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20" i="14" l="1"/>
  <c r="B14" i="14"/>
  <c r="B19" i="14"/>
  <c r="B13" i="14"/>
  <c r="B18" i="14"/>
  <c r="B15" i="14"/>
  <c r="B17" i="14"/>
  <c r="B16" i="14"/>
  <c r="B11" i="14"/>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<sst xmlns="http://schemas.openxmlformats.org/spreadsheetml/2006/main" count="1227" uniqueCount="739">
  <si>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</si>
  <si>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</si>
  <si>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</si>
  <si>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</si>
  <si>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</si>
  <si>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</si>
  <si>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</si>
  <si>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</si>
  <si>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</si>
  <si>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</si>
  <si>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</si>
  <si>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</si>
  <si>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</si>
  <si>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</si>
  <si>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</si>
  <si>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</si>
  <si>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</si>
  <si>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</si>
  <si>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</si>
  <si>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</si>
  <si>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</si>
  <si>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</si>
  <si>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</si>
  <si>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</si>
  <si>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</si>
  <si>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</si>
  <si>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</si>
  <si>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</si>
  <si>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</si>
  <si>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</si>
  <si>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</si>
  <si>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</si>
  <si>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</si>
  <si>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</si>
  <si>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</si>
  <si>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</si>
  <si>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</si>
  <si>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</si>
  <si>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</si>
  <si>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</si>
  <si>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</si>
  <si>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</si>
  <si>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</si>
  <si>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</si>
  <si>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</si>
  <si>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</si>
  <si>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</si>
  <si>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</si>
  <si>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</si>
  <si>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</si>
  <si>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</si>
  <si>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</si>
  <si>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</si>
  <si>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</si>
  <si>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</si>
  <si>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</si>
  <si>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</si>
  <si>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</si>
  <si>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</si>
  <si>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</si>
  <si>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</si>
  <si>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</si>
  <si>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</si>
  <si>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</si>
  <si>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</si>
  <si>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</si>
  <si>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</si>
  <si>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</si>
  <si>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</si>
  <si>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</si>
  <si>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</si>
  <si>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</si>
  <si>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</si>
  <si>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</si>
  <si>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</si>
  <si>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</si>
  <si>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</si>
  <si>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</si>
  <si>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</si>
  <si>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</si>
  <si>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</si>
  <si>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</si>
  <si>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</si>
  <si>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</si>
  <si>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</si>
  <si>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</si>
  <si>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</si>
  <si>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</si>
  <si>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</si>
  <si>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</si>
  <si>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</si>
  <si>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</si>
  <si>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</si>
  <si>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</si>
  <si>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</si>
  <si>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</si>
  <si>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</si>
  <si>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</si>
  <si>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</si>
  <si>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</si>
  <si>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</si>
  <si>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</si>
  <si>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</si>
  <si>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</si>
  <si>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</si>
  <si>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</si>
  <si>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</si>
  <si>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</si>
  <si>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</si>
  <si>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</si>
  <si>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</si>
  <si>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</si>
  <si>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</si>
  <si>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</si>
  <si>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</si>
  <si>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</si>
  <si>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</si>
  <si>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</si>
  <si>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</si>
  <si>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</si>
  <si>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</si>
  <si>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</si>
  <si>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</si>
  <si>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</si>
  <si>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</si>
  <si>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</si>
  <si>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</si>
  <si>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</si>
  <si>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</si>
  <si>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</si>
  <si>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</si>
  <si>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</si>
  <si>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</si>
  <si>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</si>
  <si>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</si>
  <si>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</si>
  <si>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</si>
  <si>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</si>
  <si>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</si>
  <si>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</si>
  <si>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</si>
  <si>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</si>
  <si>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</si>
  <si>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</si>
  <si>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</si>
  <si>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</si>
  <si>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</si>
  <si>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</si>
  <si>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</si>
  <si>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</si>
  <si>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</si>
  <si>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</si>
  <si>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</si>
  <si>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</si>
  <si>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</si>
  <si>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</si>
  <si>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</si>
  <si>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</si>
  <si>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</si>
  <si>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</si>
  <si>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</si>
  <si>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</si>
  <si>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</si>
  <si>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</si>
  <si>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</si>
  <si>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</si>
  <si>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</si>
  <si>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</si>
  <si>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</si>
  <si>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</si>
  <si>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</si>
  <si>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</si>
  <si>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</si>
  <si>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</si>
  <si>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</si>
  <si>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</si>
  <si>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</si>
  <si>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</si>
  <si>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</si>
  <si>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</si>
  <si>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</si>
  <si>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</si>
  <si>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</si>
  <si>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</si>
  <si>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</si>
  <si>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</si>
  <si>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</si>
  <si>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</si>
  <si>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</si>
  <si>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</si>
  <si>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</si>
  <si>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</si>
  <si>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</si>
  <si>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</si>
  <si>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</si>
  <si>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</si>
  <si>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</si>
  <si>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</si>
  <si>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</si>
  <si>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</si>
  <si>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</si>
  <si>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</si>
  <si>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</si>
  <si>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</si>
  <si>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</si>
  <si>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</si>
  <si>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</si>
  <si>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</si>
  <si>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</si>
  <si>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</si>
  <si>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</si>
  <si>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</si>
  <si>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</si>
  <si>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</si>
  <si>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</si>
  <si>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</si>
  <si>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</si>
  <si>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</si>
  <si>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</si>
  <si>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</si>
  <si>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</si>
  <si>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</si>
  <si>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</si>
  <si>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</si>
  <si>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</si>
  <si>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</si>
  <si>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</si>
  <si>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</si>
  <si>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</si>
  <si>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</si>
  <si>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</si>
  <si>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</si>
  <si>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</si>
  <si>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</si>
  <si>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</si>
  <si>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</si>
  <si>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</si>
  <si>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</si>
  <si>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</si>
  <si>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</si>
  <si>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</si>
  <si>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</si>
  <si>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</si>
  <si>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</si>
  <si>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</si>
  <si>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</si>
  <si>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</si>
  <si>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</si>
  <si>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</si>
  <si>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</si>
  <si>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</si>
  <si>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</si>
  <si>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</si>
  <si>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</si>
  <si>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</si>
  <si>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</si>
  <si>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</si>
  <si>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</si>
  <si>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</si>
  <si>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</si>
  <si>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</si>
  <si>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</si>
  <si>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</si>
  <si>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</si>
  <si>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</si>
  <si>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</si>
  <si>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</si>
  <si>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</si>
  <si>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</si>
  <si>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</si>
  <si>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</si>
  <si>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</si>
  <si>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</si>
  <si>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</si>
  <si>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</si>
  <si>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</si>
  <si>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</si>
  <si>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</si>
  <si>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</si>
  <si>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</si>
  <si>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</si>
  <si>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</si>
  <si>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</si>
  <si>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</si>
  <si>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</si>
  <si>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</si>
  <si>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</si>
  <si>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</si>
  <si>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</si>
  <si>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</si>
  <si>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</si>
  <si>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</si>
  <si>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</si>
  <si>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</si>
  <si>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</si>
  <si>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</si>
  <si>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</si>
  <si>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</si>
  <si>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</si>
  <si>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</si>
  <si>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</si>
  <si>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</si>
  <si>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</si>
  <si>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</si>
  <si>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</si>
  <si>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</si>
  <si>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</si>
  <si>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</si>
  <si>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</si>
  <si>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</si>
  <si>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</si>
  <si>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</si>
  <si>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</si>
  <si>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</si>
  <si>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</si>
  <si>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</si>
  <si>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</si>
  <si>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</si>
  <si>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</si>
  <si>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</si>
  <si>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</si>
  <si>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</si>
  <si>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</si>
  <si>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</si>
  <si>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</si>
  <si>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</si>
  <si>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</si>
  <si>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</si>
  <si>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</si>
  <si>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</si>
  <si>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</si>
  <si>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</si>
  <si>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</si>
  <si>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</si>
  <si>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</si>
  <si>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</si>
  <si>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</si>
  <si>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</si>
  <si>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</si>
  <si>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</si>
  <si>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</si>
  <si>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</si>
  <si>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</si>
  <si>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</si>
  <si>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</si>
  <si>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</si>
  <si>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</si>
  <si>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</si>
  <si>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</si>
  <si>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</si>
  <si>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</si>
  <si>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</si>
  <si>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</si>
  <si>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</si>
  <si>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</si>
  <si>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</si>
  <si>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</si>
  <si>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</si>
  <si>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</si>
  <si>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</si>
  <si>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</si>
  <si>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</si>
  <si>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</si>
  <si>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</si>
  <si>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</si>
  <si>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</si>
  <si>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</si>
  <si>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</si>
  <si>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</si>
  <si>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</si>
  <si>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</si>
  <si>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</si>
  <si>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</si>
  <si>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</si>
  <si>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</si>
  <si>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</si>
  <si>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</si>
  <si>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</si>
  <si>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</si>
  <si>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</si>
  <si>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</si>
  <si>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</si>
  <si>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</si>
  <si>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</si>
  <si>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</si>
  <si>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</si>
  <si>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</si>
  <si>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</si>
  <si>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</si>
  <si>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</si>
  <si>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</si>
  <si>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</si>
  <si>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</si>
  <si>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</si>
  <si>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</si>
  <si>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</si>
  <si>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</si>
  <si>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</si>
  <si>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</si>
  <si>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</si>
  <si>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</si>
  <si>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</si>
  <si>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</si>
  <si>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</si>
  <si>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</si>
  <si>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</si>
  <si>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</si>
  <si>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</si>
  <si>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</si>
  <si>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</si>
  <si>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</si>
  <si>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</si>
  <si>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</si>
  <si>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</si>
  <si>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</si>
  <si>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</si>
  <si>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</si>
  <si>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</si>
  <si>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</si>
  <si>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</si>
  <si>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</si>
  <si>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</si>
  <si>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</si>
  <si>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</si>
  <si>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</si>
  <si>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</si>
  <si>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</si>
  <si>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</si>
  <si>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</si>
  <si>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</si>
  <si>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</si>
  <si>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</si>
  <si>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</si>
  <si>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</si>
  <si>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</si>
  <si>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</si>
  <si>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</si>
  <si>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</si>
  <si>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</si>
  <si>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</si>
  <si>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</si>
  <si>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</si>
  <si>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</si>
  <si>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</si>
  <si>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</si>
  <si>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</si>
  <si>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</si>
  <si>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</si>
  <si>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</si>
  <si>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</si>
  <si>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</si>
  <si>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</si>
  <si>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</si>
  <si>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</si>
  <si>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</si>
  <si>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</si>
  <si>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</si>
  <si>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</si>
  <si>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</si>
  <si>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</si>
  <si>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</si>
  <si>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</si>
  <si>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</si>
  <si>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</si>
  <si>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</si>
  <si>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</si>
  <si>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</si>
  <si>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</si>
  <si>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</si>
  <si>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</si>
  <si>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</si>
  <si>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</si>
  <si>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</si>
  <si>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</si>
  <si>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</si>
  <si>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</si>
  <si>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</si>
  <si>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</si>
  <si>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</si>
  <si>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</si>
  <si>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</si>
  <si>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</si>
  <si>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</si>
  <si>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</si>
  <si>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</si>
  <si>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</si>
  <si>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</si>
  <si>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</si>
  <si>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</si>
  <si>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</si>
  <si>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</si>
  <si>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</si>
  <si>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</si>
  <si>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</si>
  <si>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</si>
  <si>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</si>
  <si>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</si>
  <si>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</si>
  <si>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</si>
  <si>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</si>
  <si>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</si>
  <si>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</si>
  <si>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</si>
  <si>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</si>
  <si>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</si>
  <si>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</si>
  <si>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</si>
  <si>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</si>
  <si>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</si>
  <si>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</si>
  <si>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</si>
  <si>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</si>
  <si>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</si>
  <si>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</si>
  <si>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</si>
  <si>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</si>
  <si>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</si>
  <si>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</si>
  <si>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</si>
  <si>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</si>
  <si>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</si>
  <si>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</si>
  <si>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</si>
  <si>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</si>
  <si>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</si>
  <si>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</si>
  <si>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</si>
  <si>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</si>
  <si>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</si>
  <si>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</si>
  <si>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</si>
  <si>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</si>
  <si>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</si>
  <si>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</si>
  <si>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</si>
  <si>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</si>
  <si>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</si>
  <si>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</si>
  <si>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</si>
  <si>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</si>
  <si>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</si>
  <si>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</si>
  <si>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</si>
  <si>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</si>
  <si>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</si>
  <si>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</si>
  <si>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</si>
  <si>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</si>
  <si>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</si>
  <si>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</si>
  <si>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</si>
  <si>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</si>
  <si>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</si>
  <si>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</si>
  <si>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</si>
  <si>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</si>
  <si>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</si>
  <si>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</si>
  <si>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</si>
  <si>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</si>
  <si>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</si>
  <si>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</si>
  <si>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</si>
  <si>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</si>
  <si>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</si>
  <si>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</si>
  <si>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</si>
  <si>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</si>
  <si>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</si>
  <si>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</si>
  <si>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</si>
  <si>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</si>
  <si>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</si>
  <si>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</si>
  <si>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</si>
  <si>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</si>
  <si>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</si>
  <si>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</si>
  <si>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</si>
  <si>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</si>
  <si>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</si>
  <si>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</si>
  <si>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</si>
  <si>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</si>
  <si>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</si>
  <si>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</si>
  <si>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</si>
  <si>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</si>
  <si>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</si>
  <si>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</si>
  <si>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</si>
  <si>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</si>
  <si>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</si>
  <si>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</si>
  <si>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</si>
  <si>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</si>
  <si>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</si>
  <si>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</si>
  <si>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</si>
  <si>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</si>
  <si>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</si>
  <si>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</si>
  <si>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</si>
  <si>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</si>
  <si>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</si>
  <si>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</si>
  <si>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</si>
  <si>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</si>
  <si>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</si>
  <si>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</si>
  <si>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</si>
  <si>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</si>
  <si>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</si>
  <si>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</si>
  <si>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</si>
  <si>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</si>
  <si>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</si>
  <si>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</si>
  <si>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</si>
  <si>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</si>
  <si>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</si>
  <si>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</si>
  <si>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</si>
  <si>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</si>
  <si>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</si>
  <si>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</si>
  <si>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</si>
  <si>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</si>
  <si>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</si>
  <si>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</si>
  <si>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</si>
  <si>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</si>
  <si>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</si>
  <si>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</si>
  <si>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</si>
  <si>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</si>
  <si>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</si>
  <si>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</si>
  <si>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</si>
  <si>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</si>
  <si>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</si>
  <si>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</si>
  <si>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</si>
  <si>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</si>
  <si>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</si>
  <si>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</si>
  <si>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</si>
  <si>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</si>
  <si>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</si>
  <si>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</si>
  <si>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</si>
  <si>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</si>
  <si>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</si>
  <si>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</si>
  <si>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</si>
  <si>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</si>
  <si>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</si>
  <si>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</si>
  <si>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</si>
  <si>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</si>
  <si>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</si>
  <si>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</si>
  <si>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</si>
  <si>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</si>
  <si>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</si>
  <si>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</si>
  <si>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</si>
  <si>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</si>
  <si>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</si>
  <si>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</si>
  <si>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</si>
  <si>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</si>
  <si>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</si>
  <si>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</si>
  <si>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</si>
  <si>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</si>
  <si>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</si>
  <si>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</si>
  <si>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</si>
  <si>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</si>
  <si>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</si>
  <si>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</si>
  <si>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</si>
  <si>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</si>
  <si>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</si>
  <si>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</si>
  <si>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</si>
  <si>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</si>
  <si>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</si>
  <si>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</si>
  <si>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</si>
  <si>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</si>
  <si>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</si>
  <si>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</si>
  <si>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</si>
  <si>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</si>
  <si>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</si>
  <si>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</si>
  <si>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</si>
  <si>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</si>
  <si>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</si>
  <si>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</si>
  <si>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</si>
  <si>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</si>
  <si>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</si>
  <si>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</si>
  <si>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</si>
  <si>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</si>
  <si>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</si>
  <si>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</si>
  <si>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</si>
  <si>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</si>
  <si>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</si>
  <si>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</si>
  <si>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</si>
  <si>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</si>
  <si>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</si>
  <si>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</si>
  <si>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</si>
  <si>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</si>
  <si>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1.10(f)</t>
  </si>
  <si>
    <t>1.10(g)</t>
  </si>
  <si>
    <t>This guideline states that positive equivalence assessments need “regular review”. It is suggested in paragraph 2.7 of the Explanatory Text that such review should take place every 3 years or upon learning of significant developments within jurisdictions already found equivalent that may relate to the equivalence determination.</t>
  </si>
  <si>
    <t xml:space="preserve">It would be helpful if EIOPA provided further guidance on what it considers a “significant development”. </t>
  </si>
  <si>
    <t>1.15 / 1.16</t>
  </si>
  <si>
    <t>2.10-2.12</t>
  </si>
  <si>
    <t xml:space="preserve">The guidelines state that where a decision on equivalence has been taken on a third country, the detailed steps need only be taken in respect of significant changes to the third country supervisory regime (Technical Annex I and II, Part I, paragraph A1). 
If no decision has been taken, there is scope for the NSA to request EIOPA circulate the information to its BoS asking for material interest from other NSAs in the equivalence assessment (Technical Annex I and II, Part I, paragraph A2). Please could EIOPA provide guidance in respect of how it will ensure that parallel assessments are not carried out by multiple NSAs.
</t>
  </si>
  <si>
    <t xml:space="preserve">There is no long-stop date by which a third country supervisor must respond to an information request. 
It would be helpful from a timing perspective (to determine paragraph 10 timeframe and also to anticipate when the desk-based assessment might start) if such a long-stop date were to be provided. 
In addition, the process is required where no previous decision as to equivalence has been taken. It would be helpful for EIOPA to clarify that the process is also applicable where an assessment is underway. 
</t>
  </si>
  <si>
    <t xml:space="preserve">There is no long-stop date by which a third country supervisor must respond to an information request. 
It would be helpful from a timing perspective (to determine paragraph 9 timeframe and also to anticipate when the desk-based assessment might start) if such a long-stop date were to be provided.
</t>
  </si>
  <si>
    <t xml:space="preserve">Paragraph 2.10 of the Explanatory Text allows NSAs that have been requested to undertake an equivalence assessment to ask that the Board of Supervisors (BoS) mandates EIOPA to undertake the equivalence assessment via its dedicated group/structure(s). To the extent that NSAs do not have the necessary resources to carry out equivalence assessments, it is therefore likely that EIOPA will be requested to carry out such assessment.
If the NSA’s request is accepted by the BoS, then it is clear that EIOPA will take responsibility and that the NSA must co-operate. 
Please could EIOPA provide further guidance on the steps to be taken where the NSA’s request is rejected and it does not have the resource to conduct a full equivalence assessment for potentially multiple jurisdictions.
</t>
  </si>
  <si>
    <t>This is potentially an onerous obligation on the relevant national supervisory authority (NSA) and, whilst it is in line with the criteria as set out in the Delegated Acts, we would suggest that the Guidelines instead make reference to the assessment covering only the information which a third country is required to provide in response to the relevant Template Questionnaire.</t>
  </si>
  <si>
    <t>Solvency II Working Group. This response reflects the views of the following law firms, which all have clients in the UK and wider European (re)insurance sector and have formed an open group to discuss legal issues raised by the Solvency II Framework Directive: Ashurst, Herbert Smith Freehills, Slaughter and May, Hogan Lovells, Freshfields, Linklaters, Norton Rose Fulbright, Clifford Chance, Allen &amp; Overy, Clyde &amp; Co, Wilkie Farr &amp; Gallagher and RPC</t>
  </si>
  <si>
    <t>Solvency II Working Group</t>
  </si>
  <si>
    <t>Priti Lancaster</t>
  </si>
  <si>
    <t>priti.lancaster@freshfields.com</t>
  </si>
  <si>
    <t>020 7716 4671</t>
  </si>
  <si>
    <t xml:space="preserve">The guidelines require an equivalence assessment to cover “all elements of the third country supervisory regime not only those elements directly relevant to the group that has requested the assessment”.       </t>
  </si>
  <si>
    <t xml:space="preserve">
It would be helpful if EIOPA provided further guidance on what an NSA is required to do in order to “consider any objection” of another supervisor. 
</t>
  </si>
  <si>
    <t xml:space="preserve">NSAs are required to send EIOPA any objections they may have to the proposed decision circulated by EIOPA. Following this, under Guideline 7, the NSA acting as group supervisor is required to “consider any objection” before confirming its decision to EIOPA.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</si>
</sst>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8">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9"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19.4257812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55">
        <v>41879</v>
      </c>
      <c r="K6" s="74"/>
      <c r="L6" s="76" t="s">
        <v>574</v>
      </c>
      <c r="M6" s="136">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66" t="s">
        <v>731</v>
      </c>
      <c r="E8" s="167"/>
      <c r="F8" s="167"/>
      <c r="G8" s="167"/>
      <c r="H8" s="167"/>
      <c r="I8" s="167"/>
      <c r="J8" s="167"/>
      <c r="K8" s="168"/>
      <c r="L8" s="74"/>
      <c r="M8" s="74"/>
      <c r="N8" s="74"/>
    </row>
    <row r="9" spans="1:14" ht="18.95" customHeight="1" thickBot="1" x14ac:dyDescent="0.3">
      <c r="A9" s="74"/>
      <c r="B9" s="74"/>
      <c r="C9" s="74" t="s">
        <v>223</v>
      </c>
      <c r="D9" s="85" t="s">
        <v>732</v>
      </c>
      <c r="E9" s="74"/>
      <c r="F9" s="74"/>
      <c r="G9" s="74"/>
      <c r="H9" s="74"/>
      <c r="I9" s="74"/>
      <c r="J9" s="74"/>
      <c r="K9" s="74"/>
      <c r="L9" s="74"/>
      <c r="M9" s="74"/>
      <c r="N9" s="74"/>
    </row>
    <row r="10" spans="1:14" ht="18.95" customHeight="1" x14ac:dyDescent="0.25">
      <c r="A10" s="74"/>
      <c r="B10" s="74"/>
      <c r="C10" s="74" t="s">
        <v>224</v>
      </c>
      <c r="D10" s="169" t="s">
        <v>733</v>
      </c>
      <c r="E10" s="170"/>
      <c r="F10" s="170"/>
      <c r="G10" s="171"/>
      <c r="H10" s="74"/>
      <c r="I10" s="74"/>
      <c r="J10" s="74"/>
      <c r="K10" s="74"/>
      <c r="L10" s="74"/>
      <c r="M10" s="74"/>
      <c r="N10" s="74"/>
    </row>
    <row r="11" spans="1:14" ht="18.95" customHeight="1" x14ac:dyDescent="0.25">
      <c r="A11" s="74"/>
      <c r="B11" s="74"/>
      <c r="C11" s="74" t="s">
        <v>256</v>
      </c>
      <c r="D11" s="172" t="s">
        <v>734</v>
      </c>
      <c r="E11" s="173"/>
      <c r="F11" s="173"/>
      <c r="G11" s="174"/>
      <c r="H11" s="74"/>
      <c r="I11" s="74" t="s">
        <v>225</v>
      </c>
      <c r="J11" s="74"/>
      <c r="K11" s="86" t="s">
        <v>735</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64" t="s">
        <v>511</v>
      </c>
      <c r="C18" s="164"/>
      <c r="D18" s="164"/>
      <c r="E18" s="164"/>
      <c r="F18" s="164"/>
      <c r="G18" s="164"/>
      <c r="H18" s="164"/>
      <c r="I18" s="164"/>
      <c r="J18" s="164"/>
      <c r="K18" s="164"/>
      <c r="L18" s="164"/>
      <c r="M18" s="74"/>
      <c r="N18" s="74"/>
    </row>
    <row r="19" spans="1:14" ht="43.5" customHeight="1" x14ac:dyDescent="0.25">
      <c r="A19" s="74"/>
      <c r="B19" s="164" t="s">
        <v>588</v>
      </c>
      <c r="C19" s="164"/>
      <c r="D19" s="164"/>
      <c r="E19" s="164"/>
      <c r="F19" s="164"/>
      <c r="G19" s="164"/>
      <c r="H19" s="164"/>
      <c r="I19" s="164"/>
      <c r="J19" s="164"/>
      <c r="K19" s="164"/>
      <c r="L19" s="164"/>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64" t="s">
        <v>436</v>
      </c>
      <c r="C24" s="164"/>
      <c r="D24" s="164"/>
      <c r="E24" s="164"/>
      <c r="F24" s="164"/>
      <c r="G24" s="164"/>
      <c r="H24" s="164"/>
      <c r="I24" s="164"/>
      <c r="J24" s="164"/>
      <c r="K24" s="164"/>
      <c r="L24" s="164"/>
      <c r="M24" s="74"/>
      <c r="N24" s="74"/>
    </row>
    <row r="25" spans="1:14" ht="84.75" customHeight="1" x14ac:dyDescent="0.25">
      <c r="A25" s="74"/>
      <c r="B25" s="164" t="s">
        <v>515</v>
      </c>
      <c r="C25" s="164"/>
      <c r="D25" s="164"/>
      <c r="E25" s="164"/>
      <c r="F25" s="164"/>
      <c r="G25" s="164"/>
      <c r="H25" s="164"/>
      <c r="I25" s="164"/>
      <c r="J25" s="164"/>
      <c r="K25" s="164"/>
      <c r="L25" s="164"/>
      <c r="M25" s="74"/>
      <c r="N25" s="74"/>
    </row>
    <row r="26" spans="1:14" ht="35.25" customHeight="1" x14ac:dyDescent="0.25">
      <c r="A26" s="74"/>
      <c r="B26" s="164" t="s">
        <v>516</v>
      </c>
      <c r="C26" s="164"/>
      <c r="D26" s="164"/>
      <c r="E26" s="164"/>
      <c r="F26" s="164"/>
      <c r="G26" s="164"/>
      <c r="H26" s="164"/>
      <c r="I26" s="164"/>
      <c r="J26" s="164"/>
      <c r="K26" s="164"/>
      <c r="L26" s="164"/>
      <c r="M26" s="74"/>
      <c r="N26" s="74"/>
    </row>
    <row r="27" spans="1:14" ht="38.25" customHeight="1" x14ac:dyDescent="0.25">
      <c r="A27" s="74"/>
      <c r="B27" s="164" t="s">
        <v>517</v>
      </c>
      <c r="C27" s="164"/>
      <c r="D27" s="164"/>
      <c r="E27" s="164"/>
      <c r="F27" s="164"/>
      <c r="G27" s="164"/>
      <c r="H27" s="164"/>
      <c r="I27" s="164"/>
      <c r="J27" s="164"/>
      <c r="K27" s="164"/>
      <c r="L27" s="164"/>
      <c r="M27" s="74"/>
      <c r="N27" s="74"/>
    </row>
    <row r="28" spans="1:14" ht="40.5" customHeight="1" x14ac:dyDescent="0.25">
      <c r="A28" s="74"/>
      <c r="B28" s="164" t="s">
        <v>589</v>
      </c>
      <c r="C28" s="164"/>
      <c r="D28" s="164"/>
      <c r="E28" s="164"/>
      <c r="F28" s="164"/>
      <c r="G28" s="164"/>
      <c r="H28" s="164"/>
      <c r="I28" s="164"/>
      <c r="J28" s="164"/>
      <c r="K28" s="164"/>
      <c r="L28" s="164"/>
      <c r="M28" s="74"/>
      <c r="N28" s="74"/>
    </row>
    <row r="29" spans="1:14" ht="82.5" customHeight="1" x14ac:dyDescent="0.25">
      <c r="A29" s="74"/>
      <c r="B29" s="164" t="s">
        <v>518</v>
      </c>
      <c r="C29" s="164"/>
      <c r="D29" s="164"/>
      <c r="E29" s="164"/>
      <c r="F29" s="164"/>
      <c r="G29" s="164"/>
      <c r="H29" s="164"/>
      <c r="I29" s="164"/>
      <c r="J29" s="164"/>
      <c r="K29" s="164"/>
      <c r="L29" s="164"/>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65" t="s">
        <v>570</v>
      </c>
      <c r="E31" s="165"/>
      <c r="F31" s="165"/>
      <c r="G31" s="165"/>
      <c r="H31" s="165"/>
      <c r="I31" s="93"/>
      <c r="J31" s="93"/>
      <c r="K31" s="93"/>
      <c r="L31" s="93"/>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0</v>
      </c>
      <c r="F34" s="74"/>
      <c r="G34" s="76" t="s">
        <v>229</v>
      </c>
      <c r="H34" s="84">
        <f>MAX(Equivalence!C11:C1010)</f>
        <v>10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Solvency II Working Group</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75"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6"/>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7"/>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10"/>
      <c r="G11" s="102"/>
      <c r="H11" s="49"/>
      <c r="I11" s="141"/>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5"/>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8" t="s">
        <v>590</v>
      </c>
      <c r="AI13" s="81" t="s">
        <v>267</v>
      </c>
      <c r="AJ13" s="81" t="s">
        <v>272</v>
      </c>
      <c r="AK13" s="81" t="s">
        <v>293</v>
      </c>
      <c r="AL13" s="81" t="s">
        <v>308</v>
      </c>
      <c r="AM13" s="81" t="s">
        <v>369</v>
      </c>
      <c r="AN13" s="81" t="s">
        <v>378</v>
      </c>
      <c r="AO13" s="148"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8" t="s">
        <v>591</v>
      </c>
      <c r="AI14" s="81" t="s">
        <v>268</v>
      </c>
      <c r="AJ14" s="81" t="s">
        <v>273</v>
      </c>
      <c r="AK14" s="81" t="s">
        <v>294</v>
      </c>
      <c r="AL14" s="81" t="s">
        <v>309</v>
      </c>
      <c r="AM14" s="81" t="s">
        <v>370</v>
      </c>
      <c r="AN14" s="81" t="s">
        <v>379</v>
      </c>
      <c r="AO14" s="149"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8" t="s">
        <v>592</v>
      </c>
      <c r="AI15" s="81" t="s">
        <v>269</v>
      </c>
      <c r="AJ15" s="81" t="s">
        <v>582</v>
      </c>
      <c r="AK15" s="81" t="s">
        <v>295</v>
      </c>
      <c r="AL15" s="81" t="s">
        <v>310</v>
      </c>
      <c r="AM15" s="81" t="s">
        <v>371</v>
      </c>
      <c r="AN15" s="81" t="s">
        <v>380</v>
      </c>
      <c r="AO15" s="148"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8" t="s">
        <v>593</v>
      </c>
      <c r="AI16" s="81" t="s">
        <v>270</v>
      </c>
      <c r="AJ16" s="81" t="s">
        <v>583</v>
      </c>
      <c r="AK16" s="81" t="s">
        <v>296</v>
      </c>
      <c r="AL16" s="81" t="s">
        <v>311</v>
      </c>
      <c r="AM16" s="81" t="s">
        <v>372</v>
      </c>
      <c r="AN16" s="80" t="s">
        <v>250</v>
      </c>
      <c r="AO16" s="148"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8" t="s">
        <v>594</v>
      </c>
      <c r="AI17" s="81" t="s">
        <v>271</v>
      </c>
      <c r="AJ17" s="81" t="s">
        <v>584</v>
      </c>
      <c r="AK17" s="81" t="s">
        <v>297</v>
      </c>
      <c r="AL17" s="81" t="s">
        <v>312</v>
      </c>
      <c r="AM17" s="81" t="s">
        <v>373</v>
      </c>
      <c r="AN17" s="81"/>
      <c r="AO17" s="148"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8" t="s">
        <v>595</v>
      </c>
      <c r="AI18" s="80" t="s">
        <v>250</v>
      </c>
      <c r="AJ18" s="81" t="s">
        <v>585</v>
      </c>
      <c r="AK18" s="81" t="s">
        <v>298</v>
      </c>
      <c r="AL18" s="81" t="s">
        <v>313</v>
      </c>
      <c r="AM18" s="81" t="s">
        <v>374</v>
      </c>
      <c r="AN18" s="81"/>
      <c r="AO18" s="148"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8" t="s">
        <v>596</v>
      </c>
      <c r="AI19" s="81"/>
      <c r="AJ19" s="81" t="s">
        <v>586</v>
      </c>
      <c r="AK19" s="81" t="s">
        <v>299</v>
      </c>
      <c r="AL19" s="81" t="s">
        <v>314</v>
      </c>
      <c r="AM19" s="81" t="s">
        <v>375</v>
      </c>
      <c r="AN19" s="81"/>
      <c r="AO19" s="149"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8" t="s">
        <v>597</v>
      </c>
      <c r="AI20" s="81"/>
      <c r="AJ20" s="81" t="s">
        <v>274</v>
      </c>
      <c r="AK20" s="81" t="s">
        <v>300</v>
      </c>
      <c r="AL20" s="81" t="s">
        <v>315</v>
      </c>
      <c r="AM20" s="81" t="s">
        <v>376</v>
      </c>
      <c r="AO20" s="148"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8" t="s">
        <v>598</v>
      </c>
      <c r="AI21" s="81"/>
      <c r="AJ21" s="81" t="s">
        <v>275</v>
      </c>
      <c r="AK21" s="81" t="s">
        <v>301</v>
      </c>
      <c r="AL21" s="81" t="s">
        <v>316</v>
      </c>
      <c r="AM21" s="81" t="s">
        <v>377</v>
      </c>
      <c r="AO21" s="148"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8" t="s">
        <v>599</v>
      </c>
      <c r="AJ22" s="81" t="s">
        <v>276</v>
      </c>
      <c r="AK22" s="81" t="s">
        <v>302</v>
      </c>
      <c r="AL22" s="81" t="s">
        <v>317</v>
      </c>
      <c r="AM22" s="80" t="s">
        <v>250</v>
      </c>
      <c r="AO22" s="148"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8" t="s">
        <v>600</v>
      </c>
      <c r="AJ23" s="81" t="s">
        <v>277</v>
      </c>
      <c r="AK23" s="81" t="s">
        <v>303</v>
      </c>
      <c r="AL23" s="80" t="s">
        <v>250</v>
      </c>
      <c r="AO23" s="148"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8" t="s">
        <v>601</v>
      </c>
      <c r="AJ24" s="81" t="s">
        <v>278</v>
      </c>
      <c r="AK24" s="81" t="s">
        <v>304</v>
      </c>
      <c r="AL24" s="81"/>
      <c r="AN24" s="80"/>
      <c r="AO24" s="148"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8" t="s">
        <v>602</v>
      </c>
      <c r="AJ25" s="81" t="s">
        <v>279</v>
      </c>
      <c r="AK25" s="81" t="s">
        <v>305</v>
      </c>
      <c r="AN25" s="80"/>
      <c r="AO25" s="148"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8" t="s">
        <v>603</v>
      </c>
      <c r="AJ26" s="81" t="s">
        <v>280</v>
      </c>
      <c r="AK26" s="81" t="s">
        <v>306</v>
      </c>
      <c r="AN26" s="80"/>
      <c r="AO26" s="148"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8" t="s">
        <v>604</v>
      </c>
      <c r="AJ27" s="81" t="s">
        <v>281</v>
      </c>
      <c r="AK27" s="81" t="s">
        <v>307</v>
      </c>
      <c r="AN27" s="80"/>
      <c r="AO27" s="148"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8" t="s">
        <v>605</v>
      </c>
      <c r="AI28" s="80"/>
      <c r="AJ28" s="81" t="s">
        <v>282</v>
      </c>
      <c r="AK28" s="81" t="s">
        <v>234</v>
      </c>
      <c r="AN28" s="80"/>
      <c r="AO28" s="148"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8" t="s">
        <v>606</v>
      </c>
      <c r="AI29" s="80"/>
      <c r="AJ29" s="81" t="s">
        <v>283</v>
      </c>
      <c r="AK29" s="80" t="s">
        <v>250</v>
      </c>
      <c r="AN29" s="80"/>
      <c r="AO29" s="148"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8" t="s">
        <v>555</v>
      </c>
      <c r="AI30" s="80"/>
      <c r="AJ30" s="81" t="s">
        <v>284</v>
      </c>
      <c r="AM30" s="80"/>
      <c r="AN30" s="80"/>
      <c r="AO30" s="148"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8" t="s">
        <v>607</v>
      </c>
      <c r="AI31" s="80"/>
      <c r="AJ31" s="81" t="s">
        <v>285</v>
      </c>
      <c r="AM31" s="80"/>
      <c r="AN31" s="80"/>
      <c r="AO31" s="148"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8" t="s">
        <v>556</v>
      </c>
      <c r="AI32" s="80"/>
      <c r="AJ32" s="81" t="s">
        <v>286</v>
      </c>
      <c r="AM32" s="80"/>
      <c r="AN32" s="80"/>
      <c r="AO32" s="148"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8" t="s">
        <v>608</v>
      </c>
      <c r="AI33" s="80"/>
      <c r="AJ33" s="81" t="s">
        <v>287</v>
      </c>
      <c r="AM33" s="80"/>
      <c r="AN33" s="80"/>
      <c r="AO33" s="148"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8" t="s">
        <v>609</v>
      </c>
      <c r="AI34" s="80"/>
      <c r="AJ34" s="81" t="s">
        <v>288</v>
      </c>
      <c r="AM34" s="80"/>
      <c r="AN34" s="80"/>
      <c r="AO34" s="148"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8" t="s">
        <v>610</v>
      </c>
      <c r="AI35" s="80"/>
      <c r="AJ35" s="81" t="s">
        <v>289</v>
      </c>
      <c r="AM35" s="80"/>
      <c r="AN35" s="80"/>
      <c r="AO35" s="148"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8" t="s">
        <v>557</v>
      </c>
      <c r="AI36" s="80"/>
      <c r="AJ36" s="81" t="s">
        <v>290</v>
      </c>
      <c r="AL36" s="80"/>
      <c r="AM36" s="80"/>
      <c r="AN36" s="80"/>
      <c r="AO36" s="148"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8" t="s">
        <v>611</v>
      </c>
      <c r="AI37" s="80"/>
      <c r="AJ37" s="81" t="s">
        <v>291</v>
      </c>
      <c r="AK37" s="80"/>
      <c r="AL37" s="80"/>
      <c r="AM37" s="80"/>
      <c r="AN37" s="80"/>
      <c r="AO37" s="148"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8" t="s">
        <v>612</v>
      </c>
      <c r="AI38" s="80"/>
      <c r="AJ38" s="81" t="s">
        <v>292</v>
      </c>
      <c r="AK38" s="80"/>
      <c r="AL38" s="80"/>
      <c r="AM38" s="80"/>
      <c r="AN38" s="80"/>
      <c r="AO38" s="148"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8" t="s">
        <v>613</v>
      </c>
      <c r="AI39" s="80"/>
      <c r="AJ39" s="80" t="s">
        <v>250</v>
      </c>
      <c r="AK39" s="80"/>
      <c r="AL39" s="80"/>
      <c r="AM39" s="80"/>
      <c r="AN39" s="80"/>
      <c r="AO39" s="148"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8" t="s">
        <v>614</v>
      </c>
      <c r="AI40" s="80"/>
      <c r="AK40" s="80"/>
      <c r="AL40" s="80"/>
      <c r="AM40" s="80"/>
      <c r="AN40" s="80"/>
      <c r="AO40" s="148"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8" t="s">
        <v>615</v>
      </c>
      <c r="AI41" s="80"/>
      <c r="AK41" s="80"/>
      <c r="AL41" s="80"/>
      <c r="AM41" s="80"/>
      <c r="AN41" s="80"/>
      <c r="AO41" s="148"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8" t="s">
        <v>616</v>
      </c>
      <c r="AI42" s="80"/>
      <c r="AK42" s="80"/>
      <c r="AL42" s="80"/>
      <c r="AM42" s="80"/>
      <c r="AN42" s="80"/>
      <c r="AO42" s="148"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8" t="s">
        <v>617</v>
      </c>
      <c r="AI43" s="80"/>
      <c r="AK43" s="80"/>
      <c r="AL43" s="80"/>
      <c r="AM43" s="80"/>
      <c r="AN43" s="80"/>
      <c r="AO43" s="148"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8" t="s">
        <v>618</v>
      </c>
      <c r="AI44" s="80"/>
      <c r="AK44" s="80"/>
      <c r="AL44" s="80"/>
      <c r="AM44" s="80"/>
      <c r="AN44" s="80"/>
      <c r="AO44" s="148"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8" t="s">
        <v>619</v>
      </c>
      <c r="AI45" s="80"/>
      <c r="AK45" s="80"/>
      <c r="AL45" s="80"/>
      <c r="AM45" s="80"/>
      <c r="AN45" s="80"/>
      <c r="AO45" s="148"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8" t="s">
        <v>620</v>
      </c>
      <c r="AI46" s="80"/>
      <c r="AK46" s="80"/>
      <c r="AL46" s="80"/>
      <c r="AM46" s="80"/>
      <c r="AN46" s="80"/>
      <c r="AO46" s="148"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8" t="s">
        <v>621</v>
      </c>
      <c r="AI47" s="80"/>
      <c r="AK47" s="80"/>
      <c r="AL47" s="80"/>
      <c r="AM47" s="80"/>
      <c r="AN47" s="80"/>
      <c r="AO47" s="148"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8" t="s">
        <v>558</v>
      </c>
      <c r="AI48" s="80"/>
      <c r="AK48" s="80"/>
      <c r="AL48" s="80"/>
      <c r="AM48" s="80"/>
      <c r="AN48" s="80"/>
      <c r="AO48" s="148"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8" t="s">
        <v>622</v>
      </c>
      <c r="AI49" s="80"/>
      <c r="AK49" s="80"/>
      <c r="AL49" s="80"/>
      <c r="AM49" s="80"/>
      <c r="AN49" s="80"/>
      <c r="AO49" s="148"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8" t="s">
        <v>559</v>
      </c>
      <c r="AI50" s="80"/>
      <c r="AK50" s="80"/>
      <c r="AL50" s="80"/>
      <c r="AM50" s="80"/>
      <c r="AN50" s="80"/>
      <c r="AO50" s="148"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8" t="s">
        <v>623</v>
      </c>
      <c r="AI51" s="80"/>
      <c r="AK51" s="80"/>
      <c r="AL51" s="80"/>
      <c r="AM51" s="80"/>
      <c r="AN51" s="80"/>
      <c r="AO51" s="148"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8" t="s">
        <v>560</v>
      </c>
      <c r="AI52" s="80"/>
      <c r="AK52" s="80"/>
      <c r="AL52" s="80"/>
      <c r="AM52" s="80"/>
      <c r="AN52" s="80"/>
      <c r="AO52" s="148"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8" t="s">
        <v>624</v>
      </c>
      <c r="AI53" s="80"/>
      <c r="AK53" s="80"/>
      <c r="AL53" s="80"/>
      <c r="AM53" s="80"/>
      <c r="AN53" s="80"/>
      <c r="AO53" s="149"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8"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8"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8"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8"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8"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8"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8"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8"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8"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8"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8"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8"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8"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8"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9"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8"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8"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0"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8"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8"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8"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8"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8"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8"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8"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8"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8"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8"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8"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8"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8"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8"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8"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8"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8"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8"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8"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8"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8"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8"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8"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8"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8"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8"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8"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8"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8"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8"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8"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8"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8"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8"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8"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8"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8"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8"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6"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Solvency II Working Group</v>
      </c>
      <c r="J3" s="175" t="s">
        <v>247</v>
      </c>
      <c r="K3" s="4"/>
      <c r="L3" s="2"/>
      <c r="M3" s="2"/>
      <c r="O3" s="61" t="str">
        <f>Master!B6</f>
        <v>Public</v>
      </c>
      <c r="T3" s="2"/>
      <c r="U3" s="2"/>
      <c r="V3" s="2"/>
      <c r="W3" s="2"/>
      <c r="X3" s="2"/>
      <c r="Y3" s="2"/>
    </row>
    <row r="4" spans="1:25" ht="16.5" customHeight="1" x14ac:dyDescent="0.25">
      <c r="A4" s="2"/>
      <c r="B4" s="2"/>
      <c r="C4" s="2"/>
      <c r="D4" s="2"/>
      <c r="E4" s="2"/>
      <c r="F4" s="3"/>
      <c r="G4" s="3"/>
      <c r="H4" s="4"/>
      <c r="I4" s="2"/>
      <c r="J4" s="176"/>
      <c r="K4" s="4"/>
      <c r="L4" s="2"/>
      <c r="M4" s="2"/>
      <c r="T4" s="2"/>
      <c r="U4" s="2"/>
      <c r="V4" s="2"/>
      <c r="W4" s="2"/>
      <c r="X4" s="2"/>
      <c r="Y4" s="2"/>
    </row>
    <row r="5" spans="1:25" ht="16.5" customHeight="1" x14ac:dyDescent="0.25">
      <c r="A5" s="2"/>
      <c r="B5" s="2"/>
      <c r="C5" s="2"/>
      <c r="D5" s="2"/>
      <c r="E5" s="2"/>
      <c r="F5" s="3"/>
      <c r="G5" s="8" t="s">
        <v>246</v>
      </c>
      <c r="H5" s="4"/>
      <c r="I5" s="2"/>
      <c r="J5" s="176"/>
      <c r="K5" s="4"/>
      <c r="L5" s="2"/>
      <c r="M5" s="2"/>
      <c r="O5" s="61" t="str">
        <f>Master!B8</f>
        <v>Agreed</v>
      </c>
      <c r="T5" s="2"/>
      <c r="U5" s="2"/>
      <c r="V5" s="2"/>
      <c r="W5" s="2"/>
      <c r="X5" s="2"/>
      <c r="Y5" s="2"/>
    </row>
    <row r="6" spans="1:25" ht="16.5" customHeight="1" x14ac:dyDescent="0.25">
      <c r="A6" s="2"/>
      <c r="B6" s="2"/>
      <c r="C6" s="2"/>
      <c r="D6" s="2"/>
      <c r="E6" s="2"/>
      <c r="F6" s="3"/>
      <c r="G6" s="59" t="s">
        <v>193</v>
      </c>
      <c r="H6" s="4"/>
      <c r="I6" s="2"/>
      <c r="J6" s="176"/>
      <c r="K6" s="4"/>
      <c r="L6" s="2"/>
      <c r="M6" s="2"/>
      <c r="O6" s="61" t="str">
        <f>Master!B9</f>
        <v>Disagreed</v>
      </c>
      <c r="T6" s="2"/>
      <c r="U6" s="2"/>
      <c r="V6" s="2"/>
      <c r="W6" s="2"/>
      <c r="X6" s="2"/>
      <c r="Y6" s="2"/>
    </row>
    <row r="7" spans="1:25" ht="16.5" customHeight="1" x14ac:dyDescent="0.25">
      <c r="A7" s="2"/>
      <c r="B7" s="2"/>
      <c r="C7" s="2"/>
      <c r="D7" s="2"/>
      <c r="E7" s="2"/>
      <c r="F7" s="3"/>
      <c r="G7" s="3"/>
      <c r="H7" s="4"/>
      <c r="I7" s="2"/>
      <c r="J7" s="177"/>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7"/>
      <c r="J11" s="128" t="str">
        <f>IF(AND(G11="",I11=""),"",IF(OR(G11="",I11=""),"Fill in columns G and I",IF(ISNUMBER(FIND("General comment",+G11)),"",IF(H11="","Column H should be filled in",""))))</f>
        <v/>
      </c>
      <c r="K11" s="37"/>
      <c r="L11" s="63"/>
      <c r="M11" s="2"/>
      <c r="N11" s="41">
        <v>1</v>
      </c>
      <c r="O11" s="142" t="s">
        <v>484</v>
      </c>
      <c r="P11" s="27" t="s">
        <v>196</v>
      </c>
      <c r="Q11" s="142"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3"/>
      <c r="J12" s="129" t="str">
        <f t="shared" ref="J12:J75" si="4">IF(AND(G12="",I12=""),"",IF(OR(G12="",I12=""),"Fill in columns G and I",IF(ISNUMBER(FIND("General comment",+G12)),"",IF(H12="","Column H should be filled in",""))))</f>
        <v/>
      </c>
      <c r="K12" s="36"/>
      <c r="L12" s="64"/>
      <c r="M12" s="2"/>
      <c r="N12" s="42">
        <v>2</v>
      </c>
      <c r="O12" s="88" t="s">
        <v>426</v>
      </c>
      <c r="P12" s="27" t="s">
        <v>196</v>
      </c>
      <c r="Q12" s="145"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8"/>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8"/>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8"/>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8"/>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8"/>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8"/>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8"/>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8"/>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8"/>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8"/>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8"/>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8"/>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8"/>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8"/>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8"/>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8"/>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8"/>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8"/>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8"/>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8"/>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8"/>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8"/>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8"/>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8"/>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8"/>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8"/>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8"/>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8"/>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8"/>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8"/>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8"/>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8"/>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8"/>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8"/>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8"/>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8"/>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8"/>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8"/>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8"/>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8"/>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8"/>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8"/>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8"/>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8"/>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8"/>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8"/>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8"/>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8"/>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8"/>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8"/>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8"/>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8"/>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8"/>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8"/>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8"/>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8"/>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8"/>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8"/>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8"/>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8"/>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8"/>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8"/>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8"/>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8"/>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8"/>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8"/>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8"/>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8"/>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8"/>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8"/>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8"/>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8"/>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8"/>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8"/>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8"/>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8"/>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8"/>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8"/>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8"/>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8"/>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8"/>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8"/>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8"/>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8"/>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8"/>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8"/>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8"/>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8"/>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8"/>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8"/>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8"/>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8"/>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8"/>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8"/>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8"/>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8"/>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8"/>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8"/>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8"/>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8"/>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8"/>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8"/>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8"/>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8"/>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8"/>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8"/>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8"/>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8"/>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8"/>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8"/>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8"/>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8"/>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8"/>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8"/>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8"/>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8"/>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8"/>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8"/>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8"/>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8"/>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8"/>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8"/>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8"/>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8"/>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8"/>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8"/>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8"/>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8"/>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8"/>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8"/>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8"/>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8"/>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8"/>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8"/>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8"/>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8"/>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8"/>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8"/>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8"/>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8"/>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8"/>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8"/>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8"/>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8"/>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8"/>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8"/>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8"/>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8"/>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8"/>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8"/>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8"/>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8"/>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8"/>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8"/>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8"/>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8"/>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8"/>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8"/>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8"/>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8"/>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8"/>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8"/>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8"/>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8"/>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8"/>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8"/>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8"/>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8"/>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8"/>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8"/>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8"/>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8"/>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8"/>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8"/>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8"/>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8"/>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8"/>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8"/>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8"/>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8"/>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8"/>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8"/>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8"/>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8"/>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8"/>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8"/>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8"/>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8"/>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8"/>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8"/>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8"/>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8"/>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8"/>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8"/>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8"/>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8"/>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8"/>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8"/>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8"/>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8"/>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8"/>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8"/>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8"/>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8"/>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8"/>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8"/>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8"/>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8"/>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8"/>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8"/>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8"/>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8"/>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8"/>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8"/>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8"/>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8"/>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8"/>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8"/>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8"/>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8"/>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8"/>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8"/>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8"/>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8"/>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8"/>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8"/>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8"/>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8"/>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8"/>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8"/>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8"/>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8"/>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8"/>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8"/>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8"/>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8"/>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8"/>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8"/>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8"/>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8"/>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8"/>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8"/>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8"/>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8"/>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8"/>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8"/>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8"/>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8"/>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8"/>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8"/>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8"/>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8"/>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8"/>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8"/>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8"/>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8"/>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8"/>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8"/>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8"/>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8"/>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8"/>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8"/>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8"/>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8"/>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8"/>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8"/>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8"/>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8"/>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8"/>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8"/>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8"/>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8"/>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8"/>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8"/>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8"/>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8"/>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8"/>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8"/>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8"/>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8"/>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8"/>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8"/>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8"/>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8"/>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8"/>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8"/>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8"/>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8"/>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8"/>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8"/>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8"/>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8"/>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8"/>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8"/>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8"/>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8"/>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8"/>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8"/>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8"/>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8"/>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8"/>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8"/>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8"/>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8"/>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8"/>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8"/>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8"/>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8"/>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8"/>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8"/>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8"/>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8"/>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8"/>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8"/>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8"/>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8"/>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8"/>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8"/>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8"/>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8"/>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8"/>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8"/>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8"/>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8"/>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8"/>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8"/>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8"/>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8"/>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8"/>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8"/>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8"/>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8"/>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8"/>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8"/>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8"/>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8"/>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8"/>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8"/>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8"/>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8"/>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8"/>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8"/>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8"/>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8"/>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8"/>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8"/>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8"/>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8"/>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8"/>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8"/>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8"/>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8"/>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8"/>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8"/>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8"/>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8"/>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8"/>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8"/>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8"/>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8"/>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8"/>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8"/>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8"/>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8"/>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8"/>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8"/>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8"/>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8"/>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8"/>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8"/>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8"/>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8"/>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8"/>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8"/>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8"/>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8"/>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8"/>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8"/>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8"/>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8"/>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8"/>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8"/>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8"/>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8"/>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8"/>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8"/>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8"/>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8"/>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8"/>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8"/>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8"/>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8"/>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8"/>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8"/>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8"/>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8"/>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8"/>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8"/>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8"/>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8"/>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8"/>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8"/>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8"/>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8"/>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8"/>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8"/>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8"/>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8"/>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8"/>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8"/>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8"/>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8"/>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8"/>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8"/>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8"/>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8"/>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8"/>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8"/>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8"/>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8"/>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8"/>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8"/>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8"/>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8"/>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8"/>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8"/>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8"/>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8"/>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8"/>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8"/>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8"/>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8"/>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8"/>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8"/>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8"/>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8"/>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8"/>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8"/>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8"/>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8"/>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8"/>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8"/>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8"/>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8"/>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8"/>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8"/>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8"/>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8"/>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8"/>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8"/>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8"/>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8"/>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8"/>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8"/>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8"/>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8"/>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8"/>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8"/>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8"/>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8"/>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8"/>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8"/>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8"/>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8"/>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8"/>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8"/>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8"/>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8"/>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8"/>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8"/>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8"/>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8"/>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8"/>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8"/>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8"/>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8"/>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8"/>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8"/>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8"/>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8"/>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8"/>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8"/>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8"/>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8"/>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8"/>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8"/>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8"/>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8"/>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8"/>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8"/>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8"/>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8"/>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8"/>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8"/>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8"/>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8"/>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8"/>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8"/>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8"/>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8"/>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8"/>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8"/>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8"/>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8"/>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8"/>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8"/>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8"/>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8"/>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8"/>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8"/>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8"/>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8"/>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8"/>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8"/>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8"/>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8"/>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8"/>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8"/>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8"/>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8"/>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8"/>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8"/>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8"/>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8"/>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8"/>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8"/>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8"/>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8"/>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8"/>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8"/>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8"/>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8"/>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8"/>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8"/>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8"/>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8"/>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8"/>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8"/>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8"/>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8"/>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8"/>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8"/>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8"/>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8"/>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8"/>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8"/>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8"/>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8"/>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8"/>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8"/>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8"/>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8"/>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8"/>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8"/>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8"/>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8"/>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8"/>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8"/>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8"/>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8"/>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8"/>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8"/>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8"/>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8"/>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8"/>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8"/>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8"/>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8"/>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8"/>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8"/>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8"/>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8"/>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8"/>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8"/>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8"/>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8"/>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8"/>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8"/>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8"/>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8"/>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8"/>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8"/>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8"/>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8"/>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8"/>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8"/>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8"/>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8"/>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8"/>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8"/>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8"/>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8"/>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8"/>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8"/>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8"/>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8"/>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8"/>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8"/>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8"/>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8"/>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8"/>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8"/>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8"/>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8"/>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8"/>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8"/>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8"/>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8"/>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8"/>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8"/>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8"/>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8"/>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8"/>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8"/>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8"/>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8"/>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8"/>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8"/>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8"/>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8"/>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8"/>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8"/>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8"/>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8"/>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8"/>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8"/>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8"/>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8"/>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8"/>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8"/>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8"/>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8"/>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8"/>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8"/>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8"/>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8"/>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8"/>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8"/>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8"/>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8"/>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8"/>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8"/>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8"/>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8"/>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8"/>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8"/>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8"/>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8"/>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8"/>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8"/>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8"/>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8"/>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8"/>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8"/>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8"/>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8"/>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8"/>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8"/>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8"/>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8"/>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8"/>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8"/>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8"/>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8"/>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8"/>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8"/>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8"/>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8"/>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8"/>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8"/>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8"/>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8"/>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8"/>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8"/>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8"/>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8"/>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8"/>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8"/>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8"/>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8"/>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8"/>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8"/>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8"/>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8"/>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8"/>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8"/>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8"/>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8"/>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8"/>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8"/>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8"/>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8"/>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8"/>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8"/>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8"/>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8"/>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8"/>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8"/>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8"/>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8"/>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8"/>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8"/>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8"/>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8"/>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8"/>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8"/>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8"/>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8"/>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8"/>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8"/>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8"/>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8"/>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8"/>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8"/>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8"/>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8"/>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8"/>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8"/>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8"/>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8"/>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8"/>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8"/>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8"/>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8"/>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8"/>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8"/>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8"/>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8"/>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8"/>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8"/>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8"/>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8"/>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8"/>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8"/>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8"/>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8"/>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8"/>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8"/>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8"/>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8"/>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8"/>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8"/>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8"/>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8"/>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8"/>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8"/>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8"/>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8"/>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8"/>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8"/>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8"/>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8"/>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8"/>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8"/>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8"/>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8"/>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8"/>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8"/>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8"/>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8"/>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8"/>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8"/>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8"/>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8"/>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8"/>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8"/>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8"/>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8"/>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8"/>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8"/>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8"/>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8"/>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8"/>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8"/>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8"/>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8"/>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8"/>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8"/>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8"/>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8"/>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8"/>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8"/>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8"/>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8"/>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8"/>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8"/>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8"/>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8"/>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8"/>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8"/>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8"/>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8"/>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8"/>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8"/>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8"/>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8"/>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8"/>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8"/>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8"/>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8"/>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8"/>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8"/>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8"/>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8"/>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8"/>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8"/>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8"/>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8"/>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8"/>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8"/>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8"/>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8"/>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8"/>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8"/>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8"/>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8"/>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8"/>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8"/>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8"/>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8"/>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8"/>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8"/>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8"/>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8"/>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8"/>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8"/>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8"/>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8"/>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8"/>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8"/>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8"/>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8"/>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8"/>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8"/>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8"/>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8"/>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8"/>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8"/>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8"/>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8"/>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8"/>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8"/>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8"/>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8"/>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8"/>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8"/>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8"/>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8"/>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8"/>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8"/>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8"/>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8"/>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8"/>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8"/>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8"/>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8"/>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8"/>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8"/>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8"/>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8"/>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8"/>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8"/>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8"/>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8"/>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8"/>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8"/>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8"/>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8"/>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8"/>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8"/>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8"/>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8"/>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8"/>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8"/>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8"/>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8"/>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8"/>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8"/>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8"/>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8"/>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8"/>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8"/>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8"/>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8"/>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8"/>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8"/>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8"/>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8"/>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8"/>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8"/>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8"/>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8"/>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8"/>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8"/>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8"/>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8"/>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8"/>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8"/>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8"/>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8"/>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8"/>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8"/>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8"/>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8"/>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8"/>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8"/>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8"/>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8"/>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8"/>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8"/>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8"/>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8"/>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8"/>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8"/>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8"/>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8"/>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8"/>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8"/>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8"/>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8"/>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8"/>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8"/>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8"/>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8"/>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8"/>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8"/>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8"/>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8"/>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8"/>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8"/>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8"/>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8"/>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8"/>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8"/>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8"/>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8"/>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8"/>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8"/>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8"/>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8"/>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8"/>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8"/>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8"/>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8"/>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8"/>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8"/>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8"/>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8"/>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8"/>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8"/>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8"/>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8"/>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8"/>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8"/>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8"/>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8"/>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8"/>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8"/>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8"/>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8"/>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8"/>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8"/>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8"/>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8"/>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8"/>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8"/>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8"/>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8"/>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8"/>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8"/>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8"/>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8"/>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8"/>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8"/>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8"/>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8"/>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8"/>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8"/>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8"/>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8"/>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8"/>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8"/>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8"/>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8"/>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8"/>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8"/>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8"/>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8"/>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8"/>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8"/>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8"/>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8"/>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8"/>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8"/>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8"/>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8"/>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8"/>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39"/>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Solvency II Working Group</v>
      </c>
      <c r="J3" s="175" t="s">
        <v>247</v>
      </c>
      <c r="K3" s="4"/>
      <c r="L3" s="1"/>
      <c r="M3" s="1"/>
      <c r="O3" s="6" t="str">
        <f>Master!B6</f>
        <v>Public</v>
      </c>
      <c r="U3" s="1"/>
      <c r="V3" s="1"/>
      <c r="W3" s="1"/>
      <c r="X3" s="1"/>
      <c r="Y3" s="1"/>
      <c r="Z3" s="1"/>
    </row>
    <row r="4" spans="1:26" x14ac:dyDescent="0.25">
      <c r="A4" s="1"/>
      <c r="B4" s="2"/>
      <c r="C4" s="2"/>
      <c r="D4" s="4"/>
      <c r="E4" s="4"/>
      <c r="F4" s="4"/>
      <c r="G4" s="3"/>
      <c r="H4" s="4"/>
      <c r="I4" s="1"/>
      <c r="J4" s="176"/>
      <c r="K4" s="4"/>
      <c r="L4" s="1"/>
      <c r="M4" s="1"/>
      <c r="U4" s="1"/>
      <c r="V4" s="1"/>
      <c r="W4" s="1"/>
      <c r="X4" s="1"/>
      <c r="Y4" s="1"/>
      <c r="Z4" s="1"/>
    </row>
    <row r="5" spans="1:26" x14ac:dyDescent="0.25">
      <c r="A5" s="1"/>
      <c r="B5" s="2"/>
      <c r="C5" s="2"/>
      <c r="D5" s="4"/>
      <c r="E5" s="4"/>
      <c r="F5" s="4"/>
      <c r="G5" s="8" t="s">
        <v>246</v>
      </c>
      <c r="H5" s="4"/>
      <c r="I5" s="1"/>
      <c r="J5" s="176"/>
      <c r="K5" s="4"/>
      <c r="L5" s="1"/>
      <c r="M5" s="1"/>
      <c r="O5" s="6" t="str">
        <f>Master!B8</f>
        <v>Agreed</v>
      </c>
      <c r="U5" s="1"/>
      <c r="V5" s="1"/>
      <c r="W5" s="1"/>
      <c r="X5" s="1"/>
      <c r="Y5" s="1"/>
      <c r="Z5" s="1"/>
    </row>
    <row r="6" spans="1:26" x14ac:dyDescent="0.25">
      <c r="A6" s="1"/>
      <c r="B6" s="2"/>
      <c r="C6" s="2"/>
      <c r="D6" s="4"/>
      <c r="E6" s="4"/>
      <c r="F6" s="4"/>
      <c r="G6" s="59" t="s">
        <v>193</v>
      </c>
      <c r="H6" s="4"/>
      <c r="I6" s="1"/>
      <c r="J6" s="176"/>
      <c r="K6" s="4"/>
      <c r="L6" s="1"/>
      <c r="M6" s="1"/>
      <c r="O6" s="6" t="str">
        <f>Master!B9</f>
        <v>Disagreed</v>
      </c>
      <c r="U6" s="1"/>
      <c r="V6" s="1"/>
      <c r="W6" s="1"/>
      <c r="X6" s="1"/>
      <c r="Y6" s="1"/>
      <c r="Z6" s="1"/>
    </row>
    <row r="7" spans="1:26" x14ac:dyDescent="0.25">
      <c r="A7" s="1"/>
      <c r="B7" s="2"/>
      <c r="C7" s="2"/>
      <c r="D7" s="4"/>
      <c r="E7" s="4"/>
      <c r="F7" s="4"/>
      <c r="G7" s="3"/>
      <c r="H7" s="4"/>
      <c r="I7" s="1"/>
      <c r="J7" s="17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7" t="str">
        <f>IF(C11="","","Pillar 2")</f>
        <v/>
      </c>
      <c r="E11" s="107" t="str">
        <f>IF(ISERROR(VLOOKUP(G11,$O$11:$Q$1000,2,FALSE)),"",VLOOKUP(G11,$O$11:$Q$1000,2,FALSE))</f>
        <v/>
      </c>
      <c r="F11" s="107" t="str">
        <f>IF(ISERROR(VLOOKUP(G11,$O$11:$Q$1000,3,FALSE)),"",VLOOKUP(G11,$O$11:$Q$1000,3,FALSE))</f>
        <v/>
      </c>
      <c r="G11" s="118"/>
      <c r="H11" s="49"/>
      <c r="I11" s="140"/>
      <c r="J11" s="125" t="str">
        <f>IF(AND(G11="",I11=""),"",IF(OR(G11="",I11=""),"Fill in columns G and I",IF(ISNUMBER(FIND("General comment",+G11)),"",IF(H11="","Column H should be filled in",""))))</f>
        <v/>
      </c>
      <c r="K11" s="37"/>
      <c r="L11" s="15"/>
      <c r="M11" s="1"/>
      <c r="N11" s="29">
        <v>1</v>
      </c>
      <c r="O11" s="144" t="s">
        <v>484</v>
      </c>
      <c r="P11" s="98" t="s">
        <v>218</v>
      </c>
      <c r="Q11" s="98" t="s">
        <v>485</v>
      </c>
      <c r="R11" s="27"/>
      <c r="S11" s="133"/>
      <c r="U11" s="1"/>
      <c r="V11" s="1"/>
      <c r="W11" s="1"/>
      <c r="X11" s="1"/>
      <c r="Y11" s="1"/>
      <c r="Z11" s="1"/>
    </row>
    <row r="12" spans="1:26" ht="33"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31"/>
      <c r="G12" s="131"/>
      <c r="H12" s="31"/>
      <c r="I12" s="32"/>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
      </c>
      <c r="C13" s="17" t="str">
        <f t="shared" si="1"/>
        <v/>
      </c>
      <c r="D13" s="108" t="str">
        <f t="shared" si="2"/>
        <v/>
      </c>
      <c r="E13" s="108" t="str">
        <f t="shared" si="3"/>
        <v/>
      </c>
      <c r="F13" s="31"/>
      <c r="G13" s="131"/>
      <c r="H13" s="31"/>
      <c r="I13" s="32"/>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
      </c>
      <c r="C14" s="17" t="str">
        <f t="shared" si="1"/>
        <v/>
      </c>
      <c r="D14" s="108" t="str">
        <f t="shared" si="2"/>
        <v/>
      </c>
      <c r="E14" s="108" t="str">
        <f t="shared" si="3"/>
        <v/>
      </c>
      <c r="F14" s="31"/>
      <c r="G14" s="131"/>
      <c r="H14" s="31"/>
      <c r="I14" s="32"/>
      <c r="J14" s="126" t="str">
        <f t="shared" si="4"/>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
      </c>
      <c r="C15" s="17" t="str">
        <f t="shared" si="1"/>
        <v/>
      </c>
      <c r="D15" s="108" t="str">
        <f t="shared" si="2"/>
        <v/>
      </c>
      <c r="E15" s="108" t="str">
        <f t="shared" si="3"/>
        <v/>
      </c>
      <c r="F15" s="31"/>
      <c r="G15" s="131"/>
      <c r="H15" s="31"/>
      <c r="I15" s="32"/>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
      </c>
      <c r="C16" s="17" t="str">
        <f t="shared" si="1"/>
        <v/>
      </c>
      <c r="D16" s="108" t="str">
        <f t="shared" si="2"/>
        <v/>
      </c>
      <c r="E16" s="108" t="str">
        <f t="shared" si="3"/>
        <v/>
      </c>
      <c r="F16" s="31"/>
      <c r="G16" s="131"/>
      <c r="H16" s="31"/>
      <c r="I16" s="32"/>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
      </c>
      <c r="C17" s="17" t="str">
        <f t="shared" si="1"/>
        <v/>
      </c>
      <c r="D17" s="108" t="str">
        <f t="shared" si="2"/>
        <v/>
      </c>
      <c r="E17" s="108" t="str">
        <f t="shared" si="3"/>
        <v/>
      </c>
      <c r="F17" s="31"/>
      <c r="G17" s="131"/>
      <c r="H17" s="31"/>
      <c r="I17" s="32"/>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
      </c>
      <c r="C18" s="17" t="str">
        <f t="shared" si="1"/>
        <v/>
      </c>
      <c r="D18" s="108" t="str">
        <f t="shared" si="2"/>
        <v/>
      </c>
      <c r="E18" s="108" t="str">
        <f t="shared" si="3"/>
        <v/>
      </c>
      <c r="F18" s="31"/>
      <c r="G18" s="131"/>
      <c r="H18" s="31"/>
      <c r="I18" s="32"/>
      <c r="J18" s="126" t="str">
        <f t="shared" si="4"/>
        <v/>
      </c>
      <c r="K18" s="36"/>
      <c r="L18" s="18"/>
      <c r="M18" s="1"/>
      <c r="N18" s="29">
        <v>8</v>
      </c>
      <c r="O18" s="134" t="s">
        <v>5</v>
      </c>
      <c r="P18" s="29" t="s">
        <v>218</v>
      </c>
      <c r="Q18" s="98" t="s">
        <v>213</v>
      </c>
      <c r="R18" s="27"/>
      <c r="S18" s="133"/>
      <c r="U18" s="1"/>
      <c r="V18" s="1"/>
      <c r="W18" s="1"/>
      <c r="X18" s="1"/>
      <c r="Y18" s="1"/>
      <c r="Z18" s="1"/>
    </row>
    <row r="19" spans="1:26" x14ac:dyDescent="0.25">
      <c r="A19" s="1"/>
      <c r="B19" s="16" t="str">
        <f t="shared" si="0"/>
        <v/>
      </c>
      <c r="C19" s="17" t="str">
        <f t="shared" si="1"/>
        <v/>
      </c>
      <c r="D19" s="108" t="str">
        <f t="shared" si="2"/>
        <v/>
      </c>
      <c r="E19" s="108" t="str">
        <f t="shared" si="3"/>
        <v/>
      </c>
      <c r="F19" s="31"/>
      <c r="G19" s="131"/>
      <c r="H19" s="31"/>
      <c r="I19" s="32"/>
      <c r="J19" s="126" t="str">
        <f t="shared" si="4"/>
        <v/>
      </c>
      <c r="K19" s="36"/>
      <c r="L19" s="18"/>
      <c r="M19" s="1"/>
      <c r="N19" s="29">
        <v>9</v>
      </c>
      <c r="O19" s="134" t="s">
        <v>46</v>
      </c>
      <c r="P19" s="29" t="s">
        <v>218</v>
      </c>
      <c r="Q19" s="98" t="s">
        <v>214</v>
      </c>
      <c r="R19" s="27"/>
      <c r="S19" s="133"/>
      <c r="U19" s="1"/>
      <c r="V19" s="1"/>
      <c r="W19" s="1"/>
      <c r="X19" s="1"/>
      <c r="Y19" s="1"/>
      <c r="Z19" s="1"/>
    </row>
    <row r="20" spans="1:26" ht="28.5" x14ac:dyDescent="0.25">
      <c r="A20" s="1"/>
      <c r="B20" s="16" t="str">
        <f t="shared" si="0"/>
        <v/>
      </c>
      <c r="C20" s="17" t="str">
        <f t="shared" si="1"/>
        <v/>
      </c>
      <c r="D20" s="108" t="str">
        <f t="shared" si="2"/>
        <v/>
      </c>
      <c r="E20" s="108" t="str">
        <f t="shared" si="3"/>
        <v/>
      </c>
      <c r="F20" s="31"/>
      <c r="G20" s="131"/>
      <c r="H20" s="31"/>
      <c r="I20" s="32"/>
      <c r="J20" s="126" t="str">
        <f t="shared" si="4"/>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0"/>
        <v/>
      </c>
      <c r="C21" s="17" t="str">
        <f t="shared" si="1"/>
        <v/>
      </c>
      <c r="D21" s="108" t="str">
        <f t="shared" si="2"/>
        <v/>
      </c>
      <c r="E21" s="108" t="str">
        <f t="shared" si="3"/>
        <v/>
      </c>
      <c r="F21" s="31"/>
      <c r="G21" s="131"/>
      <c r="H21" s="31"/>
      <c r="I21" s="32"/>
      <c r="J21" s="126" t="str">
        <f t="shared" si="4"/>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0"/>
        <v/>
      </c>
      <c r="C22" s="17" t="str">
        <f t="shared" si="1"/>
        <v/>
      </c>
      <c r="D22" s="108" t="str">
        <f t="shared" si="2"/>
        <v/>
      </c>
      <c r="E22" s="108" t="str">
        <f t="shared" si="3"/>
        <v/>
      </c>
      <c r="F22" s="31"/>
      <c r="G22" s="131"/>
      <c r="H22" s="31"/>
      <c r="I22" s="32"/>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
      </c>
      <c r="C23" s="17" t="str">
        <f t="shared" si="1"/>
        <v/>
      </c>
      <c r="D23" s="108" t="str">
        <f t="shared" si="2"/>
        <v/>
      </c>
      <c r="E23" s="108" t="str">
        <f t="shared" si="3"/>
        <v/>
      </c>
      <c r="F23" s="31"/>
      <c r="G23" s="131"/>
      <c r="H23" s="31"/>
      <c r="I23" s="32"/>
      <c r="J23" s="126" t="str">
        <f t="shared" si="4"/>
        <v/>
      </c>
      <c r="K23" s="36"/>
      <c r="L23" s="18"/>
      <c r="M23" s="1"/>
      <c r="N23" s="29">
        <v>13</v>
      </c>
      <c r="O23" s="134" t="s">
        <v>47</v>
      </c>
      <c r="P23" s="29" t="s">
        <v>218</v>
      </c>
      <c r="Q23" s="98" t="s">
        <v>465</v>
      </c>
      <c r="R23" s="27"/>
      <c r="S23" s="133"/>
      <c r="U23" s="1"/>
      <c r="V23" s="1"/>
      <c r="W23" s="1"/>
      <c r="X23" s="1"/>
      <c r="Y23" s="1"/>
      <c r="Z23" s="1"/>
    </row>
    <row r="24" spans="1:26" ht="42.75" x14ac:dyDescent="0.25">
      <c r="A24" s="1"/>
      <c r="B24" s="16" t="str">
        <f t="shared" si="0"/>
        <v/>
      </c>
      <c r="C24" s="17" t="str">
        <f t="shared" si="1"/>
        <v/>
      </c>
      <c r="D24" s="108" t="str">
        <f t="shared" si="2"/>
        <v/>
      </c>
      <c r="E24" s="108" t="str">
        <f t="shared" si="3"/>
        <v/>
      </c>
      <c r="F24" s="31"/>
      <c r="G24" s="131"/>
      <c r="H24" s="31"/>
      <c r="I24" s="32"/>
      <c r="J24" s="126" t="str">
        <f t="shared" si="4"/>
        <v/>
      </c>
      <c r="K24" s="36"/>
      <c r="L24" s="18"/>
      <c r="M24" s="1"/>
      <c r="N24" s="29">
        <v>14</v>
      </c>
      <c r="O24" s="134" t="s">
        <v>8</v>
      </c>
      <c r="P24" s="29" t="s">
        <v>218</v>
      </c>
      <c r="Q24" s="98" t="s">
        <v>466</v>
      </c>
      <c r="R24" s="27"/>
      <c r="S24" s="133"/>
      <c r="U24" s="1"/>
      <c r="V24" s="1"/>
      <c r="W24" s="1"/>
      <c r="X24" s="1"/>
      <c r="Y24" s="1"/>
      <c r="Z24" s="1"/>
    </row>
    <row r="25" spans="1:26" ht="42.75" x14ac:dyDescent="0.25">
      <c r="A25" s="1"/>
      <c r="B25" s="16" t="str">
        <f t="shared" si="0"/>
        <v/>
      </c>
      <c r="C25" s="17" t="str">
        <f t="shared" si="1"/>
        <v/>
      </c>
      <c r="D25" s="108" t="str">
        <f t="shared" si="2"/>
        <v/>
      </c>
      <c r="E25" s="108" t="str">
        <f t="shared" si="3"/>
        <v/>
      </c>
      <c r="F25" s="31"/>
      <c r="G25" s="131"/>
      <c r="H25" s="31"/>
      <c r="I25" s="32"/>
      <c r="J25" s="126" t="str">
        <f t="shared" si="4"/>
        <v/>
      </c>
      <c r="K25" s="36"/>
      <c r="L25" s="18"/>
      <c r="M25" s="1"/>
      <c r="N25" s="29">
        <v>15</v>
      </c>
      <c r="O25" s="134" t="s">
        <v>9</v>
      </c>
      <c r="P25" s="29" t="s">
        <v>218</v>
      </c>
      <c r="Q25" s="98" t="s">
        <v>467</v>
      </c>
      <c r="R25" s="27"/>
      <c r="S25" s="133"/>
      <c r="U25" s="1"/>
      <c r="V25" s="1"/>
      <c r="W25" s="1"/>
      <c r="X25" s="1"/>
      <c r="Y25" s="1"/>
      <c r="Z25" s="1"/>
    </row>
    <row r="26" spans="1:26" ht="42.75" x14ac:dyDescent="0.25">
      <c r="A26" s="1"/>
      <c r="B26" s="16" t="str">
        <f t="shared" si="0"/>
        <v/>
      </c>
      <c r="C26" s="17" t="str">
        <f t="shared" si="1"/>
        <v/>
      </c>
      <c r="D26" s="108" t="str">
        <f t="shared" si="2"/>
        <v/>
      </c>
      <c r="E26" s="108" t="str">
        <f t="shared" si="3"/>
        <v/>
      </c>
      <c r="F26" s="31"/>
      <c r="G26" s="131"/>
      <c r="H26" s="31"/>
      <c r="I26" s="32"/>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
      </c>
      <c r="C27" s="17" t="str">
        <f t="shared" si="1"/>
        <v/>
      </c>
      <c r="D27" s="108" t="str">
        <f t="shared" si="2"/>
        <v/>
      </c>
      <c r="E27" s="108" t="str">
        <f t="shared" si="3"/>
        <v/>
      </c>
      <c r="F27" s="31"/>
      <c r="G27" s="131"/>
      <c r="H27" s="31"/>
      <c r="I27" s="32"/>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
      </c>
      <c r="C28" s="17" t="str">
        <f t="shared" si="1"/>
        <v/>
      </c>
      <c r="D28" s="108" t="str">
        <f t="shared" si="2"/>
        <v/>
      </c>
      <c r="E28" s="108" t="str">
        <f t="shared" si="3"/>
        <v/>
      </c>
      <c r="F28" s="31"/>
      <c r="G28" s="131"/>
      <c r="H28" s="31"/>
      <c r="I28" s="32"/>
      <c r="J28" s="126" t="str">
        <f t="shared" si="4"/>
        <v/>
      </c>
      <c r="K28" s="36"/>
      <c r="L28" s="18"/>
      <c r="M28" s="1"/>
      <c r="N28" s="29">
        <v>18</v>
      </c>
      <c r="O28" s="134" t="s">
        <v>42</v>
      </c>
      <c r="P28" s="29" t="s">
        <v>218</v>
      </c>
      <c r="Q28" s="98" t="s">
        <v>470</v>
      </c>
      <c r="R28" s="27"/>
      <c r="S28" s="133"/>
      <c r="U28" s="1"/>
      <c r="V28" s="1"/>
      <c r="W28" s="1"/>
      <c r="X28" s="1"/>
      <c r="Y28" s="1"/>
      <c r="Z28" s="1"/>
    </row>
    <row r="29" spans="1:26" ht="57" x14ac:dyDescent="0.25">
      <c r="A29" s="1"/>
      <c r="B29" s="16" t="str">
        <f t="shared" si="0"/>
        <v/>
      </c>
      <c r="C29" s="17" t="str">
        <f t="shared" si="1"/>
        <v/>
      </c>
      <c r="D29" s="108" t="str">
        <f t="shared" si="2"/>
        <v/>
      </c>
      <c r="E29" s="108" t="str">
        <f t="shared" si="3"/>
        <v/>
      </c>
      <c r="F29" s="31"/>
      <c r="G29" s="131"/>
      <c r="H29" s="31"/>
      <c r="I29" s="32"/>
      <c r="J29" s="126" t="str">
        <f t="shared" si="4"/>
        <v/>
      </c>
      <c r="K29" s="36"/>
      <c r="L29" s="18"/>
      <c r="M29" s="1"/>
      <c r="N29" s="29">
        <v>19</v>
      </c>
      <c r="O29" s="134" t="s">
        <v>11</v>
      </c>
      <c r="P29" s="29" t="s">
        <v>218</v>
      </c>
      <c r="Q29" s="98" t="s">
        <v>471</v>
      </c>
      <c r="R29" s="27"/>
      <c r="S29" s="133"/>
      <c r="U29" s="1"/>
      <c r="V29" s="1"/>
      <c r="W29" s="1"/>
      <c r="X29" s="1"/>
      <c r="Y29" s="1"/>
      <c r="Z29" s="1"/>
    </row>
    <row r="30" spans="1:26" ht="28.5" x14ac:dyDescent="0.25">
      <c r="A30" s="1"/>
      <c r="B30" s="16" t="str">
        <f t="shared" si="0"/>
        <v/>
      </c>
      <c r="C30" s="17" t="str">
        <f t="shared" si="1"/>
        <v/>
      </c>
      <c r="D30" s="108" t="str">
        <f t="shared" si="2"/>
        <v/>
      </c>
      <c r="E30" s="108" t="str">
        <f t="shared" si="3"/>
        <v/>
      </c>
      <c r="F30" s="31"/>
      <c r="G30" s="131"/>
      <c r="H30" s="31"/>
      <c r="I30" s="32"/>
      <c r="J30" s="126" t="str">
        <f t="shared" si="4"/>
        <v/>
      </c>
      <c r="K30" s="36"/>
      <c r="L30" s="18"/>
      <c r="M30" s="1"/>
      <c r="N30" s="29">
        <v>20</v>
      </c>
      <c r="O30" s="134" t="s">
        <v>12</v>
      </c>
      <c r="P30" s="29" t="s">
        <v>218</v>
      </c>
      <c r="Q30" s="98" t="s">
        <v>472</v>
      </c>
      <c r="R30" s="27"/>
      <c r="S30" s="133"/>
      <c r="U30" s="1"/>
      <c r="V30" s="1"/>
      <c r="W30" s="1"/>
      <c r="X30" s="1"/>
      <c r="Y30" s="1"/>
      <c r="Z30" s="1"/>
    </row>
    <row r="31" spans="1:26" ht="57" x14ac:dyDescent="0.25">
      <c r="A31" s="1"/>
      <c r="B31" s="16" t="str">
        <f t="shared" si="0"/>
        <v/>
      </c>
      <c r="C31" s="17" t="str">
        <f t="shared" si="1"/>
        <v/>
      </c>
      <c r="D31" s="108" t="str">
        <f t="shared" si="2"/>
        <v/>
      </c>
      <c r="E31" s="108" t="str">
        <f t="shared" si="3"/>
        <v/>
      </c>
      <c r="F31" s="31"/>
      <c r="G31" s="131"/>
      <c r="H31" s="31"/>
      <c r="I31" s="32"/>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32"/>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32"/>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32"/>
      <c r="J34" s="126" t="str">
        <f t="shared" si="4"/>
        <v/>
      </c>
      <c r="K34" s="36"/>
      <c r="L34" s="18"/>
      <c r="M34" s="1"/>
      <c r="N34" s="29">
        <v>24</v>
      </c>
      <c r="O34" s="134" t="s">
        <v>49</v>
      </c>
      <c r="P34" s="29" t="s">
        <v>218</v>
      </c>
      <c r="Q34" s="98" t="s">
        <v>488</v>
      </c>
      <c r="R34" s="27"/>
      <c r="S34" s="133"/>
      <c r="U34" s="1"/>
      <c r="V34" s="1"/>
      <c r="W34" s="1"/>
      <c r="X34" s="1"/>
      <c r="Y34" s="1"/>
      <c r="Z34" s="1"/>
    </row>
    <row r="35" spans="1:26" ht="71.25" x14ac:dyDescent="0.25">
      <c r="A35" s="1"/>
      <c r="B35" s="16" t="str">
        <f t="shared" si="0"/>
        <v/>
      </c>
      <c r="C35" s="17" t="str">
        <f t="shared" si="1"/>
        <v/>
      </c>
      <c r="D35" s="108" t="str">
        <f t="shared" si="2"/>
        <v/>
      </c>
      <c r="E35" s="108" t="str">
        <f t="shared" si="3"/>
        <v/>
      </c>
      <c r="F35" s="31"/>
      <c r="G35" s="131"/>
      <c r="H35" s="31"/>
      <c r="I35" s="32"/>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32"/>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32"/>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32"/>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32"/>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32"/>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32"/>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32"/>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32"/>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32"/>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32"/>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32"/>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32"/>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32"/>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32"/>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32"/>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32"/>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32"/>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32"/>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32"/>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32"/>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32"/>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32"/>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32"/>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32"/>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32"/>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32"/>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32"/>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32"/>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32"/>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32"/>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32"/>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32"/>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32"/>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32"/>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32"/>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32"/>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32"/>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32"/>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32"/>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32"/>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32"/>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32"/>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32"/>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32"/>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32"/>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32"/>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32"/>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32"/>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32"/>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32"/>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32"/>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32"/>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32"/>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32"/>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32"/>
      <c r="J90" s="126" t="str">
        <f t="shared" si="9"/>
        <v/>
      </c>
      <c r="K90" s="36"/>
      <c r="L90" s="18"/>
      <c r="M90" s="1"/>
      <c r="N90" s="29">
        <v>80</v>
      </c>
      <c r="O90" s="152"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32"/>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32"/>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32"/>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32"/>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32"/>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32"/>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32"/>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32"/>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32"/>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32"/>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32"/>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32"/>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32"/>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32"/>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32"/>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32"/>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32"/>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32"/>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32"/>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32"/>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32"/>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32"/>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32"/>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32"/>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32"/>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32"/>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32"/>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32"/>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32"/>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32"/>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32"/>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32"/>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32"/>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32"/>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32"/>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32"/>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32"/>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32"/>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32"/>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32"/>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32"/>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32"/>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32"/>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32"/>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32"/>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32"/>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32"/>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32"/>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32"/>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32"/>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32"/>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32"/>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32"/>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32"/>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32"/>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32"/>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32"/>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32"/>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32"/>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32"/>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32"/>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32"/>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32"/>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32"/>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32"/>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32"/>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32"/>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32"/>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32"/>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32"/>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32"/>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32"/>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32"/>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32"/>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32"/>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32"/>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32"/>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32"/>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32"/>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32"/>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32"/>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32"/>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32"/>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32"/>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32"/>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32"/>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32"/>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32"/>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32"/>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32"/>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32"/>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32"/>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32"/>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32"/>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32"/>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32"/>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32"/>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32"/>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32"/>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32"/>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32"/>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32"/>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32"/>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32"/>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32"/>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32"/>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32"/>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32"/>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32"/>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32"/>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32"/>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32"/>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32"/>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32"/>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32"/>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32"/>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32"/>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32"/>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32"/>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32"/>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32"/>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32"/>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32"/>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32"/>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32"/>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32"/>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32"/>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32"/>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32"/>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32"/>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32"/>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32"/>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32"/>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32"/>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32"/>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32"/>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32"/>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32"/>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32"/>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32"/>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32"/>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32"/>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32"/>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32"/>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32"/>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32"/>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32"/>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32"/>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32"/>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32"/>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32"/>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32"/>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32"/>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32"/>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32"/>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32"/>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32"/>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32"/>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32"/>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32"/>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32"/>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32"/>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32"/>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32"/>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32"/>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32"/>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32"/>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32"/>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32"/>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32"/>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32"/>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32"/>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32"/>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32"/>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32"/>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32"/>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32"/>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32"/>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32"/>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32"/>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32"/>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32"/>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32"/>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32"/>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32"/>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32"/>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32"/>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32"/>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32"/>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32"/>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32"/>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32"/>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32"/>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32"/>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32"/>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32"/>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32"/>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32"/>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32"/>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32"/>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32"/>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32"/>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32"/>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32"/>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32"/>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32"/>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32"/>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32"/>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32"/>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32"/>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32"/>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32"/>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32"/>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32"/>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32"/>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32"/>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32"/>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32"/>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32"/>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32"/>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32"/>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32"/>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32"/>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32"/>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32"/>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32"/>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32"/>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32"/>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32"/>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32"/>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32"/>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32"/>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32"/>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32"/>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32"/>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32"/>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32"/>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32"/>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32"/>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32"/>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32"/>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32"/>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32"/>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32"/>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32"/>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32"/>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32"/>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32"/>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32"/>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32"/>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32"/>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32"/>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32"/>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32"/>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32"/>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32"/>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32"/>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32"/>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32"/>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32"/>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32"/>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32"/>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32"/>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32"/>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32"/>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32"/>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32"/>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32"/>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32"/>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32"/>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32"/>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32"/>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32"/>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32"/>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32"/>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32"/>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32"/>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32"/>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32"/>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32"/>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32"/>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32"/>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32"/>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32"/>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32"/>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32"/>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32"/>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32"/>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32"/>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32"/>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32"/>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32"/>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32"/>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32"/>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32"/>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32"/>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32"/>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32"/>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32"/>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32"/>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32"/>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32"/>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32"/>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32"/>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32"/>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32"/>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32"/>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32"/>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32"/>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32"/>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32"/>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32"/>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32"/>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32"/>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32"/>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32"/>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32"/>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32"/>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32"/>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32"/>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32"/>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32"/>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32"/>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32"/>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32"/>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32"/>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32"/>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32"/>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32"/>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32"/>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32"/>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32"/>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32"/>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32"/>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32"/>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32"/>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32"/>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32"/>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32"/>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32"/>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32"/>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32"/>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32"/>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32"/>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32"/>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32"/>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32"/>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32"/>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32"/>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32"/>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32"/>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32"/>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32"/>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32"/>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32"/>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32"/>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32"/>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32"/>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32"/>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32"/>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32"/>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32"/>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32"/>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32"/>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32"/>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32"/>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32"/>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32"/>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32"/>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32"/>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32"/>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32"/>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32"/>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32"/>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32"/>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32"/>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32"/>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32"/>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32"/>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32"/>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32"/>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32"/>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32"/>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32"/>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32"/>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32"/>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32"/>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32"/>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32"/>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32"/>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32"/>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32"/>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32"/>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32"/>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32"/>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32"/>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32"/>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32"/>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32"/>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32"/>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32"/>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32"/>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32"/>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32"/>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32"/>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32"/>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32"/>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32"/>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32"/>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32"/>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32"/>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32"/>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32"/>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32"/>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32"/>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32"/>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32"/>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32"/>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32"/>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32"/>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32"/>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32"/>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32"/>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32"/>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32"/>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32"/>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32"/>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32"/>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32"/>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32"/>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32"/>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32"/>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32"/>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32"/>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32"/>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32"/>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32"/>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32"/>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32"/>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32"/>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32"/>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32"/>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32"/>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32"/>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32"/>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32"/>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32"/>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32"/>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32"/>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32"/>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32"/>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32"/>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32"/>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32"/>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32"/>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32"/>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32"/>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32"/>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32"/>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32"/>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32"/>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32"/>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32"/>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32"/>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32"/>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32"/>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32"/>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32"/>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32"/>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32"/>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32"/>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32"/>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32"/>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32"/>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32"/>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32"/>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32"/>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32"/>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32"/>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32"/>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32"/>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32"/>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32"/>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32"/>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32"/>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32"/>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32"/>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32"/>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32"/>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32"/>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32"/>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32"/>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32"/>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32"/>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32"/>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32"/>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32"/>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32"/>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32"/>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32"/>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32"/>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32"/>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32"/>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32"/>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32"/>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32"/>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32"/>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32"/>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32"/>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32"/>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32"/>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32"/>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32"/>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32"/>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32"/>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32"/>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32"/>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32"/>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32"/>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32"/>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32"/>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32"/>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32"/>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32"/>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32"/>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32"/>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32"/>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32"/>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32"/>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32"/>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32"/>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32"/>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32"/>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32"/>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32"/>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32"/>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32"/>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32"/>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32"/>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32"/>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32"/>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32"/>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32"/>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32"/>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32"/>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32"/>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32"/>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32"/>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32"/>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32"/>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32"/>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32"/>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32"/>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32"/>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32"/>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32"/>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32"/>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32"/>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32"/>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32"/>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32"/>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32"/>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32"/>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32"/>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32"/>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32"/>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32"/>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32"/>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32"/>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32"/>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32"/>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32"/>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32"/>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32"/>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32"/>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32"/>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32"/>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32"/>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32"/>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32"/>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32"/>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32"/>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32"/>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32"/>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32"/>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32"/>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32"/>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32"/>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32"/>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32"/>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32"/>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32"/>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32"/>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32"/>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32"/>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32"/>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32"/>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32"/>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32"/>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32"/>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32"/>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32"/>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32"/>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32"/>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32"/>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32"/>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32"/>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32"/>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32"/>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32"/>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32"/>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32"/>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32"/>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32"/>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32"/>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32"/>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32"/>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32"/>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32"/>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32"/>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32"/>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32"/>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32"/>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32"/>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32"/>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32"/>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32"/>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32"/>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32"/>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32"/>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32"/>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32"/>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32"/>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32"/>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32"/>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32"/>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32"/>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32"/>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32"/>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32"/>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32"/>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32"/>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32"/>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32"/>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32"/>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32"/>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32"/>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32"/>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32"/>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32"/>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32"/>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32"/>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32"/>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32"/>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32"/>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32"/>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32"/>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32"/>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32"/>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32"/>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32"/>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32"/>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32"/>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32"/>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32"/>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32"/>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32"/>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32"/>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32"/>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32"/>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32"/>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32"/>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32"/>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32"/>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32"/>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32"/>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32"/>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32"/>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32"/>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32"/>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32"/>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32"/>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32"/>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32"/>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32"/>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32"/>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32"/>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32"/>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32"/>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32"/>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32"/>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32"/>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32"/>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32"/>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32"/>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32"/>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32"/>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32"/>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32"/>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32"/>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32"/>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32"/>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32"/>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32"/>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32"/>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32"/>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32"/>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32"/>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32"/>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32"/>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32"/>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32"/>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32"/>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32"/>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32"/>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32"/>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32"/>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32"/>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32"/>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32"/>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32"/>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32"/>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32"/>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32"/>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32"/>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32"/>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32"/>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32"/>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32"/>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32"/>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32"/>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32"/>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32"/>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32"/>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32"/>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32"/>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32"/>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32"/>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32"/>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32"/>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32"/>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32"/>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32"/>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32"/>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32"/>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32"/>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32"/>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32"/>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32"/>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32"/>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32"/>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32"/>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32"/>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32"/>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32"/>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32"/>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32"/>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32"/>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32"/>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32"/>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32"/>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32"/>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32"/>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32"/>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32"/>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32"/>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32"/>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32"/>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32"/>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32"/>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32"/>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32"/>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32"/>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32"/>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32"/>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32"/>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32"/>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32"/>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32"/>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32"/>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32"/>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32"/>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32"/>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32"/>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32"/>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32"/>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32"/>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32"/>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32"/>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32"/>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32"/>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32"/>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32"/>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32"/>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32"/>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32"/>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32"/>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32"/>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32"/>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32"/>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32"/>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32"/>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32"/>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32"/>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32"/>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32"/>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32"/>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32"/>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32"/>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32"/>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32"/>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32"/>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32"/>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32"/>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32"/>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32"/>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32"/>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32"/>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32"/>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32"/>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32"/>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32"/>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32"/>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32"/>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32"/>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32"/>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32"/>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32"/>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32"/>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32"/>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32"/>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32"/>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32"/>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32"/>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32"/>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32"/>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32"/>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32"/>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32"/>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32"/>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32"/>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32"/>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32"/>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32"/>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32"/>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32"/>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32"/>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32"/>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32"/>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32"/>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32"/>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32"/>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32"/>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32"/>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32"/>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32"/>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32"/>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32"/>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32"/>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32"/>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32"/>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32"/>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32"/>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32"/>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32"/>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32"/>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32"/>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32"/>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32"/>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32"/>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32"/>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32"/>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32"/>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32"/>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32"/>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32"/>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32"/>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32"/>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32"/>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32"/>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32"/>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32"/>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32"/>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32"/>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32"/>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32"/>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32"/>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32"/>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32"/>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32"/>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32"/>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32"/>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32"/>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32"/>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32"/>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32"/>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32"/>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32"/>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32"/>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32"/>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32"/>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32"/>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32"/>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32"/>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32"/>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32"/>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32"/>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32"/>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32"/>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32"/>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32"/>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32"/>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32"/>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32"/>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32"/>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32"/>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32"/>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32"/>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32"/>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3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Solvency II Working Group</v>
      </c>
      <c r="J3" s="175" t="s">
        <v>247</v>
      </c>
      <c r="K3" s="4"/>
      <c r="L3" s="1"/>
      <c r="M3" s="1"/>
      <c r="O3" s="6" t="str">
        <f>Master!B6</f>
        <v>Public</v>
      </c>
      <c r="U3" s="1"/>
      <c r="V3" s="1"/>
      <c r="W3" s="1"/>
      <c r="X3" s="1"/>
      <c r="Y3" s="1"/>
      <c r="Z3" s="1"/>
    </row>
    <row r="4" spans="1:26" x14ac:dyDescent="0.25">
      <c r="A4" s="1"/>
      <c r="B4" s="2"/>
      <c r="C4" s="2"/>
      <c r="D4" s="4"/>
      <c r="E4" s="4"/>
      <c r="F4" s="4"/>
      <c r="G4" s="3"/>
      <c r="H4" s="4"/>
      <c r="I4" s="1"/>
      <c r="J4" s="176"/>
      <c r="K4" s="4"/>
      <c r="L4" s="1"/>
      <c r="M4" s="1"/>
      <c r="U4" s="1"/>
      <c r="V4" s="1"/>
      <c r="W4" s="1"/>
      <c r="X4" s="1"/>
      <c r="Y4" s="1"/>
      <c r="Z4" s="1"/>
    </row>
    <row r="5" spans="1:26" x14ac:dyDescent="0.25">
      <c r="A5" s="1"/>
      <c r="B5" s="2"/>
      <c r="C5" s="2"/>
      <c r="D5" s="4"/>
      <c r="E5" s="4"/>
      <c r="F5" s="4"/>
      <c r="G5" s="8" t="s">
        <v>246</v>
      </c>
      <c r="H5" s="4"/>
      <c r="I5" s="1"/>
      <c r="J5" s="176"/>
      <c r="K5" s="4"/>
      <c r="L5" s="1"/>
      <c r="M5" s="1"/>
      <c r="O5" s="6" t="str">
        <f>Master!B8</f>
        <v>Agreed</v>
      </c>
      <c r="U5" s="1"/>
      <c r="V5" s="1"/>
      <c r="W5" s="1"/>
      <c r="X5" s="1"/>
      <c r="Y5" s="1"/>
      <c r="Z5" s="1"/>
    </row>
    <row r="6" spans="1:26" x14ac:dyDescent="0.25">
      <c r="A6" s="1"/>
      <c r="B6" s="2"/>
      <c r="C6" s="2"/>
      <c r="D6" s="4"/>
      <c r="E6" s="4"/>
      <c r="F6" s="4"/>
      <c r="G6" s="59" t="s">
        <v>193</v>
      </c>
      <c r="H6" s="4"/>
      <c r="I6" s="1"/>
      <c r="J6" s="176"/>
      <c r="K6" s="4"/>
      <c r="L6" s="1"/>
      <c r="M6" s="1"/>
      <c r="O6" s="6" t="str">
        <f>Master!B9</f>
        <v>Disagreed</v>
      </c>
      <c r="U6" s="1"/>
      <c r="V6" s="1"/>
      <c r="W6" s="1"/>
      <c r="X6" s="1"/>
      <c r="Y6" s="1"/>
      <c r="Z6" s="1"/>
    </row>
    <row r="7" spans="1:26" x14ac:dyDescent="0.25">
      <c r="A7" s="1"/>
      <c r="B7" s="2"/>
      <c r="C7" s="2"/>
      <c r="D7" s="4"/>
      <c r="E7" s="4"/>
      <c r="F7" s="4"/>
      <c r="G7" s="3"/>
      <c r="H7" s="4"/>
      <c r="I7" s="1"/>
      <c r="J7" s="17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0"/>
      <c r="J11" s="128" t="str">
        <f>IF(AND(G11="",I11=""),"",IF(OR(G11="",I11=""),"Fill in columns G and I",IF(ISNUMBER(FIND("General comment",+G11)),"",IF(H11="","Column H should be filled in",""))))</f>
        <v/>
      </c>
      <c r="K11" s="37"/>
      <c r="L11" s="15"/>
      <c r="M11" s="1"/>
      <c r="N11" s="42">
        <v>1</v>
      </c>
      <c r="O11" s="89" t="s">
        <v>484</v>
      </c>
      <c r="P11" s="29" t="s">
        <v>207</v>
      </c>
      <c r="Q11" s="144"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Solvency II Working Group</v>
      </c>
      <c r="J3" s="175" t="s">
        <v>247</v>
      </c>
      <c r="K3" s="4"/>
      <c r="L3" s="1"/>
      <c r="M3" s="1"/>
      <c r="O3" s="6" t="str">
        <f>Master!B6</f>
        <v>Public</v>
      </c>
      <c r="T3" s="1"/>
      <c r="U3" s="1"/>
      <c r="V3" s="1"/>
      <c r="W3" s="1"/>
      <c r="X3" s="1"/>
      <c r="Y3" s="1"/>
      <c r="Z3" s="1"/>
    </row>
    <row r="4" spans="1:26" x14ac:dyDescent="0.25">
      <c r="A4" s="1"/>
      <c r="B4" s="2"/>
      <c r="C4" s="2"/>
      <c r="D4" s="4"/>
      <c r="E4" s="4"/>
      <c r="F4" s="4"/>
      <c r="G4" s="3"/>
      <c r="H4" s="4"/>
      <c r="I4" s="1"/>
      <c r="J4" s="176"/>
      <c r="K4" s="4"/>
      <c r="L4" s="1"/>
      <c r="M4" s="1"/>
      <c r="T4" s="1"/>
      <c r="U4" s="1"/>
      <c r="V4" s="1"/>
      <c r="W4" s="1"/>
      <c r="X4" s="1"/>
      <c r="Y4" s="1"/>
      <c r="Z4" s="1"/>
    </row>
    <row r="5" spans="1:26" x14ac:dyDescent="0.25">
      <c r="A5" s="1"/>
      <c r="B5" s="2"/>
      <c r="C5" s="2"/>
      <c r="D5" s="4"/>
      <c r="E5" s="4"/>
      <c r="F5" s="4"/>
      <c r="G5" s="8" t="s">
        <v>246</v>
      </c>
      <c r="H5" s="4"/>
      <c r="I5" s="1"/>
      <c r="J5" s="176"/>
      <c r="K5" s="4"/>
      <c r="L5" s="1"/>
      <c r="M5" s="1"/>
      <c r="O5" s="6" t="str">
        <f>Master!B8</f>
        <v>Agreed</v>
      </c>
      <c r="T5" s="1"/>
      <c r="U5" s="1"/>
      <c r="V5" s="1"/>
      <c r="W5" s="1"/>
      <c r="X5" s="1"/>
      <c r="Y5" s="1"/>
      <c r="Z5" s="1"/>
    </row>
    <row r="6" spans="1:26" x14ac:dyDescent="0.25">
      <c r="A6" s="1"/>
      <c r="B6" s="2"/>
      <c r="C6" s="2"/>
      <c r="D6" s="4"/>
      <c r="E6" s="4"/>
      <c r="F6" s="4"/>
      <c r="G6" s="59" t="s">
        <v>193</v>
      </c>
      <c r="H6" s="4"/>
      <c r="I6" s="1"/>
      <c r="J6" s="176"/>
      <c r="K6" s="4"/>
      <c r="L6" s="1"/>
      <c r="M6" s="1"/>
      <c r="O6" s="6" t="str">
        <f>Master!B9</f>
        <v>Disagreed</v>
      </c>
      <c r="T6" s="1"/>
      <c r="U6" s="1"/>
      <c r="V6" s="1"/>
      <c r="W6" s="1"/>
      <c r="X6" s="1"/>
      <c r="Y6" s="1"/>
      <c r="Z6" s="1"/>
    </row>
    <row r="7" spans="1:26" x14ac:dyDescent="0.25">
      <c r="A7" s="1"/>
      <c r="B7" s="2"/>
      <c r="C7" s="2"/>
      <c r="D7" s="4"/>
      <c r="E7" s="4"/>
      <c r="F7" s="4"/>
      <c r="G7" s="3"/>
      <c r="H7" s="4"/>
      <c r="I7" s="1"/>
      <c r="J7" s="177"/>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1"/>
      <c r="H11" s="94"/>
      <c r="I11" s="147"/>
      <c r="J11" s="44" t="str">
        <f>IF(AND(G11="",I11=""),"",IF(OR(G11="",I11=""),"Fill in columns G and I",IF(ISNUMBER(FIND("General comment",+G11)),"",IF(H11="","Column H should be filled in",""))))</f>
        <v/>
      </c>
      <c r="K11" s="37"/>
      <c r="L11" s="15"/>
      <c r="M11" s="1"/>
      <c r="N11" s="41">
        <v>1</v>
      </c>
      <c r="O11" s="146"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32.5703125" style="163"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6"/>
      <c r="J1" s="4"/>
      <c r="K1" s="4"/>
      <c r="L1" s="1"/>
      <c r="M1" s="1"/>
      <c r="U1" s="1"/>
      <c r="V1" s="1"/>
      <c r="W1" s="1"/>
      <c r="X1" s="1"/>
      <c r="Y1" s="1"/>
      <c r="Z1" s="1"/>
    </row>
    <row r="2" spans="1:26" x14ac:dyDescent="0.25">
      <c r="A2" s="1"/>
      <c r="B2" s="2"/>
      <c r="C2" s="2"/>
      <c r="D2" s="4"/>
      <c r="E2" s="4"/>
      <c r="F2" s="4"/>
      <c r="G2" s="3"/>
      <c r="H2" s="4"/>
      <c r="I2" s="156"/>
      <c r="J2" s="4"/>
      <c r="K2" s="4"/>
      <c r="L2" s="1"/>
      <c r="M2" s="1"/>
      <c r="O2" s="6" t="str">
        <f>Master!B5</f>
        <v>Confidential</v>
      </c>
      <c r="U2" s="1"/>
      <c r="V2" s="1"/>
      <c r="W2" s="1"/>
      <c r="X2" s="1"/>
      <c r="Y2" s="1"/>
      <c r="Z2" s="1"/>
    </row>
    <row r="3" spans="1:26" x14ac:dyDescent="0.25">
      <c r="A3" s="1"/>
      <c r="B3" s="2"/>
      <c r="C3" s="2"/>
      <c r="D3" s="4"/>
      <c r="E3" s="4"/>
      <c r="F3" s="8"/>
      <c r="G3" s="68" t="s">
        <v>253</v>
      </c>
      <c r="H3" s="8"/>
      <c r="I3" s="157" t="str">
        <f>MAIN!D9</f>
        <v>Solvency II Working Group</v>
      </c>
      <c r="J3" s="175" t="s">
        <v>247</v>
      </c>
      <c r="K3" s="4"/>
      <c r="L3" s="1"/>
      <c r="M3" s="1"/>
      <c r="O3" s="6" t="str">
        <f>Master!B6</f>
        <v>Public</v>
      </c>
      <c r="U3" s="1"/>
      <c r="V3" s="1"/>
      <c r="W3" s="1"/>
      <c r="X3" s="1"/>
      <c r="Y3" s="1"/>
      <c r="Z3" s="1"/>
    </row>
    <row r="4" spans="1:26" x14ac:dyDescent="0.25">
      <c r="A4" s="1"/>
      <c r="B4" s="2"/>
      <c r="C4" s="2"/>
      <c r="D4" s="4"/>
      <c r="E4" s="4"/>
      <c r="F4" s="4"/>
      <c r="G4" s="3"/>
      <c r="H4" s="4"/>
      <c r="I4" s="156"/>
      <c r="J4" s="176"/>
      <c r="K4" s="4"/>
      <c r="L4" s="1"/>
      <c r="M4" s="1"/>
      <c r="U4" s="1"/>
      <c r="V4" s="1"/>
      <c r="W4" s="1"/>
      <c r="X4" s="1"/>
      <c r="Y4" s="1"/>
      <c r="Z4" s="1"/>
    </row>
    <row r="5" spans="1:26" x14ac:dyDescent="0.25">
      <c r="A5" s="1"/>
      <c r="B5" s="2"/>
      <c r="C5" s="2"/>
      <c r="D5" s="4"/>
      <c r="E5" s="4"/>
      <c r="F5" s="4"/>
      <c r="G5" s="8" t="s">
        <v>246</v>
      </c>
      <c r="H5" s="4"/>
      <c r="I5" s="156"/>
      <c r="J5" s="176"/>
      <c r="K5" s="4"/>
      <c r="L5" s="1"/>
      <c r="M5" s="1"/>
      <c r="O5" s="6" t="str">
        <f>Master!B8</f>
        <v>Agreed</v>
      </c>
      <c r="U5" s="1"/>
      <c r="V5" s="1"/>
      <c r="W5" s="1"/>
      <c r="X5" s="1"/>
      <c r="Y5" s="1"/>
      <c r="Z5" s="1"/>
    </row>
    <row r="6" spans="1:26" x14ac:dyDescent="0.25">
      <c r="A6" s="1"/>
      <c r="B6" s="2"/>
      <c r="C6" s="2"/>
      <c r="D6" s="4"/>
      <c r="E6" s="4"/>
      <c r="F6" s="4"/>
      <c r="G6" s="59" t="s">
        <v>193</v>
      </c>
      <c r="H6" s="4"/>
      <c r="I6" s="156"/>
      <c r="J6" s="176"/>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56"/>
      <c r="J7" s="177"/>
      <c r="K7" s="4"/>
      <c r="L7" s="1"/>
      <c r="M7" s="1"/>
      <c r="O7" s="6" t="str">
        <f>Master!B10</f>
        <v>Partially agreed</v>
      </c>
      <c r="U7" s="1"/>
      <c r="V7" s="1"/>
      <c r="W7" s="1"/>
      <c r="X7" s="1"/>
      <c r="Y7" s="1"/>
      <c r="Z7" s="1"/>
    </row>
    <row r="8" spans="1:26" x14ac:dyDescent="0.25">
      <c r="A8" s="1"/>
      <c r="B8" s="2"/>
      <c r="C8" s="2"/>
      <c r="D8" s="4"/>
      <c r="E8" s="4"/>
      <c r="F8" s="4"/>
      <c r="G8" s="3"/>
      <c r="H8" s="4"/>
      <c r="I8" s="156"/>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158"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6"/>
      <c r="J10" s="4"/>
      <c r="K10" s="4"/>
      <c r="L10" s="1"/>
      <c r="M10" s="1"/>
      <c r="U10" s="1"/>
      <c r="V10" s="1"/>
      <c r="W10" s="1"/>
      <c r="X10" s="1"/>
      <c r="Y10" s="1"/>
      <c r="Z10" s="1"/>
    </row>
    <row r="11" spans="1:26" ht="64.5" customHeight="1" thickTop="1" x14ac:dyDescent="0.25">
      <c r="A11" s="1"/>
      <c r="B11" s="13" t="str">
        <f>IF(AND(G11="",I11="",J11=""),"",$I$3)</f>
        <v>Solvency II Working Group</v>
      </c>
      <c r="C11" s="14">
        <f>IF(B11&lt;&gt;"",1,"")</f>
        <v>1</v>
      </c>
      <c r="D11" s="107" t="str">
        <f>IF(C11="","","Equiv")</f>
        <v>Equiv</v>
      </c>
      <c r="E11" s="107" t="str">
        <f>IF(ISERROR(VLOOKUP(G11,$O$11:$Q$1000,2,FALSE)),"",VLOOKUP(G11,$O$11:$Q$1000,2,FALSE))</f>
        <v>Equival</v>
      </c>
      <c r="F11" s="111" t="str">
        <f>IF(ISERROR(VLOOKUP(G11,$O$11:$Q$1000,3,FALSE)),"",VLOOKUP(G11,$O$11:$Q$1000,3,FALSE))</f>
        <v>GL_1</v>
      </c>
      <c r="G11" s="95" t="s">
        <v>0</v>
      </c>
      <c r="H11" s="153" t="s">
        <v>720</v>
      </c>
      <c r="I11" s="159" t="s">
        <v>736</v>
      </c>
      <c r="J11" s="44" t="str">
        <f>IF(AND(G11="",I11=""),"",IF(OR(G11="",I11=""),"Fill in columns G and I",IF(ISNUMBER(FIND("General comment",+G11)),"",IF(H11="","Column H should be filled in",""))))</f>
        <v/>
      </c>
      <c r="K11" s="37"/>
      <c r="L11" s="15"/>
      <c r="M11" s="1"/>
      <c r="N11" s="41">
        <v>1</v>
      </c>
      <c r="O11" s="142" t="s">
        <v>484</v>
      </c>
      <c r="P11" s="29" t="s">
        <v>219</v>
      </c>
      <c r="Q11" s="106" t="s">
        <v>485</v>
      </c>
      <c r="R11" s="27"/>
      <c r="U11" s="1"/>
      <c r="V11" s="1"/>
      <c r="W11" s="1"/>
      <c r="X11" s="1"/>
      <c r="Y11" s="1"/>
      <c r="Z11" s="1"/>
    </row>
    <row r="12" spans="1:26" ht="90" customHeight="1" x14ac:dyDescent="0.25">
      <c r="A12" s="1"/>
      <c r="B12" s="16" t="str">
        <f t="shared" ref="B12:B75" si="0">IF(AND(G12="",I12="",J12=""),"",$I$3)</f>
        <v>Solvency II Working Group</v>
      </c>
      <c r="C12" s="17">
        <f t="shared" ref="C12:C75" si="1">IF(B12&lt;&gt;"",C11+1,"")</f>
        <v>2</v>
      </c>
      <c r="D12" s="108" t="str">
        <f t="shared" ref="D12:D75" si="2">IF(C12="","","Equiv")</f>
        <v>Equiv</v>
      </c>
      <c r="E12" s="108" t="str">
        <f t="shared" ref="E12:E75" si="3">IF(ISERROR(VLOOKUP(G12,$O$11:$Q$1000,2,FALSE)),"",VLOOKUP(G12,$O$11:$Q$1000,2,FALSE))</f>
        <v>Equival</v>
      </c>
      <c r="F12" s="121" t="str">
        <f>IF(ISERROR(VLOOKUP(G12,$O$11:$Q$1000,3,FALSE)),"",VLOOKUP(G12,$O$11:$Q$1000,3,FALSE))</f>
        <v>GL_1</v>
      </c>
      <c r="G12" s="96" t="s">
        <v>0</v>
      </c>
      <c r="H12" s="154" t="s">
        <v>720</v>
      </c>
      <c r="I12" s="160" t="s">
        <v>730</v>
      </c>
      <c r="J12" s="39" t="str">
        <f t="shared" ref="J12:J75" si="4">IF(AND(G12="",I12=""),"",IF(OR(G12="",I12=""),"Fill in columns G and I",IF(ISNUMBER(FIND("General comment",+G12)),"",IF(H12="","Column H should be filled in",""))))</f>
        <v/>
      </c>
      <c r="K12" s="36"/>
      <c r="L12" s="18"/>
      <c r="M12" s="1"/>
      <c r="N12" s="42">
        <v>2</v>
      </c>
      <c r="O12" s="146" t="s">
        <v>426</v>
      </c>
      <c r="P12" s="29" t="s">
        <v>219</v>
      </c>
      <c r="Q12" s="88" t="s">
        <v>196</v>
      </c>
      <c r="R12" s="27"/>
      <c r="U12" s="1"/>
      <c r="V12" s="1"/>
      <c r="W12" s="1"/>
      <c r="X12" s="1"/>
      <c r="Y12" s="1"/>
      <c r="Z12" s="1"/>
    </row>
    <row r="13" spans="1:26" ht="79.5" customHeight="1" x14ac:dyDescent="0.25">
      <c r="A13" s="1"/>
      <c r="B13" s="16" t="str">
        <f t="shared" si="0"/>
        <v>Solvency II Working Group</v>
      </c>
      <c r="C13" s="17">
        <f t="shared" si="1"/>
        <v>3</v>
      </c>
      <c r="D13" s="108" t="str">
        <f t="shared" si="2"/>
        <v>Equiv</v>
      </c>
      <c r="E13" s="108" t="str">
        <f t="shared" si="3"/>
        <v>Equival</v>
      </c>
      <c r="F13" s="116"/>
      <c r="G13" s="96" t="s">
        <v>0</v>
      </c>
      <c r="H13" s="154" t="s">
        <v>721</v>
      </c>
      <c r="I13" s="160" t="s">
        <v>722</v>
      </c>
      <c r="J13" s="39" t="str">
        <f t="shared" si="4"/>
        <v/>
      </c>
      <c r="K13" s="36"/>
      <c r="L13" s="18"/>
      <c r="M13" s="1"/>
      <c r="N13" s="42">
        <v>3</v>
      </c>
      <c r="O13" s="21" t="s">
        <v>0</v>
      </c>
      <c r="P13" s="29" t="s">
        <v>219</v>
      </c>
      <c r="Q13" s="88" t="s">
        <v>208</v>
      </c>
      <c r="R13" s="27"/>
      <c r="U13" s="1"/>
      <c r="V13" s="1"/>
      <c r="W13" s="1"/>
      <c r="X13" s="1"/>
      <c r="Y13" s="1"/>
      <c r="Z13" s="1"/>
    </row>
    <row r="14" spans="1:26" ht="81" customHeight="1" x14ac:dyDescent="0.25">
      <c r="A14" s="1"/>
      <c r="B14" s="16" t="str">
        <f t="shared" si="0"/>
        <v>Solvency II Working Group</v>
      </c>
      <c r="C14" s="17">
        <f t="shared" si="1"/>
        <v>4</v>
      </c>
      <c r="D14" s="108" t="str">
        <f t="shared" si="2"/>
        <v>Equiv</v>
      </c>
      <c r="E14" s="108" t="str">
        <f t="shared" si="3"/>
        <v>Equival</v>
      </c>
      <c r="F14" s="116"/>
      <c r="G14" s="96" t="s">
        <v>0</v>
      </c>
      <c r="H14" s="154" t="s">
        <v>721</v>
      </c>
      <c r="I14" s="160" t="s">
        <v>723</v>
      </c>
      <c r="J14" s="39" t="str">
        <f t="shared" si="4"/>
        <v/>
      </c>
      <c r="K14" s="36"/>
      <c r="L14" s="18"/>
      <c r="M14" s="1"/>
      <c r="N14" s="42">
        <v>4</v>
      </c>
      <c r="O14" s="21" t="s">
        <v>1</v>
      </c>
      <c r="P14" s="29" t="s">
        <v>219</v>
      </c>
      <c r="Q14" s="88" t="s">
        <v>209</v>
      </c>
      <c r="R14" s="27"/>
      <c r="U14" s="1"/>
      <c r="V14" s="1"/>
      <c r="W14" s="1"/>
      <c r="X14" s="1"/>
      <c r="Y14" s="1"/>
      <c r="Z14" s="1"/>
    </row>
    <row r="15" spans="1:26" ht="102" customHeight="1" x14ac:dyDescent="0.25">
      <c r="A15" s="1"/>
      <c r="B15" s="16" t="str">
        <f>IF(AND(G15="",I15="",J15=""),"",$I$3)</f>
        <v>Solvency II Working Group</v>
      </c>
      <c r="C15" s="17">
        <f t="shared" si="1"/>
        <v>5</v>
      </c>
      <c r="D15" s="108" t="str">
        <f t="shared" si="2"/>
        <v>Equiv</v>
      </c>
      <c r="E15" s="108" t="str">
        <f>IF(ISERROR(VLOOKUP(G15,$O$11:$Q$1000,2,FALSE)),"",VLOOKUP(G15,$O$11:$Q$1000,2,FALSE))</f>
        <v>Equival</v>
      </c>
      <c r="F15" s="116"/>
      <c r="G15" s="96" t="s">
        <v>82</v>
      </c>
      <c r="H15" s="154" t="s">
        <v>724</v>
      </c>
      <c r="I15" s="160" t="s">
        <v>738</v>
      </c>
      <c r="J15" s="39" t="str">
        <f>IF(AND(G15="",I15=""),"",IF(OR(G15="",I15=""),"Fill in columns G and I",IF(ISNUMBER(FIND("General comment",+G15)),"",IF(H15="","Column H should be filled in",""))))</f>
        <v/>
      </c>
      <c r="K15" s="36"/>
      <c r="L15" s="18"/>
      <c r="M15" s="1"/>
      <c r="N15" s="42">
        <v>5</v>
      </c>
      <c r="O15" s="21" t="s">
        <v>79</v>
      </c>
      <c r="P15" s="29" t="s">
        <v>219</v>
      </c>
      <c r="Q15" s="88" t="s">
        <v>210</v>
      </c>
      <c r="R15" s="27"/>
      <c r="U15" s="1"/>
      <c r="V15" s="1"/>
      <c r="W15" s="1"/>
      <c r="X15" s="1"/>
      <c r="Y15" s="1"/>
      <c r="Z15" s="1"/>
    </row>
    <row r="16" spans="1:26" ht="111" customHeight="1" x14ac:dyDescent="0.25">
      <c r="A16" s="1"/>
      <c r="B16" s="16" t="str">
        <f>IF(AND(G16="",I16="",J16=""),"",$I$3)</f>
        <v>Solvency II Working Group</v>
      </c>
      <c r="C16" s="17">
        <f t="shared" si="1"/>
        <v>6</v>
      </c>
      <c r="D16" s="108" t="str">
        <f t="shared" si="2"/>
        <v>Equiv</v>
      </c>
      <c r="E16" s="108" t="str">
        <f>IF(ISERROR(VLOOKUP(G16,$O$11:$Q$1000,2,FALSE)),"",VLOOKUP(G16,$O$11:$Q$1000,2,FALSE))</f>
        <v>Equival</v>
      </c>
      <c r="F16" s="116"/>
      <c r="G16" s="96" t="s">
        <v>83</v>
      </c>
      <c r="H16" s="154" t="s">
        <v>724</v>
      </c>
      <c r="I16" s="160" t="s">
        <v>737</v>
      </c>
      <c r="J16" s="39" t="str">
        <f>IF(AND(G16="",I16=""),"",IF(OR(G16="",I16=""),"Fill in columns G and I",IF(ISNUMBER(FIND("General comment",+G16)),"",IF(H16="","Column H should be filled in",""))))</f>
        <v/>
      </c>
      <c r="K16" s="36"/>
      <c r="L16" s="18"/>
      <c r="M16" s="1"/>
      <c r="N16" s="42">
        <v>6</v>
      </c>
      <c r="O16" s="21" t="s">
        <v>80</v>
      </c>
      <c r="P16" s="29" t="s">
        <v>219</v>
      </c>
      <c r="Q16" s="88" t="s">
        <v>211</v>
      </c>
      <c r="R16" s="27"/>
      <c r="U16" s="1"/>
      <c r="V16" s="1"/>
      <c r="W16" s="1"/>
      <c r="X16" s="1"/>
      <c r="Y16" s="1"/>
      <c r="Z16" s="1"/>
    </row>
    <row r="17" spans="1:26" ht="132.75" customHeight="1" x14ac:dyDescent="0.25">
      <c r="A17" s="1"/>
      <c r="B17" s="16" t="str">
        <f t="shared" si="0"/>
        <v>Solvency II Working Group</v>
      </c>
      <c r="C17" s="17">
        <f t="shared" si="1"/>
        <v>7</v>
      </c>
      <c r="D17" s="108" t="str">
        <f t="shared" si="2"/>
        <v>Equiv</v>
      </c>
      <c r="E17" s="108" t="str">
        <f t="shared" si="3"/>
        <v>Equival</v>
      </c>
      <c r="F17" s="116"/>
      <c r="G17" s="96" t="s">
        <v>427</v>
      </c>
      <c r="H17" s="96">
        <v>6</v>
      </c>
      <c r="I17" s="160" t="s">
        <v>727</v>
      </c>
      <c r="J17" s="39" t="str">
        <f t="shared" si="4"/>
        <v/>
      </c>
      <c r="K17" s="36"/>
      <c r="L17" s="18"/>
      <c r="M17" s="1"/>
      <c r="N17" s="42">
        <v>7</v>
      </c>
      <c r="O17" s="21" t="s">
        <v>81</v>
      </c>
      <c r="P17" s="29" t="s">
        <v>219</v>
      </c>
      <c r="Q17" s="88" t="s">
        <v>212</v>
      </c>
      <c r="R17" s="27"/>
      <c r="U17" s="1"/>
      <c r="V17" s="1"/>
      <c r="W17" s="1"/>
      <c r="X17" s="1"/>
      <c r="Y17" s="1"/>
      <c r="Z17" s="1"/>
    </row>
    <row r="18" spans="1:26" ht="102" customHeight="1" x14ac:dyDescent="0.25">
      <c r="A18" s="1"/>
      <c r="B18" s="16" t="str">
        <f t="shared" si="0"/>
        <v>Solvency II Working Group</v>
      </c>
      <c r="C18" s="17">
        <f t="shared" si="1"/>
        <v>8</v>
      </c>
      <c r="D18" s="108" t="str">
        <f t="shared" si="2"/>
        <v>Equiv</v>
      </c>
      <c r="E18" s="108" t="str">
        <f t="shared" si="3"/>
        <v>Equival</v>
      </c>
      <c r="F18" s="116"/>
      <c r="G18" s="96" t="s">
        <v>429</v>
      </c>
      <c r="H18" s="154">
        <v>8</v>
      </c>
      <c r="I18" s="160" t="s">
        <v>728</v>
      </c>
      <c r="J18" s="39" t="str">
        <f t="shared" si="4"/>
        <v/>
      </c>
      <c r="K18" s="36"/>
      <c r="L18" s="18"/>
      <c r="M18" s="1"/>
      <c r="N18" s="42">
        <v>8</v>
      </c>
      <c r="O18" s="21" t="s">
        <v>82</v>
      </c>
      <c r="P18" s="29" t="s">
        <v>219</v>
      </c>
      <c r="Q18" s="88" t="s">
        <v>213</v>
      </c>
      <c r="R18" s="27"/>
      <c r="U18" s="1"/>
      <c r="V18" s="1"/>
      <c r="W18" s="1"/>
      <c r="X18" s="1"/>
      <c r="Y18" s="1"/>
      <c r="Z18" s="1"/>
    </row>
    <row r="19" spans="1:26" ht="168.75" customHeight="1" x14ac:dyDescent="0.25">
      <c r="A19" s="1"/>
      <c r="B19" s="16" t="str">
        <f t="shared" si="0"/>
        <v>Solvency II Working Group</v>
      </c>
      <c r="C19" s="17">
        <f t="shared" si="1"/>
        <v>9</v>
      </c>
      <c r="D19" s="108" t="str">
        <f t="shared" si="2"/>
        <v>Equiv</v>
      </c>
      <c r="E19" s="108" t="str">
        <f t="shared" si="3"/>
        <v>Equival</v>
      </c>
      <c r="F19" s="116"/>
      <c r="G19" s="96" t="s">
        <v>484</v>
      </c>
      <c r="H19" s="154" t="s">
        <v>725</v>
      </c>
      <c r="I19" s="160" t="s">
        <v>729</v>
      </c>
      <c r="J19" s="39" t="str">
        <f t="shared" si="4"/>
        <v/>
      </c>
      <c r="K19" s="36"/>
      <c r="L19" s="18"/>
      <c r="M19" s="1"/>
      <c r="N19" s="42">
        <v>9</v>
      </c>
      <c r="O19" s="21" t="s">
        <v>83</v>
      </c>
      <c r="P19" s="29" t="s">
        <v>219</v>
      </c>
      <c r="Q19" s="88" t="s">
        <v>214</v>
      </c>
      <c r="R19" s="27"/>
      <c r="U19" s="1"/>
      <c r="V19" s="1"/>
      <c r="W19" s="1"/>
      <c r="X19" s="1"/>
      <c r="Y19" s="1"/>
      <c r="Z19" s="1"/>
    </row>
    <row r="20" spans="1:26" ht="124.5" customHeight="1" x14ac:dyDescent="0.25">
      <c r="A20" s="1"/>
      <c r="B20" s="16" t="str">
        <f t="shared" si="0"/>
        <v>Solvency II Working Group</v>
      </c>
      <c r="C20" s="17">
        <f t="shared" si="1"/>
        <v>10</v>
      </c>
      <c r="D20" s="108" t="str">
        <f t="shared" si="2"/>
        <v>Equiv</v>
      </c>
      <c r="E20" s="108" t="str">
        <f t="shared" si="3"/>
        <v>Equival</v>
      </c>
      <c r="F20" s="116"/>
      <c r="G20" s="96" t="s">
        <v>484</v>
      </c>
      <c r="H20" s="96"/>
      <c r="I20" s="160" t="s">
        <v>726</v>
      </c>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161"/>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161"/>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161"/>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161"/>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161"/>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161"/>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161"/>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161"/>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161"/>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161"/>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161"/>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161"/>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161"/>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161"/>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161"/>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161"/>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161"/>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161"/>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161"/>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161"/>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161"/>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161"/>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161"/>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161"/>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161"/>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161"/>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161"/>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161"/>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161"/>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161"/>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161"/>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161"/>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161"/>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161"/>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161"/>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161"/>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161"/>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161"/>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161"/>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161"/>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161"/>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161"/>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161"/>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161"/>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161"/>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161"/>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161"/>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161"/>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161"/>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161"/>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161"/>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161"/>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161"/>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161"/>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161"/>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161"/>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161"/>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161"/>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161"/>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161"/>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161"/>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161"/>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161"/>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161"/>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161"/>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161"/>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161"/>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161"/>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161"/>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161"/>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161"/>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161"/>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161"/>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161"/>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161"/>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161"/>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161"/>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161"/>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161"/>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161"/>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161"/>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161"/>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161"/>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161"/>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161"/>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161"/>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161"/>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161"/>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161"/>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161"/>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161"/>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161"/>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161"/>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161"/>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161"/>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161"/>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161"/>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161"/>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161"/>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161"/>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161"/>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161"/>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161"/>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161"/>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161"/>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161"/>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161"/>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161"/>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161"/>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161"/>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161"/>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161"/>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161"/>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161"/>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161"/>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161"/>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161"/>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161"/>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161"/>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161"/>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161"/>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161"/>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161"/>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161"/>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161"/>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161"/>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161"/>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161"/>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161"/>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161"/>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161"/>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161"/>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161"/>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161"/>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161"/>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161"/>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161"/>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161"/>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161"/>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161"/>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161"/>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161"/>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161"/>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161"/>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161"/>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161"/>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161"/>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161"/>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161"/>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161"/>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161"/>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161"/>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161"/>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161"/>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161"/>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161"/>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161"/>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161"/>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161"/>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161"/>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161"/>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161"/>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161"/>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161"/>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161"/>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161"/>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161"/>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161"/>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161"/>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161"/>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161"/>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161"/>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161"/>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161"/>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161"/>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161"/>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161"/>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161"/>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161"/>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161"/>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161"/>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161"/>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161"/>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161"/>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161"/>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161"/>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161"/>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161"/>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161"/>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161"/>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161"/>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161"/>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161"/>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161"/>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161"/>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161"/>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161"/>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161"/>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161"/>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161"/>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161"/>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161"/>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161"/>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161"/>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161"/>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161"/>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161"/>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161"/>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161"/>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161"/>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161"/>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161"/>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161"/>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161"/>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161"/>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161"/>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161"/>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161"/>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161"/>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161"/>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161"/>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161"/>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161"/>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161"/>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161"/>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161"/>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161"/>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161"/>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161"/>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161"/>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161"/>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161"/>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161"/>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161"/>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161"/>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161"/>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161"/>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161"/>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161"/>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161"/>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161"/>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161"/>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161"/>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161"/>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161"/>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161"/>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161"/>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161"/>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161"/>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161"/>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161"/>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161"/>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161"/>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161"/>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161"/>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161"/>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161"/>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161"/>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161"/>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161"/>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161"/>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161"/>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161"/>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161"/>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161"/>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161"/>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161"/>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161"/>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161"/>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161"/>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161"/>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161"/>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161"/>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161"/>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161"/>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161"/>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161"/>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161"/>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161"/>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161"/>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161"/>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161"/>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161"/>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161"/>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161"/>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161"/>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161"/>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161"/>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161"/>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161"/>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161"/>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161"/>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161"/>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161"/>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161"/>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161"/>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161"/>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161"/>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161"/>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161"/>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161"/>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161"/>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161"/>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161"/>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161"/>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161"/>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161"/>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161"/>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161"/>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161"/>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161"/>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161"/>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161"/>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161"/>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161"/>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161"/>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161"/>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161"/>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161"/>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161"/>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161"/>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161"/>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161"/>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161"/>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161"/>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161"/>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161"/>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161"/>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161"/>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161"/>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161"/>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161"/>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161"/>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161"/>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161"/>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161"/>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161"/>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161"/>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161"/>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161"/>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161"/>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161"/>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161"/>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161"/>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161"/>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161"/>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161"/>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161"/>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161"/>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161"/>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161"/>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161"/>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161"/>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161"/>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161"/>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161"/>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161"/>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161"/>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161"/>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161"/>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161"/>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161"/>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161"/>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161"/>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161"/>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161"/>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161"/>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161"/>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161"/>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161"/>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161"/>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161"/>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161"/>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161"/>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161"/>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161"/>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161"/>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161"/>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161"/>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161"/>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161"/>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161"/>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161"/>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161"/>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161"/>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161"/>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161"/>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161"/>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161"/>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161"/>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161"/>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161"/>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161"/>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161"/>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161"/>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161"/>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161"/>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161"/>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161"/>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161"/>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161"/>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161"/>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161"/>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161"/>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161"/>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161"/>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161"/>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161"/>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161"/>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161"/>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161"/>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161"/>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161"/>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161"/>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161"/>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161"/>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161"/>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161"/>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161"/>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161"/>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161"/>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161"/>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161"/>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161"/>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161"/>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161"/>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161"/>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161"/>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161"/>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161"/>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161"/>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161"/>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161"/>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161"/>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161"/>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161"/>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161"/>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161"/>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161"/>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161"/>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161"/>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161"/>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161"/>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161"/>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161"/>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161"/>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161"/>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161"/>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161"/>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161"/>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161"/>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161"/>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161"/>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161"/>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161"/>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161"/>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161"/>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161"/>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161"/>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161"/>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161"/>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161"/>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161"/>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161"/>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161"/>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161"/>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161"/>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161"/>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161"/>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161"/>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161"/>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161"/>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161"/>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161"/>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161"/>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161"/>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161"/>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161"/>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161"/>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161"/>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161"/>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161"/>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161"/>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161"/>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161"/>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161"/>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161"/>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161"/>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161"/>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161"/>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161"/>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161"/>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161"/>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161"/>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161"/>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161"/>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161"/>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161"/>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161"/>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161"/>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161"/>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161"/>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161"/>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161"/>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161"/>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161"/>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161"/>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161"/>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161"/>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161"/>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161"/>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161"/>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161"/>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161"/>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161"/>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161"/>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161"/>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161"/>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161"/>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161"/>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161"/>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161"/>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161"/>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161"/>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161"/>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161"/>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161"/>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161"/>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161"/>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161"/>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161"/>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161"/>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161"/>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161"/>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161"/>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161"/>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161"/>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161"/>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161"/>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161"/>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161"/>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161"/>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161"/>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161"/>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161"/>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161"/>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161"/>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161"/>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161"/>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161"/>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161"/>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161"/>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161"/>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161"/>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161"/>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161"/>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161"/>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161"/>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161"/>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161"/>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161"/>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161"/>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161"/>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161"/>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161"/>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161"/>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161"/>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161"/>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161"/>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161"/>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161"/>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161"/>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161"/>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161"/>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161"/>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161"/>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161"/>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161"/>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161"/>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161"/>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161"/>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161"/>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161"/>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161"/>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161"/>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161"/>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161"/>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161"/>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161"/>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161"/>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161"/>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161"/>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161"/>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161"/>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161"/>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161"/>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161"/>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161"/>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161"/>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161"/>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161"/>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161"/>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161"/>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161"/>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161"/>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161"/>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161"/>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161"/>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161"/>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161"/>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161"/>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161"/>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161"/>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161"/>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161"/>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161"/>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161"/>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161"/>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161"/>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161"/>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161"/>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161"/>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161"/>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161"/>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161"/>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161"/>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161"/>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161"/>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161"/>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161"/>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161"/>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161"/>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161"/>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161"/>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161"/>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161"/>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161"/>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161"/>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161"/>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161"/>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161"/>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161"/>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161"/>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161"/>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161"/>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161"/>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161"/>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161"/>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161"/>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161"/>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161"/>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161"/>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161"/>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161"/>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161"/>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161"/>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161"/>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161"/>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161"/>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161"/>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161"/>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161"/>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161"/>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161"/>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161"/>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161"/>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161"/>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161"/>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161"/>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161"/>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161"/>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161"/>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161"/>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161"/>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161"/>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161"/>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161"/>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161"/>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161"/>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161"/>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161"/>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161"/>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161"/>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161"/>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161"/>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161"/>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161"/>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161"/>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161"/>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161"/>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161"/>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161"/>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161"/>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161"/>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161"/>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161"/>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161"/>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161"/>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161"/>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161"/>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161"/>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161"/>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161"/>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161"/>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161"/>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161"/>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161"/>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161"/>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161"/>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161"/>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161"/>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161"/>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161"/>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161"/>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161"/>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161"/>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161"/>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161"/>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161"/>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161"/>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161"/>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161"/>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161"/>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161"/>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161"/>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161"/>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161"/>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161"/>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161"/>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161"/>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161"/>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161"/>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161"/>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161"/>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161"/>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161"/>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161"/>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161"/>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161"/>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161"/>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161"/>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161"/>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161"/>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161"/>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161"/>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161"/>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161"/>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161"/>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161"/>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161"/>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161"/>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161"/>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161"/>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161"/>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161"/>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161"/>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161"/>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161"/>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161"/>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161"/>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161"/>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161"/>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161"/>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161"/>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161"/>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161"/>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161"/>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161"/>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161"/>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161"/>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161"/>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161"/>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161"/>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161"/>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161"/>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161"/>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161"/>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161"/>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161"/>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161"/>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161"/>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161"/>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161"/>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161"/>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161"/>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161"/>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161"/>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161"/>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161"/>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161"/>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161"/>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161"/>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161"/>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161"/>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161"/>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161"/>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161"/>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161"/>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161"/>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161"/>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161"/>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161"/>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161"/>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161"/>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161"/>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161"/>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161"/>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161"/>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161"/>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161"/>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161"/>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161"/>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161"/>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161"/>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161"/>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161"/>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161"/>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161"/>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161"/>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161"/>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161"/>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161"/>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161"/>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161"/>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161"/>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161"/>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161"/>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161"/>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161"/>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161"/>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161"/>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161"/>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161"/>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161"/>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161"/>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161"/>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161"/>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161"/>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161"/>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161"/>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161"/>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161"/>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161"/>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161"/>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161"/>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161"/>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161"/>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161"/>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161"/>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161"/>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161"/>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161"/>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161"/>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161"/>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161"/>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161"/>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161"/>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161"/>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161"/>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161"/>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161"/>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161"/>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161"/>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161"/>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161"/>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161"/>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161"/>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161"/>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161"/>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161"/>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161"/>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161"/>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161"/>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161"/>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161"/>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161"/>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161"/>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161"/>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161"/>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161"/>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161"/>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161"/>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161"/>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161"/>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161"/>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161"/>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161"/>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161"/>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161"/>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161"/>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161"/>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161"/>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161"/>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161"/>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161"/>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161"/>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161"/>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161"/>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161"/>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161"/>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161"/>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161"/>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161"/>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161"/>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161"/>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161"/>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161"/>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161"/>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161"/>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161"/>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161"/>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161"/>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161"/>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161"/>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161"/>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161"/>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161"/>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161"/>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161"/>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161"/>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161"/>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161"/>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161"/>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161"/>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161"/>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161"/>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161"/>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161"/>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161"/>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161"/>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161"/>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161"/>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161"/>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161"/>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161"/>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161"/>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161"/>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161"/>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161"/>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161"/>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161"/>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161"/>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161"/>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161"/>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161"/>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161"/>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161"/>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161"/>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161"/>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161"/>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161"/>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161"/>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161"/>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161"/>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161"/>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161"/>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161"/>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161"/>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161"/>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161"/>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161"/>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161"/>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161"/>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161"/>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161"/>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161"/>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161"/>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161"/>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161"/>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161"/>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161"/>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161"/>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161"/>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161"/>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161"/>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161"/>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161"/>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161"/>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161"/>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161"/>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161"/>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161"/>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161"/>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161"/>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161"/>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161"/>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161"/>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161"/>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161"/>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162"/>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6"/>
      <c r="J1011" s="4"/>
      <c r="K1011" s="4"/>
      <c r="L1011" s="1"/>
      <c r="M1011" s="1"/>
      <c r="U1011" s="1"/>
      <c r="V1011" s="1"/>
      <c r="W1011" s="1"/>
      <c r="X1011" s="1"/>
      <c r="Y1011" s="1"/>
      <c r="Z1011" s="1"/>
    </row>
    <row r="1012" spans="1:26" x14ac:dyDescent="0.25">
      <c r="A1012" s="1"/>
      <c r="B1012" s="2"/>
      <c r="C1012" s="2"/>
      <c r="D1012" s="4"/>
      <c r="E1012" s="4"/>
      <c r="F1012" s="4"/>
      <c r="G1012" s="3"/>
      <c r="H1012" s="4"/>
      <c r="I1012" s="15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0866141732283472" right="0.70866141732283472" top="0.74803149606299213" bottom="0.74803149606299213" header="0.31496062992125984" footer="0.31496062992125984"/>
  <pageSetup orientation="portrait"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66E6E-FAB2-4F1B-AC29-7F954FA2761F}"/>
</file>

<file path=customXml/itemProps2.xml><?xml version="1.0" encoding="utf-8"?>
<ds:datastoreItem xmlns:ds="http://schemas.openxmlformats.org/officeDocument/2006/customXml" ds:itemID="{DB1F0A96-E644-4A9D-9AA2-5F4BC0EA52E0}"/>
</file>

<file path=customXml/itemProps3.xml><?xml version="1.0" encoding="utf-8"?>
<ds:datastoreItem xmlns:ds="http://schemas.openxmlformats.org/officeDocument/2006/customXml" ds:itemID="{84A6F191-21FE-400F-A0EF-E53E0B1CC8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2014-08-27T17:28:03Z</cp:lastPrinted>
  <dcterms:created xsi:type="dcterms:W3CDTF">2014-05-20T07:36:48Z</dcterms:created>
  <dcterms:modified xsi:type="dcterms:W3CDTF">2014-09-26T15:00:51Z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611300531</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