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kkerma\Documents\"/>
    </mc:Choice>
  </mc:AlternateContent>
  <bookViews>
    <workbookView xWindow="0" yWindow="840" windowWidth="14565" windowHeight="6420"/>
  </bookViews>
  <sheets>
    <sheet name="MENU" sheetId="10" r:id="rId1"/>
    <sheet name="RISK-FREE RATE &amp; INFLATION" sheetId="1" r:id="rId2"/>
    <sheet name="RFR &amp; INF SOURCE" sheetId="2" state="hidden" r:id="rId3"/>
    <sheet name="SOVEREIGN YIELDS" sheetId="7" r:id="rId4"/>
    <sheet name="CORPORATE YIELDS" sheetId="11" r:id="rId5"/>
    <sheet name="COMMODITY &amp; CARBON PRICES" sheetId="6" r:id="rId6"/>
    <sheet name="EQUITY PRICES &amp; CREDIT SPREADS" sheetId="9" r:id="rId7"/>
    <sheet name="REAL ESTATE PRICES" sheetId="5" r:id="rId8"/>
    <sheet name="ESRB2022A" sheetId="3" state="hidden" r:id="rId9"/>
    <sheet name="ESRB2022B" sheetId="8" state="hidden" r:id="rId10"/>
  </sheets>
  <definedNames>
    <definedName name="BGN_INF">'RFR &amp; INF SOURCE'!$AS$10:$AS$159</definedName>
    <definedName name="BGN_RFR">'RFR &amp; INF SOURCE'!$K$10:$K$159</definedName>
    <definedName name="BGN_RFR_ADV">'RFR &amp; INF SOURCE'!$AB$10:$AB$159</definedName>
    <definedName name="CarbonPrices">ESRB2022A!$T$8:$T$44</definedName>
    <definedName name="CHF_INF">'RFR &amp; INF SOURCE'!$AV$10:$AV$159</definedName>
    <definedName name="CHF_RFR">'RFR &amp; INF SOURCE'!$N$10:$N$159</definedName>
    <definedName name="CHF_RFR_ADV">'RFR &amp; INF SOURCE'!$AE$10:$AE$159</definedName>
    <definedName name="CNY_INF">'RFR &amp; INF SOURCE'!$AY$10:$AY$159</definedName>
    <definedName name="CNY_RFR">'RFR &amp; INF SOURCE'!$Q$10:$Q$159</definedName>
    <definedName name="CNY_RFR_ADV">'RFR &amp; INF SOURCE'!$AH$10:$AH$159</definedName>
    <definedName name="CoalPrices">ESRB2022A!$R$8:$R$44</definedName>
    <definedName name="CountryRegion">ESRB2022A!$D$8:$D$44</definedName>
    <definedName name="CRE_Prices">ESRB2022A!$L$8:$L$44</definedName>
    <definedName name="CZK_INF">'RFR &amp; INF SOURCE'!$AL$10:$AL$159</definedName>
    <definedName name="CZK_RFR">'RFR &amp; INF SOURCE'!$D$10:$D$159</definedName>
    <definedName name="CZK_RFR_ADV">'RFR &amp; INF SOURCE'!$U$10:$U$159</definedName>
    <definedName name="DKK_INF">'RFR &amp; INF SOURCE'!$AM$10:$AM$159</definedName>
    <definedName name="DKK_RFR">'RFR &amp; INF SOURCE'!$E$10:$E$159</definedName>
    <definedName name="DKK_RFR_ADV">'RFR &amp; INF SOURCE'!$V$10:$V$159</definedName>
    <definedName name="EUR_INF">'RFR &amp; INF SOURCE'!$AK$10:$AK$159</definedName>
    <definedName name="EUR_RFR">'RFR &amp; INF SOURCE'!$C$10:$C$159</definedName>
    <definedName name="EUR_RFR_ADV">'RFR &amp; INF SOURCE'!$T$10:$T$159</definedName>
    <definedName name="GasPrices">ESRB2022A!$P$8:$P$44</definedName>
    <definedName name="GBP_INF">'RFR &amp; INF SOURCE'!$AW$10:$AW$159</definedName>
    <definedName name="GBP_RFR">'RFR &amp; INF SOURCE'!$O$10:$O$159</definedName>
    <definedName name="GBP_RFR_ADV">'RFR &amp; INF SOURCE'!$AF$10:$AF$159</definedName>
    <definedName name="HRK_INF">'RFR &amp; INF SOURCE'!$AN$10:$AN$159</definedName>
    <definedName name="HRK_RFR">'RFR &amp; INF SOURCE'!$F$10:$F$159</definedName>
    <definedName name="HRK_RFR_ADV">'RFR &amp; INF SOURCE'!$W$10:$W$159</definedName>
    <definedName name="HUF_INF">'RFR &amp; INF SOURCE'!$AQ$10:$AQ$159</definedName>
    <definedName name="HUF_RFR">'RFR &amp; INF SOURCE'!$I$10:$I$159</definedName>
    <definedName name="HUF_RFR_ADV">'RFR &amp; INF SOURCE'!$Z$10:$Z$159</definedName>
    <definedName name="ISK_INF">'RFR &amp; INF SOURCE'!$AU$10:$AU$159</definedName>
    <definedName name="ISK_RFR">'RFR &amp; INF SOURCE'!$M$10:$M$159</definedName>
    <definedName name="ISK_RFR_ADV">'RFR &amp; INF SOURCE'!$AD$10:$AD$159</definedName>
    <definedName name="JPY_INF">'RFR &amp; INF SOURCE'!$AZ$10:$AZ$159</definedName>
    <definedName name="JPY_RFR">'RFR &amp; INF SOURCE'!$R$10:$R$159</definedName>
    <definedName name="JPY_RFR_ADV">'RFR &amp; INF SOURCE'!$AI$10:$AI$159</definedName>
    <definedName name="NOK_INF">'RFR &amp; INF SOURCE'!$AT$10:$AT$159</definedName>
    <definedName name="NOK_RFR">'RFR &amp; INF SOURCE'!$L$10:$L$159</definedName>
    <definedName name="NOK_RFR_ADV">'RFR &amp; INF SOURCE'!$AC$10:$AC$159</definedName>
    <definedName name="OilPrices">ESRB2022A!$N$8:$N$44</definedName>
    <definedName name="PLN_INF">'RFR &amp; INF SOURCE'!$AO$10:$AO$159</definedName>
    <definedName name="PLN_RFR">'RFR &amp; INF SOURCE'!$G$10:$G$159</definedName>
    <definedName name="PLN_RFR_ADV">'RFR &amp; INF SOURCE'!$X$10:$X$159</definedName>
    <definedName name="RON_INF">'RFR &amp; INF SOURCE'!$AR$10:$AR$159</definedName>
    <definedName name="RON_RFR">'RFR &amp; INF SOURCE'!$J$10:$J$159</definedName>
    <definedName name="RON_RFR_ADV">'RFR &amp; INF SOURCE'!$AA$10:$AA$159</definedName>
    <definedName name="RRE_Prices">ESRB2022A!$J$8:$J$44</definedName>
    <definedName name="SEK_INF">'RFR &amp; INF SOURCE'!$AP$10:$AP$159</definedName>
    <definedName name="SEK_RFR">'RFR &amp; INF SOURCE'!$H$10:$H$159</definedName>
    <definedName name="SEK_RFR_ADV">'RFR &amp; INF SOURCE'!$Y$10:$Y$159</definedName>
    <definedName name="SovYield10Y">ESRB2022A!$H$8:$H$44</definedName>
    <definedName name="SovYield3M">ESRB2022A!$F$8:$F$44</definedName>
    <definedName name="USD_INF">'RFR &amp; INF SOURCE'!$AX$10:$AX$159</definedName>
    <definedName name="USD_RFR">'RFR &amp; INF SOURCE'!$P$10:$P$159</definedName>
    <definedName name="USD_RFR_ADV">'RFR &amp; INF SOURCE'!$AG$10:$AG$159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1" l="1"/>
  <c r="C51" i="7" l="1"/>
  <c r="D51" i="7"/>
  <c r="E51" i="7"/>
  <c r="F51" i="7"/>
  <c r="G51" i="7"/>
  <c r="H51" i="7"/>
  <c r="I51" i="7"/>
  <c r="J51" i="7"/>
  <c r="K51" i="7"/>
  <c r="B51" i="7"/>
  <c r="I54" i="3"/>
  <c r="J54" i="3"/>
  <c r="K54" i="3"/>
  <c r="L54" i="3"/>
  <c r="M54" i="3"/>
  <c r="N54" i="3"/>
  <c r="O54" i="3"/>
  <c r="P54" i="3"/>
  <c r="H54" i="3"/>
  <c r="Q54" i="3"/>
  <c r="F54" i="3"/>
  <c r="G54" i="3"/>
  <c r="A12" i="7" a="1"/>
  <c r="A13" i="7" s="1"/>
  <c r="D28" i="11"/>
  <c r="D27" i="11"/>
  <c r="D29" i="11" l="1"/>
  <c r="G34" i="11" s="1"/>
  <c r="A36" i="7"/>
  <c r="A41" i="7"/>
  <c r="A44" i="7"/>
  <c r="A12" i="7"/>
  <c r="A27" i="7"/>
  <c r="A34" i="7"/>
  <c r="A17" i="7"/>
  <c r="A40" i="7"/>
  <c r="A32" i="7"/>
  <c r="A24" i="7"/>
  <c r="A16" i="7"/>
  <c r="A28" i="7"/>
  <c r="A43" i="7"/>
  <c r="A19" i="7"/>
  <c r="A26" i="7"/>
  <c r="A25" i="7"/>
  <c r="A47" i="7"/>
  <c r="A39" i="7"/>
  <c r="A31" i="7"/>
  <c r="A23" i="7"/>
  <c r="A15" i="7"/>
  <c r="A33" i="7"/>
  <c r="A46" i="7"/>
  <c r="A38" i="7"/>
  <c r="A30" i="7"/>
  <c r="A22" i="7"/>
  <c r="A14" i="7"/>
  <c r="A20" i="7"/>
  <c r="A35" i="7"/>
  <c r="A42" i="7"/>
  <c r="A18" i="7"/>
  <c r="A45" i="7"/>
  <c r="A37" i="7"/>
  <c r="A29" i="7"/>
  <c r="A21" i="7"/>
  <c r="C18" i="9"/>
  <c r="C34" i="9" l="1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7" i="9"/>
  <c r="C16" i="9"/>
  <c r="C15" i="9"/>
  <c r="C14" i="9"/>
  <c r="C13" i="9"/>
  <c r="C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12" i="9"/>
  <c r="A34" i="9"/>
  <c r="A33" i="9"/>
  <c r="A32" i="9"/>
  <c r="A31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12" i="9"/>
  <c r="A11" i="9"/>
  <c r="E12" i="6" l="1" a="1"/>
  <c r="E12" i="6" s="1"/>
  <c r="E35" i="6" l="1"/>
  <c r="E32" i="6"/>
  <c r="E43" i="6"/>
  <c r="E27" i="6"/>
  <c r="E19" i="6"/>
  <c r="E42" i="6"/>
  <c r="E34" i="6"/>
  <c r="E26" i="6"/>
  <c r="E18" i="6"/>
  <c r="E41" i="6"/>
  <c r="E33" i="6"/>
  <c r="E25" i="6"/>
  <c r="E17" i="6"/>
  <c r="E48" i="6"/>
  <c r="E40" i="6"/>
  <c r="E24" i="6"/>
  <c r="E16" i="6"/>
  <c r="E47" i="6"/>
  <c r="E39" i="6"/>
  <c r="E31" i="6"/>
  <c r="E23" i="6"/>
  <c r="E15" i="6"/>
  <c r="E46" i="6"/>
  <c r="E38" i="6"/>
  <c r="E30" i="6"/>
  <c r="E22" i="6"/>
  <c r="E14" i="6"/>
  <c r="E45" i="6"/>
  <c r="E37" i="6"/>
  <c r="E29" i="6"/>
  <c r="E21" i="6"/>
  <c r="E13" i="6"/>
  <c r="E44" i="6"/>
  <c r="E36" i="6"/>
  <c r="E28" i="6"/>
  <c r="E20" i="6"/>
  <c r="D12" i="6" a="1"/>
  <c r="D12" i="6" s="1"/>
  <c r="C12" i="6" a="1"/>
  <c r="C12" i="6" s="1"/>
  <c r="B12" i="6" a="1"/>
  <c r="B13" i="6" s="1"/>
  <c r="A12" i="6" a="1"/>
  <c r="A41" i="6" s="1"/>
  <c r="C11" i="5" a="1"/>
  <c r="C11" i="5" s="1"/>
  <c r="B11" i="5" a="1"/>
  <c r="B11" i="5" s="1"/>
  <c r="A11" i="5" a="1"/>
  <c r="A11" i="5" s="1"/>
  <c r="A15" i="6" l="1"/>
  <c r="A16" i="6"/>
  <c r="A17" i="6"/>
  <c r="A23" i="6"/>
  <c r="A24" i="6"/>
  <c r="A31" i="6"/>
  <c r="A32" i="6"/>
  <c r="A39" i="6"/>
  <c r="D26" i="6"/>
  <c r="D18" i="6"/>
  <c r="D43" i="6"/>
  <c r="D35" i="6"/>
  <c r="D27" i="6"/>
  <c r="D19" i="6"/>
  <c r="D42" i="6"/>
  <c r="D34" i="6"/>
  <c r="D41" i="6"/>
  <c r="D33" i="6"/>
  <c r="D25" i="6"/>
  <c r="D17" i="6"/>
  <c r="D48" i="6"/>
  <c r="D40" i="6"/>
  <c r="D32" i="6"/>
  <c r="D24" i="6"/>
  <c r="D16" i="6"/>
  <c r="D47" i="6"/>
  <c r="D39" i="6"/>
  <c r="D31" i="6"/>
  <c r="D23" i="6"/>
  <c r="D15" i="6"/>
  <c r="D46" i="6"/>
  <c r="D38" i="6"/>
  <c r="D30" i="6"/>
  <c r="D22" i="6"/>
  <c r="D14" i="6"/>
  <c r="D45" i="6"/>
  <c r="D37" i="6"/>
  <c r="D29" i="6"/>
  <c r="D21" i="6"/>
  <c r="D13" i="6"/>
  <c r="D44" i="6"/>
  <c r="D36" i="6"/>
  <c r="D28" i="6"/>
  <c r="D20" i="6"/>
  <c r="C18" i="6"/>
  <c r="C43" i="6"/>
  <c r="C19" i="6"/>
  <c r="C26" i="6"/>
  <c r="C16" i="6"/>
  <c r="C35" i="6"/>
  <c r="C27" i="6"/>
  <c r="C34" i="6"/>
  <c r="C41" i="6"/>
  <c r="C25" i="6"/>
  <c r="C48" i="6"/>
  <c r="C32" i="6"/>
  <c r="C47" i="6"/>
  <c r="C31" i="6"/>
  <c r="C38" i="6"/>
  <c r="C22" i="6"/>
  <c r="C45" i="6"/>
  <c r="C37" i="6"/>
  <c r="C29" i="6"/>
  <c r="C21" i="6"/>
  <c r="C13" i="6"/>
  <c r="C42" i="6"/>
  <c r="C33" i="6"/>
  <c r="C17" i="6"/>
  <c r="C40" i="6"/>
  <c r="C24" i="6"/>
  <c r="C39" i="6"/>
  <c r="C23" i="6"/>
  <c r="C15" i="6"/>
  <c r="C46" i="6"/>
  <c r="C30" i="6"/>
  <c r="C14" i="6"/>
  <c r="C44" i="6"/>
  <c r="C36" i="6"/>
  <c r="C28" i="6"/>
  <c r="C20" i="6"/>
  <c r="B42" i="6"/>
  <c r="B34" i="6"/>
  <c r="B26" i="6"/>
  <c r="B18" i="6"/>
  <c r="B28" i="6"/>
  <c r="B27" i="6"/>
  <c r="B41" i="6"/>
  <c r="B33" i="6"/>
  <c r="B25" i="6"/>
  <c r="B17" i="6"/>
  <c r="B48" i="6"/>
  <c r="B40" i="6"/>
  <c r="B32" i="6"/>
  <c r="B24" i="6"/>
  <c r="B16" i="6"/>
  <c r="B47" i="6"/>
  <c r="B15" i="6"/>
  <c r="B36" i="6"/>
  <c r="B12" i="6"/>
  <c r="B35" i="6"/>
  <c r="B31" i="6"/>
  <c r="B46" i="6"/>
  <c r="B38" i="6"/>
  <c r="B30" i="6"/>
  <c r="B22" i="6"/>
  <c r="B14" i="6"/>
  <c r="B44" i="6"/>
  <c r="B20" i="6"/>
  <c r="B43" i="6"/>
  <c r="B19" i="6"/>
  <c r="B39" i="6"/>
  <c r="B23" i="6"/>
  <c r="B45" i="6"/>
  <c r="B37" i="6"/>
  <c r="B29" i="6"/>
  <c r="B21" i="6"/>
  <c r="A19" i="6"/>
  <c r="A27" i="6"/>
  <c r="A35" i="6"/>
  <c r="A43" i="6"/>
  <c r="A12" i="6"/>
  <c r="A20" i="6"/>
  <c r="A28" i="6"/>
  <c r="A36" i="6"/>
  <c r="A44" i="6"/>
  <c r="A13" i="6"/>
  <c r="A21" i="6"/>
  <c r="A29" i="6"/>
  <c r="A37" i="6"/>
  <c r="A45" i="6"/>
  <c r="A18" i="6"/>
  <c r="A26" i="6"/>
  <c r="A34" i="6"/>
  <c r="A42" i="6"/>
  <c r="A14" i="6"/>
  <c r="A22" i="6"/>
  <c r="A30" i="6"/>
  <c r="A38" i="6"/>
  <c r="A46" i="6"/>
  <c r="A40" i="6"/>
  <c r="A48" i="6"/>
  <c r="A47" i="6"/>
  <c r="A25" i="6"/>
  <c r="A33" i="6"/>
  <c r="C42" i="5"/>
  <c r="C26" i="5"/>
  <c r="C18" i="5"/>
  <c r="C41" i="5"/>
  <c r="C25" i="5"/>
  <c r="C32" i="5"/>
  <c r="C16" i="5"/>
  <c r="C39" i="5"/>
  <c r="C23" i="5"/>
  <c r="C46" i="5"/>
  <c r="C38" i="5"/>
  <c r="C30" i="5"/>
  <c r="C22" i="5"/>
  <c r="C14" i="5"/>
  <c r="C34" i="5"/>
  <c r="C33" i="5"/>
  <c r="C17" i="5"/>
  <c r="C40" i="5"/>
  <c r="C24" i="5"/>
  <c r="C47" i="5"/>
  <c r="C31" i="5"/>
  <c r="C15" i="5"/>
  <c r="C45" i="5"/>
  <c r="C37" i="5"/>
  <c r="C29" i="5"/>
  <c r="C21" i="5"/>
  <c r="C13" i="5"/>
  <c r="C44" i="5"/>
  <c r="C36" i="5"/>
  <c r="C28" i="5"/>
  <c r="C20" i="5"/>
  <c r="C12" i="5"/>
  <c r="C43" i="5"/>
  <c r="C35" i="5"/>
  <c r="C27" i="5"/>
  <c r="C19" i="5"/>
  <c r="B18" i="5"/>
  <c r="B34" i="5"/>
  <c r="B41" i="5"/>
  <c r="B25" i="5"/>
  <c r="B32" i="5"/>
  <c r="B16" i="5"/>
  <c r="B47" i="5"/>
  <c r="B31" i="5"/>
  <c r="B23" i="5"/>
  <c r="B46" i="5"/>
  <c r="B38" i="5"/>
  <c r="B22" i="5"/>
  <c r="B45" i="5"/>
  <c r="B12" i="5"/>
  <c r="B42" i="5"/>
  <c r="B26" i="5"/>
  <c r="B33" i="5"/>
  <c r="B17" i="5"/>
  <c r="B40" i="5"/>
  <c r="B24" i="5"/>
  <c r="B39" i="5"/>
  <c r="B15" i="5"/>
  <c r="B30" i="5"/>
  <c r="B14" i="5"/>
  <c r="B37" i="5"/>
  <c r="B29" i="5"/>
  <c r="B21" i="5"/>
  <c r="B13" i="5"/>
  <c r="B44" i="5"/>
  <c r="B36" i="5"/>
  <c r="B28" i="5"/>
  <c r="B20" i="5"/>
  <c r="B43" i="5"/>
  <c r="B35" i="5"/>
  <c r="B27" i="5"/>
  <c r="B19" i="5"/>
  <c r="A40" i="5"/>
  <c r="A42" i="5"/>
  <c r="A34" i="5"/>
  <c r="A26" i="5"/>
  <c r="A18" i="5"/>
  <c r="A41" i="5"/>
  <c r="A33" i="5"/>
  <c r="A25" i="5"/>
  <c r="A17" i="5"/>
  <c r="A32" i="5"/>
  <c r="A24" i="5"/>
  <c r="A16" i="5"/>
  <c r="A47" i="5"/>
  <c r="A39" i="5"/>
  <c r="A31" i="5"/>
  <c r="A23" i="5"/>
  <c r="A15" i="5"/>
  <c r="A46" i="5"/>
  <c r="A38" i="5"/>
  <c r="A30" i="5"/>
  <c r="A22" i="5"/>
  <c r="A14" i="5"/>
  <c r="A45" i="5"/>
  <c r="A37" i="5"/>
  <c r="A29" i="5"/>
  <c r="A21" i="5"/>
  <c r="A13" i="5"/>
  <c r="A44" i="5"/>
  <c r="A36" i="5"/>
  <c r="A28" i="5"/>
  <c r="A20" i="5"/>
  <c r="A12" i="5"/>
  <c r="A43" i="5"/>
  <c r="A35" i="5"/>
  <c r="A27" i="5"/>
  <c r="A19" i="5"/>
  <c r="G28" i="1"/>
  <c r="G10" i="1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E13" i="1" a="1"/>
  <c r="C13" i="1" a="1"/>
  <c r="B13" i="1" a="1"/>
  <c r="D13" i="1" a="1"/>
  <c r="B13" i="1" l="1"/>
  <c r="B21" i="1"/>
  <c r="B29" i="1"/>
  <c r="B37" i="1"/>
  <c r="B45" i="1"/>
  <c r="B53" i="1"/>
  <c r="B61" i="1"/>
  <c r="B69" i="1"/>
  <c r="B77" i="1"/>
  <c r="B85" i="1"/>
  <c r="B93" i="1"/>
  <c r="B101" i="1"/>
  <c r="B109" i="1"/>
  <c r="B117" i="1"/>
  <c r="B125" i="1"/>
  <c r="B133" i="1"/>
  <c r="B141" i="1"/>
  <c r="B149" i="1"/>
  <c r="B157" i="1"/>
  <c r="B122" i="1"/>
  <c r="B162" i="1"/>
  <c r="B35" i="1"/>
  <c r="B75" i="1"/>
  <c r="B99" i="1"/>
  <c r="B131" i="1"/>
  <c r="B20" i="1"/>
  <c r="B60" i="1"/>
  <c r="B84" i="1"/>
  <c r="B116" i="1"/>
  <c r="B148" i="1"/>
  <c r="B14" i="1"/>
  <c r="B22" i="1"/>
  <c r="B30" i="1"/>
  <c r="B38" i="1"/>
  <c r="B46" i="1"/>
  <c r="B54" i="1"/>
  <c r="B62" i="1"/>
  <c r="B70" i="1"/>
  <c r="B78" i="1"/>
  <c r="B86" i="1"/>
  <c r="B94" i="1"/>
  <c r="B102" i="1"/>
  <c r="B110" i="1"/>
  <c r="B118" i="1"/>
  <c r="B126" i="1"/>
  <c r="B134" i="1"/>
  <c r="B142" i="1"/>
  <c r="B150" i="1"/>
  <c r="B158" i="1"/>
  <c r="B111" i="1"/>
  <c r="B127" i="1"/>
  <c r="B143" i="1"/>
  <c r="B159" i="1"/>
  <c r="B17" i="1"/>
  <c r="B41" i="1"/>
  <c r="B49" i="1"/>
  <c r="B65" i="1"/>
  <c r="B81" i="1"/>
  <c r="B105" i="1"/>
  <c r="B137" i="1"/>
  <c r="B161" i="1"/>
  <c r="B34" i="1"/>
  <c r="B66" i="1"/>
  <c r="B106" i="1"/>
  <c r="B154" i="1"/>
  <c r="B43" i="1"/>
  <c r="B83" i="1"/>
  <c r="B139" i="1"/>
  <c r="B52" i="1"/>
  <c r="B92" i="1"/>
  <c r="B132" i="1"/>
  <c r="B15" i="1"/>
  <c r="B23" i="1"/>
  <c r="B31" i="1"/>
  <c r="B39" i="1"/>
  <c r="B47" i="1"/>
  <c r="B55" i="1"/>
  <c r="B63" i="1"/>
  <c r="B71" i="1"/>
  <c r="B79" i="1"/>
  <c r="B87" i="1"/>
  <c r="B95" i="1"/>
  <c r="B103" i="1"/>
  <c r="B119" i="1"/>
  <c r="B135" i="1"/>
  <c r="B151" i="1"/>
  <c r="B33" i="1"/>
  <c r="B73" i="1"/>
  <c r="B97" i="1"/>
  <c r="B129" i="1"/>
  <c r="B153" i="1"/>
  <c r="B26" i="1"/>
  <c r="B42" i="1"/>
  <c r="B74" i="1"/>
  <c r="B98" i="1"/>
  <c r="B130" i="1"/>
  <c r="B27" i="1"/>
  <c r="B59" i="1"/>
  <c r="B107" i="1"/>
  <c r="B155" i="1"/>
  <c r="B28" i="1"/>
  <c r="B68" i="1"/>
  <c r="B108" i="1"/>
  <c r="B140" i="1"/>
  <c r="B16" i="1"/>
  <c r="B24" i="1"/>
  <c r="B32" i="1"/>
  <c r="B40" i="1"/>
  <c r="B48" i="1"/>
  <c r="B56" i="1"/>
  <c r="B64" i="1"/>
  <c r="B72" i="1"/>
  <c r="B80" i="1"/>
  <c r="B88" i="1"/>
  <c r="B96" i="1"/>
  <c r="B104" i="1"/>
  <c r="B112" i="1"/>
  <c r="B120" i="1"/>
  <c r="B128" i="1"/>
  <c r="B136" i="1"/>
  <c r="B144" i="1"/>
  <c r="B152" i="1"/>
  <c r="B160" i="1"/>
  <c r="B25" i="1"/>
  <c r="B57" i="1"/>
  <c r="B89" i="1"/>
  <c r="B121" i="1"/>
  <c r="B145" i="1"/>
  <c r="B18" i="1"/>
  <c r="B50" i="1"/>
  <c r="B82" i="1"/>
  <c r="B114" i="1"/>
  <c r="B146" i="1"/>
  <c r="B19" i="1"/>
  <c r="B67" i="1"/>
  <c r="B115" i="1"/>
  <c r="B36" i="1"/>
  <c r="B76" i="1"/>
  <c r="B124" i="1"/>
  <c r="B113" i="1"/>
  <c r="B58" i="1"/>
  <c r="B90" i="1"/>
  <c r="B138" i="1"/>
  <c r="B51" i="1"/>
  <c r="B91" i="1"/>
  <c r="B123" i="1"/>
  <c r="B147" i="1"/>
  <c r="B44" i="1"/>
  <c r="B100" i="1"/>
  <c r="B156" i="1"/>
  <c r="E162" i="1"/>
  <c r="E154" i="1"/>
  <c r="E146" i="1"/>
  <c r="E138" i="1"/>
  <c r="E130" i="1"/>
  <c r="E122" i="1"/>
  <c r="E114" i="1"/>
  <c r="E106" i="1"/>
  <c r="E98" i="1"/>
  <c r="E90" i="1"/>
  <c r="E82" i="1"/>
  <c r="E74" i="1"/>
  <c r="E66" i="1"/>
  <c r="E58" i="1"/>
  <c r="E50" i="1"/>
  <c r="E42" i="1"/>
  <c r="E34" i="1"/>
  <c r="E26" i="1"/>
  <c r="E18" i="1"/>
  <c r="E161" i="1"/>
  <c r="E153" i="1"/>
  <c r="E145" i="1"/>
  <c r="E137" i="1"/>
  <c r="E129" i="1"/>
  <c r="E121" i="1"/>
  <c r="E113" i="1"/>
  <c r="E105" i="1"/>
  <c r="E97" i="1"/>
  <c r="E89" i="1"/>
  <c r="E81" i="1"/>
  <c r="E73" i="1"/>
  <c r="E65" i="1"/>
  <c r="E57" i="1"/>
  <c r="E49" i="1"/>
  <c r="E41" i="1"/>
  <c r="E33" i="1"/>
  <c r="E25" i="1"/>
  <c r="E17" i="1"/>
  <c r="E160" i="1"/>
  <c r="E152" i="1"/>
  <c r="E144" i="1"/>
  <c r="E136" i="1"/>
  <c r="E128" i="1"/>
  <c r="E120" i="1"/>
  <c r="E112" i="1"/>
  <c r="E104" i="1"/>
  <c r="E96" i="1"/>
  <c r="E88" i="1"/>
  <c r="E80" i="1"/>
  <c r="E72" i="1"/>
  <c r="E64" i="1"/>
  <c r="E56" i="1"/>
  <c r="E48" i="1"/>
  <c r="E40" i="1"/>
  <c r="E32" i="1"/>
  <c r="E24" i="1"/>
  <c r="E16" i="1"/>
  <c r="E159" i="1"/>
  <c r="E151" i="1"/>
  <c r="E143" i="1"/>
  <c r="E135" i="1"/>
  <c r="E127" i="1"/>
  <c r="E119" i="1"/>
  <c r="E111" i="1"/>
  <c r="E103" i="1"/>
  <c r="E95" i="1"/>
  <c r="E87" i="1"/>
  <c r="E79" i="1"/>
  <c r="E71" i="1"/>
  <c r="E63" i="1"/>
  <c r="E55" i="1"/>
  <c r="E47" i="1"/>
  <c r="E39" i="1"/>
  <c r="E31" i="1"/>
  <c r="E23" i="1"/>
  <c r="E15" i="1"/>
  <c r="E126" i="1"/>
  <c r="E102" i="1"/>
  <c r="E86" i="1"/>
  <c r="E70" i="1"/>
  <c r="E54" i="1"/>
  <c r="E38" i="1"/>
  <c r="E22" i="1"/>
  <c r="E157" i="1"/>
  <c r="E141" i="1"/>
  <c r="E158" i="1"/>
  <c r="E150" i="1"/>
  <c r="E142" i="1"/>
  <c r="E134" i="1"/>
  <c r="E118" i="1"/>
  <c r="E110" i="1"/>
  <c r="E94" i="1"/>
  <c r="E78" i="1"/>
  <c r="E62" i="1"/>
  <c r="E46" i="1"/>
  <c r="E30" i="1"/>
  <c r="E14" i="1"/>
  <c r="E149" i="1"/>
  <c r="E133" i="1"/>
  <c r="E117" i="1"/>
  <c r="E156" i="1"/>
  <c r="E125" i="1"/>
  <c r="E101" i="1"/>
  <c r="E83" i="1"/>
  <c r="E60" i="1"/>
  <c r="E37" i="1"/>
  <c r="E19" i="1"/>
  <c r="E155" i="1"/>
  <c r="E124" i="1"/>
  <c r="E100" i="1"/>
  <c r="E77" i="1"/>
  <c r="E59" i="1"/>
  <c r="E36" i="1"/>
  <c r="E13" i="1"/>
  <c r="E148" i="1"/>
  <c r="E123" i="1"/>
  <c r="E99" i="1"/>
  <c r="E76" i="1"/>
  <c r="E53" i="1"/>
  <c r="E35" i="1"/>
  <c r="E147" i="1"/>
  <c r="E116" i="1"/>
  <c r="E75" i="1"/>
  <c r="E52" i="1"/>
  <c r="E29" i="1"/>
  <c r="E140" i="1"/>
  <c r="E115" i="1"/>
  <c r="E92" i="1"/>
  <c r="E69" i="1"/>
  <c r="E51" i="1"/>
  <c r="E28" i="1"/>
  <c r="E109" i="1"/>
  <c r="E68" i="1"/>
  <c r="E27" i="1"/>
  <c r="E132" i="1"/>
  <c r="E85" i="1"/>
  <c r="E44" i="1"/>
  <c r="E107" i="1"/>
  <c r="E61" i="1"/>
  <c r="E93" i="1"/>
  <c r="E139" i="1"/>
  <c r="E91" i="1"/>
  <c r="E45" i="1"/>
  <c r="E108" i="1"/>
  <c r="E67" i="1"/>
  <c r="E21" i="1"/>
  <c r="E131" i="1"/>
  <c r="E84" i="1"/>
  <c r="E43" i="1"/>
  <c r="E20" i="1"/>
  <c r="C20" i="1"/>
  <c r="C28" i="1"/>
  <c r="C36" i="1"/>
  <c r="C44" i="1"/>
  <c r="C52" i="1"/>
  <c r="C60" i="1"/>
  <c r="C68" i="1"/>
  <c r="C76" i="1"/>
  <c r="C84" i="1"/>
  <c r="C92" i="1"/>
  <c r="C100" i="1"/>
  <c r="C108" i="1"/>
  <c r="C116" i="1"/>
  <c r="C124" i="1"/>
  <c r="C132" i="1"/>
  <c r="C140" i="1"/>
  <c r="C148" i="1"/>
  <c r="C156" i="1"/>
  <c r="C155" i="1"/>
  <c r="C13" i="1"/>
  <c r="C21" i="1"/>
  <c r="C29" i="1"/>
  <c r="C37" i="1"/>
  <c r="C45" i="1"/>
  <c r="C53" i="1"/>
  <c r="C61" i="1"/>
  <c r="C69" i="1"/>
  <c r="C77" i="1"/>
  <c r="C85" i="1"/>
  <c r="C93" i="1"/>
  <c r="C101" i="1"/>
  <c r="C109" i="1"/>
  <c r="C117" i="1"/>
  <c r="C125" i="1"/>
  <c r="C133" i="1"/>
  <c r="C141" i="1"/>
  <c r="C149" i="1"/>
  <c r="C157" i="1"/>
  <c r="C55" i="1"/>
  <c r="C79" i="1"/>
  <c r="C103" i="1"/>
  <c r="C135" i="1"/>
  <c r="C16" i="1"/>
  <c r="C32" i="1"/>
  <c r="C48" i="1"/>
  <c r="C72" i="1"/>
  <c r="C88" i="1"/>
  <c r="C104" i="1"/>
  <c r="C128" i="1"/>
  <c r="C144" i="1"/>
  <c r="C41" i="1"/>
  <c r="C73" i="1"/>
  <c r="C97" i="1"/>
  <c r="C121" i="1"/>
  <c r="C153" i="1"/>
  <c r="C18" i="1"/>
  <c r="C58" i="1"/>
  <c r="C90" i="1"/>
  <c r="C106" i="1"/>
  <c r="C146" i="1"/>
  <c r="C27" i="1"/>
  <c r="C59" i="1"/>
  <c r="C91" i="1"/>
  <c r="C139" i="1"/>
  <c r="C14" i="1"/>
  <c r="C22" i="1"/>
  <c r="C30" i="1"/>
  <c r="C38" i="1"/>
  <c r="C46" i="1"/>
  <c r="C54" i="1"/>
  <c r="C62" i="1"/>
  <c r="C70" i="1"/>
  <c r="C78" i="1"/>
  <c r="C86" i="1"/>
  <c r="C94" i="1"/>
  <c r="C102" i="1"/>
  <c r="C110" i="1"/>
  <c r="C118" i="1"/>
  <c r="C126" i="1"/>
  <c r="C134" i="1"/>
  <c r="C142" i="1"/>
  <c r="C150" i="1"/>
  <c r="C158" i="1"/>
  <c r="C47" i="1"/>
  <c r="C71" i="1"/>
  <c r="C95" i="1"/>
  <c r="C111" i="1"/>
  <c r="C127" i="1"/>
  <c r="C143" i="1"/>
  <c r="C159" i="1"/>
  <c r="C24" i="1"/>
  <c r="C40" i="1"/>
  <c r="C56" i="1"/>
  <c r="C80" i="1"/>
  <c r="C96" i="1"/>
  <c r="C112" i="1"/>
  <c r="C136" i="1"/>
  <c r="C152" i="1"/>
  <c r="C49" i="1"/>
  <c r="C81" i="1"/>
  <c r="C113" i="1"/>
  <c r="C137" i="1"/>
  <c r="C161" i="1"/>
  <c r="C26" i="1"/>
  <c r="C66" i="1"/>
  <c r="C98" i="1"/>
  <c r="C138" i="1"/>
  <c r="C19" i="1"/>
  <c r="C67" i="1"/>
  <c r="C115" i="1"/>
  <c r="C15" i="1"/>
  <c r="C23" i="1"/>
  <c r="C31" i="1"/>
  <c r="C39" i="1"/>
  <c r="C63" i="1"/>
  <c r="C87" i="1"/>
  <c r="C119" i="1"/>
  <c r="C151" i="1"/>
  <c r="C64" i="1"/>
  <c r="C120" i="1"/>
  <c r="C160" i="1"/>
  <c r="C65" i="1"/>
  <c r="C105" i="1"/>
  <c r="C145" i="1"/>
  <c r="C34" i="1"/>
  <c r="C74" i="1"/>
  <c r="C122" i="1"/>
  <c r="C162" i="1"/>
  <c r="C35" i="1"/>
  <c r="C75" i="1"/>
  <c r="C131" i="1"/>
  <c r="C50" i="1"/>
  <c r="C114" i="1"/>
  <c r="C51" i="1"/>
  <c r="C107" i="1"/>
  <c r="C17" i="1"/>
  <c r="C25" i="1"/>
  <c r="C33" i="1"/>
  <c r="C57" i="1"/>
  <c r="C89" i="1"/>
  <c r="C129" i="1"/>
  <c r="C42" i="1"/>
  <c r="C82" i="1"/>
  <c r="C130" i="1"/>
  <c r="C43" i="1"/>
  <c r="C83" i="1"/>
  <c r="C123" i="1"/>
  <c r="C154" i="1"/>
  <c r="C99" i="1"/>
  <c r="C147" i="1"/>
  <c r="D13" i="1"/>
  <c r="D21" i="1"/>
  <c r="D29" i="1"/>
  <c r="D37" i="1"/>
  <c r="D45" i="1"/>
  <c r="D53" i="1"/>
  <c r="D61" i="1"/>
  <c r="D69" i="1"/>
  <c r="D77" i="1"/>
  <c r="D85" i="1"/>
  <c r="D93" i="1"/>
  <c r="D101" i="1"/>
  <c r="D109" i="1"/>
  <c r="D117" i="1"/>
  <c r="D125" i="1"/>
  <c r="D133" i="1"/>
  <c r="D141" i="1"/>
  <c r="D149" i="1"/>
  <c r="D157" i="1"/>
  <c r="D134" i="1"/>
  <c r="D150" i="1"/>
  <c r="D15" i="1"/>
  <c r="D31" i="1"/>
  <c r="D39" i="1"/>
  <c r="D55" i="1"/>
  <c r="D63" i="1"/>
  <c r="D79" i="1"/>
  <c r="D95" i="1"/>
  <c r="D111" i="1"/>
  <c r="D119" i="1"/>
  <c r="D135" i="1"/>
  <c r="D151" i="1"/>
  <c r="D159" i="1"/>
  <c r="D24" i="1"/>
  <c r="D32" i="1"/>
  <c r="D48" i="1"/>
  <c r="D64" i="1"/>
  <c r="D80" i="1"/>
  <c r="D96" i="1"/>
  <c r="D112" i="1"/>
  <c r="D128" i="1"/>
  <c r="D144" i="1"/>
  <c r="D160" i="1"/>
  <c r="D98" i="1"/>
  <c r="D130" i="1"/>
  <c r="D154" i="1"/>
  <c r="D35" i="1"/>
  <c r="D59" i="1"/>
  <c r="D83" i="1"/>
  <c r="D99" i="1"/>
  <c r="D123" i="1"/>
  <c r="D147" i="1"/>
  <c r="D20" i="1"/>
  <c r="D60" i="1"/>
  <c r="D92" i="1"/>
  <c r="D116" i="1"/>
  <c r="D132" i="1"/>
  <c r="D148" i="1"/>
  <c r="D14" i="1"/>
  <c r="D22" i="1"/>
  <c r="D30" i="1"/>
  <c r="D38" i="1"/>
  <c r="D46" i="1"/>
  <c r="D54" i="1"/>
  <c r="D62" i="1"/>
  <c r="D70" i="1"/>
  <c r="D78" i="1"/>
  <c r="D86" i="1"/>
  <c r="D94" i="1"/>
  <c r="D102" i="1"/>
  <c r="D110" i="1"/>
  <c r="D118" i="1"/>
  <c r="D126" i="1"/>
  <c r="D142" i="1"/>
  <c r="D158" i="1"/>
  <c r="D23" i="1"/>
  <c r="D47" i="1"/>
  <c r="D71" i="1"/>
  <c r="D87" i="1"/>
  <c r="D103" i="1"/>
  <c r="D127" i="1"/>
  <c r="D143" i="1"/>
  <c r="D16" i="1"/>
  <c r="D40" i="1"/>
  <c r="D56" i="1"/>
  <c r="D72" i="1"/>
  <c r="D88" i="1"/>
  <c r="D104" i="1"/>
  <c r="D120" i="1"/>
  <c r="D136" i="1"/>
  <c r="D152" i="1"/>
  <c r="D82" i="1"/>
  <c r="D114" i="1"/>
  <c r="D138" i="1"/>
  <c r="D162" i="1"/>
  <c r="D27" i="1"/>
  <c r="D51" i="1"/>
  <c r="D67" i="1"/>
  <c r="D91" i="1"/>
  <c r="D115" i="1"/>
  <c r="D139" i="1"/>
  <c r="D28" i="1"/>
  <c r="D36" i="1"/>
  <c r="D44" i="1"/>
  <c r="D52" i="1"/>
  <c r="D68" i="1"/>
  <c r="D76" i="1"/>
  <c r="D84" i="1"/>
  <c r="D100" i="1"/>
  <c r="D108" i="1"/>
  <c r="D124" i="1"/>
  <c r="D140" i="1"/>
  <c r="D156" i="1"/>
  <c r="D17" i="1"/>
  <c r="D25" i="1"/>
  <c r="D33" i="1"/>
  <c r="D41" i="1"/>
  <c r="D49" i="1"/>
  <c r="D57" i="1"/>
  <c r="D65" i="1"/>
  <c r="D73" i="1"/>
  <c r="D81" i="1"/>
  <c r="D89" i="1"/>
  <c r="D97" i="1"/>
  <c r="D105" i="1"/>
  <c r="D113" i="1"/>
  <c r="D121" i="1"/>
  <c r="D129" i="1"/>
  <c r="D137" i="1"/>
  <c r="D145" i="1"/>
  <c r="D153" i="1"/>
  <c r="D161" i="1"/>
  <c r="D18" i="1"/>
  <c r="D26" i="1"/>
  <c r="D34" i="1"/>
  <c r="D42" i="1"/>
  <c r="D50" i="1"/>
  <c r="D58" i="1"/>
  <c r="D66" i="1"/>
  <c r="D74" i="1"/>
  <c r="D90" i="1"/>
  <c r="D106" i="1"/>
  <c r="D122" i="1"/>
  <c r="D146" i="1"/>
  <c r="D19" i="1"/>
  <c r="D43" i="1"/>
  <c r="D75" i="1"/>
  <c r="D107" i="1"/>
  <c r="D131" i="1"/>
  <c r="D155" i="1"/>
</calcChain>
</file>

<file path=xl/sharedStrings.xml><?xml version="1.0" encoding="utf-8"?>
<sst xmlns="http://schemas.openxmlformats.org/spreadsheetml/2006/main" count="448" uniqueCount="212">
  <si>
    <t>EUR</t>
  </si>
  <si>
    <t>CZK</t>
  </si>
  <si>
    <t>DKK</t>
  </si>
  <si>
    <t>HRK</t>
  </si>
  <si>
    <t>PLN</t>
  </si>
  <si>
    <t>SEK</t>
  </si>
  <si>
    <t>HUF</t>
  </si>
  <si>
    <t>RON</t>
  </si>
  <si>
    <t>BGN</t>
  </si>
  <si>
    <t>NOK</t>
  </si>
  <si>
    <t>ISK</t>
  </si>
  <si>
    <t>CHF</t>
  </si>
  <si>
    <t>GBP</t>
  </si>
  <si>
    <t>USD</t>
  </si>
  <si>
    <t>CNY</t>
  </si>
  <si>
    <t>JPY</t>
  </si>
  <si>
    <t>Coupon frequency</t>
  </si>
  <si>
    <t>LLP</t>
  </si>
  <si>
    <t>Convergence period</t>
  </si>
  <si>
    <t>UFR</t>
  </si>
  <si>
    <t>Alpha</t>
  </si>
  <si>
    <t>CRA</t>
  </si>
  <si>
    <t>Maturity</t>
  </si>
  <si>
    <t>Baseline scenario</t>
  </si>
  <si>
    <t>Adverse scenario</t>
  </si>
  <si>
    <t>Inflation curve</t>
  </si>
  <si>
    <t>IORP Stress Test 2022 - Baseline &amp; Adverse Interest Rate Scenarios</t>
  </si>
  <si>
    <t>HJvW:</t>
  </si>
  <si>
    <t>3-month rate (level)</t>
  </si>
  <si>
    <t>10-year rate (shock)</t>
  </si>
  <si>
    <t>Variable</t>
  </si>
  <si>
    <t>ST interest rate</t>
  </si>
  <si>
    <t>Sovereign yields (LT int. rate)</t>
  </si>
  <si>
    <t>RRE prices</t>
  </si>
  <si>
    <t>CRE prices</t>
  </si>
  <si>
    <t>Oil</t>
  </si>
  <si>
    <t>Gas</t>
  </si>
  <si>
    <t>Coal</t>
  </si>
  <si>
    <t>Carbon price</t>
  </si>
  <si>
    <t>unit</t>
  </si>
  <si>
    <t>% p. a.</t>
  </si>
  <si>
    <t>bps p.a.</t>
  </si>
  <si>
    <t>y-o-y % change</t>
  </si>
  <si>
    <t xml:space="preserve"> y-o-y % change</t>
  </si>
  <si>
    <t>levels in EUR, USD</t>
  </si>
  <si>
    <t>Currency</t>
  </si>
  <si>
    <t>C code</t>
  </si>
  <si>
    <t>Country</t>
  </si>
  <si>
    <t>XXX</t>
  </si>
  <si>
    <t>AT</t>
  </si>
  <si>
    <t>Austria</t>
  </si>
  <si>
    <t>x</t>
  </si>
  <si>
    <t>BE</t>
  </si>
  <si>
    <t>Belgium</t>
  </si>
  <si>
    <t>CY</t>
  </si>
  <si>
    <t>Cyprus</t>
  </si>
  <si>
    <t>DE</t>
  </si>
  <si>
    <t>Germany</t>
  </si>
  <si>
    <t>EE</t>
  </si>
  <si>
    <t>Estonia</t>
  </si>
  <si>
    <t>ES</t>
  </si>
  <si>
    <t>Spain</t>
  </si>
  <si>
    <t>FI</t>
  </si>
  <si>
    <t>Finland</t>
  </si>
  <si>
    <t>FR</t>
  </si>
  <si>
    <t>France</t>
  </si>
  <si>
    <t>GR</t>
  </si>
  <si>
    <t>Greece</t>
  </si>
  <si>
    <t>IE</t>
  </si>
  <si>
    <t>Ireland</t>
  </si>
  <si>
    <t>IT</t>
  </si>
  <si>
    <t>Italy</t>
  </si>
  <si>
    <t>LT</t>
  </si>
  <si>
    <t>Lithuania</t>
  </si>
  <si>
    <t>LU</t>
  </si>
  <si>
    <t>Luxembourg</t>
  </si>
  <si>
    <t>LV</t>
  </si>
  <si>
    <t>Latvia</t>
  </si>
  <si>
    <t>MT</t>
  </si>
  <si>
    <t>Malta</t>
  </si>
  <si>
    <t>NL</t>
  </si>
  <si>
    <t>Netherlands</t>
  </si>
  <si>
    <t>PT</t>
  </si>
  <si>
    <t>Portugal</t>
  </si>
  <si>
    <t>SI</t>
  </si>
  <si>
    <t>Slovenia</t>
  </si>
  <si>
    <t>SK</t>
  </si>
  <si>
    <t>Slovakia</t>
  </si>
  <si>
    <t>EA</t>
  </si>
  <si>
    <t>Euroarea</t>
  </si>
  <si>
    <t>CZ</t>
  </si>
  <si>
    <t>Czech Republic</t>
  </si>
  <si>
    <t>DK</t>
  </si>
  <si>
    <t>Denmark</t>
  </si>
  <si>
    <t>HR</t>
  </si>
  <si>
    <t>Croatia</t>
  </si>
  <si>
    <t>PL</t>
  </si>
  <si>
    <t>Poland</t>
  </si>
  <si>
    <t>SE</t>
  </si>
  <si>
    <t>Sweden</t>
  </si>
  <si>
    <t>HU</t>
  </si>
  <si>
    <t>Hungary</t>
  </si>
  <si>
    <t>RO</t>
  </si>
  <si>
    <t>Romania</t>
  </si>
  <si>
    <t>BG</t>
  </si>
  <si>
    <t>Bulgaria</t>
  </si>
  <si>
    <t>NO</t>
  </si>
  <si>
    <t>Norway</t>
  </si>
  <si>
    <t>n.a.</t>
  </si>
  <si>
    <t>IS</t>
  </si>
  <si>
    <t>Iceland</t>
  </si>
  <si>
    <t>CH</t>
  </si>
  <si>
    <t>Switzerland</t>
  </si>
  <si>
    <t>LI</t>
  </si>
  <si>
    <t>Liechtenstein</t>
  </si>
  <si>
    <t>UK</t>
  </si>
  <si>
    <t>United Kingdom</t>
  </si>
  <si>
    <t>US</t>
  </si>
  <si>
    <t>United States</t>
  </si>
  <si>
    <t>CN</t>
  </si>
  <si>
    <t>China</t>
  </si>
  <si>
    <t>JP</t>
  </si>
  <si>
    <t>Japan</t>
  </si>
  <si>
    <t>RoW</t>
  </si>
  <si>
    <t>Rest of the World</t>
  </si>
  <si>
    <t>Current calibration applies to the starting point the % rate increase of NiGEM over 2031 and 2033 (frontloading 3 years of transition)</t>
  </si>
  <si>
    <t>No starting point applied for commodities, only % changes reported</t>
  </si>
  <si>
    <t>Carbon prices reported in EUR for EU27, EFTA countries and UK, USD for other georgaphies</t>
  </si>
  <si>
    <t>Residential</t>
  </si>
  <si>
    <t>Commercial</t>
  </si>
  <si>
    <t>Country/Region</t>
  </si>
  <si>
    <t>IORP Stress Test 2022 - Adverse Scenario Real Estate Prices</t>
  </si>
  <si>
    <t>Adverse Scenario
Real Estate Prices
y-o-y % change</t>
  </si>
  <si>
    <t>Risk-free interest rate curve</t>
  </si>
  <si>
    <t>Commodity Prices
y-o-y % change</t>
  </si>
  <si>
    <t>Adverse Scenario</t>
  </si>
  <si>
    <t>Carbon Prices
levels</t>
  </si>
  <si>
    <t>Carbon</t>
  </si>
  <si>
    <t>IORP Stress Test 2022 - Adverse Scenario Commodity &amp; Carbon Prices</t>
  </si>
  <si>
    <t>IORP Stress Test 2022 - Adverse Scenario Sovereign Yields</t>
  </si>
  <si>
    <t>Please note, this is different from the one used by the SSM and in case the scenarios will be published these differences may require further explanations.</t>
  </si>
  <si>
    <t>Other</t>
  </si>
  <si>
    <t>L68</t>
  </si>
  <si>
    <t>H52-H53</t>
  </si>
  <si>
    <t>H51</t>
  </si>
  <si>
    <t>H50</t>
  </si>
  <si>
    <t>H49</t>
  </si>
  <si>
    <t>G45-G47</t>
  </si>
  <si>
    <t>F41-F43</t>
  </si>
  <si>
    <t>E36-E39</t>
  </si>
  <si>
    <t>D35</t>
  </si>
  <si>
    <t>C31-C33</t>
  </si>
  <si>
    <t>C29-C30</t>
  </si>
  <si>
    <t>C26-C28</t>
  </si>
  <si>
    <t>C24-C25</t>
  </si>
  <si>
    <t>C23</t>
  </si>
  <si>
    <t>C21-C22</t>
  </si>
  <si>
    <t>C20</t>
  </si>
  <si>
    <t>C19</t>
  </si>
  <si>
    <t>C13-C18</t>
  </si>
  <si>
    <t>C10-C12</t>
  </si>
  <si>
    <t>B05-B09</t>
  </si>
  <si>
    <t>A02-A03</t>
  </si>
  <si>
    <t>A01</t>
  </si>
  <si>
    <t>NACE codes</t>
  </si>
  <si>
    <t>bps change</t>
  </si>
  <si>
    <t>% change</t>
  </si>
  <si>
    <t>Corporate credit spreads</t>
  </si>
  <si>
    <t>Equity prices</t>
  </si>
  <si>
    <t>IORP Stress Test 2022 - Adverse Scenario Equity Prices &amp; Credit Spreads</t>
  </si>
  <si>
    <t>Adverse Scenario
by NACE codes</t>
  </si>
  <si>
    <t>Equity Prices</t>
  </si>
  <si>
    <t>Corporate Credit Spreads</t>
  </si>
  <si>
    <t>SOVEREIGN YIELDS by country/region</t>
  </si>
  <si>
    <t>COMMODITY &amp; CARBON PRICES by country/region</t>
  </si>
  <si>
    <t>REAL ESTATE PRICES by country/region</t>
  </si>
  <si>
    <t>EQUITY PRICES &amp; CREDIT SPREADS by NACE-code</t>
  </si>
  <si>
    <t>IORP Stress Test 2022 - Scenario Overview</t>
  </si>
  <si>
    <t>Version:</t>
  </si>
  <si>
    <t>MENU</t>
  </si>
  <si>
    <t>Adverse Scenario Sovereign Yields</t>
  </si>
  <si>
    <t>1Y</t>
  </si>
  <si>
    <t>2Y</t>
  </si>
  <si>
    <t>3Y</t>
  </si>
  <si>
    <t>4Y</t>
  </si>
  <si>
    <t>5Y</t>
  </si>
  <si>
    <t>6Y</t>
  </si>
  <si>
    <t>7Y</t>
  </si>
  <si>
    <t>8Y</t>
  </si>
  <si>
    <t>9Y</t>
  </si>
  <si>
    <t>10Y+</t>
  </si>
  <si>
    <t>parallel shock in bp</t>
  </si>
  <si>
    <t>SHOCKS in bp</t>
  </si>
  <si>
    <r>
      <t xml:space="preserve">Adverse Scenario Sovereign Yields - </t>
    </r>
    <r>
      <rPr>
        <b/>
        <sz val="12.65"/>
        <color rgb="FFFF0000"/>
        <rFont val="Calibri"/>
        <family val="2"/>
      </rPr>
      <t>LEVELS</t>
    </r>
    <r>
      <rPr>
        <b/>
        <sz val="11"/>
        <color theme="4"/>
        <rFont val="Calibri"/>
        <family val="2"/>
        <scheme val="minor"/>
      </rPr>
      <t xml:space="preserve"> in bp</t>
    </r>
  </si>
  <si>
    <t>RISK-FREE RATE &amp; INFLATION by currency</t>
  </si>
  <si>
    <t>EIOPA-22-315</t>
  </si>
  <si>
    <t>IORP Stress Test 2022 - Adverse Scenario Corporate Yields</t>
  </si>
  <si>
    <t>NACE code</t>
  </si>
  <si>
    <t>years</t>
  </si>
  <si>
    <t>Risk-free rate baseline</t>
  </si>
  <si>
    <t>Risk-free rate adverse</t>
  </si>
  <si>
    <t>Shock to risk-free rate</t>
  </si>
  <si>
    <t>bp</t>
  </si>
  <si>
    <t>Shock corporate credit spread</t>
  </si>
  <si>
    <t>Shock corporate yield</t>
  </si>
  <si>
    <t>- select -</t>
  </si>
  <si>
    <t>Remaining maturity/duration</t>
  </si>
  <si>
    <t>This worksheet allows the user to approximate corporate bond yield shocks.</t>
  </si>
  <si>
    <t>The shock to the underlying risk-free rate using the currency denotation and the remaining maturity/duration according to the worksheet RISK-FREE RATE &amp; INFLATION.</t>
  </si>
  <si>
    <t>Based on the currency denotation, remaining maturity/duration and the NACE code of the corporate bond of interest the applicable yield shock is approximated by the sum of:</t>
  </si>
  <si>
    <t>The (parallel) credit spread shock using the NACE code according to the worksheet EQUITY PRICES &amp; CREDIT SPREADS</t>
  </si>
  <si>
    <t>CORPORATE YIELDS by currency, NACE code &amp; remaining maturity/duration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</si>
</sst>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%"/>
    <numFmt numFmtId="165" formatCode="0.000"/>
    <numFmt numFmtId="166" formatCode="0.0"/>
    <numFmt numFmtId="167" formatCode="[$USD]\ #,##0.0"/>
    <numFmt numFmtId="168" formatCode="[$EUR]\ #,##0.0"/>
    <numFmt numFmtId="169" formatCode="0.000000000"/>
    <numFmt numFmtId="170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4"/>
      <name val="Calibri"/>
      <family val="2"/>
      <scheme val="minor"/>
    </font>
    <font>
      <b/>
      <u/>
      <sz val="14"/>
      <color theme="7"/>
      <name val="Calibri"/>
      <family val="2"/>
      <scheme val="minor"/>
    </font>
    <font>
      <b/>
      <sz val="12.65"/>
      <color rgb="FFFF0000"/>
      <name val="Calibri"/>
      <family val="2"/>
    </font>
    <font>
      <b/>
      <sz val="14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gradientFill>
        <stop position="0">
          <color theme="0"/>
        </stop>
        <stop position="1">
          <color theme="7" tint="0.59999389629810485"/>
        </stop>
      </gradient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10" fontId="0" fillId="0" borderId="0" xfId="0" applyNumberFormat="1"/>
    <xf numFmtId="0" fontId="2" fillId="0" borderId="0" xfId="0" applyFont="1" applyAlignment="1">
      <alignment horizontal="center"/>
    </xf>
    <xf numFmtId="164" fontId="1" fillId="0" borderId="0" xfId="1" applyNumberFormat="1"/>
    <xf numFmtId="164" fontId="0" fillId="0" borderId="0" xfId="1" applyNumberFormat="1" applyFont="1"/>
    <xf numFmtId="164" fontId="0" fillId="0" borderId="0" xfId="0" applyNumberFormat="1"/>
    <xf numFmtId="164" fontId="0" fillId="0" borderId="10" xfId="0" applyNumberFormat="1" applyBorder="1" applyProtection="1">
      <protection locked="0" hidden="1"/>
    </xf>
    <xf numFmtId="164" fontId="0" fillId="0" borderId="0" xfId="0" applyNumberFormat="1" applyProtection="1">
      <protection locked="0" hidden="1"/>
    </xf>
    <xf numFmtId="164" fontId="0" fillId="0" borderId="11" xfId="0" applyNumberFormat="1" applyBorder="1" applyProtection="1">
      <protection locked="0" hidden="1"/>
    </xf>
    <xf numFmtId="164" fontId="0" fillId="0" borderId="2" xfId="0" applyNumberFormat="1" applyBorder="1" applyProtection="1">
      <protection locked="0" hidden="1"/>
    </xf>
    <xf numFmtId="164" fontId="0" fillId="0" borderId="8" xfId="0" applyNumberFormat="1" applyBorder="1" applyProtection="1">
      <protection locked="0" hidden="1"/>
    </xf>
    <xf numFmtId="164" fontId="0" fillId="0" borderId="5" xfId="0" applyNumberFormat="1" applyBorder="1" applyProtection="1">
      <protection locked="0" hidden="1"/>
    </xf>
    <xf numFmtId="0" fontId="0" fillId="0" borderId="0" xfId="0" applyProtection="1"/>
    <xf numFmtId="0" fontId="0" fillId="2" borderId="0" xfId="0" applyFill="1" applyProtection="1"/>
    <xf numFmtId="0" fontId="5" fillId="2" borderId="0" xfId="0" applyFont="1" applyFill="1" applyProtection="1"/>
    <xf numFmtId="3" fontId="0" fillId="2" borderId="0" xfId="0" applyNumberFormat="1" applyFill="1" applyProtection="1"/>
    <xf numFmtId="0" fontId="4" fillId="2" borderId="7" xfId="0" applyFont="1" applyFill="1" applyBorder="1" applyProtection="1"/>
    <xf numFmtId="0" fontId="4" fillId="2" borderId="8" xfId="0" applyFont="1" applyFill="1" applyBorder="1" applyAlignment="1" applyProtection="1">
      <alignment horizontal="center" wrapText="1"/>
    </xf>
    <xf numFmtId="0" fontId="4" fillId="2" borderId="9" xfId="0" applyFont="1" applyFill="1" applyBorder="1" applyAlignment="1" applyProtection="1">
      <alignment horizontal="center" wrapText="1"/>
    </xf>
    <xf numFmtId="0" fontId="0" fillId="0" borderId="2" xfId="0" applyBorder="1"/>
    <xf numFmtId="0" fontId="6" fillId="0" borderId="10" xfId="0" applyFont="1" applyBorder="1"/>
    <xf numFmtId="0" fontId="0" fillId="0" borderId="3" xfId="0" applyBorder="1"/>
    <xf numFmtId="0" fontId="0" fillId="0" borderId="10" xfId="0" applyBorder="1"/>
    <xf numFmtId="0" fontId="0" fillId="0" borderId="8" xfId="0" applyBorder="1"/>
    <xf numFmtId="0" fontId="6" fillId="0" borderId="0" xfId="0" applyFont="1"/>
    <xf numFmtId="0" fontId="6" fillId="0" borderId="12" xfId="0" applyFont="1" applyBorder="1"/>
    <xf numFmtId="0" fontId="6" fillId="0" borderId="13" xfId="0" applyFont="1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8" fillId="0" borderId="8" xfId="2" applyBorder="1"/>
    <xf numFmtId="0" fontId="8" fillId="0" borderId="9" xfId="2" applyBorder="1"/>
    <xf numFmtId="165" fontId="0" fillId="0" borderId="8" xfId="0" applyNumberFormat="1" applyBorder="1"/>
    <xf numFmtId="165" fontId="0" fillId="0" borderId="9" xfId="0" applyNumberFormat="1" applyBorder="1"/>
    <xf numFmtId="166" fontId="0" fillId="0" borderId="8" xfId="0" applyNumberFormat="1" applyBorder="1"/>
    <xf numFmtId="166" fontId="0" fillId="0" borderId="9" xfId="1" applyNumberFormat="1" applyFont="1" applyBorder="1"/>
    <xf numFmtId="2" fontId="8" fillId="0" borderId="8" xfId="2" applyNumberFormat="1" applyBorder="1" applyAlignment="1">
      <alignment horizontal="right"/>
    </xf>
    <xf numFmtId="1" fontId="0" fillId="0" borderId="9" xfId="0" applyNumberFormat="1" applyBorder="1"/>
    <xf numFmtId="1" fontId="8" fillId="0" borderId="0" xfId="2" applyNumberFormat="1"/>
    <xf numFmtId="0" fontId="9" fillId="0" borderId="8" xfId="2" applyFont="1" applyBorder="1"/>
    <xf numFmtId="0" fontId="9" fillId="0" borderId="5" xfId="2" applyFont="1" applyBorder="1"/>
    <xf numFmtId="0" fontId="8" fillId="0" borderId="6" xfId="2" applyBorder="1"/>
    <xf numFmtId="166" fontId="0" fillId="0" borderId="8" xfId="0" applyNumberFormat="1" applyBorder="1" applyAlignment="1">
      <alignment horizontal="right"/>
    </xf>
    <xf numFmtId="1" fontId="8" fillId="0" borderId="8" xfId="2" applyNumberFormat="1" applyBorder="1" applyAlignment="1">
      <alignment horizontal="right"/>
    </xf>
    <xf numFmtId="0" fontId="9" fillId="0" borderId="6" xfId="2" applyFont="1" applyBorder="1"/>
    <xf numFmtId="165" fontId="0" fillId="0" borderId="5" xfId="0" applyNumberFormat="1" applyBorder="1"/>
    <xf numFmtId="165" fontId="0" fillId="0" borderId="6" xfId="0" applyNumberFormat="1" applyBorder="1"/>
    <xf numFmtId="166" fontId="0" fillId="0" borderId="5" xfId="0" applyNumberFormat="1" applyBorder="1" applyAlignment="1">
      <alignment horizontal="right"/>
    </xf>
    <xf numFmtId="166" fontId="0" fillId="0" borderId="6" xfId="1" applyNumberFormat="1" applyFont="1" applyBorder="1"/>
    <xf numFmtId="2" fontId="8" fillId="0" borderId="5" xfId="2" applyNumberFormat="1" applyBorder="1" applyAlignment="1">
      <alignment horizontal="right"/>
    </xf>
    <xf numFmtId="1" fontId="0" fillId="0" borderId="6" xfId="0" applyNumberFormat="1" applyBorder="1"/>
    <xf numFmtId="164" fontId="0" fillId="0" borderId="3" xfId="0" applyNumberFormat="1" applyBorder="1" applyProtection="1">
      <protection locked="0" hidden="1"/>
    </xf>
    <xf numFmtId="164" fontId="0" fillId="0" borderId="9" xfId="0" applyNumberFormat="1" applyBorder="1" applyProtection="1">
      <protection locked="0" hidden="1"/>
    </xf>
    <xf numFmtId="0" fontId="4" fillId="2" borderId="0" xfId="0" applyFont="1" applyFill="1" applyAlignment="1" applyProtection="1">
      <alignment horizontal="center"/>
    </xf>
    <xf numFmtId="164" fontId="0" fillId="0" borderId="6" xfId="0" applyNumberFormat="1" applyBorder="1" applyProtection="1">
      <protection locked="0" hidden="1"/>
    </xf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5" fillId="2" borderId="0" xfId="0" applyFont="1" applyFill="1" applyProtection="1">
      <protection hidden="1"/>
    </xf>
    <xf numFmtId="0" fontId="4" fillId="2" borderId="15" xfId="0" applyFont="1" applyFill="1" applyBorder="1" applyProtection="1">
      <protection hidden="1"/>
    </xf>
    <xf numFmtId="0" fontId="4" fillId="2" borderId="15" xfId="0" applyFont="1" applyFill="1" applyBorder="1" applyAlignment="1" applyProtection="1">
      <alignment horizontal="center"/>
      <protection hidden="1"/>
    </xf>
    <xf numFmtId="0" fontId="4" fillId="2" borderId="0" xfId="0" applyFont="1" applyFill="1" applyProtection="1">
      <protection hidden="1"/>
    </xf>
    <xf numFmtId="0" fontId="4" fillId="2" borderId="12" xfId="0" applyFont="1" applyFill="1" applyBorder="1" applyProtection="1">
      <protection hidden="1"/>
    </xf>
    <xf numFmtId="164" fontId="0" fillId="0" borderId="1" xfId="1" applyNumberFormat="1" applyFont="1" applyBorder="1" applyProtection="1">
      <protection locked="0" hidden="1"/>
    </xf>
    <xf numFmtId="164" fontId="0" fillId="0" borderId="7" xfId="1" applyNumberFormat="1" applyFont="1" applyBorder="1" applyProtection="1">
      <protection locked="0" hidden="1"/>
    </xf>
    <xf numFmtId="164" fontId="0" fillId="0" borderId="15" xfId="1" applyNumberFormat="1" applyFont="1" applyBorder="1" applyProtection="1">
      <protection locked="0" hidden="1"/>
    </xf>
    <xf numFmtId="9" fontId="0" fillId="0" borderId="1" xfId="1" applyNumberFormat="1" applyFont="1" applyBorder="1" applyProtection="1">
      <protection locked="0" hidden="1"/>
    </xf>
    <xf numFmtId="9" fontId="0" fillId="0" borderId="7" xfId="1" applyNumberFormat="1" applyFont="1" applyBorder="1" applyProtection="1">
      <protection locked="0" hidden="1"/>
    </xf>
    <xf numFmtId="9" fontId="0" fillId="0" borderId="15" xfId="1" applyNumberFormat="1" applyFont="1" applyBorder="1" applyProtection="1">
      <protection locked="0" hidden="1"/>
    </xf>
    <xf numFmtId="0" fontId="4" fillId="2" borderId="15" xfId="0" applyFont="1" applyFill="1" applyBorder="1" applyAlignment="1" applyProtection="1">
      <alignment horizontal="center" wrapText="1"/>
      <protection hidden="1"/>
    </xf>
    <xf numFmtId="0" fontId="4" fillId="2" borderId="14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/>
    <xf numFmtId="169" fontId="0" fillId="0" borderId="0" xfId="0" applyNumberFormat="1" applyFill="1"/>
    <xf numFmtId="0" fontId="0" fillId="0" borderId="0" xfId="0" applyFill="1"/>
    <xf numFmtId="0" fontId="0" fillId="0" borderId="0" xfId="0" applyFill="1" applyBorder="1"/>
    <xf numFmtId="1" fontId="0" fillId="0" borderId="4" xfId="0" applyNumberFormat="1" applyFill="1" applyBorder="1"/>
    <xf numFmtId="166" fontId="0" fillId="0" borderId="4" xfId="0" applyNumberFormat="1" applyFill="1" applyBorder="1"/>
    <xf numFmtId="0" fontId="0" fillId="0" borderId="4" xfId="0" applyFill="1" applyBorder="1"/>
    <xf numFmtId="1" fontId="0" fillId="0" borderId="7" xfId="0" applyNumberFormat="1" applyFill="1" applyBorder="1"/>
    <xf numFmtId="166" fontId="0" fillId="0" borderId="7" xfId="0" applyNumberFormat="1" applyFill="1" applyBorder="1"/>
    <xf numFmtId="0" fontId="0" fillId="0" borderId="7" xfId="0" applyFill="1" applyBorder="1"/>
    <xf numFmtId="0" fontId="7" fillId="0" borderId="4" xfId="0" applyFont="1" applyFill="1" applyBorder="1"/>
    <xf numFmtId="0" fontId="7" fillId="0" borderId="15" xfId="0" applyFont="1" applyFill="1" applyBorder="1"/>
    <xf numFmtId="0" fontId="6" fillId="0" borderId="15" xfId="0" applyFont="1" applyFill="1" applyBorder="1"/>
    <xf numFmtId="0" fontId="6" fillId="0" borderId="4" xfId="0" applyFont="1" applyFill="1" applyBorder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4" fillId="2" borderId="15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Protection="1">
      <protection hidden="1"/>
    </xf>
    <xf numFmtId="0" fontId="4" fillId="2" borderId="7" xfId="0" applyFont="1" applyFill="1" applyBorder="1" applyProtection="1">
      <protection hidden="1"/>
    </xf>
    <xf numFmtId="0" fontId="4" fillId="2" borderId="4" xfId="0" applyFont="1" applyFill="1" applyBorder="1" applyProtection="1">
      <protection hidden="1"/>
    </xf>
    <xf numFmtId="0" fontId="4" fillId="0" borderId="0" xfId="0" applyFont="1" applyFill="1" applyBorder="1" applyProtection="1">
      <protection hidden="1"/>
    </xf>
    <xf numFmtId="164" fontId="0" fillId="0" borderId="0" xfId="1" applyNumberFormat="1" applyFont="1" applyFill="1" applyBorder="1" applyProtection="1">
      <protection locked="0" hidden="1"/>
    </xf>
    <xf numFmtId="0" fontId="0" fillId="0" borderId="0" xfId="0" applyFill="1" applyBorder="1" applyProtection="1"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14" fontId="11" fillId="2" borderId="0" xfId="0" applyNumberFormat="1" applyFont="1" applyFill="1" applyAlignment="1" applyProtection="1">
      <alignment horizontal="center" vertical="center"/>
      <protection hidden="1"/>
    </xf>
    <xf numFmtId="0" fontId="12" fillId="4" borderId="15" xfId="3" applyFont="1" applyFill="1" applyBorder="1" applyAlignment="1" applyProtection="1">
      <alignment horizontal="center" vertical="center"/>
      <protection locked="0" hidden="1"/>
    </xf>
    <xf numFmtId="168" fontId="0" fillId="0" borderId="1" xfId="0" applyNumberFormat="1" applyFill="1" applyBorder="1" applyProtection="1">
      <protection locked="0" hidden="1"/>
    </xf>
    <xf numFmtId="168" fontId="0" fillId="0" borderId="7" xfId="0" applyNumberFormat="1" applyFill="1" applyBorder="1" applyProtection="1">
      <protection locked="0" hidden="1"/>
    </xf>
    <xf numFmtId="168" fontId="0" fillId="0" borderId="15" xfId="0" applyNumberFormat="1" applyFill="1" applyBorder="1" applyProtection="1">
      <protection locked="0" hidden="1"/>
    </xf>
    <xf numFmtId="167" fontId="0" fillId="0" borderId="7" xfId="0" applyNumberFormat="1" applyFill="1" applyBorder="1" applyProtection="1">
      <protection locked="0" hidden="1"/>
    </xf>
    <xf numFmtId="167" fontId="0" fillId="0" borderId="4" xfId="0" applyNumberFormat="1" applyFill="1" applyBorder="1" applyProtection="1">
      <protection locked="0" hidden="1"/>
    </xf>
    <xf numFmtId="167" fontId="0" fillId="0" borderId="15" xfId="0" applyNumberFormat="1" applyFill="1" applyBorder="1" applyProtection="1">
      <protection locked="0" hidden="1"/>
    </xf>
    <xf numFmtId="0" fontId="4" fillId="2" borderId="15" xfId="0" applyFont="1" applyFill="1" applyBorder="1" applyAlignment="1" applyProtection="1">
      <alignment horizontal="center"/>
      <protection hidden="1"/>
    </xf>
    <xf numFmtId="0" fontId="4" fillId="2" borderId="15" xfId="0" applyFont="1" applyFill="1" applyBorder="1" applyAlignment="1" applyProtection="1">
      <protection hidden="1"/>
    </xf>
    <xf numFmtId="0" fontId="0" fillId="2" borderId="0" xfId="0" applyFill="1" applyBorder="1" applyProtection="1">
      <protection hidden="1"/>
    </xf>
    <xf numFmtId="0" fontId="4" fillId="2" borderId="6" xfId="0" applyFont="1" applyFill="1" applyBorder="1" applyProtection="1">
      <protection hidden="1"/>
    </xf>
    <xf numFmtId="166" fontId="0" fillId="0" borderId="0" xfId="0" applyNumberFormat="1" applyAlignment="1"/>
    <xf numFmtId="166" fontId="0" fillId="0" borderId="0" xfId="0" applyNumberFormat="1"/>
    <xf numFmtId="0" fontId="15" fillId="2" borderId="0" xfId="0" applyFont="1" applyFill="1" applyProtection="1">
      <protection hidden="1"/>
    </xf>
    <xf numFmtId="0" fontId="15" fillId="2" borderId="0" xfId="0" applyFont="1" applyFill="1" applyAlignment="1" applyProtection="1">
      <alignment vertical="top" wrapText="1"/>
      <protection hidden="1"/>
    </xf>
    <xf numFmtId="0" fontId="15" fillId="2" borderId="0" xfId="0" applyFont="1" applyFill="1" applyAlignment="1" applyProtection="1">
      <alignment horizontal="left" vertical="top" wrapText="1"/>
      <protection hidden="1"/>
    </xf>
    <xf numFmtId="0" fontId="7" fillId="2" borderId="0" xfId="0" quotePrefix="1" applyFont="1" applyFill="1" applyProtection="1"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11" xfId="0" applyFont="1" applyFill="1" applyBorder="1" applyProtection="1">
      <protection hidden="1"/>
    </xf>
    <xf numFmtId="0" fontId="0" fillId="2" borderId="11" xfId="0" applyFill="1" applyBorder="1" applyProtection="1">
      <protection hidden="1"/>
    </xf>
    <xf numFmtId="0" fontId="0" fillId="2" borderId="22" xfId="0" applyFill="1" applyBorder="1" applyProtection="1">
      <protection hidden="1"/>
    </xf>
    <xf numFmtId="0" fontId="18" fillId="5" borderId="15" xfId="0" applyFont="1" applyFill="1" applyBorder="1" applyAlignment="1" applyProtection="1">
      <alignment horizontal="center" vertical="center"/>
      <protection locked="0" hidden="1"/>
    </xf>
    <xf numFmtId="0" fontId="18" fillId="5" borderId="15" xfId="0" applyFont="1" applyFill="1" applyBorder="1" applyAlignment="1" applyProtection="1">
      <alignment horizontal="center"/>
      <protection locked="0" hidden="1"/>
    </xf>
    <xf numFmtId="170" fontId="0" fillId="0" borderId="2" xfId="1" applyNumberFormat="1" applyFont="1" applyBorder="1" applyProtection="1">
      <protection locked="0" hidden="1"/>
    </xf>
    <xf numFmtId="170" fontId="0" fillId="0" borderId="8" xfId="1" applyNumberFormat="1" applyFont="1" applyBorder="1" applyProtection="1">
      <protection locked="0" hidden="1"/>
    </xf>
    <xf numFmtId="170" fontId="0" fillId="0" borderId="5" xfId="1" applyNumberFormat="1" applyFont="1" applyBorder="1" applyProtection="1">
      <protection locked="0" hidden="1"/>
    </xf>
    <xf numFmtId="0" fontId="19" fillId="2" borderId="0" xfId="0" applyFont="1" applyFill="1" applyProtection="1">
      <protection hidden="1"/>
    </xf>
    <xf numFmtId="164" fontId="16" fillId="0" borderId="15" xfId="1" applyNumberFormat="1" applyFont="1" applyFill="1" applyBorder="1" applyAlignment="1" applyProtection="1">
      <alignment horizontal="right" vertical="center"/>
      <protection locked="0" hidden="1"/>
    </xf>
    <xf numFmtId="1" fontId="0" fillId="0" borderId="1" xfId="1" applyNumberFormat="1" applyFont="1" applyBorder="1" applyProtection="1">
      <protection locked="0" hidden="1"/>
    </xf>
    <xf numFmtId="1" fontId="0" fillId="0" borderId="7" xfId="1" applyNumberFormat="1" applyFont="1" applyBorder="1" applyProtection="1">
      <protection locked="0" hidden="1"/>
    </xf>
    <xf numFmtId="1" fontId="0" fillId="0" borderId="4" xfId="1" applyNumberFormat="1" applyFont="1" applyBorder="1" applyProtection="1">
      <protection locked="0" hidden="1"/>
    </xf>
    <xf numFmtId="1" fontId="0" fillId="0" borderId="0" xfId="1" applyNumberFormat="1" applyFont="1" applyFill="1" applyBorder="1" applyProtection="1">
      <protection locked="0" hidden="1"/>
    </xf>
    <xf numFmtId="1" fontId="0" fillId="0" borderId="0" xfId="0" applyNumberFormat="1" applyProtection="1">
      <protection hidden="1"/>
    </xf>
    <xf numFmtId="1" fontId="17" fillId="0" borderId="15" xfId="0" applyNumberFormat="1" applyFont="1" applyFill="1" applyBorder="1" applyProtection="1">
      <protection locked="0" hidden="1"/>
    </xf>
    <xf numFmtId="1" fontId="17" fillId="0" borderId="4" xfId="0" applyNumberFormat="1" applyFont="1" applyFill="1" applyBorder="1" applyProtection="1">
      <protection locked="0" hidden="1"/>
    </xf>
    <xf numFmtId="1" fontId="14" fillId="0" borderId="15" xfId="0" applyNumberFormat="1" applyFont="1" applyFill="1" applyBorder="1" applyAlignment="1" applyProtection="1">
      <alignment horizontal="center"/>
      <protection locked="0" hidden="1"/>
    </xf>
    <xf numFmtId="166" fontId="0" fillId="0" borderId="1" xfId="1" applyNumberFormat="1" applyFont="1" applyFill="1" applyBorder="1" applyProtection="1">
      <protection locked="0" hidden="1"/>
    </xf>
    <xf numFmtId="166" fontId="0" fillId="0" borderId="1" xfId="0" applyNumberFormat="1" applyFill="1" applyBorder="1" applyProtection="1">
      <protection locked="0" hidden="1"/>
    </xf>
    <xf numFmtId="166" fontId="0" fillId="0" borderId="7" xfId="1" applyNumberFormat="1" applyFont="1" applyFill="1" applyBorder="1" applyProtection="1">
      <protection locked="0" hidden="1"/>
    </xf>
    <xf numFmtId="166" fontId="0" fillId="0" borderId="7" xfId="0" applyNumberFormat="1" applyFill="1" applyBorder="1" applyProtection="1">
      <protection locked="0" hidden="1"/>
    </xf>
    <xf numFmtId="166" fontId="0" fillId="0" borderId="15" xfId="1" applyNumberFormat="1" applyFont="1" applyFill="1" applyBorder="1" applyProtection="1">
      <protection locked="0" hidden="1"/>
    </xf>
    <xf numFmtId="166" fontId="0" fillId="0" borderId="15" xfId="0" applyNumberFormat="1" applyFill="1" applyBorder="1" applyProtection="1">
      <protection locked="0" hidden="1"/>
    </xf>
    <xf numFmtId="166" fontId="0" fillId="0" borderId="4" xfId="1" applyNumberFormat="1" applyFont="1" applyFill="1" applyBorder="1" applyProtection="1">
      <protection locked="0" hidden="1"/>
    </xf>
    <xf numFmtId="166" fontId="0" fillId="0" borderId="4" xfId="0" applyNumberFormat="1" applyFill="1" applyBorder="1" applyProtection="1">
      <protection locked="0" hidden="1"/>
    </xf>
    <xf numFmtId="0" fontId="12" fillId="4" borderId="0" xfId="3" applyFont="1" applyFill="1" applyAlignment="1" applyProtection="1">
      <alignment horizontal="left"/>
      <protection locked="0" hidden="1"/>
    </xf>
    <xf numFmtId="166" fontId="0" fillId="0" borderId="16" xfId="0" applyNumberFormat="1" applyFont="1" applyBorder="1" applyAlignment="1" applyProtection="1">
      <alignment horizontal="left" vertical="top"/>
      <protection hidden="1"/>
    </xf>
    <xf numFmtId="166" fontId="0" fillId="0" borderId="17" xfId="0" applyNumberFormat="1" applyFont="1" applyBorder="1" applyAlignment="1" applyProtection="1">
      <alignment horizontal="left" vertical="top"/>
      <protection hidden="1"/>
    </xf>
    <xf numFmtId="166" fontId="0" fillId="0" borderId="18" xfId="0" applyNumberFormat="1" applyFont="1" applyBorder="1" applyAlignment="1" applyProtection="1">
      <alignment horizontal="left" vertical="top"/>
      <protection hidden="1"/>
    </xf>
    <xf numFmtId="166" fontId="0" fillId="0" borderId="19" xfId="0" applyNumberFormat="1" applyFont="1" applyBorder="1" applyAlignment="1" applyProtection="1">
      <alignment horizontal="left" vertical="top"/>
      <protection hidden="1"/>
    </xf>
    <xf numFmtId="166" fontId="0" fillId="0" borderId="20" xfId="0" applyNumberFormat="1" applyFont="1" applyBorder="1" applyAlignment="1" applyProtection="1">
      <alignment horizontal="left" vertical="top"/>
      <protection hidden="1"/>
    </xf>
    <xf numFmtId="166" fontId="0" fillId="0" borderId="21" xfId="0" applyNumberFormat="1" applyFont="1" applyBorder="1" applyAlignment="1" applyProtection="1">
      <alignment horizontal="left" vertical="top"/>
      <protection hidden="1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12" fillId="4" borderId="1" xfId="3" applyFont="1" applyFill="1" applyBorder="1" applyAlignment="1" applyProtection="1">
      <alignment horizontal="center" vertical="center"/>
      <protection locked="0" hidden="1"/>
    </xf>
    <xf numFmtId="0" fontId="12" fillId="4" borderId="4" xfId="3" applyFont="1" applyFill="1" applyBorder="1" applyAlignment="1" applyProtection="1">
      <alignment horizontal="center" vertical="center"/>
      <protection locked="0" hidden="1"/>
    </xf>
    <xf numFmtId="0" fontId="4" fillId="2" borderId="15" xfId="0" applyFont="1" applyFill="1" applyBorder="1" applyAlignment="1" applyProtection="1">
      <alignment horizontal="center" vertical="center" wrapText="1"/>
      <protection hidden="1"/>
    </xf>
    <xf numFmtId="0" fontId="4" fillId="2" borderId="15" xfId="0" applyFont="1" applyFill="1" applyBorder="1" applyAlignment="1" applyProtection="1">
      <alignment horizontal="center"/>
      <protection hidden="1"/>
    </xf>
    <xf numFmtId="0" fontId="4" fillId="2" borderId="12" xfId="0" applyFont="1" applyFill="1" applyBorder="1" applyAlignment="1" applyProtection="1">
      <alignment horizontal="center"/>
      <protection hidden="1"/>
    </xf>
    <xf numFmtId="0" fontId="4" fillId="2" borderId="13" xfId="0" applyFont="1" applyFill="1" applyBorder="1" applyAlignment="1" applyProtection="1">
      <alignment horizontal="center"/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0" fontId="15" fillId="2" borderId="0" xfId="0" applyFont="1" applyFill="1" applyAlignment="1" applyProtection="1">
      <alignment horizontal="left" vertical="top" wrapText="1"/>
      <protection hidden="1"/>
    </xf>
    <xf numFmtId="0" fontId="4" fillId="2" borderId="12" xfId="0" applyFont="1" applyFill="1" applyBorder="1" applyAlignment="1" applyProtection="1">
      <alignment horizontal="center" wrapText="1"/>
      <protection hidden="1"/>
    </xf>
    <xf numFmtId="0" fontId="4" fillId="2" borderId="13" xfId="0" applyFont="1" applyFill="1" applyBorder="1" applyAlignment="1" applyProtection="1">
      <alignment horizontal="center" wrapText="1"/>
      <protection hidden="1"/>
    </xf>
    <xf numFmtId="0" fontId="4" fillId="2" borderId="14" xfId="0" applyFont="1" applyFill="1" applyBorder="1" applyAlignment="1" applyProtection="1">
      <alignment horizontal="center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0" fontId="4" fillId="2" borderId="14" xfId="0" applyFont="1" applyFill="1" applyBorder="1" applyAlignment="1" applyProtection="1">
      <alignment horizontal="center" vertical="center" wrapText="1"/>
      <protection hidden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</cellXfs>
  <cellStyles count="4">
    <cellStyle name="Hyperlink" xfId="3" builtinId="8"/>
    <cellStyle name="Normal" xfId="0" builtinId="0"/>
    <cellStyle name="Normal 2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'RISK-FREE RATE &amp; INFLATION'!$G$10</c:f>
          <c:strCache>
            <c:ptCount val="1"/>
            <c:pt idx="0">
              <c:v>EUR - Risk-free interest rate curves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176832622530066E-2"/>
          <c:y val="0.15626514613438305"/>
          <c:w val="0.88230593134112911"/>
          <c:h val="0.68405712949681807"/>
        </c:manualLayout>
      </c:layout>
      <c:scatterChart>
        <c:scatterStyle val="smoothMarker"/>
        <c:varyColors val="0"/>
        <c:ser>
          <c:idx val="0"/>
          <c:order val="0"/>
          <c:tx>
            <c:v>Baseline scenario</c:v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'RISK-FREE RATE &amp; INFLATION'!$A$13:$A$162</c:f>
              <c:numCache>
                <c:formatCode>General</c:formatCode>
                <c:ptCount val="1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</c:numCache>
            </c:numRef>
          </c:xVal>
          <c:yVal>
            <c:numRef>
              <c:f>'RISK-FREE RATE &amp; INFLATION'!$B$13:$B$162</c:f>
              <c:numCache>
                <c:formatCode>0.000%</c:formatCode>
                <c:ptCount val="150"/>
                <c:pt idx="0">
                  <c:v>-5.8499999999999993E-3</c:v>
                </c:pt>
                <c:pt idx="1">
                  <c:v>-3.9500000000000004E-3</c:v>
                </c:pt>
                <c:pt idx="2">
                  <c:v>-2.4599999999999999E-3</c:v>
                </c:pt>
                <c:pt idx="3">
                  <c:v>-1.4499999999999999E-3</c:v>
                </c:pt>
                <c:pt idx="4">
                  <c:v>-8.4000000000000003E-4</c:v>
                </c:pt>
                <c:pt idx="5">
                  <c:v>-2.5999999999999998E-4</c:v>
                </c:pt>
                <c:pt idx="6">
                  <c:v>2.9999999999999997E-4</c:v>
                </c:pt>
                <c:pt idx="7">
                  <c:v>8.8000000000000014E-4</c:v>
                </c:pt>
                <c:pt idx="8">
                  <c:v>1.47E-3</c:v>
                </c:pt>
                <c:pt idx="9">
                  <c:v>2.0500000000000002E-3</c:v>
                </c:pt>
                <c:pt idx="10">
                  <c:v>2.5200000000000001E-3</c:v>
                </c:pt>
                <c:pt idx="11">
                  <c:v>3.0100000000000001E-3</c:v>
                </c:pt>
                <c:pt idx="12">
                  <c:v>3.4499999999999999E-3</c:v>
                </c:pt>
                <c:pt idx="13">
                  <c:v>3.79E-3</c:v>
                </c:pt>
                <c:pt idx="14">
                  <c:v>3.9899999999999996E-3</c:v>
                </c:pt>
                <c:pt idx="15">
                  <c:v>4.0499999999999998E-3</c:v>
                </c:pt>
                <c:pt idx="16">
                  <c:v>4.0800000000000003E-3</c:v>
                </c:pt>
                <c:pt idx="17">
                  <c:v>4.1399999999999996E-3</c:v>
                </c:pt>
                <c:pt idx="18">
                  <c:v>4.28E-3</c:v>
                </c:pt>
                <c:pt idx="19">
                  <c:v>4.5599999999999998E-3</c:v>
                </c:pt>
                <c:pt idx="20">
                  <c:v>4.9699999999999996E-3</c:v>
                </c:pt>
                <c:pt idx="21">
                  <c:v>5.4900000000000001E-3</c:v>
                </c:pt>
                <c:pt idx="22">
                  <c:v>6.0899999999999999E-3</c:v>
                </c:pt>
                <c:pt idx="23">
                  <c:v>6.7200000000000003E-3</c:v>
                </c:pt>
                <c:pt idx="24">
                  <c:v>7.3899999999999999E-3</c:v>
                </c:pt>
                <c:pt idx="25">
                  <c:v>8.0700000000000008E-3</c:v>
                </c:pt>
                <c:pt idx="26">
                  <c:v>8.7399999999999995E-3</c:v>
                </c:pt>
                <c:pt idx="27">
                  <c:v>9.4199999999999996E-3</c:v>
                </c:pt>
                <c:pt idx="28">
                  <c:v>1.008E-2</c:v>
                </c:pt>
                <c:pt idx="29">
                  <c:v>1.073E-2</c:v>
                </c:pt>
                <c:pt idx="30">
                  <c:v>1.137E-2</c:v>
                </c:pt>
                <c:pt idx="31">
                  <c:v>1.1990000000000001E-2</c:v>
                </c:pt>
                <c:pt idx="32">
                  <c:v>1.2580000000000001E-2</c:v>
                </c:pt>
                <c:pt idx="33">
                  <c:v>1.316E-2</c:v>
                </c:pt>
                <c:pt idx="34">
                  <c:v>1.372E-2</c:v>
                </c:pt>
                <c:pt idx="35">
                  <c:v>1.426E-2</c:v>
                </c:pt>
                <c:pt idx="36">
                  <c:v>1.478E-2</c:v>
                </c:pt>
                <c:pt idx="37">
                  <c:v>1.528E-2</c:v>
                </c:pt>
                <c:pt idx="38">
                  <c:v>1.576E-2</c:v>
                </c:pt>
                <c:pt idx="39">
                  <c:v>1.6219999999999998E-2</c:v>
                </c:pt>
                <c:pt idx="40">
                  <c:v>1.6660000000000001E-2</c:v>
                </c:pt>
                <c:pt idx="41">
                  <c:v>1.7090000000000001E-2</c:v>
                </c:pt>
                <c:pt idx="42">
                  <c:v>1.7500000000000002E-2</c:v>
                </c:pt>
                <c:pt idx="43">
                  <c:v>1.7899999999999999E-2</c:v>
                </c:pt>
                <c:pt idx="44">
                  <c:v>1.8280000000000001E-2</c:v>
                </c:pt>
                <c:pt idx="45">
                  <c:v>1.864E-2</c:v>
                </c:pt>
                <c:pt idx="46">
                  <c:v>1.9E-2</c:v>
                </c:pt>
                <c:pt idx="47">
                  <c:v>1.934E-2</c:v>
                </c:pt>
                <c:pt idx="48">
                  <c:v>1.967E-2</c:v>
                </c:pt>
                <c:pt idx="49">
                  <c:v>1.9980000000000001E-2</c:v>
                </c:pt>
                <c:pt idx="50">
                  <c:v>2.0289999999999999E-2</c:v>
                </c:pt>
                <c:pt idx="51">
                  <c:v>2.0580000000000001E-2</c:v>
                </c:pt>
                <c:pt idx="52">
                  <c:v>2.086E-2</c:v>
                </c:pt>
                <c:pt idx="53">
                  <c:v>2.1139999999999999E-2</c:v>
                </c:pt>
                <c:pt idx="54">
                  <c:v>2.1399999999999995E-2</c:v>
                </c:pt>
                <c:pt idx="55">
                  <c:v>2.1659999999999999E-2</c:v>
                </c:pt>
                <c:pt idx="56">
                  <c:v>2.1899999999999999E-2</c:v>
                </c:pt>
                <c:pt idx="57">
                  <c:v>2.214E-2</c:v>
                </c:pt>
                <c:pt idx="58">
                  <c:v>2.2370000000000001E-2</c:v>
                </c:pt>
                <c:pt idx="59">
                  <c:v>2.2599999999999999E-2</c:v>
                </c:pt>
                <c:pt idx="60">
                  <c:v>2.282E-2</c:v>
                </c:pt>
                <c:pt idx="61">
                  <c:v>2.3029999999999998E-2</c:v>
                </c:pt>
                <c:pt idx="62">
                  <c:v>2.3230000000000001E-2</c:v>
                </c:pt>
                <c:pt idx="63">
                  <c:v>2.3429999999999999E-2</c:v>
                </c:pt>
                <c:pt idx="64">
                  <c:v>2.3619999999999995E-2</c:v>
                </c:pt>
                <c:pt idx="65">
                  <c:v>2.3800000000000002E-2</c:v>
                </c:pt>
                <c:pt idx="66">
                  <c:v>2.3980000000000001E-2</c:v>
                </c:pt>
                <c:pt idx="67">
                  <c:v>2.4160000000000001E-2</c:v>
                </c:pt>
                <c:pt idx="68">
                  <c:v>2.4330000000000004E-2</c:v>
                </c:pt>
                <c:pt idx="69">
                  <c:v>2.4490000000000001E-2</c:v>
                </c:pt>
                <c:pt idx="70">
                  <c:v>2.4660000000000001E-2</c:v>
                </c:pt>
                <c:pt idx="71">
                  <c:v>2.4809999999999999E-2</c:v>
                </c:pt>
                <c:pt idx="72">
                  <c:v>2.496E-2</c:v>
                </c:pt>
                <c:pt idx="73">
                  <c:v>2.511E-2</c:v>
                </c:pt>
                <c:pt idx="74">
                  <c:v>2.5260000000000001E-2</c:v>
                </c:pt>
                <c:pt idx="75">
                  <c:v>2.5399999999999999E-2</c:v>
                </c:pt>
                <c:pt idx="76">
                  <c:v>2.5530000000000001E-2</c:v>
                </c:pt>
                <c:pt idx="77">
                  <c:v>2.5669999999999998E-2</c:v>
                </c:pt>
                <c:pt idx="78">
                  <c:v>2.58E-2</c:v>
                </c:pt>
                <c:pt idx="79">
                  <c:v>2.5919999999999995E-2</c:v>
                </c:pt>
                <c:pt idx="80">
                  <c:v>2.605E-2</c:v>
                </c:pt>
                <c:pt idx="81">
                  <c:v>2.6169999999999999E-2</c:v>
                </c:pt>
                <c:pt idx="82">
                  <c:v>2.6290000000000001E-2</c:v>
                </c:pt>
                <c:pt idx="83">
                  <c:v>2.64E-2</c:v>
                </c:pt>
                <c:pt idx="84">
                  <c:v>2.6509999999999999E-2</c:v>
                </c:pt>
                <c:pt idx="85">
                  <c:v>2.6619999999999998E-2</c:v>
                </c:pt>
                <c:pt idx="86">
                  <c:v>2.673E-2</c:v>
                </c:pt>
                <c:pt idx="87">
                  <c:v>2.6839999999999996E-2</c:v>
                </c:pt>
                <c:pt idx="88">
                  <c:v>2.6939999999999999E-2</c:v>
                </c:pt>
                <c:pt idx="89">
                  <c:v>2.7040000000000002E-2</c:v>
                </c:pt>
                <c:pt idx="90">
                  <c:v>2.7140000000000001E-2</c:v>
                </c:pt>
                <c:pt idx="91">
                  <c:v>2.7229999999999997E-2</c:v>
                </c:pt>
                <c:pt idx="92">
                  <c:v>2.733E-2</c:v>
                </c:pt>
                <c:pt idx="93">
                  <c:v>2.742E-2</c:v>
                </c:pt>
                <c:pt idx="94">
                  <c:v>2.751E-2</c:v>
                </c:pt>
                <c:pt idx="95">
                  <c:v>2.76E-2</c:v>
                </c:pt>
                <c:pt idx="96">
                  <c:v>2.7679999999999996E-2</c:v>
                </c:pt>
                <c:pt idx="97">
                  <c:v>2.7770000000000003E-2</c:v>
                </c:pt>
                <c:pt idx="98">
                  <c:v>2.785E-2</c:v>
                </c:pt>
                <c:pt idx="99">
                  <c:v>2.793E-2</c:v>
                </c:pt>
                <c:pt idx="100">
                  <c:v>2.801E-2</c:v>
                </c:pt>
                <c:pt idx="101">
                  <c:v>2.809E-2</c:v>
                </c:pt>
                <c:pt idx="102">
                  <c:v>2.8160000000000004E-2</c:v>
                </c:pt>
                <c:pt idx="103">
                  <c:v>2.8240000000000001E-2</c:v>
                </c:pt>
                <c:pt idx="104">
                  <c:v>2.8309999999999998E-2</c:v>
                </c:pt>
                <c:pt idx="105">
                  <c:v>2.8389999999999999E-2</c:v>
                </c:pt>
                <c:pt idx="106">
                  <c:v>2.8459999999999999E-2</c:v>
                </c:pt>
                <c:pt idx="107">
                  <c:v>2.8529999999999996E-2</c:v>
                </c:pt>
                <c:pt idx="108">
                  <c:v>2.8590000000000001E-2</c:v>
                </c:pt>
                <c:pt idx="109">
                  <c:v>2.8660000000000001E-2</c:v>
                </c:pt>
                <c:pt idx="110">
                  <c:v>2.8729999999999999E-2</c:v>
                </c:pt>
                <c:pt idx="111">
                  <c:v>2.879E-2</c:v>
                </c:pt>
                <c:pt idx="112">
                  <c:v>2.886E-2</c:v>
                </c:pt>
                <c:pt idx="113">
                  <c:v>2.8920000000000005E-2</c:v>
                </c:pt>
                <c:pt idx="114">
                  <c:v>2.8979999999999995E-2</c:v>
                </c:pt>
                <c:pt idx="115">
                  <c:v>2.904E-2</c:v>
                </c:pt>
                <c:pt idx="116">
                  <c:v>2.9100000000000001E-2</c:v>
                </c:pt>
                <c:pt idx="117">
                  <c:v>2.9159999999999998E-2</c:v>
                </c:pt>
                <c:pt idx="118">
                  <c:v>2.921E-2</c:v>
                </c:pt>
                <c:pt idx="119">
                  <c:v>2.9270000000000001E-2</c:v>
                </c:pt>
                <c:pt idx="120">
                  <c:v>2.9329999999999998E-2</c:v>
                </c:pt>
                <c:pt idx="121">
                  <c:v>2.9380000000000003E-2</c:v>
                </c:pt>
                <c:pt idx="122">
                  <c:v>2.9430000000000001E-2</c:v>
                </c:pt>
                <c:pt idx="123">
                  <c:v>2.9489999999999999E-2</c:v>
                </c:pt>
                <c:pt idx="124">
                  <c:v>2.954E-2</c:v>
                </c:pt>
                <c:pt idx="125">
                  <c:v>2.9590000000000002E-2</c:v>
                </c:pt>
                <c:pt idx="126">
                  <c:v>2.964E-2</c:v>
                </c:pt>
                <c:pt idx="127">
                  <c:v>2.9690000000000005E-2</c:v>
                </c:pt>
                <c:pt idx="128">
                  <c:v>2.9739999999999999E-2</c:v>
                </c:pt>
                <c:pt idx="129">
                  <c:v>2.9790000000000001E-2</c:v>
                </c:pt>
                <c:pt idx="130">
                  <c:v>2.9830000000000002E-2</c:v>
                </c:pt>
                <c:pt idx="131">
                  <c:v>2.988E-2</c:v>
                </c:pt>
                <c:pt idx="132">
                  <c:v>2.9929999999999998E-2</c:v>
                </c:pt>
                <c:pt idx="133">
                  <c:v>2.997E-2</c:v>
                </c:pt>
                <c:pt idx="134">
                  <c:v>3.0020000000000002E-2</c:v>
                </c:pt>
                <c:pt idx="135">
                  <c:v>3.0059999999999996E-2</c:v>
                </c:pt>
                <c:pt idx="136">
                  <c:v>3.0099999999999998E-2</c:v>
                </c:pt>
                <c:pt idx="137">
                  <c:v>3.015E-2</c:v>
                </c:pt>
                <c:pt idx="138">
                  <c:v>3.0190000000000002E-2</c:v>
                </c:pt>
                <c:pt idx="139">
                  <c:v>3.023E-2</c:v>
                </c:pt>
                <c:pt idx="140">
                  <c:v>3.0269999999999998E-2</c:v>
                </c:pt>
                <c:pt idx="141">
                  <c:v>3.031E-2</c:v>
                </c:pt>
                <c:pt idx="142">
                  <c:v>3.0349999999999999E-2</c:v>
                </c:pt>
                <c:pt idx="143">
                  <c:v>3.039E-2</c:v>
                </c:pt>
                <c:pt idx="144">
                  <c:v>3.0429999999999999E-2</c:v>
                </c:pt>
                <c:pt idx="145">
                  <c:v>3.0470000000000001E-2</c:v>
                </c:pt>
                <c:pt idx="146">
                  <c:v>3.0499999999999999E-2</c:v>
                </c:pt>
                <c:pt idx="147">
                  <c:v>3.0540000000000001E-2</c:v>
                </c:pt>
                <c:pt idx="148">
                  <c:v>3.058E-2</c:v>
                </c:pt>
                <c:pt idx="149">
                  <c:v>3.0609999999999998E-2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A7F-4281-8064-B8B40A46E0A2}"/>
            </c:ext>
          </c:extLst>
        </c:ser>
        <c:ser>
          <c:idx val="1"/>
          <c:order val="1"/>
          <c:tx>
            <c:v>Adverse Scenario</c:v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'RISK-FREE RATE &amp; INFLATION'!$A$13:$A$162</c:f>
              <c:numCache>
                <c:formatCode>General</c:formatCode>
                <c:ptCount val="1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</c:numCache>
            </c:numRef>
          </c:xVal>
          <c:yVal>
            <c:numRef>
              <c:f>'RISK-FREE RATE &amp; INFLATION'!$D$13:$D$162</c:f>
              <c:numCache>
                <c:formatCode>0.000%</c:formatCode>
                <c:ptCount val="150"/>
                <c:pt idx="0">
                  <c:v>5.9000000000000003E-4</c:v>
                </c:pt>
                <c:pt idx="1">
                  <c:v>2.64E-3</c:v>
                </c:pt>
                <c:pt idx="2">
                  <c:v>4.2700000000000004E-3</c:v>
                </c:pt>
                <c:pt idx="3">
                  <c:v>5.4299999999999999E-3</c:v>
                </c:pt>
                <c:pt idx="4">
                  <c:v>6.1900000000000002E-3</c:v>
                </c:pt>
                <c:pt idx="5">
                  <c:v>6.9199999999999999E-3</c:v>
                </c:pt>
                <c:pt idx="6">
                  <c:v>7.6299999999999996E-3</c:v>
                </c:pt>
                <c:pt idx="7">
                  <c:v>8.3599999999999994E-3</c:v>
                </c:pt>
                <c:pt idx="8">
                  <c:v>9.1000000000000004E-3</c:v>
                </c:pt>
                <c:pt idx="9">
                  <c:v>9.8300000000000002E-3</c:v>
                </c:pt>
                <c:pt idx="10">
                  <c:v>1.03E-2</c:v>
                </c:pt>
                <c:pt idx="11">
                  <c:v>1.0789999999999999E-2</c:v>
                </c:pt>
                <c:pt idx="12">
                  <c:v>1.1220000000000001E-2</c:v>
                </c:pt>
                <c:pt idx="13">
                  <c:v>1.155E-2</c:v>
                </c:pt>
                <c:pt idx="14">
                  <c:v>1.1769999999999999E-2</c:v>
                </c:pt>
                <c:pt idx="15">
                  <c:v>1.187E-2</c:v>
                </c:pt>
                <c:pt idx="16">
                  <c:v>1.193E-2</c:v>
                </c:pt>
                <c:pt idx="17">
                  <c:v>1.201E-2</c:v>
                </c:pt>
                <c:pt idx="18">
                  <c:v>1.213E-2</c:v>
                </c:pt>
                <c:pt idx="19">
                  <c:v>1.234E-2</c:v>
                </c:pt>
                <c:pt idx="20">
                  <c:v>1.264E-2</c:v>
                </c:pt>
                <c:pt idx="21">
                  <c:v>1.302E-2</c:v>
                </c:pt>
                <c:pt idx="22">
                  <c:v>1.345E-2</c:v>
                </c:pt>
                <c:pt idx="23">
                  <c:v>1.392E-2</c:v>
                </c:pt>
                <c:pt idx="24">
                  <c:v>1.44E-2</c:v>
                </c:pt>
                <c:pt idx="25">
                  <c:v>1.49E-2</c:v>
                </c:pt>
                <c:pt idx="26">
                  <c:v>1.5389999999999999E-2</c:v>
                </c:pt>
                <c:pt idx="27">
                  <c:v>1.5890000000000001E-2</c:v>
                </c:pt>
                <c:pt idx="28">
                  <c:v>1.6379999999999999E-2</c:v>
                </c:pt>
                <c:pt idx="29">
                  <c:v>1.686E-2</c:v>
                </c:pt>
                <c:pt idx="30">
                  <c:v>1.7330000000000002E-2</c:v>
                </c:pt>
                <c:pt idx="31">
                  <c:v>1.779E-2</c:v>
                </c:pt>
                <c:pt idx="32">
                  <c:v>1.823E-2</c:v>
                </c:pt>
                <c:pt idx="33">
                  <c:v>1.866E-2</c:v>
                </c:pt>
                <c:pt idx="34">
                  <c:v>1.908E-2</c:v>
                </c:pt>
                <c:pt idx="35">
                  <c:v>1.9480000000000001E-2</c:v>
                </c:pt>
                <c:pt idx="36">
                  <c:v>1.9869999999999999E-2</c:v>
                </c:pt>
                <c:pt idx="37">
                  <c:v>2.0240000000000001E-2</c:v>
                </c:pt>
                <c:pt idx="38">
                  <c:v>2.06E-2</c:v>
                </c:pt>
                <c:pt idx="39">
                  <c:v>2.095E-2</c:v>
                </c:pt>
                <c:pt idx="40">
                  <c:v>2.129E-2</c:v>
                </c:pt>
                <c:pt idx="41">
                  <c:v>2.1610000000000001E-2</c:v>
                </c:pt>
                <c:pt idx="42">
                  <c:v>2.1919999999999999E-2</c:v>
                </c:pt>
                <c:pt idx="43">
                  <c:v>2.222E-2</c:v>
                </c:pt>
                <c:pt idx="44">
                  <c:v>2.2509999999999999E-2</c:v>
                </c:pt>
                <c:pt idx="45">
                  <c:v>2.2780000000000002E-2</c:v>
                </c:pt>
                <c:pt idx="46">
                  <c:v>2.3050000000000001E-2</c:v>
                </c:pt>
                <c:pt idx="47">
                  <c:v>2.3310000000000001E-2</c:v>
                </c:pt>
                <c:pt idx="48">
                  <c:v>2.3560000000000001E-2</c:v>
                </c:pt>
                <c:pt idx="49">
                  <c:v>2.3800000000000002E-2</c:v>
                </c:pt>
                <c:pt idx="50">
                  <c:v>2.4029999999999999E-2</c:v>
                </c:pt>
                <c:pt idx="51">
                  <c:v>2.4250000000000001E-2</c:v>
                </c:pt>
                <c:pt idx="52">
                  <c:v>2.4469999999999999E-2</c:v>
                </c:pt>
                <c:pt idx="53">
                  <c:v>2.4670000000000001E-2</c:v>
                </c:pt>
                <c:pt idx="54">
                  <c:v>2.4879999999999999E-2</c:v>
                </c:pt>
                <c:pt idx="55">
                  <c:v>2.5069999999999999E-2</c:v>
                </c:pt>
                <c:pt idx="56">
                  <c:v>2.5260000000000001E-2</c:v>
                </c:pt>
                <c:pt idx="57">
                  <c:v>2.5440000000000001E-2</c:v>
                </c:pt>
                <c:pt idx="58">
                  <c:v>2.562E-2</c:v>
                </c:pt>
                <c:pt idx="59">
                  <c:v>2.579E-2</c:v>
                </c:pt>
                <c:pt idx="60">
                  <c:v>2.5950000000000001E-2</c:v>
                </c:pt>
                <c:pt idx="61">
                  <c:v>2.6110000000000001E-2</c:v>
                </c:pt>
                <c:pt idx="62">
                  <c:v>2.6270000000000002E-2</c:v>
                </c:pt>
                <c:pt idx="63">
                  <c:v>2.6419999999999999E-2</c:v>
                </c:pt>
                <c:pt idx="64">
                  <c:v>2.656E-2</c:v>
                </c:pt>
                <c:pt idx="65">
                  <c:v>2.6700000000000002E-2</c:v>
                </c:pt>
                <c:pt idx="66">
                  <c:v>2.6839999999999999E-2</c:v>
                </c:pt>
                <c:pt idx="67">
                  <c:v>2.6980000000000001E-2</c:v>
                </c:pt>
                <c:pt idx="68">
                  <c:v>2.7099999999999999E-2</c:v>
                </c:pt>
                <c:pt idx="69">
                  <c:v>2.7230000000000001E-2</c:v>
                </c:pt>
                <c:pt idx="70">
                  <c:v>2.7349999999999999E-2</c:v>
                </c:pt>
                <c:pt idx="71">
                  <c:v>2.7470000000000001E-2</c:v>
                </c:pt>
                <c:pt idx="72">
                  <c:v>2.759E-2</c:v>
                </c:pt>
                <c:pt idx="73">
                  <c:v>2.7699999999999999E-2</c:v>
                </c:pt>
                <c:pt idx="74">
                  <c:v>2.7810000000000001E-2</c:v>
                </c:pt>
                <c:pt idx="75">
                  <c:v>2.792E-2</c:v>
                </c:pt>
                <c:pt idx="76">
                  <c:v>2.802E-2</c:v>
                </c:pt>
                <c:pt idx="77">
                  <c:v>2.8129999999999999E-2</c:v>
                </c:pt>
                <c:pt idx="78">
                  <c:v>2.8219999999999999E-2</c:v>
                </c:pt>
                <c:pt idx="79">
                  <c:v>2.8320000000000001E-2</c:v>
                </c:pt>
                <c:pt idx="80">
                  <c:v>2.8420000000000001E-2</c:v>
                </c:pt>
                <c:pt idx="81">
                  <c:v>2.8510000000000001E-2</c:v>
                </c:pt>
                <c:pt idx="82">
                  <c:v>2.86E-2</c:v>
                </c:pt>
                <c:pt idx="83">
                  <c:v>2.869E-2</c:v>
                </c:pt>
                <c:pt idx="84">
                  <c:v>2.877E-2</c:v>
                </c:pt>
                <c:pt idx="85">
                  <c:v>2.8850000000000001E-2</c:v>
                </c:pt>
                <c:pt idx="86">
                  <c:v>2.894E-2</c:v>
                </c:pt>
                <c:pt idx="87">
                  <c:v>2.9020000000000001E-2</c:v>
                </c:pt>
                <c:pt idx="88">
                  <c:v>2.9090000000000001E-2</c:v>
                </c:pt>
                <c:pt idx="89">
                  <c:v>2.9170000000000001E-2</c:v>
                </c:pt>
                <c:pt idx="90">
                  <c:v>2.9250000000000002E-2</c:v>
                </c:pt>
                <c:pt idx="91">
                  <c:v>2.9319999999999999E-2</c:v>
                </c:pt>
                <c:pt idx="92">
                  <c:v>2.9389999999999999E-2</c:v>
                </c:pt>
                <c:pt idx="93">
                  <c:v>2.946E-2</c:v>
                </c:pt>
                <c:pt idx="94">
                  <c:v>2.9530000000000001E-2</c:v>
                </c:pt>
                <c:pt idx="95">
                  <c:v>2.9600000000000001E-2</c:v>
                </c:pt>
                <c:pt idx="96">
                  <c:v>2.9659999999999999E-2</c:v>
                </c:pt>
                <c:pt idx="97">
                  <c:v>2.9729999999999999E-2</c:v>
                </c:pt>
                <c:pt idx="98">
                  <c:v>2.9790000000000001E-2</c:v>
                </c:pt>
                <c:pt idx="99">
                  <c:v>2.9850000000000002E-2</c:v>
                </c:pt>
                <c:pt idx="100">
                  <c:v>2.9909999999999999E-2</c:v>
                </c:pt>
                <c:pt idx="101">
                  <c:v>2.997E-2</c:v>
                </c:pt>
                <c:pt idx="102">
                  <c:v>3.0030000000000001E-2</c:v>
                </c:pt>
                <c:pt idx="103">
                  <c:v>3.0089999999999999E-2</c:v>
                </c:pt>
                <c:pt idx="104">
                  <c:v>3.014E-2</c:v>
                </c:pt>
                <c:pt idx="105">
                  <c:v>3.0200000000000001E-2</c:v>
                </c:pt>
                <c:pt idx="106">
                  <c:v>3.0249999999999999E-2</c:v>
                </c:pt>
                <c:pt idx="107">
                  <c:v>3.031E-2</c:v>
                </c:pt>
                <c:pt idx="108">
                  <c:v>3.0360000000000002E-2</c:v>
                </c:pt>
                <c:pt idx="109">
                  <c:v>3.041E-2</c:v>
                </c:pt>
                <c:pt idx="110">
                  <c:v>3.0460000000000001E-2</c:v>
                </c:pt>
                <c:pt idx="111">
                  <c:v>3.0509999999999999E-2</c:v>
                </c:pt>
                <c:pt idx="112">
                  <c:v>3.056E-2</c:v>
                </c:pt>
                <c:pt idx="113">
                  <c:v>3.0599999999999999E-2</c:v>
                </c:pt>
                <c:pt idx="114">
                  <c:v>3.065E-2</c:v>
                </c:pt>
                <c:pt idx="115">
                  <c:v>3.0700000000000002E-2</c:v>
                </c:pt>
                <c:pt idx="116">
                  <c:v>3.074E-2</c:v>
                </c:pt>
                <c:pt idx="117">
                  <c:v>3.0790000000000001E-2</c:v>
                </c:pt>
                <c:pt idx="118">
                  <c:v>3.083E-2</c:v>
                </c:pt>
                <c:pt idx="119">
                  <c:v>3.0870000000000002E-2</c:v>
                </c:pt>
                <c:pt idx="120">
                  <c:v>3.092E-2</c:v>
                </c:pt>
                <c:pt idx="121">
                  <c:v>3.0960000000000001E-2</c:v>
                </c:pt>
                <c:pt idx="122">
                  <c:v>3.1E-2</c:v>
                </c:pt>
                <c:pt idx="123">
                  <c:v>3.1040000000000002E-2</c:v>
                </c:pt>
                <c:pt idx="124">
                  <c:v>3.108E-2</c:v>
                </c:pt>
                <c:pt idx="125">
                  <c:v>3.1119999999999998E-2</c:v>
                </c:pt>
                <c:pt idx="126">
                  <c:v>3.116E-2</c:v>
                </c:pt>
                <c:pt idx="127">
                  <c:v>3.1189999999999999E-2</c:v>
                </c:pt>
                <c:pt idx="128">
                  <c:v>3.1230000000000001E-2</c:v>
                </c:pt>
                <c:pt idx="129">
                  <c:v>3.1269999999999999E-2</c:v>
                </c:pt>
                <c:pt idx="130">
                  <c:v>3.1300000000000001E-2</c:v>
                </c:pt>
                <c:pt idx="131">
                  <c:v>3.134E-2</c:v>
                </c:pt>
                <c:pt idx="132">
                  <c:v>3.1370000000000002E-2</c:v>
                </c:pt>
                <c:pt idx="133">
                  <c:v>3.141E-2</c:v>
                </c:pt>
                <c:pt idx="134">
                  <c:v>3.1440000000000003E-2</c:v>
                </c:pt>
                <c:pt idx="135">
                  <c:v>3.1480000000000001E-2</c:v>
                </c:pt>
                <c:pt idx="136">
                  <c:v>3.1510000000000003E-2</c:v>
                </c:pt>
                <c:pt idx="137">
                  <c:v>3.1539999999999999E-2</c:v>
                </c:pt>
                <c:pt idx="138">
                  <c:v>3.1570000000000001E-2</c:v>
                </c:pt>
                <c:pt idx="139">
                  <c:v>3.1600000000000003E-2</c:v>
                </c:pt>
                <c:pt idx="140">
                  <c:v>3.1640000000000001E-2</c:v>
                </c:pt>
                <c:pt idx="141">
                  <c:v>3.1669999999999997E-2</c:v>
                </c:pt>
                <c:pt idx="142">
                  <c:v>3.1699999999999999E-2</c:v>
                </c:pt>
                <c:pt idx="143">
                  <c:v>3.1730000000000001E-2</c:v>
                </c:pt>
                <c:pt idx="144">
                  <c:v>3.1759999999999997E-2</c:v>
                </c:pt>
                <c:pt idx="145">
                  <c:v>3.1780000000000003E-2</c:v>
                </c:pt>
                <c:pt idx="146">
                  <c:v>3.1809999999999998E-2</c:v>
                </c:pt>
                <c:pt idx="147">
                  <c:v>3.184E-2</c:v>
                </c:pt>
                <c:pt idx="148">
                  <c:v>3.1870000000000002E-2</c:v>
                </c:pt>
                <c:pt idx="149">
                  <c:v>3.1899999999999998E-2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A7F-4281-8064-B8B40A46E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6246424"/>
        <c:axId val="786240192"/>
      </c:scatterChart>
      <c:valAx>
        <c:axId val="786246424"/>
        <c:scaling>
          <c:orientation val="minMax"/>
          <c:max val="1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240192"/>
        <c:crosses val="autoZero"/>
        <c:crossBetween val="midCat"/>
        <c:majorUnit val="10"/>
      </c:valAx>
      <c:valAx>
        <c:axId val="78624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246424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'RISK-FREE RATE &amp; INFLATION'!$G$28</c:f>
          <c:strCache>
            <c:ptCount val="1"/>
            <c:pt idx="0">
              <c:v>EUR - Inflation curves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176832622530066E-2"/>
          <c:y val="0.15626514613438305"/>
          <c:w val="0.88230593134112911"/>
          <c:h val="0.68405712949681807"/>
        </c:manualLayout>
      </c:layout>
      <c:scatterChart>
        <c:scatterStyle val="smoothMarker"/>
        <c:varyColors val="0"/>
        <c:ser>
          <c:idx val="0"/>
          <c:order val="0"/>
          <c:tx>
            <c:v>Baseline &amp; Adverse Scenario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'RISK-FREE RATE &amp; INFLATION'!$A$13:$A$162</c:f>
              <c:numCache>
                <c:formatCode>General</c:formatCode>
                <c:ptCount val="1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</c:numCache>
            </c:numRef>
          </c:xVal>
          <c:yVal>
            <c:numRef>
              <c:f>'RISK-FREE RATE &amp; INFLATION'!$C$13:$C$162</c:f>
              <c:numCache>
                <c:formatCode>0.000%</c:formatCode>
                <c:ptCount val="150"/>
                <c:pt idx="0">
                  <c:v>3.4799999999999998E-2</c:v>
                </c:pt>
                <c:pt idx="1">
                  <c:v>2.6290000000000001E-2</c:v>
                </c:pt>
                <c:pt idx="2">
                  <c:v>2.3369999999999998E-2</c:v>
                </c:pt>
                <c:pt idx="3">
                  <c:v>2.2169999999999999E-2</c:v>
                </c:pt>
                <c:pt idx="4">
                  <c:v>2.146E-2</c:v>
                </c:pt>
                <c:pt idx="5">
                  <c:v>2.0959999999999999E-2</c:v>
                </c:pt>
                <c:pt idx="6">
                  <c:v>2.077E-2</c:v>
                </c:pt>
                <c:pt idx="7">
                  <c:v>2.0570000000000001E-2</c:v>
                </c:pt>
                <c:pt idx="8">
                  <c:v>2.0480000000000002E-2</c:v>
                </c:pt>
                <c:pt idx="9">
                  <c:v>2.0490000000000001E-2</c:v>
                </c:pt>
                <c:pt idx="10">
                  <c:v>2.053E-2</c:v>
                </c:pt>
                <c:pt idx="11">
                  <c:v>2.0619999999999999E-2</c:v>
                </c:pt>
                <c:pt idx="12">
                  <c:v>2.0789999999999999E-2</c:v>
                </c:pt>
                <c:pt idx="13">
                  <c:v>2.1000000000000001E-2</c:v>
                </c:pt>
                <c:pt idx="14">
                  <c:v>2.121E-2</c:v>
                </c:pt>
                <c:pt idx="15">
                  <c:v>2.138E-2</c:v>
                </c:pt>
                <c:pt idx="16">
                  <c:v>2.1520000000000001E-2</c:v>
                </c:pt>
                <c:pt idx="17">
                  <c:v>2.163E-2</c:v>
                </c:pt>
                <c:pt idx="18">
                  <c:v>2.172E-2</c:v>
                </c:pt>
                <c:pt idx="19">
                  <c:v>2.179E-2</c:v>
                </c:pt>
                <c:pt idx="20">
                  <c:v>2.1850000000000001E-2</c:v>
                </c:pt>
                <c:pt idx="21">
                  <c:v>2.188E-2</c:v>
                </c:pt>
                <c:pt idx="22">
                  <c:v>2.1909999999999999E-2</c:v>
                </c:pt>
                <c:pt idx="23">
                  <c:v>2.1919999999999999E-2</c:v>
                </c:pt>
                <c:pt idx="24">
                  <c:v>2.1930000000000002E-2</c:v>
                </c:pt>
                <c:pt idx="25">
                  <c:v>2.1930000000000002E-2</c:v>
                </c:pt>
                <c:pt idx="26">
                  <c:v>2.1919999999999999E-2</c:v>
                </c:pt>
                <c:pt idx="27">
                  <c:v>2.1909999999999999E-2</c:v>
                </c:pt>
                <c:pt idx="28">
                  <c:v>2.189E-2</c:v>
                </c:pt>
                <c:pt idx="29">
                  <c:v>2.1870000000000001E-2</c:v>
                </c:pt>
                <c:pt idx="30">
                  <c:v>2.1850000000000001E-2</c:v>
                </c:pt>
                <c:pt idx="31">
                  <c:v>2.1829999999999999E-2</c:v>
                </c:pt>
                <c:pt idx="32">
                  <c:v>2.181E-2</c:v>
                </c:pt>
                <c:pt idx="33">
                  <c:v>2.1780000000000001E-2</c:v>
                </c:pt>
                <c:pt idx="34">
                  <c:v>2.1760000000000002E-2</c:v>
                </c:pt>
                <c:pt idx="35">
                  <c:v>2.1729999999999999E-2</c:v>
                </c:pt>
                <c:pt idx="36">
                  <c:v>2.171E-2</c:v>
                </c:pt>
                <c:pt idx="37">
                  <c:v>2.1680000000000001E-2</c:v>
                </c:pt>
                <c:pt idx="38">
                  <c:v>2.1649999999999999E-2</c:v>
                </c:pt>
                <c:pt idx="39">
                  <c:v>2.163E-2</c:v>
                </c:pt>
                <c:pt idx="40">
                  <c:v>2.1600000000000001E-2</c:v>
                </c:pt>
                <c:pt idx="41">
                  <c:v>2.1569999999999999E-2</c:v>
                </c:pt>
                <c:pt idx="42">
                  <c:v>2.155E-2</c:v>
                </c:pt>
                <c:pt idx="43">
                  <c:v>2.1520000000000001E-2</c:v>
                </c:pt>
                <c:pt idx="44">
                  <c:v>2.1499999999999998E-2</c:v>
                </c:pt>
                <c:pt idx="45">
                  <c:v>2.147E-2</c:v>
                </c:pt>
                <c:pt idx="46">
                  <c:v>2.145E-2</c:v>
                </c:pt>
                <c:pt idx="47">
                  <c:v>2.1420000000000002E-2</c:v>
                </c:pt>
                <c:pt idx="48">
                  <c:v>2.1399999999999999E-2</c:v>
                </c:pt>
                <c:pt idx="49">
                  <c:v>2.138E-2</c:v>
                </c:pt>
                <c:pt idx="50">
                  <c:v>2.1350000000000001E-2</c:v>
                </c:pt>
                <c:pt idx="51">
                  <c:v>2.1329999999999998E-2</c:v>
                </c:pt>
                <c:pt idx="52">
                  <c:v>2.1309999999999999E-2</c:v>
                </c:pt>
                <c:pt idx="53">
                  <c:v>2.129E-2</c:v>
                </c:pt>
                <c:pt idx="54">
                  <c:v>2.1270000000000001E-2</c:v>
                </c:pt>
                <c:pt idx="55">
                  <c:v>2.1250000000000002E-2</c:v>
                </c:pt>
                <c:pt idx="56">
                  <c:v>2.1229999999999999E-2</c:v>
                </c:pt>
                <c:pt idx="57">
                  <c:v>2.121E-2</c:v>
                </c:pt>
                <c:pt idx="58">
                  <c:v>2.1190000000000001E-2</c:v>
                </c:pt>
                <c:pt idx="59">
                  <c:v>2.1170000000000001E-2</c:v>
                </c:pt>
                <c:pt idx="60">
                  <c:v>2.1160000000000002E-2</c:v>
                </c:pt>
                <c:pt idx="61">
                  <c:v>2.1139999999999999E-2</c:v>
                </c:pt>
                <c:pt idx="62">
                  <c:v>2.112E-2</c:v>
                </c:pt>
                <c:pt idx="63">
                  <c:v>2.111E-2</c:v>
                </c:pt>
                <c:pt idx="64">
                  <c:v>2.1090000000000001E-2</c:v>
                </c:pt>
                <c:pt idx="65">
                  <c:v>2.1069999999999998E-2</c:v>
                </c:pt>
                <c:pt idx="66">
                  <c:v>2.1059999999999999E-2</c:v>
                </c:pt>
                <c:pt idx="67">
                  <c:v>2.104E-2</c:v>
                </c:pt>
                <c:pt idx="68">
                  <c:v>2.103E-2</c:v>
                </c:pt>
                <c:pt idx="69">
                  <c:v>2.102E-2</c:v>
                </c:pt>
                <c:pt idx="70">
                  <c:v>2.1000000000000001E-2</c:v>
                </c:pt>
                <c:pt idx="71">
                  <c:v>2.0990000000000002E-2</c:v>
                </c:pt>
                <c:pt idx="72">
                  <c:v>2.0979999999999999E-2</c:v>
                </c:pt>
                <c:pt idx="73">
                  <c:v>2.0959999999999999E-2</c:v>
                </c:pt>
                <c:pt idx="74">
                  <c:v>2.095E-2</c:v>
                </c:pt>
                <c:pt idx="75">
                  <c:v>2.094E-2</c:v>
                </c:pt>
                <c:pt idx="76">
                  <c:v>2.0930000000000001E-2</c:v>
                </c:pt>
                <c:pt idx="77">
                  <c:v>2.0910000000000002E-2</c:v>
                </c:pt>
                <c:pt idx="78">
                  <c:v>2.0899999999999998E-2</c:v>
                </c:pt>
                <c:pt idx="79">
                  <c:v>2.0889999999999999E-2</c:v>
                </c:pt>
                <c:pt idx="80">
                  <c:v>2.0879999999999999E-2</c:v>
                </c:pt>
                <c:pt idx="81">
                  <c:v>2.087E-2</c:v>
                </c:pt>
                <c:pt idx="82">
                  <c:v>2.086E-2</c:v>
                </c:pt>
                <c:pt idx="83">
                  <c:v>2.085E-2</c:v>
                </c:pt>
                <c:pt idx="84">
                  <c:v>2.0840000000000001E-2</c:v>
                </c:pt>
                <c:pt idx="85">
                  <c:v>2.0830000000000001E-2</c:v>
                </c:pt>
                <c:pt idx="86">
                  <c:v>2.0820000000000002E-2</c:v>
                </c:pt>
                <c:pt idx="87">
                  <c:v>2.0809999999999999E-2</c:v>
                </c:pt>
                <c:pt idx="88">
                  <c:v>2.0799999999999999E-2</c:v>
                </c:pt>
                <c:pt idx="89">
                  <c:v>2.0789999999999999E-2</c:v>
                </c:pt>
                <c:pt idx="90">
                  <c:v>2.0789999999999999E-2</c:v>
                </c:pt>
                <c:pt idx="91">
                  <c:v>2.078E-2</c:v>
                </c:pt>
                <c:pt idx="92">
                  <c:v>2.077E-2</c:v>
                </c:pt>
                <c:pt idx="93">
                  <c:v>2.0760000000000001E-2</c:v>
                </c:pt>
                <c:pt idx="94">
                  <c:v>2.0750000000000001E-2</c:v>
                </c:pt>
                <c:pt idx="95">
                  <c:v>2.0750000000000001E-2</c:v>
                </c:pt>
                <c:pt idx="96">
                  <c:v>2.0740000000000001E-2</c:v>
                </c:pt>
                <c:pt idx="97">
                  <c:v>2.0729999999999998E-2</c:v>
                </c:pt>
                <c:pt idx="98">
                  <c:v>2.0719999999999999E-2</c:v>
                </c:pt>
                <c:pt idx="99">
                  <c:v>2.0719999999999999E-2</c:v>
                </c:pt>
                <c:pt idx="100">
                  <c:v>2.0709999999999999E-2</c:v>
                </c:pt>
                <c:pt idx="101">
                  <c:v>2.07E-2</c:v>
                </c:pt>
                <c:pt idx="102">
                  <c:v>2.069E-2</c:v>
                </c:pt>
                <c:pt idx="103">
                  <c:v>2.069E-2</c:v>
                </c:pt>
                <c:pt idx="104">
                  <c:v>2.068E-2</c:v>
                </c:pt>
                <c:pt idx="105">
                  <c:v>2.068E-2</c:v>
                </c:pt>
                <c:pt idx="106">
                  <c:v>2.0670000000000001E-2</c:v>
                </c:pt>
                <c:pt idx="107">
                  <c:v>2.0660000000000001E-2</c:v>
                </c:pt>
                <c:pt idx="108">
                  <c:v>2.0660000000000001E-2</c:v>
                </c:pt>
                <c:pt idx="109">
                  <c:v>2.0650000000000002E-2</c:v>
                </c:pt>
                <c:pt idx="110">
                  <c:v>2.0639999999999999E-2</c:v>
                </c:pt>
                <c:pt idx="111">
                  <c:v>2.0639999999999999E-2</c:v>
                </c:pt>
                <c:pt idx="112">
                  <c:v>2.0629999999999999E-2</c:v>
                </c:pt>
                <c:pt idx="113">
                  <c:v>2.0629999999999999E-2</c:v>
                </c:pt>
                <c:pt idx="114">
                  <c:v>2.0619999999999999E-2</c:v>
                </c:pt>
                <c:pt idx="115">
                  <c:v>2.0619999999999999E-2</c:v>
                </c:pt>
                <c:pt idx="116">
                  <c:v>2.061E-2</c:v>
                </c:pt>
                <c:pt idx="117">
                  <c:v>2.061E-2</c:v>
                </c:pt>
                <c:pt idx="118">
                  <c:v>2.06E-2</c:v>
                </c:pt>
                <c:pt idx="119">
                  <c:v>2.06E-2</c:v>
                </c:pt>
                <c:pt idx="120">
                  <c:v>2.0590000000000001E-2</c:v>
                </c:pt>
                <c:pt idx="121">
                  <c:v>2.0590000000000001E-2</c:v>
                </c:pt>
                <c:pt idx="122">
                  <c:v>2.0580000000000001E-2</c:v>
                </c:pt>
                <c:pt idx="123">
                  <c:v>2.0580000000000001E-2</c:v>
                </c:pt>
                <c:pt idx="124">
                  <c:v>2.0570000000000001E-2</c:v>
                </c:pt>
                <c:pt idx="125">
                  <c:v>2.0570000000000001E-2</c:v>
                </c:pt>
                <c:pt idx="126">
                  <c:v>2.0559999999999998E-2</c:v>
                </c:pt>
                <c:pt idx="127">
                  <c:v>2.0559999999999998E-2</c:v>
                </c:pt>
                <c:pt idx="128">
                  <c:v>2.0549999999999999E-2</c:v>
                </c:pt>
                <c:pt idx="129">
                  <c:v>2.0549999999999999E-2</c:v>
                </c:pt>
                <c:pt idx="130">
                  <c:v>2.0549999999999999E-2</c:v>
                </c:pt>
                <c:pt idx="131">
                  <c:v>2.0539999999999999E-2</c:v>
                </c:pt>
                <c:pt idx="132">
                  <c:v>2.0539999999999999E-2</c:v>
                </c:pt>
                <c:pt idx="133">
                  <c:v>2.053E-2</c:v>
                </c:pt>
                <c:pt idx="134">
                  <c:v>2.053E-2</c:v>
                </c:pt>
                <c:pt idx="135">
                  <c:v>2.053E-2</c:v>
                </c:pt>
                <c:pt idx="136">
                  <c:v>2.052E-2</c:v>
                </c:pt>
                <c:pt idx="137">
                  <c:v>2.052E-2</c:v>
                </c:pt>
                <c:pt idx="138">
                  <c:v>2.051E-2</c:v>
                </c:pt>
                <c:pt idx="139">
                  <c:v>2.051E-2</c:v>
                </c:pt>
                <c:pt idx="140">
                  <c:v>2.051E-2</c:v>
                </c:pt>
                <c:pt idx="141">
                  <c:v>2.0500000000000001E-2</c:v>
                </c:pt>
                <c:pt idx="142">
                  <c:v>2.0500000000000001E-2</c:v>
                </c:pt>
                <c:pt idx="143">
                  <c:v>2.0500000000000001E-2</c:v>
                </c:pt>
                <c:pt idx="144">
                  <c:v>2.0490000000000001E-2</c:v>
                </c:pt>
                <c:pt idx="145">
                  <c:v>2.0490000000000001E-2</c:v>
                </c:pt>
                <c:pt idx="146">
                  <c:v>2.0490000000000001E-2</c:v>
                </c:pt>
                <c:pt idx="147">
                  <c:v>2.0480000000000002E-2</c:v>
                </c:pt>
                <c:pt idx="148">
                  <c:v>2.0480000000000002E-2</c:v>
                </c:pt>
                <c:pt idx="149">
                  <c:v>2.0480000000000002E-2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04C-4B44-BDA6-4A21C974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6246424"/>
        <c:axId val="786240192"/>
      </c:scatterChart>
      <c:valAx>
        <c:axId val="786246424"/>
        <c:scaling>
          <c:orientation val="minMax"/>
          <c:max val="1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240192"/>
        <c:crosses val="autoZero"/>
        <c:crossBetween val="midCat"/>
        <c:majorUnit val="10"/>
      </c:valAx>
      <c:valAx>
        <c:axId val="78624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6246424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0</xdr:colOff>
      <xdr:row>5</xdr:row>
      <xdr:rowOff>19234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6810375" cy="9717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0</xdr:colOff>
      <xdr:row>5</xdr:row>
      <xdr:rowOff>19234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9323294" cy="971734"/>
        </a:xfrm>
        <a:prstGeom prst="rect">
          <a:avLst/>
        </a:prstGeom>
      </xdr:spPr>
    </xdr:pic>
    <xdr:clientData/>
  </xdr:twoCellAnchor>
  <xdr:twoCellAnchor>
    <xdr:from>
      <xdr:col>5</xdr:col>
      <xdr:colOff>89647</xdr:colOff>
      <xdr:row>8</xdr:row>
      <xdr:rowOff>190498</xdr:rowOff>
    </xdr:from>
    <xdr:to>
      <xdr:col>13</xdr:col>
      <xdr:colOff>773207</xdr:colOff>
      <xdr:row>23</xdr:row>
      <xdr:rowOff>112059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89648</xdr:colOff>
      <xdr:row>24</xdr:row>
      <xdr:rowOff>89646</xdr:rowOff>
    </xdr:from>
    <xdr:to>
      <xdr:col>13</xdr:col>
      <xdr:colOff>773208</xdr:colOff>
      <xdr:row>42</xdr:row>
      <xdr:rowOff>22412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16565</xdr:colOff>
      <xdr:row>5</xdr:row>
      <xdr:rowOff>19234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9218543" cy="9717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5</xdr:row>
      <xdr:rowOff>16848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86524" cy="9693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5</xdr:row>
      <xdr:rowOff>19234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6252882" cy="9717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5</xdr:row>
      <xdr:rowOff>19234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5607326" cy="9717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5</xdr:row>
      <xdr:rowOff>19234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4919382" cy="971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5"/>
  <sheetViews>
    <sheetView showGridLines="0" showRowColHeaders="0" tabSelected="1" zoomScale="145" zoomScaleNormal="145" workbookViewId="0">
      <selection activeCell="B23" sqref="B23:J23"/>
    </sheetView>
  </sheetViews>
  <sheetFormatPr defaultColWidth="0" defaultRowHeight="15" zeroHeight="1" x14ac:dyDescent="0.25"/>
  <cols>
    <col min="1" max="5" width="9.140625" style="59" customWidth="1"/>
    <col min="6" max="6" width="10.7109375" style="59" bestFit="1" customWidth="1"/>
    <col min="7" max="11" width="9.140625" style="59" customWidth="1"/>
    <col min="12" max="12" width="0" style="59" hidden="1" customWidth="1"/>
    <col min="13" max="16384" width="9.140625" style="59" hidden="1"/>
  </cols>
  <sheetData>
    <row r="1" spans="1:11" x14ac:dyDescent="0.25">
      <c r="A1" s="100"/>
    </row>
    <row r="2" spans="1:11" x14ac:dyDescent="0.25"/>
    <row r="3" spans="1:11" x14ac:dyDescent="0.25"/>
    <row r="4" spans="1:11" x14ac:dyDescent="0.25"/>
    <row r="5" spans="1:11" x14ac:dyDescent="0.25"/>
    <row r="6" spans="1:11" ht="15.75" thickBot="1" x14ac:dyDescent="0.3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15" customHeight="1" x14ac:dyDescent="0.25">
      <c r="A7" s="60"/>
      <c r="B7" s="148" t="s">
        <v>195</v>
      </c>
      <c r="C7" s="149"/>
      <c r="D7" s="60"/>
      <c r="E7" s="101" t="s">
        <v>178</v>
      </c>
      <c r="F7" s="102">
        <v>44657</v>
      </c>
      <c r="G7" s="60"/>
      <c r="H7" s="60"/>
      <c r="I7" s="60"/>
      <c r="J7" s="60"/>
      <c r="K7" s="60"/>
    </row>
    <row r="8" spans="1:11" ht="15" customHeight="1" x14ac:dyDescent="0.25">
      <c r="A8" s="60"/>
      <c r="B8" s="150"/>
      <c r="C8" s="151"/>
      <c r="D8" s="60"/>
      <c r="E8" s="60"/>
      <c r="F8" s="60"/>
      <c r="G8" s="60"/>
      <c r="H8" s="60"/>
      <c r="I8" s="60"/>
      <c r="J8" s="60"/>
      <c r="K8" s="60"/>
    </row>
    <row r="9" spans="1:11" ht="15.75" customHeight="1" thickBot="1" x14ac:dyDescent="0.3">
      <c r="A9" s="60"/>
      <c r="B9" s="152"/>
      <c r="C9" s="153"/>
      <c r="D9" s="60"/>
      <c r="E9" s="60"/>
      <c r="F9" s="60"/>
      <c r="G9" s="60"/>
      <c r="H9" s="60"/>
      <c r="I9" s="60"/>
      <c r="J9" s="60"/>
      <c r="K9" s="60"/>
    </row>
    <row r="10" spans="1:11" ht="15.75" customHeight="1" x14ac:dyDescent="0.2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</row>
    <row r="11" spans="1:11" ht="15.75" customHeight="1" x14ac:dyDescent="0.3">
      <c r="A11" s="60"/>
      <c r="B11" s="61" t="s">
        <v>177</v>
      </c>
      <c r="C11" s="60"/>
      <c r="D11" s="60"/>
      <c r="E11" s="60"/>
      <c r="F11" s="60"/>
      <c r="G11" s="60"/>
      <c r="H11" s="60"/>
      <c r="I11" s="60"/>
      <c r="J11" s="60"/>
      <c r="K11" s="60"/>
    </row>
    <row r="12" spans="1:11" x14ac:dyDescent="0.25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</row>
    <row r="13" spans="1:11" ht="18.75" x14ac:dyDescent="0.3">
      <c r="A13" s="60"/>
      <c r="B13" s="147" t="s">
        <v>194</v>
      </c>
      <c r="C13" s="147"/>
      <c r="D13" s="147"/>
      <c r="E13" s="147"/>
      <c r="F13" s="147"/>
      <c r="G13" s="147"/>
      <c r="H13" s="147"/>
      <c r="I13" s="147"/>
      <c r="J13" s="147"/>
      <c r="K13" s="60"/>
    </row>
    <row r="14" spans="1:11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 ht="18.75" x14ac:dyDescent="0.3">
      <c r="A15" s="60"/>
      <c r="B15" s="147" t="s">
        <v>173</v>
      </c>
      <c r="C15" s="147"/>
      <c r="D15" s="147"/>
      <c r="E15" s="147"/>
      <c r="F15" s="147"/>
      <c r="G15" s="147"/>
      <c r="H15" s="147"/>
      <c r="I15" s="147"/>
      <c r="J15" s="147"/>
      <c r="K15" s="60"/>
    </row>
    <row r="16" spans="1:11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ht="18.75" x14ac:dyDescent="0.3">
      <c r="A17" s="60"/>
      <c r="B17" s="147" t="s">
        <v>211</v>
      </c>
      <c r="C17" s="147"/>
      <c r="D17" s="147"/>
      <c r="E17" s="147"/>
      <c r="F17" s="147"/>
      <c r="G17" s="147"/>
      <c r="H17" s="147"/>
      <c r="I17" s="147"/>
      <c r="J17" s="147"/>
      <c r="K17" s="60"/>
    </row>
    <row r="18" spans="1:11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</row>
    <row r="19" spans="1:11" ht="18.75" x14ac:dyDescent="0.3">
      <c r="A19" s="60"/>
      <c r="B19" s="147" t="s">
        <v>174</v>
      </c>
      <c r="C19" s="147"/>
      <c r="D19" s="147"/>
      <c r="E19" s="147"/>
      <c r="F19" s="147"/>
      <c r="G19" s="147"/>
      <c r="H19" s="147"/>
      <c r="I19" s="147"/>
      <c r="J19" s="147"/>
      <c r="K19" s="60"/>
    </row>
    <row r="20" spans="1:11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 ht="18.75" x14ac:dyDescent="0.3">
      <c r="A21" s="60"/>
      <c r="B21" s="147" t="s">
        <v>175</v>
      </c>
      <c r="C21" s="147"/>
      <c r="D21" s="147"/>
      <c r="E21" s="147"/>
      <c r="F21" s="147"/>
      <c r="G21" s="147"/>
      <c r="H21" s="147"/>
      <c r="I21" s="147"/>
      <c r="J21" s="147"/>
      <c r="K21" s="60"/>
    </row>
    <row r="22" spans="1:11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</row>
    <row r="23" spans="1:11" ht="18.75" x14ac:dyDescent="0.3">
      <c r="A23" s="60"/>
      <c r="B23" s="147" t="s">
        <v>176</v>
      </c>
      <c r="C23" s="147"/>
      <c r="D23" s="147"/>
      <c r="E23" s="147"/>
      <c r="F23" s="147"/>
      <c r="G23" s="147"/>
      <c r="H23" s="147"/>
      <c r="I23" s="147"/>
      <c r="J23" s="147"/>
      <c r="K23" s="60"/>
    </row>
    <row r="24" spans="1:11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</row>
    <row r="25" spans="1:11" hidden="1" x14ac:dyDescent="0.25"/>
  </sheetData>
  <sheetProtection sheet="1" objects="1" scenarios="1" selectLockedCells="1"/>
  <mergeCells count="7">
    <mergeCell ref="B21:J21"/>
    <mergeCell ref="B23:J23"/>
    <mergeCell ref="B7:C9"/>
    <mergeCell ref="B13:J13"/>
    <mergeCell ref="B15:J15"/>
    <mergeCell ref="B17:J17"/>
    <mergeCell ref="B19:J19"/>
  </mergeCells>
  <hyperlinks>
    <hyperlink ref="B15:H15" location="'SOVEREIGN YIELDS'!A1" display="SOVEREIGN YIELDS by country/region"/>
    <hyperlink ref="B19:H19" location="'COMMODITY &amp; CARBON PRICES'!A1" display="COMMODITY &amp; CARBON PRICES by country/region"/>
    <hyperlink ref="B21:H21" location="'REAL ESTATE PRICES'!A1" display="REAL ESTATE PRICES by country/region"/>
    <hyperlink ref="B23:H23" location="'EQUITY PRICES &amp; CREDIT SPREADS'!A1" display="EQUITY PRICES &amp; CREDIT SPREADS by NACE-code"/>
    <hyperlink ref="B13:H13" location="'RISK-FREE RATE &amp; INFLATION'!A1" display="RISK-FREE RATE &amp; INFLATION by currency"/>
    <hyperlink ref="B17:H17" location="'SOVEREIGN YIELDS'!A1" display="SOVEREIGN YIELDS by country/region"/>
    <hyperlink ref="B17:J17" location="'CORPORATE YIELDS'!A1" display="CORPORATE YIELDS by currency, NACE code &amp; remaining maturiy/duration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2:D55"/>
  <sheetViews>
    <sheetView showGridLines="0" zoomScale="80" zoomScaleNormal="80" workbookViewId="0">
      <selection activeCell="T45" sqref="T45"/>
    </sheetView>
  </sheetViews>
  <sheetFormatPr defaultRowHeight="15" x14ac:dyDescent="0.25"/>
  <cols>
    <col min="2" max="2" width="13.28515625" customWidth="1"/>
    <col min="3" max="4" width="16.7109375" customWidth="1"/>
  </cols>
  <sheetData>
    <row r="2" spans="2:4" ht="30" x14ac:dyDescent="0.25">
      <c r="B2" s="90" t="s">
        <v>30</v>
      </c>
      <c r="C2" s="89" t="s">
        <v>168</v>
      </c>
      <c r="D2" s="88" t="s">
        <v>167</v>
      </c>
    </row>
    <row r="3" spans="2:4" x14ac:dyDescent="0.25">
      <c r="B3" s="87"/>
      <c r="C3" s="83" t="s">
        <v>166</v>
      </c>
      <c r="D3" s="80" t="s">
        <v>165</v>
      </c>
    </row>
    <row r="4" spans="2:4" x14ac:dyDescent="0.25">
      <c r="B4" s="86" t="s">
        <v>164</v>
      </c>
      <c r="C4" s="85">
        <v>2022</v>
      </c>
      <c r="D4" s="84">
        <v>2022</v>
      </c>
    </row>
    <row r="5" spans="2:4" x14ac:dyDescent="0.25">
      <c r="B5" s="83" t="s">
        <v>163</v>
      </c>
      <c r="C5" s="82">
        <v>-11.542568966286805</v>
      </c>
      <c r="D5" s="81">
        <v>142.59538657817976</v>
      </c>
    </row>
    <row r="6" spans="2:4" x14ac:dyDescent="0.25">
      <c r="B6" s="83" t="s">
        <v>162</v>
      </c>
      <c r="C6" s="82">
        <v>-11.786420498396877</v>
      </c>
      <c r="D6" s="81">
        <v>145.60789649607398</v>
      </c>
    </row>
    <row r="7" spans="2:4" x14ac:dyDescent="0.25">
      <c r="B7" s="83" t="s">
        <v>161</v>
      </c>
      <c r="C7" s="82">
        <v>-37.775522247992619</v>
      </c>
      <c r="D7" s="81">
        <v>466.67385864257813</v>
      </c>
    </row>
    <row r="8" spans="2:4" x14ac:dyDescent="0.25">
      <c r="B8" s="83" t="s">
        <v>160</v>
      </c>
      <c r="C8" s="82">
        <v>-12.301380796179927</v>
      </c>
      <c r="D8" s="81">
        <v>151.96964862848608</v>
      </c>
    </row>
    <row r="9" spans="2:4" x14ac:dyDescent="0.25">
      <c r="B9" s="83" t="s">
        <v>159</v>
      </c>
      <c r="C9" s="82">
        <v>-10.858045470723777</v>
      </c>
      <c r="D9" s="81">
        <v>134.13887288900423</v>
      </c>
    </row>
    <row r="10" spans="2:4" x14ac:dyDescent="0.25">
      <c r="B10" s="83" t="s">
        <v>158</v>
      </c>
      <c r="C10" s="82">
        <v>-32.169287743318129</v>
      </c>
      <c r="D10" s="81">
        <v>397.41517118947121</v>
      </c>
    </row>
    <row r="11" spans="2:4" x14ac:dyDescent="0.25">
      <c r="B11" s="83" t="s">
        <v>157</v>
      </c>
      <c r="C11" s="82">
        <v>-12.689361933506138</v>
      </c>
      <c r="D11" s="81">
        <v>156.76271682878556</v>
      </c>
    </row>
    <row r="12" spans="2:4" x14ac:dyDescent="0.25">
      <c r="B12" s="83" t="s">
        <v>156</v>
      </c>
      <c r="C12" s="82">
        <v>-11.11381673570836</v>
      </c>
      <c r="D12" s="81">
        <v>137.29863762704414</v>
      </c>
    </row>
    <row r="13" spans="2:4" x14ac:dyDescent="0.25">
      <c r="B13" s="83" t="s">
        <v>155</v>
      </c>
      <c r="C13" s="82">
        <v>-20.428928015305104</v>
      </c>
      <c r="D13" s="81">
        <v>252.37630342332363</v>
      </c>
    </row>
    <row r="14" spans="2:4" x14ac:dyDescent="0.25">
      <c r="B14" s="83" t="s">
        <v>154</v>
      </c>
      <c r="C14" s="82">
        <v>-15.284594964810683</v>
      </c>
      <c r="D14" s="81">
        <v>188.82388609190343</v>
      </c>
    </row>
    <row r="15" spans="2:4" x14ac:dyDescent="0.25">
      <c r="B15" s="83" t="s">
        <v>153</v>
      </c>
      <c r="C15" s="82">
        <v>-11.140671826837012</v>
      </c>
      <c r="D15" s="81">
        <v>137.63040190865834</v>
      </c>
    </row>
    <row r="16" spans="2:4" x14ac:dyDescent="0.25">
      <c r="B16" s="83" t="s">
        <v>152</v>
      </c>
      <c r="C16" s="82">
        <v>-11.248746060470383</v>
      </c>
      <c r="D16" s="81">
        <v>138.96553684864463</v>
      </c>
    </row>
    <row r="17" spans="2:4" x14ac:dyDescent="0.25">
      <c r="B17" s="83" t="s">
        <v>151</v>
      </c>
      <c r="C17" s="82">
        <v>-9.8071416472755306</v>
      </c>
      <c r="D17" s="81">
        <v>121.15614457273607</v>
      </c>
    </row>
    <row r="18" spans="2:4" x14ac:dyDescent="0.25">
      <c r="B18" s="83" t="s">
        <v>150</v>
      </c>
      <c r="C18" s="82">
        <v>-22.999683070507547</v>
      </c>
      <c r="D18" s="81">
        <v>284.1350749728021</v>
      </c>
    </row>
    <row r="19" spans="2:4" x14ac:dyDescent="0.25">
      <c r="B19" s="83" t="s">
        <v>149</v>
      </c>
      <c r="C19" s="82">
        <v>-13.081486065246228</v>
      </c>
      <c r="D19" s="81">
        <v>161.60696703993233</v>
      </c>
    </row>
    <row r="20" spans="2:4" x14ac:dyDescent="0.25">
      <c r="B20" s="83" t="s">
        <v>148</v>
      </c>
      <c r="C20" s="82">
        <v>-11.537939488852667</v>
      </c>
      <c r="D20" s="81">
        <v>142.53819461976011</v>
      </c>
    </row>
    <row r="21" spans="2:4" x14ac:dyDescent="0.25">
      <c r="B21" s="83" t="s">
        <v>147</v>
      </c>
      <c r="C21" s="82">
        <v>-13.359343736724904</v>
      </c>
      <c r="D21" s="81">
        <v>165.03958435362907</v>
      </c>
    </row>
    <row r="22" spans="2:4" x14ac:dyDescent="0.25">
      <c r="B22" s="83" t="s">
        <v>146</v>
      </c>
      <c r="C22" s="82">
        <v>-22.57322136479193</v>
      </c>
      <c r="D22" s="81">
        <v>278.86662286608959</v>
      </c>
    </row>
    <row r="23" spans="2:4" x14ac:dyDescent="0.25">
      <c r="B23" s="83" t="s">
        <v>145</v>
      </c>
      <c r="C23" s="82">
        <v>-12.690851492598654</v>
      </c>
      <c r="D23" s="81">
        <v>156.78111864689456</v>
      </c>
    </row>
    <row r="24" spans="2:4" x14ac:dyDescent="0.25">
      <c r="B24" s="83" t="s">
        <v>144</v>
      </c>
      <c r="C24" s="82">
        <v>-14.220102613877572</v>
      </c>
      <c r="D24" s="81">
        <v>175.67328688524751</v>
      </c>
    </row>
    <row r="25" spans="2:4" x14ac:dyDescent="0.25">
      <c r="B25" s="83" t="s">
        <v>143</v>
      </c>
      <c r="C25" s="82">
        <v>-10.801876162389501</v>
      </c>
      <c r="D25" s="81">
        <v>133.44496460401595</v>
      </c>
    </row>
    <row r="26" spans="2:4" x14ac:dyDescent="0.25">
      <c r="B26" s="83" t="s">
        <v>142</v>
      </c>
      <c r="C26" s="82">
        <v>-12.020046643187587</v>
      </c>
      <c r="D26" s="81">
        <v>148.4940833170931</v>
      </c>
    </row>
    <row r="27" spans="2:4" x14ac:dyDescent="0.25">
      <c r="B27" s="80" t="s">
        <v>141</v>
      </c>
      <c r="C27" s="79">
        <v>-14.3</v>
      </c>
      <c r="D27" s="78">
        <v>176.66032873823451</v>
      </c>
    </row>
    <row r="28" spans="2:4" x14ac:dyDescent="0.25">
      <c r="B28" s="76"/>
      <c r="C28" s="76"/>
      <c r="D28" s="76"/>
    </row>
    <row r="29" spans="2:4" x14ac:dyDescent="0.25">
      <c r="B29" s="76" t="s">
        <v>140</v>
      </c>
      <c r="C29" s="76"/>
      <c r="D29" s="76"/>
    </row>
    <row r="30" spans="2:4" x14ac:dyDescent="0.25">
      <c r="B30" s="76"/>
      <c r="C30" s="76"/>
      <c r="D30" s="76"/>
    </row>
    <row r="31" spans="2:4" x14ac:dyDescent="0.25">
      <c r="B31" s="76"/>
      <c r="C31" s="76"/>
      <c r="D31" s="76"/>
    </row>
    <row r="32" spans="2:4" x14ac:dyDescent="0.25">
      <c r="B32" s="76"/>
      <c r="C32" s="76"/>
      <c r="D32" s="77"/>
    </row>
    <row r="33" spans="2:4" x14ac:dyDescent="0.25">
      <c r="B33" s="76"/>
      <c r="C33" s="75"/>
      <c r="D33" s="75"/>
    </row>
    <row r="34" spans="2:4" x14ac:dyDescent="0.25">
      <c r="D34" s="74"/>
    </row>
    <row r="35" spans="2:4" x14ac:dyDescent="0.25">
      <c r="D35" s="74"/>
    </row>
    <row r="36" spans="2:4" x14ac:dyDescent="0.25">
      <c r="D36" s="74"/>
    </row>
    <row r="37" spans="2:4" x14ac:dyDescent="0.25">
      <c r="D37" s="74"/>
    </row>
    <row r="38" spans="2:4" x14ac:dyDescent="0.25">
      <c r="D38" s="74"/>
    </row>
    <row r="39" spans="2:4" x14ac:dyDescent="0.25">
      <c r="D39" s="74"/>
    </row>
    <row r="40" spans="2:4" x14ac:dyDescent="0.25">
      <c r="D40" s="74"/>
    </row>
    <row r="41" spans="2:4" x14ac:dyDescent="0.25">
      <c r="D41" s="74"/>
    </row>
    <row r="42" spans="2:4" x14ac:dyDescent="0.25">
      <c r="D42" s="74"/>
    </row>
    <row r="43" spans="2:4" x14ac:dyDescent="0.25">
      <c r="D43" s="74"/>
    </row>
    <row r="44" spans="2:4" x14ac:dyDescent="0.25">
      <c r="D44" s="74"/>
    </row>
    <row r="45" spans="2:4" x14ac:dyDescent="0.25">
      <c r="D45" s="74"/>
    </row>
    <row r="46" spans="2:4" x14ac:dyDescent="0.25">
      <c r="D46" s="74"/>
    </row>
    <row r="47" spans="2:4" x14ac:dyDescent="0.25">
      <c r="D47" s="74"/>
    </row>
    <row r="48" spans="2:4" x14ac:dyDescent="0.25">
      <c r="D48" s="74"/>
    </row>
    <row r="49" spans="4:4" x14ac:dyDescent="0.25">
      <c r="D49" s="74"/>
    </row>
    <row r="50" spans="4:4" x14ac:dyDescent="0.25">
      <c r="D50" s="74"/>
    </row>
    <row r="51" spans="4:4" x14ac:dyDescent="0.25">
      <c r="D51" s="74"/>
    </row>
    <row r="52" spans="4:4" x14ac:dyDescent="0.25">
      <c r="D52" s="74"/>
    </row>
    <row r="53" spans="4:4" x14ac:dyDescent="0.25">
      <c r="D53" s="74"/>
    </row>
    <row r="54" spans="4:4" x14ac:dyDescent="0.25">
      <c r="D54" s="74"/>
    </row>
    <row r="55" spans="4:4" x14ac:dyDescent="0.25">
      <c r="D55" s="7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62"/>
  <sheetViews>
    <sheetView showGridLines="0" showRowColHeaders="0" topLeftCell="A10" zoomScaleNormal="100" workbookViewId="0">
      <selection activeCell="M7" sqref="M7:M8"/>
    </sheetView>
  </sheetViews>
  <sheetFormatPr defaultColWidth="0" defaultRowHeight="15" zeroHeight="1" x14ac:dyDescent="0.25"/>
  <cols>
    <col min="1" max="1" width="9.140625" style="16" customWidth="1"/>
    <col min="2" max="5" width="11.140625" style="16" customWidth="1"/>
    <col min="6" max="13" width="9.140625" style="16" customWidth="1"/>
    <col min="14" max="14" width="13.7109375" style="16" customWidth="1"/>
    <col min="15" max="16384" width="9.140625" style="16" hidden="1"/>
  </cols>
  <sheetData>
    <row r="1" spans="1:14" x14ac:dyDescent="0.25"/>
    <row r="2" spans="1:14" x14ac:dyDescent="0.25"/>
    <row r="3" spans="1:14" x14ac:dyDescent="0.25"/>
    <row r="4" spans="1:14" x14ac:dyDescent="0.25"/>
    <row r="5" spans="1:14" x14ac:dyDescent="0.25"/>
    <row r="6" spans="1:1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8.75" x14ac:dyDescent="0.3">
      <c r="A7" s="18" t="s">
        <v>26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60" t="s">
        <v>179</v>
      </c>
      <c r="N7" s="17"/>
    </row>
    <row r="8" spans="1:14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61"/>
      <c r="N8" s="17"/>
    </row>
    <row r="9" spans="1:14" x14ac:dyDescent="0.25">
      <c r="A9" s="57" t="s">
        <v>45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154" t="s">
        <v>0</v>
      </c>
      <c r="B10" s="156" t="s">
        <v>23</v>
      </c>
      <c r="C10" s="157"/>
      <c r="D10" s="156" t="s">
        <v>24</v>
      </c>
      <c r="E10" s="157"/>
      <c r="F10" s="17"/>
      <c r="G10" s="19" t="str">
        <f>A10&amp;" - Risk-free interest rate curves"</f>
        <v>EUR - Risk-free interest rate curves</v>
      </c>
      <c r="H10" s="17"/>
      <c r="I10" s="17"/>
      <c r="J10" s="17"/>
      <c r="K10" s="17"/>
      <c r="L10" s="17"/>
      <c r="M10" s="17"/>
      <c r="N10" s="17"/>
    </row>
    <row r="11" spans="1:14" x14ac:dyDescent="0.25">
      <c r="A11" s="155"/>
      <c r="B11" s="158"/>
      <c r="C11" s="159"/>
      <c r="D11" s="158"/>
      <c r="E11" s="159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45" x14ac:dyDescent="0.25">
      <c r="A12" s="20" t="s">
        <v>22</v>
      </c>
      <c r="B12" s="21" t="s">
        <v>133</v>
      </c>
      <c r="C12" s="22" t="s">
        <v>25</v>
      </c>
      <c r="D12" s="21" t="s">
        <v>133</v>
      </c>
      <c r="E12" s="22" t="s">
        <v>25</v>
      </c>
      <c r="F12" s="17"/>
      <c r="G12" s="17"/>
      <c r="H12" s="17"/>
      <c r="I12" s="17"/>
      <c r="J12" s="17"/>
      <c r="K12" s="17"/>
      <c r="L12" s="17"/>
      <c r="M12" s="17"/>
      <c r="N12" s="17"/>
    </row>
    <row r="13" spans="1:14" x14ac:dyDescent="0.25">
      <c r="A13" s="20">
        <v>1</v>
      </c>
      <c r="B13" s="10">
        <f t="array" aca="1" ref="B13:B162" ca="1">INDIRECT($A$10&amp;"_RFR")</f>
        <v>-5.8499999999999993E-3</v>
      </c>
      <c r="C13" s="10">
        <f t="array" aca="1" ref="C13:C162" ca="1">INDIRECT($A$10&amp;"_INF")</f>
        <v>3.4799999999999998E-2</v>
      </c>
      <c r="D13" s="13">
        <f t="array" aca="1" ref="D13:D162" ca="1">INDIRECT($A$10&amp;"_RFR_ADV")</f>
        <v>5.9000000000000003E-4</v>
      </c>
      <c r="E13" s="55">
        <f t="array" aca="1" ref="E13:E162" ca="1">INDIRECT($A$10&amp;"_INF")</f>
        <v>3.4799999999999998E-2</v>
      </c>
      <c r="F13" s="17"/>
      <c r="G13" s="17"/>
      <c r="H13" s="17"/>
      <c r="I13" s="17"/>
      <c r="J13" s="17"/>
      <c r="K13" s="17"/>
      <c r="L13" s="17"/>
      <c r="M13" s="17"/>
      <c r="N13" s="17"/>
    </row>
    <row r="14" spans="1:14" x14ac:dyDescent="0.25">
      <c r="A14" s="20">
        <v>2</v>
      </c>
      <c r="B14" s="11">
        <f ca="1"/>
        <v>-3.9500000000000004E-3</v>
      </c>
      <c r="C14" s="11">
        <f ca="1"/>
        <v>2.6290000000000001E-2</v>
      </c>
      <c r="D14" s="14">
        <f ca="1"/>
        <v>2.64E-3</v>
      </c>
      <c r="E14" s="56">
        <f ca="1"/>
        <v>2.6290000000000001E-2</v>
      </c>
      <c r="F14" s="17"/>
      <c r="G14" s="17"/>
      <c r="H14" s="17"/>
      <c r="I14" s="17"/>
      <c r="J14" s="17"/>
      <c r="K14" s="17"/>
      <c r="L14" s="17"/>
      <c r="M14" s="17"/>
      <c r="N14" s="17"/>
    </row>
    <row r="15" spans="1:14" x14ac:dyDescent="0.25">
      <c r="A15" s="20">
        <v>3</v>
      </c>
      <c r="B15" s="11">
        <f ca="1"/>
        <v>-2.4599999999999999E-3</v>
      </c>
      <c r="C15" s="11">
        <f ca="1"/>
        <v>2.3369999999999998E-2</v>
      </c>
      <c r="D15" s="14">
        <f ca="1"/>
        <v>4.2700000000000004E-3</v>
      </c>
      <c r="E15" s="56">
        <f ca="1"/>
        <v>2.3369999999999998E-2</v>
      </c>
      <c r="F15" s="17"/>
      <c r="G15" s="17"/>
      <c r="H15" s="17"/>
      <c r="I15" s="17"/>
      <c r="J15" s="17"/>
      <c r="K15" s="17"/>
      <c r="L15" s="17"/>
      <c r="M15" s="17"/>
      <c r="N15" s="17"/>
    </row>
    <row r="16" spans="1:14" x14ac:dyDescent="0.25">
      <c r="A16" s="20">
        <v>4</v>
      </c>
      <c r="B16" s="11">
        <f ca="1"/>
        <v>-1.4499999999999999E-3</v>
      </c>
      <c r="C16" s="11">
        <f ca="1"/>
        <v>2.2169999999999999E-2</v>
      </c>
      <c r="D16" s="14">
        <f ca="1"/>
        <v>5.4299999999999999E-3</v>
      </c>
      <c r="E16" s="56">
        <f ca="1"/>
        <v>2.2169999999999999E-2</v>
      </c>
      <c r="F16" s="17"/>
      <c r="G16" s="17"/>
      <c r="H16" s="17"/>
      <c r="I16" s="17"/>
      <c r="J16" s="17"/>
      <c r="K16" s="17"/>
      <c r="L16" s="17"/>
      <c r="M16" s="17"/>
      <c r="N16" s="17"/>
    </row>
    <row r="17" spans="1:14" x14ac:dyDescent="0.25">
      <c r="A17" s="20">
        <v>5</v>
      </c>
      <c r="B17" s="11">
        <f ca="1"/>
        <v>-8.4000000000000003E-4</v>
      </c>
      <c r="C17" s="11">
        <f ca="1"/>
        <v>2.146E-2</v>
      </c>
      <c r="D17" s="14">
        <f ca="1"/>
        <v>6.1900000000000002E-3</v>
      </c>
      <c r="E17" s="56">
        <f ca="1"/>
        <v>2.146E-2</v>
      </c>
      <c r="F17" s="17"/>
      <c r="G17" s="17"/>
      <c r="H17" s="17"/>
      <c r="I17" s="17"/>
      <c r="J17" s="17"/>
      <c r="K17" s="17"/>
      <c r="L17" s="17"/>
      <c r="M17" s="17"/>
      <c r="N17" s="17"/>
    </row>
    <row r="18" spans="1:14" x14ac:dyDescent="0.25">
      <c r="A18" s="20">
        <v>6</v>
      </c>
      <c r="B18" s="11">
        <f ca="1"/>
        <v>-2.5999999999999998E-4</v>
      </c>
      <c r="C18" s="11">
        <f ca="1"/>
        <v>2.0959999999999999E-2</v>
      </c>
      <c r="D18" s="14">
        <f ca="1"/>
        <v>6.9199999999999999E-3</v>
      </c>
      <c r="E18" s="56">
        <f ca="1"/>
        <v>2.0959999999999999E-2</v>
      </c>
      <c r="F18" s="17"/>
      <c r="G18" s="17"/>
      <c r="H18" s="17"/>
      <c r="I18" s="17"/>
      <c r="J18" s="17"/>
      <c r="K18" s="17"/>
      <c r="L18" s="17"/>
      <c r="M18" s="17"/>
      <c r="N18" s="17"/>
    </row>
    <row r="19" spans="1:14" x14ac:dyDescent="0.25">
      <c r="A19" s="20">
        <v>7</v>
      </c>
      <c r="B19" s="11">
        <f ca="1"/>
        <v>2.9999999999999997E-4</v>
      </c>
      <c r="C19" s="11">
        <f ca="1"/>
        <v>2.077E-2</v>
      </c>
      <c r="D19" s="14">
        <f ca="1"/>
        <v>7.6299999999999996E-3</v>
      </c>
      <c r="E19" s="56">
        <f ca="1"/>
        <v>2.077E-2</v>
      </c>
      <c r="F19" s="17"/>
      <c r="G19" s="17"/>
      <c r="H19" s="17"/>
      <c r="I19" s="17"/>
      <c r="J19" s="17"/>
      <c r="K19" s="17"/>
      <c r="L19" s="17"/>
      <c r="M19" s="17"/>
      <c r="N19" s="17"/>
    </row>
    <row r="20" spans="1:14" x14ac:dyDescent="0.25">
      <c r="A20" s="20">
        <v>8</v>
      </c>
      <c r="B20" s="11">
        <f ca="1"/>
        <v>8.8000000000000014E-4</v>
      </c>
      <c r="C20" s="11">
        <f ca="1"/>
        <v>2.0570000000000001E-2</v>
      </c>
      <c r="D20" s="14">
        <f ca="1"/>
        <v>8.3599999999999994E-3</v>
      </c>
      <c r="E20" s="56">
        <f ca="1"/>
        <v>2.0570000000000001E-2</v>
      </c>
      <c r="F20" s="17"/>
      <c r="G20" s="17"/>
      <c r="H20" s="17"/>
      <c r="I20" s="17"/>
      <c r="J20" s="17"/>
      <c r="K20" s="17"/>
      <c r="L20" s="17"/>
      <c r="M20" s="17"/>
      <c r="N20" s="17"/>
    </row>
    <row r="21" spans="1:14" x14ac:dyDescent="0.25">
      <c r="A21" s="20">
        <v>9</v>
      </c>
      <c r="B21" s="11">
        <f ca="1"/>
        <v>1.47E-3</v>
      </c>
      <c r="C21" s="11">
        <f ca="1"/>
        <v>2.0480000000000002E-2</v>
      </c>
      <c r="D21" s="14">
        <f ca="1"/>
        <v>9.1000000000000004E-3</v>
      </c>
      <c r="E21" s="56">
        <f ca="1"/>
        <v>2.0480000000000002E-2</v>
      </c>
      <c r="F21" s="17"/>
      <c r="G21" s="17"/>
      <c r="H21" s="17"/>
      <c r="I21" s="17"/>
      <c r="J21" s="17"/>
      <c r="K21" s="17"/>
      <c r="L21" s="17"/>
      <c r="M21" s="17"/>
      <c r="N21" s="17"/>
    </row>
    <row r="22" spans="1:14" x14ac:dyDescent="0.25">
      <c r="A22" s="20">
        <v>10</v>
      </c>
      <c r="B22" s="11">
        <f ca="1"/>
        <v>2.0500000000000002E-3</v>
      </c>
      <c r="C22" s="11">
        <f ca="1"/>
        <v>2.0490000000000001E-2</v>
      </c>
      <c r="D22" s="14">
        <f ca="1"/>
        <v>9.8300000000000002E-3</v>
      </c>
      <c r="E22" s="56">
        <f ca="1"/>
        <v>2.0490000000000001E-2</v>
      </c>
      <c r="F22" s="17"/>
      <c r="G22" s="17"/>
      <c r="H22" s="17"/>
      <c r="I22" s="17"/>
      <c r="J22" s="17"/>
      <c r="K22" s="17"/>
      <c r="L22" s="17"/>
      <c r="M22" s="17"/>
      <c r="N22" s="17"/>
    </row>
    <row r="23" spans="1:14" x14ac:dyDescent="0.25">
      <c r="A23" s="20">
        <v>11</v>
      </c>
      <c r="B23" s="11">
        <f ca="1"/>
        <v>2.5200000000000001E-3</v>
      </c>
      <c r="C23" s="11">
        <f ca="1"/>
        <v>2.053E-2</v>
      </c>
      <c r="D23" s="14">
        <f ca="1"/>
        <v>1.03E-2</v>
      </c>
      <c r="E23" s="56">
        <f ca="1"/>
        <v>2.053E-2</v>
      </c>
      <c r="F23" s="17"/>
      <c r="G23" s="17"/>
      <c r="H23" s="17"/>
      <c r="I23" s="17"/>
      <c r="J23" s="17"/>
      <c r="K23" s="17"/>
      <c r="L23" s="17"/>
      <c r="M23" s="17"/>
      <c r="N23" s="17"/>
    </row>
    <row r="24" spans="1:14" x14ac:dyDescent="0.25">
      <c r="A24" s="20">
        <v>12</v>
      </c>
      <c r="B24" s="11">
        <f ca="1"/>
        <v>3.0100000000000001E-3</v>
      </c>
      <c r="C24" s="11">
        <f ca="1"/>
        <v>2.0619999999999999E-2</v>
      </c>
      <c r="D24" s="14">
        <f ca="1"/>
        <v>1.0789999999999999E-2</v>
      </c>
      <c r="E24" s="56">
        <f ca="1"/>
        <v>2.0619999999999999E-2</v>
      </c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20">
        <v>13</v>
      </c>
      <c r="B25" s="11">
        <f ca="1"/>
        <v>3.4499999999999999E-3</v>
      </c>
      <c r="C25" s="11">
        <f ca="1"/>
        <v>2.0789999999999999E-2</v>
      </c>
      <c r="D25" s="14">
        <f ca="1"/>
        <v>1.1220000000000001E-2</v>
      </c>
      <c r="E25" s="56">
        <f ca="1"/>
        <v>2.0789999999999999E-2</v>
      </c>
      <c r="F25" s="17"/>
      <c r="G25" s="17"/>
      <c r="H25" s="17"/>
      <c r="I25" s="17"/>
      <c r="J25" s="17"/>
      <c r="K25" s="17"/>
      <c r="L25" s="17"/>
      <c r="M25" s="17"/>
      <c r="N25" s="17"/>
    </row>
    <row r="26" spans="1:14" x14ac:dyDescent="0.25">
      <c r="A26" s="20">
        <v>14</v>
      </c>
      <c r="B26" s="11">
        <f ca="1"/>
        <v>3.79E-3</v>
      </c>
      <c r="C26" s="11">
        <f ca="1"/>
        <v>2.1000000000000001E-2</v>
      </c>
      <c r="D26" s="14">
        <f ca="1"/>
        <v>1.155E-2</v>
      </c>
      <c r="E26" s="56">
        <f ca="1"/>
        <v>2.1000000000000001E-2</v>
      </c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5">
      <c r="A27" s="20">
        <v>15</v>
      </c>
      <c r="B27" s="11">
        <f ca="1"/>
        <v>3.9899999999999996E-3</v>
      </c>
      <c r="C27" s="11">
        <f ca="1"/>
        <v>2.121E-2</v>
      </c>
      <c r="D27" s="14">
        <f ca="1"/>
        <v>1.1769999999999999E-2</v>
      </c>
      <c r="E27" s="56">
        <f ca="1"/>
        <v>2.121E-2</v>
      </c>
      <c r="F27" s="17"/>
      <c r="G27" s="17"/>
      <c r="H27" s="17"/>
      <c r="I27" s="17"/>
      <c r="J27" s="17"/>
      <c r="K27" s="17"/>
      <c r="L27" s="17"/>
      <c r="M27" s="17"/>
      <c r="N27" s="17"/>
    </row>
    <row r="28" spans="1:14" x14ac:dyDescent="0.25">
      <c r="A28" s="20">
        <v>16</v>
      </c>
      <c r="B28" s="11">
        <f ca="1"/>
        <v>4.0499999999999998E-3</v>
      </c>
      <c r="C28" s="11">
        <f ca="1"/>
        <v>2.138E-2</v>
      </c>
      <c r="D28" s="14">
        <f ca="1"/>
        <v>1.187E-2</v>
      </c>
      <c r="E28" s="56">
        <f ca="1"/>
        <v>2.138E-2</v>
      </c>
      <c r="F28" s="17"/>
      <c r="G28" s="19" t="str">
        <f>$A$10&amp;" - Inflation curves"</f>
        <v>EUR - Inflation curves</v>
      </c>
      <c r="H28" s="17"/>
      <c r="I28" s="17"/>
      <c r="J28" s="17"/>
      <c r="K28" s="17"/>
      <c r="L28" s="17"/>
      <c r="M28" s="17"/>
      <c r="N28" s="17"/>
    </row>
    <row r="29" spans="1:14" x14ac:dyDescent="0.25">
      <c r="A29" s="20">
        <v>17</v>
      </c>
      <c r="B29" s="11">
        <f ca="1"/>
        <v>4.0800000000000003E-3</v>
      </c>
      <c r="C29" s="11">
        <f ca="1"/>
        <v>2.1520000000000001E-2</v>
      </c>
      <c r="D29" s="14">
        <f ca="1"/>
        <v>1.193E-2</v>
      </c>
      <c r="E29" s="56">
        <f ca="1"/>
        <v>2.1520000000000001E-2</v>
      </c>
      <c r="F29" s="17"/>
      <c r="G29" s="17"/>
      <c r="H29" s="17"/>
      <c r="I29" s="17"/>
      <c r="J29" s="17"/>
      <c r="K29" s="17"/>
      <c r="L29" s="17"/>
      <c r="M29" s="17"/>
      <c r="N29" s="17"/>
    </row>
    <row r="30" spans="1:14" x14ac:dyDescent="0.25">
      <c r="A30" s="20">
        <v>18</v>
      </c>
      <c r="B30" s="11">
        <f ca="1"/>
        <v>4.1399999999999996E-3</v>
      </c>
      <c r="C30" s="11">
        <f ca="1"/>
        <v>2.163E-2</v>
      </c>
      <c r="D30" s="14">
        <f ca="1"/>
        <v>1.201E-2</v>
      </c>
      <c r="E30" s="56">
        <f ca="1"/>
        <v>2.163E-2</v>
      </c>
      <c r="F30" s="17"/>
      <c r="G30" s="17"/>
      <c r="H30" s="17"/>
      <c r="I30" s="17"/>
      <c r="J30" s="17"/>
      <c r="K30" s="17"/>
      <c r="L30" s="17"/>
      <c r="M30" s="17"/>
      <c r="N30" s="17"/>
    </row>
    <row r="31" spans="1:14" x14ac:dyDescent="0.25">
      <c r="A31" s="20">
        <v>19</v>
      </c>
      <c r="B31" s="11">
        <f ca="1"/>
        <v>4.28E-3</v>
      </c>
      <c r="C31" s="11">
        <f ca="1"/>
        <v>2.172E-2</v>
      </c>
      <c r="D31" s="14">
        <f ca="1"/>
        <v>1.213E-2</v>
      </c>
      <c r="E31" s="56">
        <f ca="1"/>
        <v>2.172E-2</v>
      </c>
      <c r="F31" s="17"/>
      <c r="G31" s="17"/>
      <c r="H31" s="17"/>
      <c r="I31" s="17"/>
      <c r="J31" s="17"/>
      <c r="K31" s="17"/>
      <c r="L31" s="17"/>
      <c r="M31" s="17"/>
      <c r="N31" s="17"/>
    </row>
    <row r="32" spans="1:14" x14ac:dyDescent="0.25">
      <c r="A32" s="20">
        <v>20</v>
      </c>
      <c r="B32" s="11">
        <f ca="1"/>
        <v>4.5599999999999998E-3</v>
      </c>
      <c r="C32" s="11">
        <f ca="1"/>
        <v>2.179E-2</v>
      </c>
      <c r="D32" s="14">
        <f ca="1"/>
        <v>1.234E-2</v>
      </c>
      <c r="E32" s="56">
        <f ca="1"/>
        <v>2.179E-2</v>
      </c>
      <c r="F32" s="17"/>
      <c r="G32" s="17"/>
      <c r="H32" s="17"/>
      <c r="I32" s="17"/>
      <c r="J32" s="17"/>
      <c r="K32" s="17"/>
      <c r="L32" s="17"/>
      <c r="M32" s="17"/>
      <c r="N32" s="17"/>
    </row>
    <row r="33" spans="1:14" x14ac:dyDescent="0.25">
      <c r="A33" s="20">
        <v>21</v>
      </c>
      <c r="B33" s="11">
        <f ca="1"/>
        <v>4.9699999999999996E-3</v>
      </c>
      <c r="C33" s="11">
        <f ca="1"/>
        <v>2.1850000000000001E-2</v>
      </c>
      <c r="D33" s="14">
        <f ca="1"/>
        <v>1.264E-2</v>
      </c>
      <c r="E33" s="56">
        <f ca="1"/>
        <v>2.1850000000000001E-2</v>
      </c>
      <c r="F33" s="17"/>
      <c r="G33" s="17"/>
      <c r="H33" s="17"/>
      <c r="I33" s="17"/>
      <c r="J33" s="17"/>
      <c r="K33" s="17"/>
      <c r="L33" s="17"/>
      <c r="M33" s="17"/>
      <c r="N33" s="17"/>
    </row>
    <row r="34" spans="1:14" x14ac:dyDescent="0.25">
      <c r="A34" s="20">
        <v>22</v>
      </c>
      <c r="B34" s="11">
        <f ca="1"/>
        <v>5.4900000000000001E-3</v>
      </c>
      <c r="C34" s="11">
        <f ca="1"/>
        <v>2.188E-2</v>
      </c>
      <c r="D34" s="14">
        <f ca="1"/>
        <v>1.302E-2</v>
      </c>
      <c r="E34" s="56">
        <f ca="1"/>
        <v>2.188E-2</v>
      </c>
      <c r="F34" s="17"/>
      <c r="G34" s="17"/>
      <c r="H34" s="17"/>
      <c r="I34" s="17"/>
      <c r="J34" s="17"/>
      <c r="K34" s="17"/>
      <c r="L34" s="17"/>
      <c r="M34" s="17"/>
      <c r="N34" s="17"/>
    </row>
    <row r="35" spans="1:14" x14ac:dyDescent="0.25">
      <c r="A35" s="20">
        <v>23</v>
      </c>
      <c r="B35" s="11">
        <f ca="1"/>
        <v>6.0899999999999999E-3</v>
      </c>
      <c r="C35" s="11">
        <f ca="1"/>
        <v>2.1909999999999999E-2</v>
      </c>
      <c r="D35" s="14">
        <f ca="1"/>
        <v>1.345E-2</v>
      </c>
      <c r="E35" s="56">
        <f ca="1"/>
        <v>2.1909999999999999E-2</v>
      </c>
      <c r="F35" s="17"/>
      <c r="G35" s="17"/>
      <c r="H35" s="17"/>
      <c r="I35" s="17"/>
      <c r="J35" s="17"/>
      <c r="K35" s="17"/>
      <c r="L35" s="17"/>
      <c r="M35" s="17"/>
      <c r="N35" s="17"/>
    </row>
    <row r="36" spans="1:14" x14ac:dyDescent="0.25">
      <c r="A36" s="20">
        <v>24</v>
      </c>
      <c r="B36" s="11">
        <f ca="1"/>
        <v>6.7200000000000003E-3</v>
      </c>
      <c r="C36" s="11">
        <f ca="1"/>
        <v>2.1919999999999999E-2</v>
      </c>
      <c r="D36" s="14">
        <f ca="1"/>
        <v>1.392E-2</v>
      </c>
      <c r="E36" s="56">
        <f ca="1"/>
        <v>2.1919999999999999E-2</v>
      </c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20">
        <v>25</v>
      </c>
      <c r="B37" s="11">
        <f ca="1"/>
        <v>7.3899999999999999E-3</v>
      </c>
      <c r="C37" s="11">
        <f ca="1"/>
        <v>2.1930000000000002E-2</v>
      </c>
      <c r="D37" s="14">
        <f ca="1"/>
        <v>1.44E-2</v>
      </c>
      <c r="E37" s="56">
        <f ca="1"/>
        <v>2.1930000000000002E-2</v>
      </c>
      <c r="F37" s="17"/>
      <c r="G37" s="17"/>
      <c r="H37" s="17"/>
      <c r="I37" s="17"/>
      <c r="J37" s="17"/>
      <c r="K37" s="17"/>
      <c r="L37" s="17"/>
      <c r="M37" s="17"/>
      <c r="N37" s="17"/>
    </row>
    <row r="38" spans="1:14" x14ac:dyDescent="0.25">
      <c r="A38" s="20">
        <v>26</v>
      </c>
      <c r="B38" s="11">
        <f ca="1"/>
        <v>8.0700000000000008E-3</v>
      </c>
      <c r="C38" s="11">
        <f ca="1"/>
        <v>2.1930000000000002E-2</v>
      </c>
      <c r="D38" s="14">
        <f ca="1"/>
        <v>1.49E-2</v>
      </c>
      <c r="E38" s="56">
        <f ca="1"/>
        <v>2.1930000000000002E-2</v>
      </c>
      <c r="F38" s="17"/>
      <c r="G38" s="17"/>
      <c r="H38" s="17"/>
      <c r="I38" s="17"/>
      <c r="J38" s="17"/>
      <c r="K38" s="17"/>
      <c r="L38" s="17"/>
      <c r="M38" s="17"/>
      <c r="N38" s="17"/>
    </row>
    <row r="39" spans="1:14" x14ac:dyDescent="0.25">
      <c r="A39" s="20">
        <v>27</v>
      </c>
      <c r="B39" s="11">
        <f ca="1"/>
        <v>8.7399999999999995E-3</v>
      </c>
      <c r="C39" s="11">
        <f ca="1"/>
        <v>2.1919999999999999E-2</v>
      </c>
      <c r="D39" s="14">
        <f ca="1"/>
        <v>1.5389999999999999E-2</v>
      </c>
      <c r="E39" s="56">
        <f ca="1"/>
        <v>2.1919999999999999E-2</v>
      </c>
      <c r="F39" s="17"/>
      <c r="G39" s="17"/>
      <c r="H39" s="17"/>
      <c r="I39" s="17"/>
      <c r="J39" s="17"/>
      <c r="K39" s="17"/>
      <c r="L39" s="17"/>
      <c r="M39" s="17"/>
      <c r="N39" s="17"/>
    </row>
    <row r="40" spans="1:14" x14ac:dyDescent="0.25">
      <c r="A40" s="20">
        <v>28</v>
      </c>
      <c r="B40" s="11">
        <f ca="1"/>
        <v>9.4199999999999996E-3</v>
      </c>
      <c r="C40" s="11">
        <f ca="1"/>
        <v>2.1909999999999999E-2</v>
      </c>
      <c r="D40" s="14">
        <f ca="1"/>
        <v>1.5890000000000001E-2</v>
      </c>
      <c r="E40" s="56">
        <f ca="1"/>
        <v>2.1909999999999999E-2</v>
      </c>
      <c r="F40" s="17"/>
      <c r="G40" s="17"/>
      <c r="H40" s="17"/>
      <c r="I40" s="17"/>
      <c r="J40" s="17"/>
      <c r="K40" s="17"/>
      <c r="L40" s="17"/>
      <c r="M40" s="17"/>
      <c r="N40" s="17"/>
    </row>
    <row r="41" spans="1:14" x14ac:dyDescent="0.25">
      <c r="A41" s="20">
        <v>29</v>
      </c>
      <c r="B41" s="11">
        <f ca="1"/>
        <v>1.008E-2</v>
      </c>
      <c r="C41" s="11">
        <f ca="1"/>
        <v>2.189E-2</v>
      </c>
      <c r="D41" s="14">
        <f ca="1"/>
        <v>1.6379999999999999E-2</v>
      </c>
      <c r="E41" s="56">
        <f ca="1"/>
        <v>2.189E-2</v>
      </c>
      <c r="F41" s="17"/>
      <c r="G41" s="17"/>
      <c r="H41" s="17"/>
      <c r="I41" s="17"/>
      <c r="J41" s="17"/>
      <c r="K41" s="17"/>
      <c r="L41" s="17"/>
      <c r="M41" s="17"/>
      <c r="N41" s="17"/>
    </row>
    <row r="42" spans="1:14" x14ac:dyDescent="0.25">
      <c r="A42" s="20">
        <v>30</v>
      </c>
      <c r="B42" s="11">
        <f ca="1"/>
        <v>1.073E-2</v>
      </c>
      <c r="C42" s="11">
        <f ca="1"/>
        <v>2.1870000000000001E-2</v>
      </c>
      <c r="D42" s="14">
        <f ca="1"/>
        <v>1.686E-2</v>
      </c>
      <c r="E42" s="56">
        <f ca="1"/>
        <v>2.1870000000000001E-2</v>
      </c>
      <c r="F42" s="17"/>
      <c r="G42" s="17"/>
      <c r="H42" s="17"/>
      <c r="I42" s="17"/>
      <c r="J42" s="17"/>
      <c r="K42" s="17"/>
      <c r="L42" s="17"/>
      <c r="M42" s="17"/>
      <c r="N42" s="17"/>
    </row>
    <row r="43" spans="1:14" x14ac:dyDescent="0.25">
      <c r="A43" s="20">
        <v>31</v>
      </c>
      <c r="B43" s="11">
        <f ca="1"/>
        <v>1.137E-2</v>
      </c>
      <c r="C43" s="11">
        <f ca="1"/>
        <v>2.1850000000000001E-2</v>
      </c>
      <c r="D43" s="14">
        <f ca="1"/>
        <v>1.7330000000000002E-2</v>
      </c>
      <c r="E43" s="56">
        <f ca="1"/>
        <v>2.1850000000000001E-2</v>
      </c>
      <c r="F43" s="17"/>
      <c r="G43" s="17"/>
      <c r="H43" s="17"/>
      <c r="I43" s="17"/>
      <c r="J43" s="17"/>
      <c r="K43" s="17"/>
      <c r="L43" s="17"/>
      <c r="M43" s="17"/>
      <c r="N43" s="17"/>
    </row>
    <row r="44" spans="1:14" x14ac:dyDescent="0.25">
      <c r="A44" s="20">
        <v>32</v>
      </c>
      <c r="B44" s="11">
        <f ca="1"/>
        <v>1.1990000000000001E-2</v>
      </c>
      <c r="C44" s="11">
        <f ca="1"/>
        <v>2.1829999999999999E-2</v>
      </c>
      <c r="D44" s="14">
        <f ca="1"/>
        <v>1.779E-2</v>
      </c>
      <c r="E44" s="56">
        <f ca="1"/>
        <v>2.1829999999999999E-2</v>
      </c>
      <c r="F44" s="17"/>
      <c r="G44" s="17"/>
      <c r="H44" s="17"/>
      <c r="I44" s="17"/>
      <c r="J44" s="17"/>
      <c r="K44" s="17"/>
      <c r="L44" s="17"/>
      <c r="M44" s="17"/>
      <c r="N44" s="17"/>
    </row>
    <row r="45" spans="1:14" x14ac:dyDescent="0.25">
      <c r="A45" s="20">
        <v>33</v>
      </c>
      <c r="B45" s="11">
        <f ca="1"/>
        <v>1.2580000000000001E-2</v>
      </c>
      <c r="C45" s="11">
        <f ca="1"/>
        <v>2.181E-2</v>
      </c>
      <c r="D45" s="14">
        <f ca="1"/>
        <v>1.823E-2</v>
      </c>
      <c r="E45" s="56">
        <f ca="1"/>
        <v>2.181E-2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1:14" x14ac:dyDescent="0.25">
      <c r="A46" s="20">
        <v>34</v>
      </c>
      <c r="B46" s="11">
        <f ca="1"/>
        <v>1.316E-2</v>
      </c>
      <c r="C46" s="11">
        <f ca="1"/>
        <v>2.1780000000000001E-2</v>
      </c>
      <c r="D46" s="14">
        <f ca="1"/>
        <v>1.866E-2</v>
      </c>
      <c r="E46" s="56">
        <f ca="1"/>
        <v>2.1780000000000001E-2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1:14" x14ac:dyDescent="0.25">
      <c r="A47" s="20">
        <v>35</v>
      </c>
      <c r="B47" s="11">
        <f ca="1"/>
        <v>1.372E-2</v>
      </c>
      <c r="C47" s="11">
        <f ca="1"/>
        <v>2.1760000000000002E-2</v>
      </c>
      <c r="D47" s="14">
        <f ca="1"/>
        <v>1.908E-2</v>
      </c>
      <c r="E47" s="56">
        <f ca="1"/>
        <v>2.1760000000000002E-2</v>
      </c>
      <c r="F47" s="17"/>
      <c r="G47" s="17"/>
      <c r="H47" s="17"/>
      <c r="I47" s="17"/>
      <c r="J47" s="17"/>
      <c r="K47" s="17"/>
      <c r="L47" s="17"/>
      <c r="M47" s="17"/>
      <c r="N47" s="17"/>
    </row>
    <row r="48" spans="1:14" x14ac:dyDescent="0.25">
      <c r="A48" s="20">
        <v>36</v>
      </c>
      <c r="B48" s="11">
        <f ca="1"/>
        <v>1.426E-2</v>
      </c>
      <c r="C48" s="11">
        <f ca="1"/>
        <v>2.1729999999999999E-2</v>
      </c>
      <c r="D48" s="14">
        <f ca="1"/>
        <v>1.9480000000000001E-2</v>
      </c>
      <c r="E48" s="56">
        <f ca="1"/>
        <v>2.1729999999999999E-2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1:14" x14ac:dyDescent="0.25">
      <c r="A49" s="20">
        <v>37</v>
      </c>
      <c r="B49" s="11">
        <f ca="1"/>
        <v>1.478E-2</v>
      </c>
      <c r="C49" s="11">
        <f ca="1"/>
        <v>2.171E-2</v>
      </c>
      <c r="D49" s="14">
        <f ca="1"/>
        <v>1.9869999999999999E-2</v>
      </c>
      <c r="E49" s="56">
        <f ca="1"/>
        <v>2.171E-2</v>
      </c>
      <c r="F49" s="17"/>
      <c r="G49" s="17"/>
      <c r="H49" s="17"/>
      <c r="I49" s="17"/>
      <c r="J49" s="17"/>
      <c r="K49" s="17"/>
      <c r="L49" s="17"/>
      <c r="M49" s="17"/>
      <c r="N49" s="17"/>
    </row>
    <row r="50" spans="1:14" x14ac:dyDescent="0.25">
      <c r="A50" s="20">
        <v>38</v>
      </c>
      <c r="B50" s="11">
        <f ca="1"/>
        <v>1.528E-2</v>
      </c>
      <c r="C50" s="11">
        <f ca="1"/>
        <v>2.1680000000000001E-2</v>
      </c>
      <c r="D50" s="14">
        <f ca="1"/>
        <v>2.0240000000000001E-2</v>
      </c>
      <c r="E50" s="56">
        <f ca="1"/>
        <v>2.1680000000000001E-2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1:14" x14ac:dyDescent="0.25">
      <c r="A51" s="20">
        <v>39</v>
      </c>
      <c r="B51" s="11">
        <f ca="1"/>
        <v>1.576E-2</v>
      </c>
      <c r="C51" s="11">
        <f ca="1"/>
        <v>2.1649999999999999E-2</v>
      </c>
      <c r="D51" s="14">
        <f ca="1"/>
        <v>2.06E-2</v>
      </c>
      <c r="E51" s="56">
        <f ca="1"/>
        <v>2.1649999999999999E-2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1:14" x14ac:dyDescent="0.25">
      <c r="A52" s="20">
        <v>40</v>
      </c>
      <c r="B52" s="11">
        <f ca="1"/>
        <v>1.6219999999999998E-2</v>
      </c>
      <c r="C52" s="11">
        <f ca="1"/>
        <v>2.163E-2</v>
      </c>
      <c r="D52" s="14">
        <f ca="1"/>
        <v>2.095E-2</v>
      </c>
      <c r="E52" s="56">
        <f ca="1"/>
        <v>2.163E-2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1:14" x14ac:dyDescent="0.25">
      <c r="A53" s="20">
        <v>41</v>
      </c>
      <c r="B53" s="11">
        <f ca="1"/>
        <v>1.6660000000000001E-2</v>
      </c>
      <c r="C53" s="11">
        <f ca="1"/>
        <v>2.1600000000000001E-2</v>
      </c>
      <c r="D53" s="14">
        <f ca="1"/>
        <v>2.129E-2</v>
      </c>
      <c r="E53" s="56">
        <f ca="1"/>
        <v>2.1600000000000001E-2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1:14" x14ac:dyDescent="0.25">
      <c r="A54" s="20">
        <v>42</v>
      </c>
      <c r="B54" s="11">
        <f ca="1"/>
        <v>1.7090000000000001E-2</v>
      </c>
      <c r="C54" s="11">
        <f ca="1"/>
        <v>2.1569999999999999E-2</v>
      </c>
      <c r="D54" s="14">
        <f ca="1"/>
        <v>2.1610000000000001E-2</v>
      </c>
      <c r="E54" s="56">
        <f ca="1"/>
        <v>2.1569999999999999E-2</v>
      </c>
      <c r="F54" s="17"/>
      <c r="G54" s="17"/>
      <c r="H54" s="17"/>
      <c r="I54" s="17"/>
      <c r="J54" s="17"/>
      <c r="K54" s="17"/>
      <c r="L54" s="17"/>
      <c r="M54" s="17"/>
      <c r="N54" s="17"/>
    </row>
    <row r="55" spans="1:14" x14ac:dyDescent="0.25">
      <c r="A55" s="20">
        <v>43</v>
      </c>
      <c r="B55" s="11">
        <f ca="1"/>
        <v>1.7500000000000002E-2</v>
      </c>
      <c r="C55" s="11">
        <f ca="1"/>
        <v>2.155E-2</v>
      </c>
      <c r="D55" s="14">
        <f ca="1"/>
        <v>2.1919999999999999E-2</v>
      </c>
      <c r="E55" s="56">
        <f ca="1"/>
        <v>2.155E-2</v>
      </c>
      <c r="F55" s="17"/>
      <c r="G55" s="17"/>
      <c r="H55" s="17"/>
      <c r="I55" s="17"/>
      <c r="J55" s="17"/>
      <c r="K55" s="17"/>
      <c r="L55" s="17"/>
      <c r="M55" s="17"/>
      <c r="N55" s="17"/>
    </row>
    <row r="56" spans="1:14" x14ac:dyDescent="0.25">
      <c r="A56" s="20">
        <v>44</v>
      </c>
      <c r="B56" s="11">
        <f ca="1"/>
        <v>1.7899999999999999E-2</v>
      </c>
      <c r="C56" s="11">
        <f ca="1"/>
        <v>2.1520000000000001E-2</v>
      </c>
      <c r="D56" s="14">
        <f ca="1"/>
        <v>2.222E-2</v>
      </c>
      <c r="E56" s="56">
        <f ca="1"/>
        <v>2.1520000000000001E-2</v>
      </c>
      <c r="F56" s="17"/>
      <c r="G56" s="17"/>
      <c r="H56" s="17"/>
      <c r="I56" s="17"/>
      <c r="J56" s="17"/>
      <c r="K56" s="17"/>
      <c r="L56" s="17"/>
      <c r="M56" s="17"/>
      <c r="N56" s="17"/>
    </row>
    <row r="57" spans="1:14" x14ac:dyDescent="0.25">
      <c r="A57" s="20">
        <v>45</v>
      </c>
      <c r="B57" s="11">
        <f ca="1"/>
        <v>1.8280000000000001E-2</v>
      </c>
      <c r="C57" s="11">
        <f ca="1"/>
        <v>2.1499999999999998E-2</v>
      </c>
      <c r="D57" s="14">
        <f ca="1"/>
        <v>2.2509999999999999E-2</v>
      </c>
      <c r="E57" s="56">
        <f ca="1"/>
        <v>2.1499999999999998E-2</v>
      </c>
      <c r="F57" s="17"/>
      <c r="G57" s="17"/>
      <c r="H57" s="17"/>
      <c r="I57" s="17"/>
      <c r="J57" s="17"/>
      <c r="K57" s="17"/>
      <c r="L57" s="17"/>
      <c r="M57" s="17"/>
      <c r="N57" s="17"/>
    </row>
    <row r="58" spans="1:14" x14ac:dyDescent="0.25">
      <c r="A58" s="20">
        <v>46</v>
      </c>
      <c r="B58" s="11">
        <f ca="1"/>
        <v>1.864E-2</v>
      </c>
      <c r="C58" s="11">
        <f ca="1"/>
        <v>2.147E-2</v>
      </c>
      <c r="D58" s="14">
        <f ca="1"/>
        <v>2.2780000000000002E-2</v>
      </c>
      <c r="E58" s="56">
        <f ca="1"/>
        <v>2.147E-2</v>
      </c>
      <c r="F58" s="17"/>
      <c r="G58" s="17"/>
      <c r="H58" s="17"/>
      <c r="I58" s="17"/>
      <c r="J58" s="17"/>
      <c r="K58" s="17"/>
      <c r="L58" s="17"/>
      <c r="M58" s="17"/>
      <c r="N58" s="17"/>
    </row>
    <row r="59" spans="1:14" x14ac:dyDescent="0.25">
      <c r="A59" s="20">
        <v>47</v>
      </c>
      <c r="B59" s="11">
        <f ca="1"/>
        <v>1.9E-2</v>
      </c>
      <c r="C59" s="11">
        <f ca="1"/>
        <v>2.145E-2</v>
      </c>
      <c r="D59" s="14">
        <f ca="1"/>
        <v>2.3050000000000001E-2</v>
      </c>
      <c r="E59" s="56">
        <f ca="1"/>
        <v>2.145E-2</v>
      </c>
      <c r="F59" s="17"/>
      <c r="G59" s="17"/>
      <c r="H59" s="17"/>
      <c r="I59" s="17"/>
      <c r="J59" s="17"/>
      <c r="K59" s="17"/>
      <c r="L59" s="17"/>
      <c r="M59" s="17"/>
      <c r="N59" s="17"/>
    </row>
    <row r="60" spans="1:14" x14ac:dyDescent="0.25">
      <c r="A60" s="20">
        <v>48</v>
      </c>
      <c r="B60" s="11">
        <f ca="1"/>
        <v>1.934E-2</v>
      </c>
      <c r="C60" s="11">
        <f ca="1"/>
        <v>2.1420000000000002E-2</v>
      </c>
      <c r="D60" s="14">
        <f ca="1"/>
        <v>2.3310000000000001E-2</v>
      </c>
      <c r="E60" s="56">
        <f ca="1"/>
        <v>2.1420000000000002E-2</v>
      </c>
      <c r="F60" s="17"/>
      <c r="G60" s="17"/>
      <c r="H60" s="17"/>
      <c r="I60" s="17"/>
      <c r="J60" s="17"/>
      <c r="K60" s="17"/>
      <c r="L60" s="17"/>
      <c r="M60" s="17"/>
      <c r="N60" s="17"/>
    </row>
    <row r="61" spans="1:14" x14ac:dyDescent="0.25">
      <c r="A61" s="20">
        <v>49</v>
      </c>
      <c r="B61" s="11">
        <f ca="1"/>
        <v>1.967E-2</v>
      </c>
      <c r="C61" s="11">
        <f ca="1"/>
        <v>2.1399999999999999E-2</v>
      </c>
      <c r="D61" s="14">
        <f ca="1"/>
        <v>2.3560000000000001E-2</v>
      </c>
      <c r="E61" s="56">
        <f ca="1"/>
        <v>2.1399999999999999E-2</v>
      </c>
      <c r="F61" s="17"/>
      <c r="G61" s="17"/>
      <c r="H61" s="17"/>
      <c r="I61" s="17"/>
      <c r="J61" s="17"/>
      <c r="K61" s="17"/>
      <c r="L61" s="17"/>
      <c r="M61" s="17"/>
      <c r="N61" s="17"/>
    </row>
    <row r="62" spans="1:14" x14ac:dyDescent="0.25">
      <c r="A62" s="20">
        <v>50</v>
      </c>
      <c r="B62" s="11">
        <f ca="1"/>
        <v>1.9980000000000001E-2</v>
      </c>
      <c r="C62" s="11">
        <f ca="1"/>
        <v>2.138E-2</v>
      </c>
      <c r="D62" s="14">
        <f ca="1"/>
        <v>2.3800000000000002E-2</v>
      </c>
      <c r="E62" s="56">
        <f ca="1"/>
        <v>2.138E-2</v>
      </c>
      <c r="F62" s="17"/>
      <c r="G62" s="17"/>
      <c r="H62" s="17"/>
      <c r="I62" s="17"/>
      <c r="J62" s="17"/>
      <c r="K62" s="17"/>
      <c r="L62" s="17"/>
      <c r="M62" s="17"/>
      <c r="N62" s="17"/>
    </row>
    <row r="63" spans="1:14" x14ac:dyDescent="0.25">
      <c r="A63" s="20">
        <v>51</v>
      </c>
      <c r="B63" s="11">
        <f ca="1"/>
        <v>2.0289999999999999E-2</v>
      </c>
      <c r="C63" s="11">
        <f ca="1"/>
        <v>2.1350000000000001E-2</v>
      </c>
      <c r="D63" s="14">
        <f ca="1"/>
        <v>2.4029999999999999E-2</v>
      </c>
      <c r="E63" s="56">
        <f ca="1"/>
        <v>2.1350000000000001E-2</v>
      </c>
      <c r="F63" s="17"/>
      <c r="G63" s="17"/>
      <c r="H63" s="17"/>
      <c r="I63" s="17"/>
      <c r="J63" s="17"/>
      <c r="K63" s="17"/>
      <c r="L63" s="17"/>
      <c r="M63" s="17"/>
      <c r="N63" s="17"/>
    </row>
    <row r="64" spans="1:14" x14ac:dyDescent="0.25">
      <c r="A64" s="20">
        <v>52</v>
      </c>
      <c r="B64" s="11">
        <f ca="1"/>
        <v>2.0580000000000001E-2</v>
      </c>
      <c r="C64" s="11">
        <f ca="1"/>
        <v>2.1329999999999998E-2</v>
      </c>
      <c r="D64" s="14">
        <f ca="1"/>
        <v>2.4250000000000001E-2</v>
      </c>
      <c r="E64" s="56">
        <f ca="1"/>
        <v>2.1329999999999998E-2</v>
      </c>
      <c r="F64" s="17"/>
      <c r="G64" s="17"/>
      <c r="H64" s="17"/>
      <c r="I64" s="17"/>
      <c r="J64" s="17"/>
      <c r="K64" s="17"/>
      <c r="L64" s="17"/>
      <c r="M64" s="17"/>
      <c r="N64" s="17"/>
    </row>
    <row r="65" spans="1:14" x14ac:dyDescent="0.25">
      <c r="A65" s="20">
        <v>53</v>
      </c>
      <c r="B65" s="11">
        <f ca="1"/>
        <v>2.086E-2</v>
      </c>
      <c r="C65" s="11">
        <f ca="1"/>
        <v>2.1309999999999999E-2</v>
      </c>
      <c r="D65" s="14">
        <f ca="1"/>
        <v>2.4469999999999999E-2</v>
      </c>
      <c r="E65" s="56">
        <f ca="1"/>
        <v>2.1309999999999999E-2</v>
      </c>
      <c r="F65" s="17"/>
      <c r="G65" s="17"/>
      <c r="H65" s="17"/>
      <c r="I65" s="17"/>
      <c r="J65" s="17"/>
      <c r="K65" s="17"/>
      <c r="L65" s="17"/>
      <c r="M65" s="17"/>
      <c r="N65" s="17"/>
    </row>
    <row r="66" spans="1:14" x14ac:dyDescent="0.25">
      <c r="A66" s="20">
        <v>54</v>
      </c>
      <c r="B66" s="11">
        <f ca="1"/>
        <v>2.1139999999999999E-2</v>
      </c>
      <c r="C66" s="11">
        <f ca="1"/>
        <v>2.129E-2</v>
      </c>
      <c r="D66" s="14">
        <f ca="1"/>
        <v>2.4670000000000001E-2</v>
      </c>
      <c r="E66" s="56">
        <f ca="1"/>
        <v>2.129E-2</v>
      </c>
      <c r="F66" s="17"/>
      <c r="G66" s="17"/>
      <c r="H66" s="17"/>
      <c r="I66" s="17"/>
      <c r="J66" s="17"/>
      <c r="K66" s="17"/>
      <c r="L66" s="17"/>
      <c r="M66" s="17"/>
      <c r="N66" s="17"/>
    </row>
    <row r="67" spans="1:14" x14ac:dyDescent="0.25">
      <c r="A67" s="20">
        <v>55</v>
      </c>
      <c r="B67" s="11">
        <f ca="1"/>
        <v>2.1399999999999995E-2</v>
      </c>
      <c r="C67" s="11">
        <f ca="1"/>
        <v>2.1270000000000001E-2</v>
      </c>
      <c r="D67" s="14">
        <f ca="1"/>
        <v>2.4879999999999999E-2</v>
      </c>
      <c r="E67" s="56">
        <f ca="1"/>
        <v>2.1270000000000001E-2</v>
      </c>
      <c r="F67" s="17"/>
      <c r="G67" s="17"/>
      <c r="H67" s="17"/>
      <c r="I67" s="17"/>
      <c r="J67" s="17"/>
      <c r="K67" s="17"/>
      <c r="L67" s="17"/>
      <c r="M67" s="17"/>
      <c r="N67" s="17"/>
    </row>
    <row r="68" spans="1:14" x14ac:dyDescent="0.25">
      <c r="A68" s="20">
        <v>56</v>
      </c>
      <c r="B68" s="11">
        <f ca="1"/>
        <v>2.1659999999999999E-2</v>
      </c>
      <c r="C68" s="11">
        <f ca="1"/>
        <v>2.1250000000000002E-2</v>
      </c>
      <c r="D68" s="14">
        <f ca="1"/>
        <v>2.5069999999999999E-2</v>
      </c>
      <c r="E68" s="56">
        <f ca="1"/>
        <v>2.1250000000000002E-2</v>
      </c>
      <c r="F68" s="17"/>
      <c r="G68" s="17"/>
      <c r="H68" s="17"/>
      <c r="I68" s="17"/>
      <c r="J68" s="17"/>
      <c r="K68" s="17"/>
      <c r="L68" s="17"/>
      <c r="M68" s="17"/>
      <c r="N68" s="17"/>
    </row>
    <row r="69" spans="1:14" x14ac:dyDescent="0.25">
      <c r="A69" s="20">
        <v>57</v>
      </c>
      <c r="B69" s="11">
        <f ca="1"/>
        <v>2.1899999999999999E-2</v>
      </c>
      <c r="C69" s="11">
        <f ca="1"/>
        <v>2.1229999999999999E-2</v>
      </c>
      <c r="D69" s="14">
        <f ca="1"/>
        <v>2.5260000000000001E-2</v>
      </c>
      <c r="E69" s="56">
        <f ca="1"/>
        <v>2.1229999999999999E-2</v>
      </c>
      <c r="F69" s="17"/>
      <c r="G69" s="17"/>
      <c r="H69" s="17"/>
      <c r="I69" s="17"/>
      <c r="J69" s="17"/>
      <c r="K69" s="17"/>
      <c r="L69" s="17"/>
      <c r="M69" s="17"/>
      <c r="N69" s="17"/>
    </row>
    <row r="70" spans="1:14" x14ac:dyDescent="0.25">
      <c r="A70" s="20">
        <v>58</v>
      </c>
      <c r="B70" s="11">
        <f ca="1"/>
        <v>2.214E-2</v>
      </c>
      <c r="C70" s="11">
        <f ca="1"/>
        <v>2.121E-2</v>
      </c>
      <c r="D70" s="14">
        <f ca="1"/>
        <v>2.5440000000000001E-2</v>
      </c>
      <c r="E70" s="56">
        <f ca="1"/>
        <v>2.121E-2</v>
      </c>
      <c r="F70" s="17"/>
      <c r="G70" s="17"/>
      <c r="H70" s="17"/>
      <c r="I70" s="17"/>
      <c r="J70" s="17"/>
      <c r="K70" s="17"/>
      <c r="L70" s="17"/>
      <c r="M70" s="17"/>
      <c r="N70" s="17"/>
    </row>
    <row r="71" spans="1:14" x14ac:dyDescent="0.25">
      <c r="A71" s="20">
        <v>59</v>
      </c>
      <c r="B71" s="11">
        <f ca="1"/>
        <v>2.2370000000000001E-2</v>
      </c>
      <c r="C71" s="11">
        <f ca="1"/>
        <v>2.1190000000000001E-2</v>
      </c>
      <c r="D71" s="14">
        <f ca="1"/>
        <v>2.562E-2</v>
      </c>
      <c r="E71" s="56">
        <f ca="1"/>
        <v>2.1190000000000001E-2</v>
      </c>
      <c r="F71" s="17"/>
      <c r="G71" s="17"/>
      <c r="H71" s="17"/>
      <c r="I71" s="17"/>
      <c r="J71" s="17"/>
      <c r="K71" s="17"/>
      <c r="L71" s="17"/>
      <c r="M71" s="17"/>
      <c r="N71" s="17"/>
    </row>
    <row r="72" spans="1:14" x14ac:dyDescent="0.25">
      <c r="A72" s="20">
        <v>60</v>
      </c>
      <c r="B72" s="11">
        <f ca="1"/>
        <v>2.2599999999999999E-2</v>
      </c>
      <c r="C72" s="11">
        <f ca="1"/>
        <v>2.1170000000000001E-2</v>
      </c>
      <c r="D72" s="14">
        <f ca="1"/>
        <v>2.579E-2</v>
      </c>
      <c r="E72" s="56">
        <f ca="1"/>
        <v>2.1170000000000001E-2</v>
      </c>
      <c r="F72" s="17"/>
      <c r="G72" s="17"/>
      <c r="H72" s="17"/>
      <c r="I72" s="17"/>
      <c r="J72" s="17"/>
      <c r="K72" s="17"/>
      <c r="L72" s="17"/>
      <c r="M72" s="17"/>
      <c r="N72" s="17"/>
    </row>
    <row r="73" spans="1:14" x14ac:dyDescent="0.25">
      <c r="A73" s="20">
        <v>61</v>
      </c>
      <c r="B73" s="11">
        <f ca="1"/>
        <v>2.282E-2</v>
      </c>
      <c r="C73" s="11">
        <f ca="1"/>
        <v>2.1160000000000002E-2</v>
      </c>
      <c r="D73" s="14">
        <f ca="1"/>
        <v>2.5950000000000001E-2</v>
      </c>
      <c r="E73" s="56">
        <f ca="1"/>
        <v>2.1160000000000002E-2</v>
      </c>
      <c r="F73" s="17"/>
      <c r="G73" s="17"/>
      <c r="H73" s="17"/>
      <c r="I73" s="17"/>
      <c r="J73" s="17"/>
      <c r="K73" s="17"/>
      <c r="L73" s="17"/>
      <c r="M73" s="17"/>
      <c r="N73" s="17"/>
    </row>
    <row r="74" spans="1:14" x14ac:dyDescent="0.25">
      <c r="A74" s="20">
        <v>62</v>
      </c>
      <c r="B74" s="11">
        <f ca="1"/>
        <v>2.3029999999999998E-2</v>
      </c>
      <c r="C74" s="11">
        <f ca="1"/>
        <v>2.1139999999999999E-2</v>
      </c>
      <c r="D74" s="14">
        <f ca="1"/>
        <v>2.6110000000000001E-2</v>
      </c>
      <c r="E74" s="56">
        <f ca="1"/>
        <v>2.1139999999999999E-2</v>
      </c>
      <c r="F74" s="17"/>
      <c r="G74" s="17"/>
      <c r="H74" s="17"/>
      <c r="I74" s="17"/>
      <c r="J74" s="17"/>
      <c r="K74" s="17"/>
      <c r="L74" s="17"/>
      <c r="M74" s="17"/>
      <c r="N74" s="17"/>
    </row>
    <row r="75" spans="1:14" x14ac:dyDescent="0.25">
      <c r="A75" s="20">
        <v>63</v>
      </c>
      <c r="B75" s="11">
        <f ca="1"/>
        <v>2.3230000000000001E-2</v>
      </c>
      <c r="C75" s="11">
        <f ca="1"/>
        <v>2.112E-2</v>
      </c>
      <c r="D75" s="14">
        <f ca="1"/>
        <v>2.6270000000000002E-2</v>
      </c>
      <c r="E75" s="56">
        <f ca="1"/>
        <v>2.112E-2</v>
      </c>
      <c r="F75" s="17"/>
      <c r="G75" s="17"/>
      <c r="H75" s="17"/>
      <c r="I75" s="17"/>
      <c r="J75" s="17"/>
      <c r="K75" s="17"/>
      <c r="L75" s="17"/>
      <c r="M75" s="17"/>
      <c r="N75" s="17"/>
    </row>
    <row r="76" spans="1:14" x14ac:dyDescent="0.25">
      <c r="A76" s="20">
        <v>64</v>
      </c>
      <c r="B76" s="11">
        <f ca="1"/>
        <v>2.3429999999999999E-2</v>
      </c>
      <c r="C76" s="11">
        <f ca="1"/>
        <v>2.111E-2</v>
      </c>
      <c r="D76" s="14">
        <f ca="1"/>
        <v>2.6419999999999999E-2</v>
      </c>
      <c r="E76" s="56">
        <f ca="1"/>
        <v>2.111E-2</v>
      </c>
      <c r="F76" s="17"/>
      <c r="G76" s="17"/>
      <c r="H76" s="17"/>
      <c r="I76" s="17"/>
      <c r="J76" s="17"/>
      <c r="K76" s="17"/>
      <c r="L76" s="17"/>
      <c r="M76" s="17"/>
      <c r="N76" s="17"/>
    </row>
    <row r="77" spans="1:14" x14ac:dyDescent="0.25">
      <c r="A77" s="20">
        <v>65</v>
      </c>
      <c r="B77" s="11">
        <f ca="1"/>
        <v>2.3619999999999995E-2</v>
      </c>
      <c r="C77" s="11">
        <f ca="1"/>
        <v>2.1090000000000001E-2</v>
      </c>
      <c r="D77" s="14">
        <f ca="1"/>
        <v>2.656E-2</v>
      </c>
      <c r="E77" s="56">
        <f ca="1"/>
        <v>2.1090000000000001E-2</v>
      </c>
      <c r="F77" s="17"/>
      <c r="G77" s="17"/>
      <c r="H77" s="17"/>
      <c r="I77" s="17"/>
      <c r="J77" s="17"/>
      <c r="K77" s="17"/>
      <c r="L77" s="17"/>
      <c r="M77" s="17"/>
      <c r="N77" s="17"/>
    </row>
    <row r="78" spans="1:14" x14ac:dyDescent="0.25">
      <c r="A78" s="20">
        <v>66</v>
      </c>
      <c r="B78" s="11">
        <f ca="1"/>
        <v>2.3800000000000002E-2</v>
      </c>
      <c r="C78" s="11">
        <f ca="1"/>
        <v>2.1069999999999998E-2</v>
      </c>
      <c r="D78" s="14">
        <f ca="1"/>
        <v>2.6700000000000002E-2</v>
      </c>
      <c r="E78" s="56">
        <f ca="1"/>
        <v>2.1069999999999998E-2</v>
      </c>
      <c r="F78" s="17"/>
      <c r="G78" s="17"/>
      <c r="H78" s="17"/>
      <c r="I78" s="17"/>
      <c r="J78" s="17"/>
      <c r="K78" s="17"/>
      <c r="L78" s="17"/>
      <c r="M78" s="17"/>
      <c r="N78" s="17"/>
    </row>
    <row r="79" spans="1:14" x14ac:dyDescent="0.25">
      <c r="A79" s="20">
        <v>67</v>
      </c>
      <c r="B79" s="11">
        <f ca="1"/>
        <v>2.3980000000000001E-2</v>
      </c>
      <c r="C79" s="11">
        <f ca="1"/>
        <v>2.1059999999999999E-2</v>
      </c>
      <c r="D79" s="14">
        <f ca="1"/>
        <v>2.6839999999999999E-2</v>
      </c>
      <c r="E79" s="56">
        <f ca="1"/>
        <v>2.1059999999999999E-2</v>
      </c>
      <c r="F79" s="17"/>
      <c r="G79" s="17"/>
      <c r="H79" s="17"/>
      <c r="I79" s="17"/>
      <c r="J79" s="17"/>
      <c r="K79" s="17"/>
      <c r="L79" s="17"/>
      <c r="M79" s="17"/>
      <c r="N79" s="17"/>
    </row>
    <row r="80" spans="1:14" x14ac:dyDescent="0.25">
      <c r="A80" s="20">
        <v>68</v>
      </c>
      <c r="B80" s="11">
        <f ca="1"/>
        <v>2.4160000000000001E-2</v>
      </c>
      <c r="C80" s="11">
        <f ca="1"/>
        <v>2.104E-2</v>
      </c>
      <c r="D80" s="14">
        <f ca="1"/>
        <v>2.6980000000000001E-2</v>
      </c>
      <c r="E80" s="56">
        <f ca="1"/>
        <v>2.104E-2</v>
      </c>
      <c r="F80" s="17"/>
      <c r="G80" s="17"/>
      <c r="H80" s="17"/>
      <c r="I80" s="17"/>
      <c r="J80" s="17"/>
      <c r="K80" s="17"/>
      <c r="L80" s="17"/>
      <c r="M80" s="17"/>
      <c r="N80" s="17"/>
    </row>
    <row r="81" spans="1:14" x14ac:dyDescent="0.25">
      <c r="A81" s="20">
        <v>69</v>
      </c>
      <c r="B81" s="11">
        <f ca="1"/>
        <v>2.4330000000000004E-2</v>
      </c>
      <c r="C81" s="11">
        <f ca="1"/>
        <v>2.103E-2</v>
      </c>
      <c r="D81" s="14">
        <f ca="1"/>
        <v>2.7099999999999999E-2</v>
      </c>
      <c r="E81" s="56">
        <f ca="1"/>
        <v>2.103E-2</v>
      </c>
      <c r="F81" s="17"/>
      <c r="G81" s="17"/>
      <c r="H81" s="17"/>
      <c r="I81" s="17"/>
      <c r="J81" s="17"/>
      <c r="K81" s="17"/>
      <c r="L81" s="17"/>
      <c r="M81" s="17"/>
      <c r="N81" s="17"/>
    </row>
    <row r="82" spans="1:14" x14ac:dyDescent="0.25">
      <c r="A82" s="20">
        <v>70</v>
      </c>
      <c r="B82" s="11">
        <f ca="1"/>
        <v>2.4490000000000001E-2</v>
      </c>
      <c r="C82" s="11">
        <f ca="1"/>
        <v>2.102E-2</v>
      </c>
      <c r="D82" s="14">
        <f ca="1"/>
        <v>2.7230000000000001E-2</v>
      </c>
      <c r="E82" s="56">
        <f ca="1"/>
        <v>2.102E-2</v>
      </c>
      <c r="F82" s="17"/>
      <c r="G82" s="17"/>
      <c r="H82" s="17"/>
      <c r="I82" s="17"/>
      <c r="J82" s="17"/>
      <c r="K82" s="17"/>
      <c r="L82" s="17"/>
      <c r="M82" s="17"/>
      <c r="N82" s="17"/>
    </row>
    <row r="83" spans="1:14" x14ac:dyDescent="0.25">
      <c r="A83" s="20">
        <v>71</v>
      </c>
      <c r="B83" s="11">
        <f ca="1"/>
        <v>2.4660000000000001E-2</v>
      </c>
      <c r="C83" s="11">
        <f ca="1"/>
        <v>2.1000000000000001E-2</v>
      </c>
      <c r="D83" s="14">
        <f ca="1"/>
        <v>2.7349999999999999E-2</v>
      </c>
      <c r="E83" s="56">
        <f ca="1"/>
        <v>2.1000000000000001E-2</v>
      </c>
      <c r="F83" s="17"/>
      <c r="G83" s="17"/>
      <c r="H83" s="17"/>
      <c r="I83" s="17"/>
      <c r="J83" s="17"/>
      <c r="K83" s="17"/>
      <c r="L83" s="17"/>
      <c r="M83" s="17"/>
      <c r="N83" s="17"/>
    </row>
    <row r="84" spans="1:14" x14ac:dyDescent="0.25">
      <c r="A84" s="20">
        <v>72</v>
      </c>
      <c r="B84" s="11">
        <f ca="1"/>
        <v>2.4809999999999999E-2</v>
      </c>
      <c r="C84" s="11">
        <f ca="1"/>
        <v>2.0990000000000002E-2</v>
      </c>
      <c r="D84" s="14">
        <f ca="1"/>
        <v>2.7470000000000001E-2</v>
      </c>
      <c r="E84" s="56">
        <f ca="1"/>
        <v>2.0990000000000002E-2</v>
      </c>
      <c r="F84" s="17"/>
      <c r="G84" s="17"/>
      <c r="H84" s="17"/>
      <c r="I84" s="17"/>
      <c r="J84" s="17"/>
      <c r="K84" s="17"/>
      <c r="L84" s="17"/>
      <c r="M84" s="17"/>
      <c r="N84" s="17"/>
    </row>
    <row r="85" spans="1:14" x14ac:dyDescent="0.25">
      <c r="A85" s="20">
        <v>73</v>
      </c>
      <c r="B85" s="11">
        <f ca="1"/>
        <v>2.496E-2</v>
      </c>
      <c r="C85" s="11">
        <f ca="1"/>
        <v>2.0979999999999999E-2</v>
      </c>
      <c r="D85" s="14">
        <f ca="1"/>
        <v>2.759E-2</v>
      </c>
      <c r="E85" s="56">
        <f ca="1"/>
        <v>2.0979999999999999E-2</v>
      </c>
      <c r="F85" s="17"/>
      <c r="G85" s="17"/>
      <c r="H85" s="17"/>
      <c r="I85" s="17"/>
      <c r="J85" s="17"/>
      <c r="K85" s="17"/>
      <c r="L85" s="17"/>
      <c r="M85" s="17"/>
      <c r="N85" s="17"/>
    </row>
    <row r="86" spans="1:14" x14ac:dyDescent="0.25">
      <c r="A86" s="20">
        <v>74</v>
      </c>
      <c r="B86" s="11">
        <f ca="1"/>
        <v>2.511E-2</v>
      </c>
      <c r="C86" s="11">
        <f ca="1"/>
        <v>2.0959999999999999E-2</v>
      </c>
      <c r="D86" s="14">
        <f ca="1"/>
        <v>2.7699999999999999E-2</v>
      </c>
      <c r="E86" s="56">
        <f ca="1"/>
        <v>2.0959999999999999E-2</v>
      </c>
      <c r="F86" s="17"/>
      <c r="G86" s="17"/>
      <c r="H86" s="17"/>
      <c r="I86" s="17"/>
      <c r="J86" s="17"/>
      <c r="K86" s="17"/>
      <c r="L86" s="17"/>
      <c r="M86" s="17"/>
      <c r="N86" s="17"/>
    </row>
    <row r="87" spans="1:14" x14ac:dyDescent="0.25">
      <c r="A87" s="20">
        <v>75</v>
      </c>
      <c r="B87" s="11">
        <f ca="1"/>
        <v>2.5260000000000001E-2</v>
      </c>
      <c r="C87" s="11">
        <f ca="1"/>
        <v>2.095E-2</v>
      </c>
      <c r="D87" s="14">
        <f ca="1"/>
        <v>2.7810000000000001E-2</v>
      </c>
      <c r="E87" s="56">
        <f ca="1"/>
        <v>2.095E-2</v>
      </c>
      <c r="F87" s="17"/>
      <c r="G87" s="17"/>
      <c r="H87" s="17"/>
      <c r="I87" s="17"/>
      <c r="J87" s="17"/>
      <c r="K87" s="17"/>
      <c r="L87" s="17"/>
      <c r="M87" s="17"/>
      <c r="N87" s="17"/>
    </row>
    <row r="88" spans="1:14" x14ac:dyDescent="0.25">
      <c r="A88" s="20">
        <v>76</v>
      </c>
      <c r="B88" s="11">
        <f ca="1"/>
        <v>2.5399999999999999E-2</v>
      </c>
      <c r="C88" s="11">
        <f ca="1"/>
        <v>2.094E-2</v>
      </c>
      <c r="D88" s="14">
        <f ca="1"/>
        <v>2.792E-2</v>
      </c>
      <c r="E88" s="56">
        <f ca="1"/>
        <v>2.094E-2</v>
      </c>
      <c r="F88" s="17"/>
      <c r="G88" s="17"/>
      <c r="H88" s="17"/>
      <c r="I88" s="17"/>
      <c r="J88" s="17"/>
      <c r="K88" s="17"/>
      <c r="L88" s="17"/>
      <c r="M88" s="17"/>
      <c r="N88" s="17"/>
    </row>
    <row r="89" spans="1:14" x14ac:dyDescent="0.25">
      <c r="A89" s="20">
        <v>77</v>
      </c>
      <c r="B89" s="11">
        <f ca="1"/>
        <v>2.5530000000000001E-2</v>
      </c>
      <c r="C89" s="11">
        <f ca="1"/>
        <v>2.0930000000000001E-2</v>
      </c>
      <c r="D89" s="14">
        <f ca="1"/>
        <v>2.802E-2</v>
      </c>
      <c r="E89" s="56">
        <f ca="1"/>
        <v>2.0930000000000001E-2</v>
      </c>
      <c r="F89" s="17"/>
      <c r="G89" s="17"/>
      <c r="H89" s="17"/>
      <c r="I89" s="17"/>
      <c r="J89" s="17"/>
      <c r="K89" s="17"/>
      <c r="L89" s="17"/>
      <c r="M89" s="17"/>
      <c r="N89" s="17"/>
    </row>
    <row r="90" spans="1:14" x14ac:dyDescent="0.25">
      <c r="A90" s="20">
        <v>78</v>
      </c>
      <c r="B90" s="11">
        <f ca="1"/>
        <v>2.5669999999999998E-2</v>
      </c>
      <c r="C90" s="11">
        <f ca="1"/>
        <v>2.0910000000000002E-2</v>
      </c>
      <c r="D90" s="14">
        <f ca="1"/>
        <v>2.8129999999999999E-2</v>
      </c>
      <c r="E90" s="56">
        <f ca="1"/>
        <v>2.0910000000000002E-2</v>
      </c>
      <c r="F90" s="17"/>
      <c r="G90" s="17"/>
      <c r="H90" s="17"/>
      <c r="I90" s="17"/>
      <c r="J90" s="17"/>
      <c r="K90" s="17"/>
      <c r="L90" s="17"/>
      <c r="M90" s="17"/>
      <c r="N90" s="17"/>
    </row>
    <row r="91" spans="1:14" x14ac:dyDescent="0.25">
      <c r="A91" s="20">
        <v>79</v>
      </c>
      <c r="B91" s="11">
        <f ca="1"/>
        <v>2.58E-2</v>
      </c>
      <c r="C91" s="11">
        <f ca="1"/>
        <v>2.0899999999999998E-2</v>
      </c>
      <c r="D91" s="14">
        <f ca="1"/>
        <v>2.8219999999999999E-2</v>
      </c>
      <c r="E91" s="56">
        <f ca="1"/>
        <v>2.0899999999999998E-2</v>
      </c>
      <c r="F91" s="17"/>
      <c r="G91" s="17"/>
      <c r="H91" s="17"/>
      <c r="I91" s="17"/>
      <c r="J91" s="17"/>
      <c r="K91" s="17"/>
      <c r="L91" s="17"/>
      <c r="M91" s="17"/>
      <c r="N91" s="17"/>
    </row>
    <row r="92" spans="1:14" x14ac:dyDescent="0.25">
      <c r="A92" s="20">
        <v>80</v>
      </c>
      <c r="B92" s="11">
        <f ca="1"/>
        <v>2.5919999999999995E-2</v>
      </c>
      <c r="C92" s="11">
        <f ca="1"/>
        <v>2.0889999999999999E-2</v>
      </c>
      <c r="D92" s="14">
        <f ca="1"/>
        <v>2.8320000000000001E-2</v>
      </c>
      <c r="E92" s="56">
        <f ca="1"/>
        <v>2.0889999999999999E-2</v>
      </c>
      <c r="F92" s="17"/>
      <c r="G92" s="17"/>
      <c r="H92" s="17"/>
      <c r="I92" s="17"/>
      <c r="J92" s="17"/>
      <c r="K92" s="17"/>
      <c r="L92" s="17"/>
      <c r="M92" s="17"/>
      <c r="N92" s="17"/>
    </row>
    <row r="93" spans="1:14" x14ac:dyDescent="0.25">
      <c r="A93" s="20">
        <v>81</v>
      </c>
      <c r="B93" s="11">
        <f ca="1"/>
        <v>2.605E-2</v>
      </c>
      <c r="C93" s="11">
        <f ca="1"/>
        <v>2.0879999999999999E-2</v>
      </c>
      <c r="D93" s="14">
        <f ca="1"/>
        <v>2.8420000000000001E-2</v>
      </c>
      <c r="E93" s="56">
        <f ca="1"/>
        <v>2.0879999999999999E-2</v>
      </c>
      <c r="F93" s="17"/>
      <c r="G93" s="17"/>
      <c r="H93" s="17"/>
      <c r="I93" s="17"/>
      <c r="J93" s="17"/>
      <c r="K93" s="17"/>
      <c r="L93" s="17"/>
      <c r="M93" s="17"/>
      <c r="N93" s="17"/>
    </row>
    <row r="94" spans="1:14" x14ac:dyDescent="0.25">
      <c r="A94" s="20">
        <v>82</v>
      </c>
      <c r="B94" s="11">
        <f ca="1"/>
        <v>2.6169999999999999E-2</v>
      </c>
      <c r="C94" s="11">
        <f ca="1"/>
        <v>2.087E-2</v>
      </c>
      <c r="D94" s="14">
        <f ca="1"/>
        <v>2.8510000000000001E-2</v>
      </c>
      <c r="E94" s="56">
        <f ca="1"/>
        <v>2.087E-2</v>
      </c>
      <c r="F94" s="17"/>
      <c r="G94" s="17"/>
      <c r="H94" s="17"/>
      <c r="I94" s="17"/>
      <c r="J94" s="17"/>
      <c r="K94" s="17"/>
      <c r="L94" s="17"/>
      <c r="M94" s="17"/>
      <c r="N94" s="17"/>
    </row>
    <row r="95" spans="1:14" x14ac:dyDescent="0.25">
      <c r="A95" s="20">
        <v>83</v>
      </c>
      <c r="B95" s="11">
        <f ca="1"/>
        <v>2.6290000000000001E-2</v>
      </c>
      <c r="C95" s="11">
        <f ca="1"/>
        <v>2.086E-2</v>
      </c>
      <c r="D95" s="14">
        <f ca="1"/>
        <v>2.86E-2</v>
      </c>
      <c r="E95" s="56">
        <f ca="1"/>
        <v>2.086E-2</v>
      </c>
      <c r="F95" s="17"/>
      <c r="G95" s="17"/>
      <c r="H95" s="17"/>
      <c r="I95" s="17"/>
      <c r="J95" s="17"/>
      <c r="K95" s="17"/>
      <c r="L95" s="17"/>
      <c r="M95" s="17"/>
      <c r="N95" s="17"/>
    </row>
    <row r="96" spans="1:14" x14ac:dyDescent="0.25">
      <c r="A96" s="20">
        <v>84</v>
      </c>
      <c r="B96" s="11">
        <f ca="1"/>
        <v>2.64E-2</v>
      </c>
      <c r="C96" s="11">
        <f ca="1"/>
        <v>2.085E-2</v>
      </c>
      <c r="D96" s="14">
        <f ca="1"/>
        <v>2.869E-2</v>
      </c>
      <c r="E96" s="56">
        <f ca="1"/>
        <v>2.085E-2</v>
      </c>
      <c r="F96" s="17"/>
      <c r="G96" s="17"/>
      <c r="H96" s="17"/>
      <c r="I96" s="17"/>
      <c r="J96" s="17"/>
      <c r="K96" s="17"/>
      <c r="L96" s="17"/>
      <c r="M96" s="17"/>
      <c r="N96" s="17"/>
    </row>
    <row r="97" spans="1:14" x14ac:dyDescent="0.25">
      <c r="A97" s="20">
        <v>85</v>
      </c>
      <c r="B97" s="11">
        <f ca="1"/>
        <v>2.6509999999999999E-2</v>
      </c>
      <c r="C97" s="11">
        <f ca="1"/>
        <v>2.0840000000000001E-2</v>
      </c>
      <c r="D97" s="14">
        <f ca="1"/>
        <v>2.877E-2</v>
      </c>
      <c r="E97" s="56">
        <f ca="1"/>
        <v>2.0840000000000001E-2</v>
      </c>
      <c r="F97" s="17"/>
      <c r="G97" s="17"/>
      <c r="H97" s="17"/>
      <c r="I97" s="17"/>
      <c r="J97" s="17"/>
      <c r="K97" s="17"/>
      <c r="L97" s="17"/>
      <c r="M97" s="17"/>
      <c r="N97" s="17"/>
    </row>
    <row r="98" spans="1:14" x14ac:dyDescent="0.25">
      <c r="A98" s="20">
        <v>86</v>
      </c>
      <c r="B98" s="11">
        <f ca="1"/>
        <v>2.6619999999999998E-2</v>
      </c>
      <c r="C98" s="11">
        <f ca="1"/>
        <v>2.0830000000000001E-2</v>
      </c>
      <c r="D98" s="14">
        <f ca="1"/>
        <v>2.8850000000000001E-2</v>
      </c>
      <c r="E98" s="56">
        <f ca="1"/>
        <v>2.0830000000000001E-2</v>
      </c>
      <c r="F98" s="17"/>
      <c r="G98" s="17"/>
      <c r="H98" s="17"/>
      <c r="I98" s="17"/>
      <c r="J98" s="17"/>
      <c r="K98" s="17"/>
      <c r="L98" s="17"/>
      <c r="M98" s="17"/>
      <c r="N98" s="17"/>
    </row>
    <row r="99" spans="1:14" x14ac:dyDescent="0.25">
      <c r="A99" s="20">
        <v>87</v>
      </c>
      <c r="B99" s="11">
        <f ca="1"/>
        <v>2.673E-2</v>
      </c>
      <c r="C99" s="11">
        <f ca="1"/>
        <v>2.0820000000000002E-2</v>
      </c>
      <c r="D99" s="14">
        <f ca="1"/>
        <v>2.894E-2</v>
      </c>
      <c r="E99" s="56">
        <f ca="1"/>
        <v>2.0820000000000002E-2</v>
      </c>
      <c r="F99" s="17"/>
      <c r="G99" s="17"/>
      <c r="H99" s="17"/>
      <c r="I99" s="17"/>
      <c r="J99" s="17"/>
      <c r="K99" s="17"/>
      <c r="L99" s="17"/>
      <c r="M99" s="17"/>
      <c r="N99" s="17"/>
    </row>
    <row r="100" spans="1:14" x14ac:dyDescent="0.25">
      <c r="A100" s="20">
        <v>88</v>
      </c>
      <c r="B100" s="11">
        <f ca="1"/>
        <v>2.6839999999999996E-2</v>
      </c>
      <c r="C100" s="11">
        <f ca="1"/>
        <v>2.0809999999999999E-2</v>
      </c>
      <c r="D100" s="14">
        <f ca="1"/>
        <v>2.9020000000000001E-2</v>
      </c>
      <c r="E100" s="56">
        <f ca="1"/>
        <v>2.0809999999999999E-2</v>
      </c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1:14" x14ac:dyDescent="0.25">
      <c r="A101" s="20">
        <v>89</v>
      </c>
      <c r="B101" s="11">
        <f ca="1"/>
        <v>2.6939999999999999E-2</v>
      </c>
      <c r="C101" s="11">
        <f ca="1"/>
        <v>2.0799999999999999E-2</v>
      </c>
      <c r="D101" s="14">
        <f ca="1"/>
        <v>2.9090000000000001E-2</v>
      </c>
      <c r="E101" s="56">
        <f ca="1"/>
        <v>2.0799999999999999E-2</v>
      </c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1:14" x14ac:dyDescent="0.25">
      <c r="A102" s="20">
        <v>90</v>
      </c>
      <c r="B102" s="11">
        <f ca="1"/>
        <v>2.7040000000000002E-2</v>
      </c>
      <c r="C102" s="11">
        <f ca="1"/>
        <v>2.0789999999999999E-2</v>
      </c>
      <c r="D102" s="14">
        <f ca="1"/>
        <v>2.9170000000000001E-2</v>
      </c>
      <c r="E102" s="56">
        <f ca="1"/>
        <v>2.0789999999999999E-2</v>
      </c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1:14" x14ac:dyDescent="0.25">
      <c r="A103" s="20">
        <v>91</v>
      </c>
      <c r="B103" s="11">
        <f ca="1"/>
        <v>2.7140000000000001E-2</v>
      </c>
      <c r="C103" s="11">
        <f ca="1"/>
        <v>2.0789999999999999E-2</v>
      </c>
      <c r="D103" s="14">
        <f ca="1"/>
        <v>2.9250000000000002E-2</v>
      </c>
      <c r="E103" s="56">
        <f ca="1"/>
        <v>2.0789999999999999E-2</v>
      </c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1:14" x14ac:dyDescent="0.25">
      <c r="A104" s="20">
        <v>92</v>
      </c>
      <c r="B104" s="11">
        <f ca="1"/>
        <v>2.7229999999999997E-2</v>
      </c>
      <c r="C104" s="11">
        <f ca="1"/>
        <v>2.078E-2</v>
      </c>
      <c r="D104" s="14">
        <f ca="1"/>
        <v>2.9319999999999999E-2</v>
      </c>
      <c r="E104" s="56">
        <f ca="1"/>
        <v>2.078E-2</v>
      </c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1:14" x14ac:dyDescent="0.25">
      <c r="A105" s="20">
        <v>93</v>
      </c>
      <c r="B105" s="11">
        <f ca="1"/>
        <v>2.733E-2</v>
      </c>
      <c r="C105" s="11">
        <f ca="1"/>
        <v>2.077E-2</v>
      </c>
      <c r="D105" s="14">
        <f ca="1"/>
        <v>2.9389999999999999E-2</v>
      </c>
      <c r="E105" s="56">
        <f ca="1"/>
        <v>2.077E-2</v>
      </c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1:14" x14ac:dyDescent="0.25">
      <c r="A106" s="20">
        <v>94</v>
      </c>
      <c r="B106" s="11">
        <f ca="1"/>
        <v>2.742E-2</v>
      </c>
      <c r="C106" s="11">
        <f ca="1"/>
        <v>2.0760000000000001E-2</v>
      </c>
      <c r="D106" s="14">
        <f ca="1"/>
        <v>2.946E-2</v>
      </c>
      <c r="E106" s="56">
        <f ca="1"/>
        <v>2.0760000000000001E-2</v>
      </c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1:14" x14ac:dyDescent="0.25">
      <c r="A107" s="20">
        <v>95</v>
      </c>
      <c r="B107" s="11">
        <f ca="1"/>
        <v>2.751E-2</v>
      </c>
      <c r="C107" s="11">
        <f ca="1"/>
        <v>2.0750000000000001E-2</v>
      </c>
      <c r="D107" s="14">
        <f ca="1"/>
        <v>2.9530000000000001E-2</v>
      </c>
      <c r="E107" s="56">
        <f ca="1"/>
        <v>2.0750000000000001E-2</v>
      </c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1:14" x14ac:dyDescent="0.25">
      <c r="A108" s="20">
        <v>96</v>
      </c>
      <c r="B108" s="11">
        <f ca="1"/>
        <v>2.76E-2</v>
      </c>
      <c r="C108" s="11">
        <f ca="1"/>
        <v>2.0750000000000001E-2</v>
      </c>
      <c r="D108" s="14">
        <f ca="1"/>
        <v>2.9600000000000001E-2</v>
      </c>
      <c r="E108" s="56">
        <f ca="1"/>
        <v>2.0750000000000001E-2</v>
      </c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1:14" x14ac:dyDescent="0.25">
      <c r="A109" s="20">
        <v>97</v>
      </c>
      <c r="B109" s="11">
        <f ca="1"/>
        <v>2.7679999999999996E-2</v>
      </c>
      <c r="C109" s="11">
        <f ca="1"/>
        <v>2.0740000000000001E-2</v>
      </c>
      <c r="D109" s="14">
        <f ca="1"/>
        <v>2.9659999999999999E-2</v>
      </c>
      <c r="E109" s="56">
        <f ca="1"/>
        <v>2.0740000000000001E-2</v>
      </c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1:14" x14ac:dyDescent="0.25">
      <c r="A110" s="20">
        <v>98</v>
      </c>
      <c r="B110" s="11">
        <f ca="1"/>
        <v>2.7770000000000003E-2</v>
      </c>
      <c r="C110" s="11">
        <f ca="1"/>
        <v>2.0729999999999998E-2</v>
      </c>
      <c r="D110" s="14">
        <f ca="1"/>
        <v>2.9729999999999999E-2</v>
      </c>
      <c r="E110" s="56">
        <f ca="1"/>
        <v>2.0729999999999998E-2</v>
      </c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1:14" x14ac:dyDescent="0.25">
      <c r="A111" s="20">
        <v>99</v>
      </c>
      <c r="B111" s="11">
        <f ca="1"/>
        <v>2.785E-2</v>
      </c>
      <c r="C111" s="11">
        <f ca="1"/>
        <v>2.0719999999999999E-2</v>
      </c>
      <c r="D111" s="14">
        <f ca="1"/>
        <v>2.9790000000000001E-2</v>
      </c>
      <c r="E111" s="56">
        <f ca="1"/>
        <v>2.0719999999999999E-2</v>
      </c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1:14" x14ac:dyDescent="0.25">
      <c r="A112" s="20">
        <v>100</v>
      </c>
      <c r="B112" s="11">
        <f ca="1"/>
        <v>2.793E-2</v>
      </c>
      <c r="C112" s="11">
        <f ca="1"/>
        <v>2.0719999999999999E-2</v>
      </c>
      <c r="D112" s="14">
        <f ca="1"/>
        <v>2.9850000000000002E-2</v>
      </c>
      <c r="E112" s="56">
        <f ca="1"/>
        <v>2.0719999999999999E-2</v>
      </c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1:14" x14ac:dyDescent="0.25">
      <c r="A113" s="20">
        <v>101</v>
      </c>
      <c r="B113" s="11">
        <f ca="1"/>
        <v>2.801E-2</v>
      </c>
      <c r="C113" s="11">
        <f ca="1"/>
        <v>2.0709999999999999E-2</v>
      </c>
      <c r="D113" s="14">
        <f ca="1"/>
        <v>2.9909999999999999E-2</v>
      </c>
      <c r="E113" s="56">
        <f ca="1"/>
        <v>2.0709999999999999E-2</v>
      </c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1:14" x14ac:dyDescent="0.25">
      <c r="A114" s="20">
        <v>102</v>
      </c>
      <c r="B114" s="11">
        <f ca="1"/>
        <v>2.809E-2</v>
      </c>
      <c r="C114" s="11">
        <f ca="1"/>
        <v>2.07E-2</v>
      </c>
      <c r="D114" s="14">
        <f ca="1"/>
        <v>2.997E-2</v>
      </c>
      <c r="E114" s="56">
        <f ca="1"/>
        <v>2.07E-2</v>
      </c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1:14" x14ac:dyDescent="0.25">
      <c r="A115" s="20">
        <v>103</v>
      </c>
      <c r="B115" s="11">
        <f ca="1"/>
        <v>2.8160000000000004E-2</v>
      </c>
      <c r="C115" s="11">
        <f ca="1"/>
        <v>2.069E-2</v>
      </c>
      <c r="D115" s="14">
        <f ca="1"/>
        <v>3.0030000000000001E-2</v>
      </c>
      <c r="E115" s="56">
        <f ca="1"/>
        <v>2.069E-2</v>
      </c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1:14" x14ac:dyDescent="0.25">
      <c r="A116" s="20">
        <v>104</v>
      </c>
      <c r="B116" s="11">
        <f ca="1"/>
        <v>2.8240000000000001E-2</v>
      </c>
      <c r="C116" s="11">
        <f ca="1"/>
        <v>2.069E-2</v>
      </c>
      <c r="D116" s="14">
        <f ca="1"/>
        <v>3.0089999999999999E-2</v>
      </c>
      <c r="E116" s="56">
        <f ca="1"/>
        <v>2.069E-2</v>
      </c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1:14" x14ac:dyDescent="0.25">
      <c r="A117" s="20">
        <v>105</v>
      </c>
      <c r="B117" s="11">
        <f ca="1"/>
        <v>2.8309999999999998E-2</v>
      </c>
      <c r="C117" s="11">
        <f ca="1"/>
        <v>2.068E-2</v>
      </c>
      <c r="D117" s="14">
        <f ca="1"/>
        <v>3.014E-2</v>
      </c>
      <c r="E117" s="56">
        <f ca="1"/>
        <v>2.068E-2</v>
      </c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1:14" x14ac:dyDescent="0.25">
      <c r="A118" s="20">
        <v>106</v>
      </c>
      <c r="B118" s="11">
        <f ca="1"/>
        <v>2.8389999999999999E-2</v>
      </c>
      <c r="C118" s="11">
        <f ca="1"/>
        <v>2.068E-2</v>
      </c>
      <c r="D118" s="14">
        <f ca="1"/>
        <v>3.0200000000000001E-2</v>
      </c>
      <c r="E118" s="56">
        <f ca="1"/>
        <v>2.068E-2</v>
      </c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1:14" x14ac:dyDescent="0.25">
      <c r="A119" s="20">
        <v>107</v>
      </c>
      <c r="B119" s="11">
        <f ca="1"/>
        <v>2.8459999999999999E-2</v>
      </c>
      <c r="C119" s="11">
        <f ca="1"/>
        <v>2.0670000000000001E-2</v>
      </c>
      <c r="D119" s="14">
        <f ca="1"/>
        <v>3.0249999999999999E-2</v>
      </c>
      <c r="E119" s="56">
        <f ca="1"/>
        <v>2.0670000000000001E-2</v>
      </c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1:14" x14ac:dyDescent="0.25">
      <c r="A120" s="20">
        <v>108</v>
      </c>
      <c r="B120" s="11">
        <f ca="1"/>
        <v>2.8529999999999996E-2</v>
      </c>
      <c r="C120" s="11">
        <f ca="1"/>
        <v>2.0660000000000001E-2</v>
      </c>
      <c r="D120" s="14">
        <f ca="1"/>
        <v>3.031E-2</v>
      </c>
      <c r="E120" s="56">
        <f ca="1"/>
        <v>2.0660000000000001E-2</v>
      </c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1:14" x14ac:dyDescent="0.25">
      <c r="A121" s="20">
        <v>109</v>
      </c>
      <c r="B121" s="11">
        <f ca="1"/>
        <v>2.8590000000000001E-2</v>
      </c>
      <c r="C121" s="11">
        <f ca="1"/>
        <v>2.0660000000000001E-2</v>
      </c>
      <c r="D121" s="14">
        <f ca="1"/>
        <v>3.0360000000000002E-2</v>
      </c>
      <c r="E121" s="56">
        <f ca="1"/>
        <v>2.0660000000000001E-2</v>
      </c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1:14" x14ac:dyDescent="0.25">
      <c r="A122" s="20">
        <v>110</v>
      </c>
      <c r="B122" s="11">
        <f ca="1"/>
        <v>2.8660000000000001E-2</v>
      </c>
      <c r="C122" s="11">
        <f ca="1"/>
        <v>2.0650000000000002E-2</v>
      </c>
      <c r="D122" s="14">
        <f ca="1"/>
        <v>3.041E-2</v>
      </c>
      <c r="E122" s="56">
        <f ca="1"/>
        <v>2.0650000000000002E-2</v>
      </c>
      <c r="F122" s="17"/>
      <c r="G122" s="17"/>
      <c r="H122" s="17"/>
      <c r="I122" s="17"/>
      <c r="J122" s="17"/>
      <c r="K122" s="17"/>
      <c r="L122" s="17"/>
      <c r="M122" s="17"/>
      <c r="N122" s="17"/>
    </row>
    <row r="123" spans="1:14" x14ac:dyDescent="0.25">
      <c r="A123" s="20">
        <v>111</v>
      </c>
      <c r="B123" s="11">
        <f ca="1"/>
        <v>2.8729999999999999E-2</v>
      </c>
      <c r="C123" s="11">
        <f ca="1"/>
        <v>2.0639999999999999E-2</v>
      </c>
      <c r="D123" s="14">
        <f ca="1"/>
        <v>3.0460000000000001E-2</v>
      </c>
      <c r="E123" s="56">
        <f ca="1"/>
        <v>2.0639999999999999E-2</v>
      </c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1:14" x14ac:dyDescent="0.25">
      <c r="A124" s="20">
        <v>112</v>
      </c>
      <c r="B124" s="11">
        <f ca="1"/>
        <v>2.879E-2</v>
      </c>
      <c r="C124" s="11">
        <f ca="1"/>
        <v>2.0639999999999999E-2</v>
      </c>
      <c r="D124" s="14">
        <f ca="1"/>
        <v>3.0509999999999999E-2</v>
      </c>
      <c r="E124" s="56">
        <f ca="1"/>
        <v>2.0639999999999999E-2</v>
      </c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1:14" x14ac:dyDescent="0.25">
      <c r="A125" s="20">
        <v>113</v>
      </c>
      <c r="B125" s="11">
        <f ca="1"/>
        <v>2.886E-2</v>
      </c>
      <c r="C125" s="11">
        <f ca="1"/>
        <v>2.0629999999999999E-2</v>
      </c>
      <c r="D125" s="14">
        <f ca="1"/>
        <v>3.056E-2</v>
      </c>
      <c r="E125" s="56">
        <f ca="1"/>
        <v>2.0629999999999999E-2</v>
      </c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1:14" x14ac:dyDescent="0.25">
      <c r="A126" s="20">
        <v>114</v>
      </c>
      <c r="B126" s="11">
        <f ca="1"/>
        <v>2.8920000000000005E-2</v>
      </c>
      <c r="C126" s="11">
        <f ca="1"/>
        <v>2.0629999999999999E-2</v>
      </c>
      <c r="D126" s="14">
        <f ca="1"/>
        <v>3.0599999999999999E-2</v>
      </c>
      <c r="E126" s="56">
        <f ca="1"/>
        <v>2.0629999999999999E-2</v>
      </c>
      <c r="F126" s="17"/>
      <c r="G126" s="17"/>
      <c r="H126" s="17"/>
      <c r="I126" s="17"/>
      <c r="J126" s="17"/>
      <c r="K126" s="17"/>
      <c r="L126" s="17"/>
      <c r="M126" s="17"/>
      <c r="N126" s="17"/>
    </row>
    <row r="127" spans="1:14" x14ac:dyDescent="0.25">
      <c r="A127" s="20">
        <v>115</v>
      </c>
      <c r="B127" s="11">
        <f ca="1"/>
        <v>2.8979999999999995E-2</v>
      </c>
      <c r="C127" s="11">
        <f ca="1"/>
        <v>2.0619999999999999E-2</v>
      </c>
      <c r="D127" s="14">
        <f ca="1"/>
        <v>3.065E-2</v>
      </c>
      <c r="E127" s="56">
        <f ca="1"/>
        <v>2.0619999999999999E-2</v>
      </c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1:14" x14ac:dyDescent="0.25">
      <c r="A128" s="20">
        <v>116</v>
      </c>
      <c r="B128" s="11">
        <f ca="1"/>
        <v>2.904E-2</v>
      </c>
      <c r="C128" s="11">
        <f ca="1"/>
        <v>2.0619999999999999E-2</v>
      </c>
      <c r="D128" s="14">
        <f ca="1"/>
        <v>3.0700000000000002E-2</v>
      </c>
      <c r="E128" s="56">
        <f ca="1"/>
        <v>2.0619999999999999E-2</v>
      </c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1:14" x14ac:dyDescent="0.25">
      <c r="A129" s="20">
        <v>117</v>
      </c>
      <c r="B129" s="11">
        <f ca="1"/>
        <v>2.9100000000000001E-2</v>
      </c>
      <c r="C129" s="11">
        <f ca="1"/>
        <v>2.061E-2</v>
      </c>
      <c r="D129" s="14">
        <f ca="1"/>
        <v>3.074E-2</v>
      </c>
      <c r="E129" s="56">
        <f ca="1"/>
        <v>2.061E-2</v>
      </c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1:14" x14ac:dyDescent="0.25">
      <c r="A130" s="20">
        <v>118</v>
      </c>
      <c r="B130" s="11">
        <f ca="1"/>
        <v>2.9159999999999998E-2</v>
      </c>
      <c r="C130" s="11">
        <f ca="1"/>
        <v>2.061E-2</v>
      </c>
      <c r="D130" s="14">
        <f ca="1"/>
        <v>3.0790000000000001E-2</v>
      </c>
      <c r="E130" s="56">
        <f ca="1"/>
        <v>2.061E-2</v>
      </c>
      <c r="F130" s="17"/>
      <c r="G130" s="17"/>
      <c r="H130" s="17"/>
      <c r="I130" s="17"/>
      <c r="J130" s="17"/>
      <c r="K130" s="17"/>
      <c r="L130" s="17"/>
      <c r="M130" s="17"/>
      <c r="N130" s="17"/>
    </row>
    <row r="131" spans="1:14" x14ac:dyDescent="0.25">
      <c r="A131" s="20">
        <v>119</v>
      </c>
      <c r="B131" s="11">
        <f ca="1"/>
        <v>2.921E-2</v>
      </c>
      <c r="C131" s="11">
        <f ca="1"/>
        <v>2.06E-2</v>
      </c>
      <c r="D131" s="14">
        <f ca="1"/>
        <v>3.083E-2</v>
      </c>
      <c r="E131" s="56">
        <f ca="1"/>
        <v>2.06E-2</v>
      </c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1:14" x14ac:dyDescent="0.25">
      <c r="A132" s="20">
        <v>120</v>
      </c>
      <c r="B132" s="11">
        <f ca="1"/>
        <v>2.9270000000000001E-2</v>
      </c>
      <c r="C132" s="11">
        <f ca="1"/>
        <v>2.06E-2</v>
      </c>
      <c r="D132" s="14">
        <f ca="1"/>
        <v>3.0870000000000002E-2</v>
      </c>
      <c r="E132" s="56">
        <f ca="1"/>
        <v>2.06E-2</v>
      </c>
      <c r="F132" s="17"/>
      <c r="G132" s="17"/>
      <c r="H132" s="17"/>
      <c r="I132" s="17"/>
      <c r="J132" s="17"/>
      <c r="K132" s="17"/>
      <c r="L132" s="17"/>
      <c r="M132" s="17"/>
      <c r="N132" s="17"/>
    </row>
    <row r="133" spans="1:14" x14ac:dyDescent="0.25">
      <c r="A133" s="20">
        <v>121</v>
      </c>
      <c r="B133" s="11">
        <f ca="1"/>
        <v>2.9329999999999998E-2</v>
      </c>
      <c r="C133" s="11">
        <f ca="1"/>
        <v>2.0590000000000001E-2</v>
      </c>
      <c r="D133" s="14">
        <f ca="1"/>
        <v>3.092E-2</v>
      </c>
      <c r="E133" s="56">
        <f ca="1"/>
        <v>2.0590000000000001E-2</v>
      </c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1:14" x14ac:dyDescent="0.25">
      <c r="A134" s="20">
        <v>122</v>
      </c>
      <c r="B134" s="11">
        <f ca="1"/>
        <v>2.9380000000000003E-2</v>
      </c>
      <c r="C134" s="11">
        <f ca="1"/>
        <v>2.0590000000000001E-2</v>
      </c>
      <c r="D134" s="14">
        <f ca="1"/>
        <v>3.0960000000000001E-2</v>
      </c>
      <c r="E134" s="56">
        <f ca="1"/>
        <v>2.0590000000000001E-2</v>
      </c>
      <c r="F134" s="17"/>
      <c r="G134" s="17"/>
      <c r="H134" s="17"/>
      <c r="I134" s="17"/>
      <c r="J134" s="17"/>
      <c r="K134" s="17"/>
      <c r="L134" s="17"/>
      <c r="M134" s="17"/>
      <c r="N134" s="17"/>
    </row>
    <row r="135" spans="1:14" x14ac:dyDescent="0.25">
      <c r="A135" s="20">
        <v>123</v>
      </c>
      <c r="B135" s="11">
        <f ca="1"/>
        <v>2.9430000000000001E-2</v>
      </c>
      <c r="C135" s="11">
        <f ca="1"/>
        <v>2.0580000000000001E-2</v>
      </c>
      <c r="D135" s="14">
        <f ca="1"/>
        <v>3.1E-2</v>
      </c>
      <c r="E135" s="56">
        <f ca="1"/>
        <v>2.0580000000000001E-2</v>
      </c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1:14" x14ac:dyDescent="0.25">
      <c r="A136" s="20">
        <v>124</v>
      </c>
      <c r="B136" s="11">
        <f ca="1"/>
        <v>2.9489999999999999E-2</v>
      </c>
      <c r="C136" s="11">
        <f ca="1"/>
        <v>2.0580000000000001E-2</v>
      </c>
      <c r="D136" s="14">
        <f ca="1"/>
        <v>3.1040000000000002E-2</v>
      </c>
      <c r="E136" s="56">
        <f ca="1"/>
        <v>2.0580000000000001E-2</v>
      </c>
      <c r="F136" s="17"/>
      <c r="G136" s="17"/>
      <c r="H136" s="17"/>
      <c r="I136" s="17"/>
      <c r="J136" s="17"/>
      <c r="K136" s="17"/>
      <c r="L136" s="17"/>
      <c r="M136" s="17"/>
      <c r="N136" s="17"/>
    </row>
    <row r="137" spans="1:14" x14ac:dyDescent="0.25">
      <c r="A137" s="20">
        <v>125</v>
      </c>
      <c r="B137" s="11">
        <f ca="1"/>
        <v>2.954E-2</v>
      </c>
      <c r="C137" s="11">
        <f ca="1"/>
        <v>2.0570000000000001E-2</v>
      </c>
      <c r="D137" s="14">
        <f ca="1"/>
        <v>3.108E-2</v>
      </c>
      <c r="E137" s="56">
        <f ca="1"/>
        <v>2.0570000000000001E-2</v>
      </c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1:14" x14ac:dyDescent="0.25">
      <c r="A138" s="20">
        <v>126</v>
      </c>
      <c r="B138" s="11">
        <f ca="1"/>
        <v>2.9590000000000002E-2</v>
      </c>
      <c r="C138" s="11">
        <f ca="1"/>
        <v>2.0570000000000001E-2</v>
      </c>
      <c r="D138" s="14">
        <f ca="1"/>
        <v>3.1119999999999998E-2</v>
      </c>
      <c r="E138" s="56">
        <f ca="1"/>
        <v>2.0570000000000001E-2</v>
      </c>
      <c r="F138" s="17"/>
      <c r="G138" s="17"/>
      <c r="H138" s="17"/>
      <c r="I138" s="17"/>
      <c r="J138" s="17"/>
      <c r="K138" s="17"/>
      <c r="L138" s="17"/>
      <c r="M138" s="17"/>
      <c r="N138" s="17"/>
    </row>
    <row r="139" spans="1:14" x14ac:dyDescent="0.25">
      <c r="A139" s="20">
        <v>127</v>
      </c>
      <c r="B139" s="11">
        <f ca="1"/>
        <v>2.964E-2</v>
      </c>
      <c r="C139" s="11">
        <f ca="1"/>
        <v>2.0559999999999998E-2</v>
      </c>
      <c r="D139" s="14">
        <f ca="1"/>
        <v>3.116E-2</v>
      </c>
      <c r="E139" s="56">
        <f ca="1"/>
        <v>2.0559999999999998E-2</v>
      </c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1:14" x14ac:dyDescent="0.25">
      <c r="A140" s="20">
        <v>128</v>
      </c>
      <c r="B140" s="11">
        <f ca="1"/>
        <v>2.9690000000000005E-2</v>
      </c>
      <c r="C140" s="11">
        <f ca="1"/>
        <v>2.0559999999999998E-2</v>
      </c>
      <c r="D140" s="14">
        <f ca="1"/>
        <v>3.1189999999999999E-2</v>
      </c>
      <c r="E140" s="56">
        <f ca="1"/>
        <v>2.0559999999999998E-2</v>
      </c>
      <c r="F140" s="17"/>
      <c r="G140" s="17"/>
      <c r="H140" s="17"/>
      <c r="I140" s="17"/>
      <c r="J140" s="17"/>
      <c r="K140" s="17"/>
      <c r="L140" s="17"/>
      <c r="M140" s="17"/>
      <c r="N140" s="17"/>
    </row>
    <row r="141" spans="1:14" x14ac:dyDescent="0.25">
      <c r="A141" s="20">
        <v>129</v>
      </c>
      <c r="B141" s="11">
        <f ca="1"/>
        <v>2.9739999999999999E-2</v>
      </c>
      <c r="C141" s="11">
        <f ca="1"/>
        <v>2.0549999999999999E-2</v>
      </c>
      <c r="D141" s="14">
        <f ca="1"/>
        <v>3.1230000000000001E-2</v>
      </c>
      <c r="E141" s="56">
        <f ca="1"/>
        <v>2.0549999999999999E-2</v>
      </c>
      <c r="F141" s="17"/>
      <c r="G141" s="17"/>
      <c r="H141" s="17"/>
      <c r="I141" s="17"/>
      <c r="J141" s="17"/>
      <c r="K141" s="17"/>
      <c r="L141" s="17"/>
      <c r="M141" s="17"/>
      <c r="N141" s="17"/>
    </row>
    <row r="142" spans="1:14" x14ac:dyDescent="0.25">
      <c r="A142" s="20">
        <v>130</v>
      </c>
      <c r="B142" s="11">
        <f ca="1"/>
        <v>2.9790000000000001E-2</v>
      </c>
      <c r="C142" s="11">
        <f ca="1"/>
        <v>2.0549999999999999E-2</v>
      </c>
      <c r="D142" s="14">
        <f ca="1"/>
        <v>3.1269999999999999E-2</v>
      </c>
      <c r="E142" s="56">
        <f ca="1"/>
        <v>2.0549999999999999E-2</v>
      </c>
      <c r="F142" s="17"/>
      <c r="G142" s="17"/>
      <c r="H142" s="17"/>
      <c r="I142" s="17"/>
      <c r="J142" s="17"/>
      <c r="K142" s="17"/>
      <c r="L142" s="17"/>
      <c r="M142" s="17"/>
      <c r="N142" s="17"/>
    </row>
    <row r="143" spans="1:14" x14ac:dyDescent="0.25">
      <c r="A143" s="20">
        <v>131</v>
      </c>
      <c r="B143" s="11">
        <f ca="1"/>
        <v>2.9830000000000002E-2</v>
      </c>
      <c r="C143" s="11">
        <f ca="1"/>
        <v>2.0549999999999999E-2</v>
      </c>
      <c r="D143" s="14">
        <f ca="1"/>
        <v>3.1300000000000001E-2</v>
      </c>
      <c r="E143" s="56">
        <f ca="1"/>
        <v>2.0549999999999999E-2</v>
      </c>
      <c r="F143" s="17"/>
      <c r="G143" s="17"/>
      <c r="H143" s="17"/>
      <c r="I143" s="17"/>
      <c r="J143" s="17"/>
      <c r="K143" s="17"/>
      <c r="L143" s="17"/>
      <c r="M143" s="17"/>
      <c r="N143" s="17"/>
    </row>
    <row r="144" spans="1:14" x14ac:dyDescent="0.25">
      <c r="A144" s="20">
        <v>132</v>
      </c>
      <c r="B144" s="11">
        <f ca="1"/>
        <v>2.988E-2</v>
      </c>
      <c r="C144" s="11">
        <f ca="1"/>
        <v>2.0539999999999999E-2</v>
      </c>
      <c r="D144" s="14">
        <f ca="1"/>
        <v>3.134E-2</v>
      </c>
      <c r="E144" s="56">
        <f ca="1"/>
        <v>2.0539999999999999E-2</v>
      </c>
      <c r="F144" s="17"/>
      <c r="G144" s="17"/>
      <c r="H144" s="17"/>
      <c r="I144" s="17"/>
      <c r="J144" s="17"/>
      <c r="K144" s="17"/>
      <c r="L144" s="17"/>
      <c r="M144" s="17"/>
      <c r="N144" s="17"/>
    </row>
    <row r="145" spans="1:14" x14ac:dyDescent="0.25">
      <c r="A145" s="20">
        <v>133</v>
      </c>
      <c r="B145" s="11">
        <f ca="1"/>
        <v>2.9929999999999998E-2</v>
      </c>
      <c r="C145" s="11">
        <f ca="1"/>
        <v>2.0539999999999999E-2</v>
      </c>
      <c r="D145" s="14">
        <f ca="1"/>
        <v>3.1370000000000002E-2</v>
      </c>
      <c r="E145" s="56">
        <f ca="1"/>
        <v>2.0539999999999999E-2</v>
      </c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1:14" x14ac:dyDescent="0.25">
      <c r="A146" s="20">
        <v>134</v>
      </c>
      <c r="B146" s="11">
        <f ca="1"/>
        <v>2.997E-2</v>
      </c>
      <c r="C146" s="11">
        <f ca="1"/>
        <v>2.053E-2</v>
      </c>
      <c r="D146" s="14">
        <f ca="1"/>
        <v>3.141E-2</v>
      </c>
      <c r="E146" s="56">
        <f ca="1"/>
        <v>2.053E-2</v>
      </c>
      <c r="F146" s="17"/>
      <c r="G146" s="17"/>
      <c r="H146" s="17"/>
      <c r="I146" s="17"/>
      <c r="J146" s="17"/>
      <c r="K146" s="17"/>
      <c r="L146" s="17"/>
      <c r="M146" s="17"/>
      <c r="N146" s="17"/>
    </row>
    <row r="147" spans="1:14" x14ac:dyDescent="0.25">
      <c r="A147" s="20">
        <v>135</v>
      </c>
      <c r="B147" s="11">
        <f ca="1"/>
        <v>3.0020000000000002E-2</v>
      </c>
      <c r="C147" s="11">
        <f ca="1"/>
        <v>2.053E-2</v>
      </c>
      <c r="D147" s="14">
        <f ca="1"/>
        <v>3.1440000000000003E-2</v>
      </c>
      <c r="E147" s="56">
        <f ca="1"/>
        <v>2.053E-2</v>
      </c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1:14" x14ac:dyDescent="0.25">
      <c r="A148" s="20">
        <v>136</v>
      </c>
      <c r="B148" s="11">
        <f ca="1"/>
        <v>3.0059999999999996E-2</v>
      </c>
      <c r="C148" s="11">
        <f ca="1"/>
        <v>2.053E-2</v>
      </c>
      <c r="D148" s="14">
        <f ca="1"/>
        <v>3.1480000000000001E-2</v>
      </c>
      <c r="E148" s="56">
        <f ca="1"/>
        <v>2.053E-2</v>
      </c>
      <c r="F148" s="17"/>
      <c r="G148" s="17"/>
      <c r="H148" s="17"/>
      <c r="I148" s="17"/>
      <c r="J148" s="17"/>
      <c r="K148" s="17"/>
      <c r="L148" s="17"/>
      <c r="M148" s="17"/>
      <c r="N148" s="17"/>
    </row>
    <row r="149" spans="1:14" x14ac:dyDescent="0.25">
      <c r="A149" s="20">
        <v>137</v>
      </c>
      <c r="B149" s="11">
        <f ca="1"/>
        <v>3.0099999999999998E-2</v>
      </c>
      <c r="C149" s="11">
        <f ca="1"/>
        <v>2.052E-2</v>
      </c>
      <c r="D149" s="14">
        <f ca="1"/>
        <v>3.1510000000000003E-2</v>
      </c>
      <c r="E149" s="56">
        <f ca="1"/>
        <v>2.052E-2</v>
      </c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1:14" x14ac:dyDescent="0.25">
      <c r="A150" s="20">
        <v>138</v>
      </c>
      <c r="B150" s="11">
        <f ca="1"/>
        <v>3.015E-2</v>
      </c>
      <c r="C150" s="11">
        <f ca="1"/>
        <v>2.052E-2</v>
      </c>
      <c r="D150" s="14">
        <f ca="1"/>
        <v>3.1539999999999999E-2</v>
      </c>
      <c r="E150" s="56">
        <f ca="1"/>
        <v>2.052E-2</v>
      </c>
      <c r="F150" s="17"/>
      <c r="G150" s="17"/>
      <c r="H150" s="17"/>
      <c r="I150" s="17"/>
      <c r="J150" s="17"/>
      <c r="K150" s="17"/>
      <c r="L150" s="17"/>
      <c r="M150" s="17"/>
      <c r="N150" s="17"/>
    </row>
    <row r="151" spans="1:14" x14ac:dyDescent="0.25">
      <c r="A151" s="20">
        <v>139</v>
      </c>
      <c r="B151" s="11">
        <f ca="1"/>
        <v>3.0190000000000002E-2</v>
      </c>
      <c r="C151" s="11">
        <f ca="1"/>
        <v>2.051E-2</v>
      </c>
      <c r="D151" s="14">
        <f ca="1"/>
        <v>3.1570000000000001E-2</v>
      </c>
      <c r="E151" s="56">
        <f ca="1"/>
        <v>2.051E-2</v>
      </c>
      <c r="F151" s="17"/>
      <c r="G151" s="17"/>
      <c r="H151" s="17"/>
      <c r="I151" s="17"/>
      <c r="J151" s="17"/>
      <c r="K151" s="17"/>
      <c r="L151" s="17"/>
      <c r="M151" s="17"/>
      <c r="N151" s="17"/>
    </row>
    <row r="152" spans="1:14" x14ac:dyDescent="0.25">
      <c r="A152" s="20">
        <v>140</v>
      </c>
      <c r="B152" s="11">
        <f ca="1"/>
        <v>3.023E-2</v>
      </c>
      <c r="C152" s="11">
        <f ca="1"/>
        <v>2.051E-2</v>
      </c>
      <c r="D152" s="14">
        <f ca="1"/>
        <v>3.1600000000000003E-2</v>
      </c>
      <c r="E152" s="56">
        <f ca="1"/>
        <v>2.051E-2</v>
      </c>
      <c r="F152" s="17"/>
      <c r="G152" s="17"/>
      <c r="H152" s="17"/>
      <c r="I152" s="17"/>
      <c r="J152" s="17"/>
      <c r="K152" s="17"/>
      <c r="L152" s="17"/>
      <c r="M152" s="17"/>
      <c r="N152" s="17"/>
    </row>
    <row r="153" spans="1:14" x14ac:dyDescent="0.25">
      <c r="A153" s="20">
        <v>141</v>
      </c>
      <c r="B153" s="11">
        <f ca="1"/>
        <v>3.0269999999999998E-2</v>
      </c>
      <c r="C153" s="11">
        <f ca="1"/>
        <v>2.051E-2</v>
      </c>
      <c r="D153" s="14">
        <f ca="1"/>
        <v>3.1640000000000001E-2</v>
      </c>
      <c r="E153" s="56">
        <f ca="1"/>
        <v>2.051E-2</v>
      </c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1:14" x14ac:dyDescent="0.25">
      <c r="A154" s="20">
        <v>142</v>
      </c>
      <c r="B154" s="11">
        <f ca="1"/>
        <v>3.031E-2</v>
      </c>
      <c r="C154" s="11">
        <f ca="1"/>
        <v>2.0500000000000001E-2</v>
      </c>
      <c r="D154" s="14">
        <f ca="1"/>
        <v>3.1669999999999997E-2</v>
      </c>
      <c r="E154" s="56">
        <f ca="1"/>
        <v>2.0500000000000001E-2</v>
      </c>
      <c r="F154" s="17"/>
      <c r="G154" s="17"/>
      <c r="H154" s="17"/>
      <c r="I154" s="17"/>
      <c r="J154" s="17"/>
      <c r="K154" s="17"/>
      <c r="L154" s="17"/>
      <c r="M154" s="17"/>
      <c r="N154" s="17"/>
    </row>
    <row r="155" spans="1:14" x14ac:dyDescent="0.25">
      <c r="A155" s="20">
        <v>143</v>
      </c>
      <c r="B155" s="11">
        <f ca="1"/>
        <v>3.0349999999999999E-2</v>
      </c>
      <c r="C155" s="11">
        <f ca="1"/>
        <v>2.0500000000000001E-2</v>
      </c>
      <c r="D155" s="14">
        <f ca="1"/>
        <v>3.1699999999999999E-2</v>
      </c>
      <c r="E155" s="56">
        <f ca="1"/>
        <v>2.0500000000000001E-2</v>
      </c>
      <c r="F155" s="17"/>
      <c r="G155" s="17"/>
      <c r="H155" s="17"/>
      <c r="I155" s="17"/>
      <c r="J155" s="17"/>
      <c r="K155" s="17"/>
      <c r="L155" s="17"/>
      <c r="M155" s="17"/>
      <c r="N155" s="17"/>
    </row>
    <row r="156" spans="1:14" x14ac:dyDescent="0.25">
      <c r="A156" s="20">
        <v>144</v>
      </c>
      <c r="B156" s="11">
        <f ca="1"/>
        <v>3.039E-2</v>
      </c>
      <c r="C156" s="11">
        <f ca="1"/>
        <v>2.0500000000000001E-2</v>
      </c>
      <c r="D156" s="14">
        <f ca="1"/>
        <v>3.1730000000000001E-2</v>
      </c>
      <c r="E156" s="56">
        <f ca="1"/>
        <v>2.0500000000000001E-2</v>
      </c>
      <c r="F156" s="17"/>
      <c r="G156" s="17"/>
      <c r="H156" s="17"/>
      <c r="I156" s="17"/>
      <c r="J156" s="17"/>
      <c r="K156" s="17"/>
      <c r="L156" s="17"/>
      <c r="M156" s="17"/>
      <c r="N156" s="17"/>
    </row>
    <row r="157" spans="1:14" x14ac:dyDescent="0.25">
      <c r="A157" s="20">
        <v>145</v>
      </c>
      <c r="B157" s="11">
        <f ca="1"/>
        <v>3.0429999999999999E-2</v>
      </c>
      <c r="C157" s="11">
        <f ca="1"/>
        <v>2.0490000000000001E-2</v>
      </c>
      <c r="D157" s="14">
        <f ca="1"/>
        <v>3.1759999999999997E-2</v>
      </c>
      <c r="E157" s="56">
        <f ca="1"/>
        <v>2.0490000000000001E-2</v>
      </c>
      <c r="F157" s="17"/>
      <c r="G157" s="17"/>
      <c r="H157" s="17"/>
      <c r="I157" s="17"/>
      <c r="J157" s="17"/>
      <c r="K157" s="17"/>
      <c r="L157" s="17"/>
      <c r="M157" s="17"/>
      <c r="N157" s="17"/>
    </row>
    <row r="158" spans="1:14" x14ac:dyDescent="0.25">
      <c r="A158" s="20">
        <v>146</v>
      </c>
      <c r="B158" s="11">
        <f ca="1"/>
        <v>3.0470000000000001E-2</v>
      </c>
      <c r="C158" s="11">
        <f ca="1"/>
        <v>2.0490000000000001E-2</v>
      </c>
      <c r="D158" s="14">
        <f ca="1"/>
        <v>3.1780000000000003E-2</v>
      </c>
      <c r="E158" s="56">
        <f ca="1"/>
        <v>2.0490000000000001E-2</v>
      </c>
      <c r="F158" s="17"/>
      <c r="G158" s="17"/>
      <c r="H158" s="17"/>
      <c r="I158" s="17"/>
      <c r="J158" s="17"/>
      <c r="K158" s="17"/>
      <c r="L158" s="17"/>
      <c r="M158" s="17"/>
      <c r="N158" s="17"/>
    </row>
    <row r="159" spans="1:14" x14ac:dyDescent="0.25">
      <c r="A159" s="20">
        <v>147</v>
      </c>
      <c r="B159" s="11">
        <f ca="1"/>
        <v>3.0499999999999999E-2</v>
      </c>
      <c r="C159" s="11">
        <f ca="1"/>
        <v>2.0490000000000001E-2</v>
      </c>
      <c r="D159" s="14">
        <f ca="1"/>
        <v>3.1809999999999998E-2</v>
      </c>
      <c r="E159" s="56">
        <f ca="1"/>
        <v>2.0490000000000001E-2</v>
      </c>
      <c r="F159" s="17"/>
      <c r="G159" s="17"/>
      <c r="H159" s="17"/>
      <c r="I159" s="17"/>
      <c r="J159" s="17"/>
      <c r="K159" s="17"/>
      <c r="L159" s="17"/>
      <c r="M159" s="17"/>
      <c r="N159" s="17"/>
    </row>
    <row r="160" spans="1:14" x14ac:dyDescent="0.25">
      <c r="A160" s="20">
        <v>148</v>
      </c>
      <c r="B160" s="11">
        <f ca="1"/>
        <v>3.0540000000000001E-2</v>
      </c>
      <c r="C160" s="11">
        <f ca="1"/>
        <v>2.0480000000000002E-2</v>
      </c>
      <c r="D160" s="14">
        <f ca="1"/>
        <v>3.184E-2</v>
      </c>
      <c r="E160" s="56">
        <f ca="1"/>
        <v>2.0480000000000002E-2</v>
      </c>
      <c r="F160" s="17"/>
      <c r="G160" s="17"/>
      <c r="H160" s="17"/>
      <c r="I160" s="17"/>
      <c r="J160" s="17"/>
      <c r="K160" s="17"/>
      <c r="L160" s="17"/>
      <c r="M160" s="17"/>
      <c r="N160" s="17"/>
    </row>
    <row r="161" spans="1:14" x14ac:dyDescent="0.25">
      <c r="A161" s="20">
        <v>149</v>
      </c>
      <c r="B161" s="11">
        <f ca="1"/>
        <v>3.058E-2</v>
      </c>
      <c r="C161" s="11">
        <f ca="1"/>
        <v>2.0480000000000002E-2</v>
      </c>
      <c r="D161" s="14">
        <f ca="1"/>
        <v>3.1870000000000002E-2</v>
      </c>
      <c r="E161" s="56">
        <f ca="1"/>
        <v>2.0480000000000002E-2</v>
      </c>
      <c r="F161" s="17"/>
      <c r="G161" s="17"/>
      <c r="H161" s="17"/>
      <c r="I161" s="17"/>
      <c r="J161" s="17"/>
      <c r="K161" s="17"/>
      <c r="L161" s="17"/>
      <c r="M161" s="17"/>
      <c r="N161" s="17"/>
    </row>
    <row r="162" spans="1:14" x14ac:dyDescent="0.25">
      <c r="A162" s="20">
        <v>150</v>
      </c>
      <c r="B162" s="12">
        <f ca="1"/>
        <v>3.0609999999999998E-2</v>
      </c>
      <c r="C162" s="12">
        <f ca="1"/>
        <v>2.0480000000000002E-2</v>
      </c>
      <c r="D162" s="15">
        <f ca="1"/>
        <v>3.1899999999999998E-2</v>
      </c>
      <c r="E162" s="58">
        <f ca="1"/>
        <v>2.0480000000000002E-2</v>
      </c>
      <c r="F162" s="17"/>
      <c r="G162" s="17"/>
      <c r="H162" s="17"/>
      <c r="I162" s="17"/>
      <c r="J162" s="17"/>
      <c r="K162" s="17"/>
      <c r="L162" s="17"/>
      <c r="M162" s="17"/>
      <c r="N162" s="17"/>
    </row>
  </sheetData>
  <sheetProtection sheet="1" objects="1" scenarios="1" selectLockedCells="1"/>
  <mergeCells count="4">
    <mergeCell ref="A10:A11"/>
    <mergeCell ref="B10:C11"/>
    <mergeCell ref="D10:E11"/>
    <mergeCell ref="M7:M8"/>
  </mergeCells>
  <hyperlinks>
    <hyperlink ref="M7:M8" location="MENU!A1" display="MENU"/>
  </hyperlink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'RFR &amp; INF SOURCE'!$C$1:$R$1</xm:f>
          </x14:formula1>
          <xm:sqref>A10:A11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Z209"/>
  <sheetViews>
    <sheetView zoomScale="85" zoomScaleNormal="85" workbookViewId="0">
      <selection activeCell="T19" sqref="T19"/>
    </sheetView>
  </sheetViews>
  <sheetFormatPr defaultRowHeight="15" x14ac:dyDescent="0.25"/>
  <cols>
    <col min="2" max="2" width="10.7109375" bestFit="1" customWidth="1"/>
    <col min="20" max="20" width="12" bestFit="1" customWidth="1"/>
    <col min="21" max="21" width="11.85546875" bestFit="1" customWidth="1"/>
    <col min="22" max="24" width="12.140625" bestFit="1" customWidth="1"/>
    <col min="25" max="25" width="11.7109375" bestFit="1" customWidth="1"/>
    <col min="26" max="26" width="12.140625" bestFit="1" customWidth="1"/>
    <col min="27" max="27" width="12.5703125" bestFit="1" customWidth="1"/>
    <col min="28" max="28" width="12.42578125" bestFit="1" customWidth="1"/>
    <col min="29" max="29" width="12.5703125" bestFit="1" customWidth="1"/>
    <col min="30" max="30" width="11.28515625" bestFit="1" customWidth="1"/>
    <col min="31" max="31" width="12" bestFit="1" customWidth="1"/>
    <col min="32" max="33" width="12.140625" bestFit="1" customWidth="1"/>
    <col min="34" max="34" width="12.28515625" bestFit="1" customWidth="1"/>
    <col min="35" max="35" width="11.5703125" bestFit="1" customWidth="1"/>
    <col min="37" max="37" width="7.42578125" bestFit="1" customWidth="1"/>
    <col min="38" max="38" width="7.28515625" bestFit="1" customWidth="1"/>
    <col min="39" max="41" width="7.5703125" bestFit="1" customWidth="1"/>
    <col min="42" max="42" width="7.140625" bestFit="1" customWidth="1"/>
    <col min="43" max="43" width="7.5703125" bestFit="1" customWidth="1"/>
    <col min="44" max="44" width="8" bestFit="1" customWidth="1"/>
    <col min="45" max="45" width="7.85546875" bestFit="1" customWidth="1"/>
    <col min="46" max="46" width="8" bestFit="1" customWidth="1"/>
    <col min="47" max="47" width="7.140625" bestFit="1" customWidth="1"/>
    <col min="48" max="48" width="7.42578125" bestFit="1" customWidth="1"/>
    <col min="49" max="50" width="7.5703125" bestFit="1" customWidth="1"/>
    <col min="51" max="51" width="7.7109375" bestFit="1" customWidth="1"/>
    <col min="52" max="52" width="7" bestFit="1" customWidth="1"/>
  </cols>
  <sheetData>
    <row r="1" spans="2:52" x14ac:dyDescent="0.2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T1" s="1" t="s">
        <v>0</v>
      </c>
      <c r="U1" s="1" t="s">
        <v>1</v>
      </c>
      <c r="V1" s="1" t="s">
        <v>2</v>
      </c>
      <c r="W1" s="1" t="s">
        <v>3</v>
      </c>
      <c r="X1" s="1" t="s">
        <v>4</v>
      </c>
      <c r="Y1" s="1" t="s">
        <v>5</v>
      </c>
      <c r="Z1" s="1" t="s">
        <v>6</v>
      </c>
      <c r="AA1" s="1" t="s">
        <v>7</v>
      </c>
      <c r="AB1" s="1" t="s">
        <v>8</v>
      </c>
      <c r="AC1" s="1" t="s">
        <v>9</v>
      </c>
      <c r="AD1" s="1" t="s">
        <v>10</v>
      </c>
      <c r="AE1" s="1" t="s">
        <v>11</v>
      </c>
      <c r="AF1" s="1" t="s">
        <v>12</v>
      </c>
      <c r="AG1" s="1" t="s">
        <v>13</v>
      </c>
      <c r="AH1" s="1" t="s">
        <v>14</v>
      </c>
      <c r="AI1" s="1" t="s">
        <v>15</v>
      </c>
      <c r="AK1" s="1" t="s">
        <v>0</v>
      </c>
      <c r="AL1" s="1" t="s">
        <v>1</v>
      </c>
      <c r="AM1" s="1" t="s">
        <v>2</v>
      </c>
      <c r="AN1" s="1" t="s">
        <v>3</v>
      </c>
      <c r="AO1" s="1" t="s">
        <v>4</v>
      </c>
      <c r="AP1" s="1" t="s">
        <v>5</v>
      </c>
      <c r="AQ1" s="1" t="s">
        <v>6</v>
      </c>
      <c r="AR1" s="1" t="s">
        <v>7</v>
      </c>
      <c r="AS1" s="1" t="s">
        <v>8</v>
      </c>
      <c r="AT1" s="1" t="s">
        <v>9</v>
      </c>
      <c r="AU1" s="1" t="s">
        <v>10</v>
      </c>
      <c r="AV1" s="1" t="s">
        <v>11</v>
      </c>
      <c r="AW1" s="1" t="s">
        <v>12</v>
      </c>
      <c r="AX1" s="1" t="s">
        <v>13</v>
      </c>
      <c r="AY1" s="1" t="s">
        <v>14</v>
      </c>
      <c r="AZ1" s="1" t="s">
        <v>15</v>
      </c>
    </row>
    <row r="2" spans="2:52" x14ac:dyDescent="0.25">
      <c r="B2" s="2">
        <v>44561</v>
      </c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52" x14ac:dyDescent="0.25">
      <c r="B3" s="3" t="s">
        <v>16</v>
      </c>
      <c r="C3">
        <v>1</v>
      </c>
    </row>
    <row r="4" spans="2:52" x14ac:dyDescent="0.25">
      <c r="B4" s="3" t="s">
        <v>17</v>
      </c>
      <c r="C4">
        <v>20</v>
      </c>
    </row>
    <row r="5" spans="2:52" x14ac:dyDescent="0.25">
      <c r="B5" s="3" t="s">
        <v>18</v>
      </c>
      <c r="C5">
        <v>40</v>
      </c>
    </row>
    <row r="6" spans="2:52" x14ac:dyDescent="0.25">
      <c r="B6" s="3" t="s">
        <v>19</v>
      </c>
      <c r="C6" s="4">
        <v>3.6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2:52" x14ac:dyDescent="0.25">
      <c r="B7" s="3" t="s">
        <v>20</v>
      </c>
      <c r="C7">
        <v>0.13237400000000002</v>
      </c>
    </row>
    <row r="8" spans="2:52" x14ac:dyDescent="0.25">
      <c r="B8" s="3" t="s">
        <v>21</v>
      </c>
      <c r="C8">
        <v>10</v>
      </c>
    </row>
    <row r="9" spans="2:52" x14ac:dyDescent="0.25">
      <c r="B9" t="s">
        <v>22</v>
      </c>
      <c r="C9" s="6" t="str">
        <f>C1&amp;"_RFR"</f>
        <v>EUR_RFR</v>
      </c>
      <c r="D9" s="6" t="str">
        <f t="shared" ref="D9:R9" si="0">D1&amp;"_RFR"</f>
        <v>CZK_RFR</v>
      </c>
      <c r="E9" s="6" t="str">
        <f t="shared" si="0"/>
        <v>DKK_RFR</v>
      </c>
      <c r="F9" s="6" t="str">
        <f t="shared" si="0"/>
        <v>HRK_RFR</v>
      </c>
      <c r="G9" s="6" t="str">
        <f t="shared" si="0"/>
        <v>PLN_RFR</v>
      </c>
      <c r="H9" s="6" t="str">
        <f t="shared" si="0"/>
        <v>SEK_RFR</v>
      </c>
      <c r="I9" s="6" t="str">
        <f t="shared" si="0"/>
        <v>HUF_RFR</v>
      </c>
      <c r="J9" s="6" t="str">
        <f t="shared" si="0"/>
        <v>RON_RFR</v>
      </c>
      <c r="K9" s="6" t="str">
        <f t="shared" si="0"/>
        <v>BGN_RFR</v>
      </c>
      <c r="L9" s="6" t="str">
        <f t="shared" si="0"/>
        <v>NOK_RFR</v>
      </c>
      <c r="M9" s="6" t="str">
        <f t="shared" si="0"/>
        <v>ISK_RFR</v>
      </c>
      <c r="N9" s="6" t="str">
        <f t="shared" si="0"/>
        <v>CHF_RFR</v>
      </c>
      <c r="O9" s="6" t="str">
        <f t="shared" si="0"/>
        <v>GBP_RFR</v>
      </c>
      <c r="P9" s="6" t="str">
        <f t="shared" si="0"/>
        <v>USD_RFR</v>
      </c>
      <c r="Q9" s="6" t="str">
        <f t="shared" si="0"/>
        <v>CNY_RFR</v>
      </c>
      <c r="R9" s="6" t="str">
        <f t="shared" si="0"/>
        <v>JPY_RFR</v>
      </c>
      <c r="T9" s="6" t="str">
        <f>T1&amp;"_RFR_ADV"</f>
        <v>EUR_RFR_ADV</v>
      </c>
      <c r="U9" s="6" t="str">
        <f t="shared" ref="U9:AI9" si="1">U1&amp;"_RFR_ADV"</f>
        <v>CZK_RFR_ADV</v>
      </c>
      <c r="V9" s="6" t="str">
        <f t="shared" si="1"/>
        <v>DKK_RFR_ADV</v>
      </c>
      <c r="W9" s="6" t="str">
        <f t="shared" si="1"/>
        <v>HRK_RFR_ADV</v>
      </c>
      <c r="X9" s="6" t="str">
        <f t="shared" si="1"/>
        <v>PLN_RFR_ADV</v>
      </c>
      <c r="Y9" s="6" t="str">
        <f t="shared" si="1"/>
        <v>SEK_RFR_ADV</v>
      </c>
      <c r="Z9" s="6" t="str">
        <f t="shared" si="1"/>
        <v>HUF_RFR_ADV</v>
      </c>
      <c r="AA9" s="6" t="str">
        <f t="shared" si="1"/>
        <v>RON_RFR_ADV</v>
      </c>
      <c r="AB9" s="6" t="str">
        <f t="shared" si="1"/>
        <v>BGN_RFR_ADV</v>
      </c>
      <c r="AC9" s="6" t="str">
        <f t="shared" si="1"/>
        <v>NOK_RFR_ADV</v>
      </c>
      <c r="AD9" s="6" t="str">
        <f t="shared" si="1"/>
        <v>ISK_RFR_ADV</v>
      </c>
      <c r="AE9" s="6" t="str">
        <f t="shared" si="1"/>
        <v>CHF_RFR_ADV</v>
      </c>
      <c r="AF9" s="6" t="str">
        <f t="shared" si="1"/>
        <v>GBP_RFR_ADV</v>
      </c>
      <c r="AG9" s="6" t="str">
        <f t="shared" si="1"/>
        <v>USD_RFR_ADV</v>
      </c>
      <c r="AH9" s="6" t="str">
        <f t="shared" si="1"/>
        <v>CNY_RFR_ADV</v>
      </c>
      <c r="AI9" s="6" t="str">
        <f t="shared" si="1"/>
        <v>JPY_RFR_ADV</v>
      </c>
      <c r="AK9" s="6" t="str">
        <f>AK1&amp;"_INF"</f>
        <v>EUR_INF</v>
      </c>
      <c r="AL9" s="6" t="str">
        <f t="shared" ref="AL9:AZ9" si="2">AL1&amp;"_INF"</f>
        <v>CZK_INF</v>
      </c>
      <c r="AM9" s="6" t="str">
        <f t="shared" si="2"/>
        <v>DKK_INF</v>
      </c>
      <c r="AN9" s="6" t="str">
        <f t="shared" si="2"/>
        <v>HRK_INF</v>
      </c>
      <c r="AO9" s="6" t="str">
        <f t="shared" si="2"/>
        <v>PLN_INF</v>
      </c>
      <c r="AP9" s="6" t="str">
        <f t="shared" si="2"/>
        <v>SEK_INF</v>
      </c>
      <c r="AQ9" s="6" t="str">
        <f t="shared" si="2"/>
        <v>HUF_INF</v>
      </c>
      <c r="AR9" s="6" t="str">
        <f t="shared" si="2"/>
        <v>RON_INF</v>
      </c>
      <c r="AS9" s="6" t="str">
        <f t="shared" si="2"/>
        <v>BGN_INF</v>
      </c>
      <c r="AT9" s="6" t="str">
        <f t="shared" si="2"/>
        <v>NOK_INF</v>
      </c>
      <c r="AU9" s="6" t="str">
        <f t="shared" si="2"/>
        <v>ISK_INF</v>
      </c>
      <c r="AV9" s="6" t="str">
        <f t="shared" si="2"/>
        <v>CHF_INF</v>
      </c>
      <c r="AW9" s="6" t="str">
        <f t="shared" si="2"/>
        <v>GBP_INF</v>
      </c>
      <c r="AX9" s="6" t="str">
        <f t="shared" si="2"/>
        <v>USD_INF</v>
      </c>
      <c r="AY9" s="6" t="str">
        <f t="shared" si="2"/>
        <v>CNY_INF</v>
      </c>
      <c r="AZ9" s="6" t="str">
        <f t="shared" si="2"/>
        <v>JPY_INF</v>
      </c>
    </row>
    <row r="10" spans="2:52" x14ac:dyDescent="0.25">
      <c r="B10">
        <v>1</v>
      </c>
      <c r="C10" s="7">
        <v>-5.8499999999999993E-3</v>
      </c>
      <c r="D10" s="7">
        <v>4.6349999999999995E-2</v>
      </c>
      <c r="E10" s="7">
        <v>-5.9500000000000004E-3</v>
      </c>
      <c r="F10" s="8">
        <v>-1.8400000000000001E-3</v>
      </c>
      <c r="G10" s="9">
        <v>2.656E-2</v>
      </c>
      <c r="H10" s="9">
        <v>-1.1000000000000002E-4</v>
      </c>
      <c r="I10" s="9">
        <v>3.4909999999999997E-2</v>
      </c>
      <c r="J10" s="8">
        <v>3.9309999999999998E-2</v>
      </c>
      <c r="K10" s="8">
        <v>-6.3499999999999997E-3</v>
      </c>
      <c r="L10" s="8">
        <v>1.14E-2</v>
      </c>
      <c r="M10" s="8">
        <v>3.1300000000000001E-2</v>
      </c>
      <c r="N10" s="8">
        <v>-8.0199999999999994E-3</v>
      </c>
      <c r="O10" s="8">
        <v>7.8100000000000001E-3</v>
      </c>
      <c r="P10" s="8">
        <v>4.4000000000000003E-3</v>
      </c>
      <c r="Q10" s="8">
        <v>2.1170000000000001E-2</v>
      </c>
      <c r="R10" s="8">
        <v>-7.9000000000000001E-4</v>
      </c>
      <c r="S10">
        <v>1</v>
      </c>
      <c r="T10" s="8">
        <v>5.9000000000000003E-4</v>
      </c>
      <c r="U10" s="8">
        <v>4.3130000000000002E-2</v>
      </c>
      <c r="V10" s="8">
        <v>1.8500000000000001E-3</v>
      </c>
      <c r="W10" s="8">
        <v>3.1060000000000001E-2</v>
      </c>
      <c r="X10" s="8">
        <v>1.4829999999999999E-2</v>
      </c>
      <c r="Y10" s="8">
        <v>5.62E-3</v>
      </c>
      <c r="Z10" s="8">
        <v>2.775E-2</v>
      </c>
      <c r="AA10" s="8">
        <v>1.4919999999999999E-2</v>
      </c>
      <c r="AB10" s="8">
        <v>7.7299999999999999E-3</v>
      </c>
      <c r="AC10" s="8">
        <v>1.342E-2</v>
      </c>
      <c r="AD10" s="8">
        <v>2.896E-2</v>
      </c>
      <c r="AE10" s="8">
        <v>-1.4400000000000001E-3</v>
      </c>
      <c r="AF10" s="8">
        <v>1.435E-2</v>
      </c>
      <c r="AG10" s="8">
        <v>1.6750000000000001E-2</v>
      </c>
      <c r="AH10" s="8">
        <v>1.278E-2</v>
      </c>
      <c r="AI10" s="8">
        <v>4.7600000000000003E-3</v>
      </c>
      <c r="AJ10">
        <v>1</v>
      </c>
      <c r="AK10" s="8">
        <v>3.4799999999999998E-2</v>
      </c>
      <c r="AL10" s="8">
        <v>0.02</v>
      </c>
      <c r="AM10" s="8">
        <v>3.4799999999999998E-2</v>
      </c>
      <c r="AN10" s="8">
        <v>0.02</v>
      </c>
      <c r="AO10" s="8">
        <v>0.02</v>
      </c>
      <c r="AP10" s="8">
        <v>0.02</v>
      </c>
      <c r="AQ10" s="8">
        <v>0.03</v>
      </c>
      <c r="AR10" s="8">
        <v>0.02</v>
      </c>
      <c r="AS10" s="8">
        <v>3.4799999999999998E-2</v>
      </c>
      <c r="AT10" s="8">
        <v>0.02</v>
      </c>
      <c r="AU10" s="8">
        <v>0.02</v>
      </c>
      <c r="AV10" s="8">
        <v>0.01</v>
      </c>
      <c r="AW10" s="8">
        <v>6.3399999999999998E-2</v>
      </c>
      <c r="AX10" s="8">
        <v>3.6679999999999997E-2</v>
      </c>
      <c r="AY10" s="8">
        <v>0.03</v>
      </c>
      <c r="AZ10" s="8">
        <v>0.02</v>
      </c>
    </row>
    <row r="11" spans="2:52" x14ac:dyDescent="0.25">
      <c r="B11">
        <v>2</v>
      </c>
      <c r="C11" s="7">
        <v>-3.9500000000000004E-3</v>
      </c>
      <c r="D11" s="7">
        <v>4.3799999999999999E-2</v>
      </c>
      <c r="E11" s="7">
        <v>-4.0499999999999998E-3</v>
      </c>
      <c r="F11" s="8">
        <v>-6.6E-4</v>
      </c>
      <c r="G11" s="9">
        <v>3.3790000000000001E-2</v>
      </c>
      <c r="H11" s="9">
        <v>1.97E-3</v>
      </c>
      <c r="I11" s="9">
        <v>3.943E-2</v>
      </c>
      <c r="J11" s="8">
        <v>4.3419999999999993E-2</v>
      </c>
      <c r="K11" s="8">
        <v>-4.45E-3</v>
      </c>
      <c r="L11" s="8">
        <v>1.5190000000000002E-2</v>
      </c>
      <c r="M11" s="8">
        <v>3.3709999999999997E-2</v>
      </c>
      <c r="N11" s="8">
        <v>-5.8799999999999998E-3</v>
      </c>
      <c r="O11" s="8">
        <v>1.103E-2</v>
      </c>
      <c r="P11" s="8">
        <v>8.3499999999999998E-3</v>
      </c>
      <c r="Q11" s="8">
        <v>2.189E-2</v>
      </c>
      <c r="R11" s="8">
        <v>-7.5999999999999993E-4</v>
      </c>
      <c r="S11">
        <v>2</v>
      </c>
      <c r="T11" s="8">
        <v>2.64E-3</v>
      </c>
      <c r="U11" s="8">
        <v>4.0059999999999998E-2</v>
      </c>
      <c r="V11" s="8">
        <v>3.96E-3</v>
      </c>
      <c r="W11" s="8">
        <v>2.9590000000000002E-2</v>
      </c>
      <c r="X11" s="8">
        <v>2.2370000000000001E-2</v>
      </c>
      <c r="Y11" s="8">
        <v>7.3000000000000001E-3</v>
      </c>
      <c r="Z11" s="8">
        <v>3.2000000000000001E-2</v>
      </c>
      <c r="AA11" s="8">
        <v>2.052E-2</v>
      </c>
      <c r="AB11" s="8">
        <v>9.7800000000000005E-3</v>
      </c>
      <c r="AC11" s="8">
        <v>1.813E-2</v>
      </c>
      <c r="AD11" s="8">
        <v>3.2120000000000003E-2</v>
      </c>
      <c r="AE11" s="8">
        <v>1.0499999999999999E-3</v>
      </c>
      <c r="AF11" s="8">
        <v>1.7319999999999999E-2</v>
      </c>
      <c r="AG11" s="8">
        <v>1.9539999999999998E-2</v>
      </c>
      <c r="AH11" s="8">
        <v>1.559E-2</v>
      </c>
      <c r="AI11" s="8">
        <v>5.3E-3</v>
      </c>
      <c r="AJ11">
        <v>2</v>
      </c>
      <c r="AK11" s="8">
        <v>2.6290000000000001E-2</v>
      </c>
      <c r="AL11" s="8">
        <v>0.02</v>
      </c>
      <c r="AM11" s="8">
        <v>2.6290000000000001E-2</v>
      </c>
      <c r="AN11" s="8">
        <v>0.02</v>
      </c>
      <c r="AO11" s="8">
        <v>0.02</v>
      </c>
      <c r="AP11" s="8">
        <v>0.02</v>
      </c>
      <c r="AQ11" s="8">
        <v>0.03</v>
      </c>
      <c r="AR11" s="8">
        <v>0.02</v>
      </c>
      <c r="AS11" s="8">
        <v>2.6290000000000001E-2</v>
      </c>
      <c r="AT11" s="8">
        <v>0.02</v>
      </c>
      <c r="AU11" s="8">
        <v>0.02</v>
      </c>
      <c r="AV11" s="8">
        <v>0.01</v>
      </c>
      <c r="AW11" s="8">
        <v>5.0130000000000001E-2</v>
      </c>
      <c r="AX11" s="8">
        <v>3.3410000000000002E-2</v>
      </c>
      <c r="AY11" s="8">
        <v>0.03</v>
      </c>
      <c r="AZ11" s="8">
        <v>0.02</v>
      </c>
    </row>
    <row r="12" spans="2:52" x14ac:dyDescent="0.25">
      <c r="B12">
        <v>3</v>
      </c>
      <c r="C12" s="7">
        <v>-2.4599999999999999E-3</v>
      </c>
      <c r="D12" s="7">
        <v>4.1329999999999999E-2</v>
      </c>
      <c r="E12" s="7">
        <v>-2.5600000000000002E-3</v>
      </c>
      <c r="F12" s="8">
        <v>1.2999999999999999E-4</v>
      </c>
      <c r="G12" s="9">
        <v>3.603E-2</v>
      </c>
      <c r="H12" s="9">
        <v>3.8800000000000002E-3</v>
      </c>
      <c r="I12" s="9">
        <v>4.130000000000001E-2</v>
      </c>
      <c r="J12" s="8">
        <v>4.5199999999999997E-2</v>
      </c>
      <c r="K12" s="8">
        <v>-2.96E-3</v>
      </c>
      <c r="L12" s="8">
        <v>1.6889999999999999E-2</v>
      </c>
      <c r="M12" s="8">
        <v>3.5470000000000002E-2</v>
      </c>
      <c r="N12" s="8">
        <v>-4.8199999999999996E-3</v>
      </c>
      <c r="O12" s="8">
        <v>1.2030000000000001E-2</v>
      </c>
      <c r="P12" s="8">
        <v>1.077E-2</v>
      </c>
      <c r="Q12" s="8">
        <v>2.2880000000000001E-2</v>
      </c>
      <c r="R12" s="8">
        <v>-8.1999999999999998E-4</v>
      </c>
      <c r="S12">
        <v>3</v>
      </c>
      <c r="T12" s="8">
        <v>4.2700000000000004E-3</v>
      </c>
      <c r="U12" s="8">
        <v>3.7139999999999999E-2</v>
      </c>
      <c r="V12" s="8">
        <v>5.6600000000000001E-3</v>
      </c>
      <c r="W12" s="8">
        <v>2.7720000000000002E-2</v>
      </c>
      <c r="X12" s="8">
        <v>2.4910000000000002E-2</v>
      </c>
      <c r="Y12" s="8">
        <v>8.8100000000000001E-3</v>
      </c>
      <c r="Z12" s="8">
        <v>3.3590000000000002E-2</v>
      </c>
      <c r="AA12" s="8">
        <v>2.3789999999999999E-2</v>
      </c>
      <c r="AB12" s="8">
        <v>1.1429999999999999E-2</v>
      </c>
      <c r="AC12" s="8">
        <v>2.0650000000000002E-2</v>
      </c>
      <c r="AD12" s="8">
        <v>3.4630000000000001E-2</v>
      </c>
      <c r="AE12" s="8">
        <v>2.47E-3</v>
      </c>
      <c r="AF12" s="8">
        <v>1.8069999999999999E-2</v>
      </c>
      <c r="AG12" s="8">
        <v>2.0799999999999999E-2</v>
      </c>
      <c r="AH12" s="8">
        <v>1.8540000000000001E-2</v>
      </c>
      <c r="AI12" s="8">
        <v>5.7600000000000004E-3</v>
      </c>
      <c r="AJ12">
        <v>3</v>
      </c>
      <c r="AK12" s="8">
        <v>2.3369999999999998E-2</v>
      </c>
      <c r="AL12" s="8">
        <v>0.02</v>
      </c>
      <c r="AM12" s="8">
        <v>2.3369999999999998E-2</v>
      </c>
      <c r="AN12" s="8">
        <v>0.02</v>
      </c>
      <c r="AO12" s="8">
        <v>0.02</v>
      </c>
      <c r="AP12" s="8">
        <v>0.02</v>
      </c>
      <c r="AQ12" s="8">
        <v>0.03</v>
      </c>
      <c r="AR12" s="8">
        <v>0.02</v>
      </c>
      <c r="AS12" s="8">
        <v>2.3369999999999998E-2</v>
      </c>
      <c r="AT12" s="8">
        <v>0.02</v>
      </c>
      <c r="AU12" s="8">
        <v>0.02</v>
      </c>
      <c r="AV12" s="8">
        <v>0.01</v>
      </c>
      <c r="AW12" s="8">
        <v>4.6899999999999997E-2</v>
      </c>
      <c r="AX12" s="8">
        <v>3.2059999999999998E-2</v>
      </c>
      <c r="AY12" s="8">
        <v>0.03</v>
      </c>
      <c r="AZ12" s="8">
        <v>0.02</v>
      </c>
    </row>
    <row r="13" spans="2:52" x14ac:dyDescent="0.25">
      <c r="B13">
        <v>4</v>
      </c>
      <c r="C13" s="7">
        <v>-1.4499999999999999E-3</v>
      </c>
      <c r="D13" s="7">
        <v>3.9109999999999999E-2</v>
      </c>
      <c r="E13" s="7">
        <v>-1.5499999999999999E-3</v>
      </c>
      <c r="F13" s="8">
        <v>9.2000000000000003E-4</v>
      </c>
      <c r="G13" s="9">
        <v>3.7019999999999997E-2</v>
      </c>
      <c r="H13" s="9">
        <v>5.1700000000000001E-3</v>
      </c>
      <c r="I13" s="9">
        <v>4.2270000000000002E-2</v>
      </c>
      <c r="J13" s="8">
        <v>4.6080000000000003E-2</v>
      </c>
      <c r="K13" s="8">
        <v>-1.9599999999999999E-3</v>
      </c>
      <c r="L13" s="8">
        <v>1.755E-2</v>
      </c>
      <c r="M13" s="8">
        <v>3.671E-2</v>
      </c>
      <c r="N13" s="8">
        <v>-4.0800000000000003E-3</v>
      </c>
      <c r="O13" s="8">
        <v>1.213E-2</v>
      </c>
      <c r="P13" s="8">
        <v>1.1850000000000001E-2</v>
      </c>
      <c r="Q13" s="8">
        <v>2.3860000000000003E-2</v>
      </c>
      <c r="R13" s="8">
        <v>-7.2000000000000005E-4</v>
      </c>
      <c r="S13">
        <v>4</v>
      </c>
      <c r="T13" s="8">
        <v>5.4299999999999999E-3</v>
      </c>
      <c r="U13" s="8">
        <v>3.4419999999999999E-2</v>
      </c>
      <c r="V13" s="8">
        <v>6.8900000000000003E-3</v>
      </c>
      <c r="W13" s="8">
        <v>2.5850000000000001E-2</v>
      </c>
      <c r="X13" s="8">
        <v>2.6200000000000001E-2</v>
      </c>
      <c r="Y13" s="8">
        <v>9.7000000000000003E-3</v>
      </c>
      <c r="Z13" s="8">
        <v>3.4279999999999998E-2</v>
      </c>
      <c r="AA13" s="8">
        <v>2.6169999999999999E-2</v>
      </c>
      <c r="AB13" s="8">
        <v>1.259E-2</v>
      </c>
      <c r="AC13" s="8">
        <v>2.2200000000000001E-2</v>
      </c>
      <c r="AD13" s="8">
        <v>3.6589999999999998E-2</v>
      </c>
      <c r="AE13" s="8">
        <v>3.5400000000000002E-3</v>
      </c>
      <c r="AF13" s="8">
        <v>1.7909999999999999E-2</v>
      </c>
      <c r="AG13" s="8">
        <v>2.0719999999999999E-2</v>
      </c>
      <c r="AH13" s="8">
        <v>2.1559999999999999E-2</v>
      </c>
      <c r="AI13" s="8">
        <v>6.3699999999999998E-3</v>
      </c>
      <c r="AJ13">
        <v>4</v>
      </c>
      <c r="AK13" s="8">
        <v>2.2169999999999999E-2</v>
      </c>
      <c r="AL13" s="8">
        <v>0.02</v>
      </c>
      <c r="AM13" s="8">
        <v>2.2169999999999999E-2</v>
      </c>
      <c r="AN13" s="8">
        <v>0.02</v>
      </c>
      <c r="AO13" s="8">
        <v>0.02</v>
      </c>
      <c r="AP13" s="8">
        <v>0.02</v>
      </c>
      <c r="AQ13" s="8">
        <v>0.03</v>
      </c>
      <c r="AR13" s="8">
        <v>0.02</v>
      </c>
      <c r="AS13" s="8">
        <v>2.2169999999999999E-2</v>
      </c>
      <c r="AT13" s="8">
        <v>0.02</v>
      </c>
      <c r="AU13" s="8">
        <v>0.02</v>
      </c>
      <c r="AV13" s="8">
        <v>0.01</v>
      </c>
      <c r="AW13" s="8">
        <v>4.5400000000000003E-2</v>
      </c>
      <c r="AX13" s="8">
        <v>3.065E-2</v>
      </c>
      <c r="AY13" s="8">
        <v>0.03</v>
      </c>
      <c r="AZ13" s="8">
        <v>0.02</v>
      </c>
    </row>
    <row r="14" spans="2:52" x14ac:dyDescent="0.25">
      <c r="B14">
        <v>5</v>
      </c>
      <c r="C14" s="7">
        <v>-8.4000000000000003E-4</v>
      </c>
      <c r="D14" s="7">
        <v>3.7139999999999999E-2</v>
      </c>
      <c r="E14" s="7">
        <v>-9.3999999999999997E-4</v>
      </c>
      <c r="F14" s="8">
        <v>1.8599999999999999E-3</v>
      </c>
      <c r="G14" s="9">
        <v>3.7339999999999998E-2</v>
      </c>
      <c r="H14" s="9">
        <v>6.13E-3</v>
      </c>
      <c r="I14" s="9">
        <v>4.2909999999999997E-2</v>
      </c>
      <c r="J14" s="8">
        <v>4.6799999999999994E-2</v>
      </c>
      <c r="K14" s="8">
        <v>-1.34E-3</v>
      </c>
      <c r="L14" s="8">
        <v>1.7780000000000001E-2</v>
      </c>
      <c r="M14" s="8">
        <v>3.7740000000000003E-2</v>
      </c>
      <c r="N14" s="8">
        <v>-3.31E-3</v>
      </c>
      <c r="O14" s="8">
        <v>1.196E-2</v>
      </c>
      <c r="P14" s="8">
        <v>1.2760000000000001E-2</v>
      </c>
      <c r="Q14" s="8">
        <v>2.4719999999999999E-2</v>
      </c>
      <c r="R14" s="8">
        <v>-6.4000000000000005E-4</v>
      </c>
      <c r="S14">
        <v>5</v>
      </c>
      <c r="T14" s="8">
        <v>6.1900000000000002E-3</v>
      </c>
      <c r="U14" s="8">
        <v>3.1850000000000003E-2</v>
      </c>
      <c r="V14" s="8">
        <v>7.7099999999999998E-3</v>
      </c>
      <c r="W14" s="8">
        <v>2.4140000000000002E-2</v>
      </c>
      <c r="X14" s="8">
        <v>2.682E-2</v>
      </c>
      <c r="Y14" s="8">
        <v>1.026E-2</v>
      </c>
      <c r="Z14" s="8">
        <v>3.465E-2</v>
      </c>
      <c r="AA14" s="8">
        <v>2.8379999999999999E-2</v>
      </c>
      <c r="AB14" s="8">
        <v>1.336E-2</v>
      </c>
      <c r="AC14" s="8">
        <v>2.3460000000000002E-2</v>
      </c>
      <c r="AD14" s="8">
        <v>3.8390000000000001E-2</v>
      </c>
      <c r="AE14" s="8">
        <v>4.6699999999999997E-3</v>
      </c>
      <c r="AF14" s="8">
        <v>1.7489999999999999E-2</v>
      </c>
      <c r="AG14" s="8">
        <v>2.0459999999999999E-2</v>
      </c>
      <c r="AH14" s="8">
        <v>2.47E-2</v>
      </c>
      <c r="AI14" s="8">
        <v>6.9699999999999996E-3</v>
      </c>
      <c r="AJ14">
        <v>5</v>
      </c>
      <c r="AK14" s="8">
        <v>2.146E-2</v>
      </c>
      <c r="AL14" s="8">
        <v>0.02</v>
      </c>
      <c r="AM14" s="8">
        <v>2.146E-2</v>
      </c>
      <c r="AN14" s="8">
        <v>0.02</v>
      </c>
      <c r="AO14" s="8">
        <v>0.02</v>
      </c>
      <c r="AP14" s="8">
        <v>0.02</v>
      </c>
      <c r="AQ14" s="8">
        <v>0.03</v>
      </c>
      <c r="AR14" s="8">
        <v>0.02</v>
      </c>
      <c r="AS14" s="8">
        <v>2.146E-2</v>
      </c>
      <c r="AT14" s="8">
        <v>0.02</v>
      </c>
      <c r="AU14" s="8">
        <v>0.02</v>
      </c>
      <c r="AV14" s="8">
        <v>0.01</v>
      </c>
      <c r="AW14" s="8">
        <v>4.4580000000000002E-2</v>
      </c>
      <c r="AX14" s="8">
        <v>2.9850000000000002E-2</v>
      </c>
      <c r="AY14" s="8">
        <v>0.03</v>
      </c>
      <c r="AZ14" s="8">
        <v>0.02</v>
      </c>
    </row>
    <row r="15" spans="2:52" x14ac:dyDescent="0.25">
      <c r="B15">
        <v>6</v>
      </c>
      <c r="C15" s="7">
        <v>-2.5999999999999998E-4</v>
      </c>
      <c r="D15" s="7">
        <v>3.5389999999999998E-2</v>
      </c>
      <c r="E15" s="7">
        <v>-3.6000000000000002E-4</v>
      </c>
      <c r="F15" s="8">
        <v>2.96E-3</v>
      </c>
      <c r="G15" s="9">
        <v>3.7179999999999998E-2</v>
      </c>
      <c r="H15" s="9">
        <v>6.5700000000000003E-3</v>
      </c>
      <c r="I15" s="9">
        <v>4.3380000000000002E-2</v>
      </c>
      <c r="J15" s="8">
        <v>4.7530000000000003E-2</v>
      </c>
      <c r="K15" s="8">
        <v>-7.5999999999999993E-4</v>
      </c>
      <c r="L15" s="8">
        <v>1.7809999999999999E-2</v>
      </c>
      <c r="M15" s="8">
        <v>3.866E-2</v>
      </c>
      <c r="N15" s="8">
        <v>-2.4399999999999999E-3</v>
      </c>
      <c r="O15" s="8">
        <v>1.1679999999999999E-2</v>
      </c>
      <c r="P15" s="8">
        <v>1.332E-2</v>
      </c>
      <c r="Q15" s="8">
        <v>2.545E-2</v>
      </c>
      <c r="R15" s="8">
        <v>-4.8999999999999998E-4</v>
      </c>
      <c r="S15">
        <v>6</v>
      </c>
      <c r="T15" s="8">
        <v>6.9199999999999999E-3</v>
      </c>
      <c r="U15" s="8">
        <v>2.9430000000000001E-2</v>
      </c>
      <c r="V15" s="8">
        <v>8.5000000000000006E-3</v>
      </c>
      <c r="W15" s="8">
        <v>2.2579999999999999E-2</v>
      </c>
      <c r="X15" s="8">
        <v>2.6960000000000001E-2</v>
      </c>
      <c r="Y15" s="8">
        <v>1.023E-2</v>
      </c>
      <c r="Z15" s="8">
        <v>3.4840000000000003E-2</v>
      </c>
      <c r="AA15" s="8">
        <v>3.0599999999999999E-2</v>
      </c>
      <c r="AB15" s="8">
        <v>1.41E-2</v>
      </c>
      <c r="AC15" s="8">
        <v>2.4649999999999998E-2</v>
      </c>
      <c r="AD15" s="8">
        <v>4.0149999999999998E-2</v>
      </c>
      <c r="AE15" s="8">
        <v>5.9100000000000003E-3</v>
      </c>
      <c r="AF15" s="8">
        <v>1.6959999999999999E-2</v>
      </c>
      <c r="AG15" s="8">
        <v>1.9859999999999999E-2</v>
      </c>
      <c r="AH15" s="8">
        <v>2.794E-2</v>
      </c>
      <c r="AI15" s="8">
        <v>7.6299999999999996E-3</v>
      </c>
      <c r="AJ15">
        <v>6</v>
      </c>
      <c r="AK15" s="8">
        <v>2.0959999999999999E-2</v>
      </c>
      <c r="AL15" s="8">
        <v>0.02</v>
      </c>
      <c r="AM15" s="8">
        <v>2.0959999999999999E-2</v>
      </c>
      <c r="AN15" s="8">
        <v>0.02</v>
      </c>
      <c r="AO15" s="8">
        <v>0.02</v>
      </c>
      <c r="AP15" s="8">
        <v>0.02</v>
      </c>
      <c r="AQ15" s="8">
        <v>0.03</v>
      </c>
      <c r="AR15" s="8">
        <v>0.02</v>
      </c>
      <c r="AS15" s="8">
        <v>2.0959999999999999E-2</v>
      </c>
      <c r="AT15" s="8">
        <v>0.02</v>
      </c>
      <c r="AU15" s="8">
        <v>0.02</v>
      </c>
      <c r="AV15" s="8">
        <v>0.01</v>
      </c>
      <c r="AW15" s="8">
        <v>4.3839999999999997E-2</v>
      </c>
      <c r="AX15" s="8">
        <v>2.9389999999999999E-2</v>
      </c>
      <c r="AY15" s="8">
        <v>0.03</v>
      </c>
      <c r="AZ15" s="8">
        <v>0.02</v>
      </c>
    </row>
    <row r="16" spans="2:52" x14ac:dyDescent="0.25">
      <c r="B16">
        <v>7</v>
      </c>
      <c r="C16" s="7">
        <v>2.9999999999999997E-4</v>
      </c>
      <c r="D16" s="7">
        <v>3.39E-2</v>
      </c>
      <c r="E16" s="7">
        <v>2.0000000000000001E-4</v>
      </c>
      <c r="F16" s="8">
        <v>4.1900000000000001E-3</v>
      </c>
      <c r="G16" s="9">
        <v>3.6760000000000001E-2</v>
      </c>
      <c r="H16" s="9">
        <v>6.8399999999999997E-3</v>
      </c>
      <c r="I16" s="9">
        <v>4.3709999999999999E-2</v>
      </c>
      <c r="J16" s="8">
        <v>4.827E-2</v>
      </c>
      <c r="K16" s="8">
        <v>-2.0000000000000001E-4</v>
      </c>
      <c r="L16" s="8">
        <v>1.7780000000000001E-2</v>
      </c>
      <c r="M16" s="8">
        <v>3.9449999999999999E-2</v>
      </c>
      <c r="N16" s="8">
        <v>-1.6100000000000001E-3</v>
      </c>
      <c r="O16" s="8">
        <v>1.14E-2</v>
      </c>
      <c r="P16" s="8">
        <v>1.383E-2</v>
      </c>
      <c r="Q16" s="8">
        <v>2.6100000000000002E-2</v>
      </c>
      <c r="R16" s="8">
        <v>-3.4000000000000002E-4</v>
      </c>
      <c r="S16">
        <v>7</v>
      </c>
      <c r="T16" s="8">
        <v>7.6299999999999996E-3</v>
      </c>
      <c r="U16" s="8">
        <v>2.7289999999999998E-2</v>
      </c>
      <c r="V16" s="8">
        <v>9.2700000000000005E-3</v>
      </c>
      <c r="W16" s="8">
        <v>2.1149999999999999E-2</v>
      </c>
      <c r="X16" s="8">
        <v>2.6839999999999999E-2</v>
      </c>
      <c r="Y16" s="8">
        <v>1.004E-2</v>
      </c>
      <c r="Z16" s="8">
        <v>3.4889999999999997E-2</v>
      </c>
      <c r="AA16" s="8">
        <v>3.2849999999999997E-2</v>
      </c>
      <c r="AB16" s="8">
        <v>1.482E-2</v>
      </c>
      <c r="AC16" s="8">
        <v>2.5749999999999999E-2</v>
      </c>
      <c r="AD16" s="8">
        <v>4.172E-2</v>
      </c>
      <c r="AE16" s="8">
        <v>7.1199999999999996E-3</v>
      </c>
      <c r="AF16" s="8">
        <v>1.6420000000000001E-2</v>
      </c>
      <c r="AG16" s="8">
        <v>1.9210000000000001E-2</v>
      </c>
      <c r="AH16" s="8">
        <v>3.1040000000000002E-2</v>
      </c>
      <c r="AI16" s="8">
        <v>8.3000000000000001E-3</v>
      </c>
      <c r="AJ16">
        <v>7</v>
      </c>
      <c r="AK16" s="8">
        <v>2.077E-2</v>
      </c>
      <c r="AL16" s="8">
        <v>0.02</v>
      </c>
      <c r="AM16" s="8">
        <v>2.077E-2</v>
      </c>
      <c r="AN16" s="8">
        <v>0.02</v>
      </c>
      <c r="AO16" s="8">
        <v>0.02</v>
      </c>
      <c r="AP16" s="8">
        <v>0.02</v>
      </c>
      <c r="AQ16" s="8">
        <v>0.03</v>
      </c>
      <c r="AR16" s="8">
        <v>0.02</v>
      </c>
      <c r="AS16" s="8">
        <v>2.077E-2</v>
      </c>
      <c r="AT16" s="8">
        <v>0.02</v>
      </c>
      <c r="AU16" s="8">
        <v>0.02</v>
      </c>
      <c r="AV16" s="8">
        <v>0.01</v>
      </c>
      <c r="AW16" s="8">
        <v>4.3459999999999999E-2</v>
      </c>
      <c r="AX16" s="8">
        <v>2.8709999999999999E-2</v>
      </c>
      <c r="AY16" s="8">
        <v>0.03</v>
      </c>
      <c r="AZ16" s="8">
        <v>0.02</v>
      </c>
    </row>
    <row r="17" spans="2:52" x14ac:dyDescent="0.25">
      <c r="B17">
        <v>8</v>
      </c>
      <c r="C17" s="7">
        <v>8.8000000000000014E-4</v>
      </c>
      <c r="D17" s="7">
        <v>3.2660000000000002E-2</v>
      </c>
      <c r="E17" s="7">
        <v>7.7999999999999999E-4</v>
      </c>
      <c r="F17" s="8">
        <v>5.5199999999999997E-3</v>
      </c>
      <c r="G17" s="9">
        <v>3.6299999999999999E-2</v>
      </c>
      <c r="H17" s="9">
        <v>7.2199999999999999E-3</v>
      </c>
      <c r="I17" s="9">
        <v>4.3950000000000003E-2</v>
      </c>
      <c r="J17" s="8">
        <v>4.9059999999999999E-2</v>
      </c>
      <c r="K17" s="8">
        <v>3.6999999999999999E-4</v>
      </c>
      <c r="L17" s="8">
        <v>1.779E-2</v>
      </c>
      <c r="M17" s="8">
        <v>4.0060000000000005E-2</v>
      </c>
      <c r="N17" s="8">
        <v>-9.1E-4</v>
      </c>
      <c r="O17" s="8">
        <v>1.123E-2</v>
      </c>
      <c r="P17" s="8">
        <v>1.4330000000000001E-2</v>
      </c>
      <c r="Q17" s="8">
        <v>2.6710000000000001E-2</v>
      </c>
      <c r="R17" s="8">
        <v>-1.2999999999999999E-4</v>
      </c>
      <c r="S17">
        <v>8</v>
      </c>
      <c r="T17" s="8">
        <v>8.3599999999999994E-3</v>
      </c>
      <c r="U17" s="8">
        <v>2.5499999999999998E-2</v>
      </c>
      <c r="V17" s="8">
        <v>1.0059999999999999E-2</v>
      </c>
      <c r="W17" s="8">
        <v>1.983E-2</v>
      </c>
      <c r="X17" s="8">
        <v>2.6679999999999999E-2</v>
      </c>
      <c r="Y17" s="8">
        <v>0.01</v>
      </c>
      <c r="Z17" s="8">
        <v>3.4849999999999999E-2</v>
      </c>
      <c r="AA17" s="8">
        <v>3.5119999999999998E-2</v>
      </c>
      <c r="AB17" s="8">
        <v>1.554E-2</v>
      </c>
      <c r="AC17" s="8">
        <v>2.674E-2</v>
      </c>
      <c r="AD17" s="8">
        <v>4.2950000000000002E-2</v>
      </c>
      <c r="AE17" s="8">
        <v>8.1700000000000002E-3</v>
      </c>
      <c r="AF17" s="8">
        <v>1.6E-2</v>
      </c>
      <c r="AG17" s="8">
        <v>1.8550000000000001E-2</v>
      </c>
      <c r="AH17" s="8">
        <v>3.3849999999999998E-2</v>
      </c>
      <c r="AI17" s="8">
        <v>9.0200000000000002E-3</v>
      </c>
      <c r="AJ17">
        <v>8</v>
      </c>
      <c r="AK17" s="8">
        <v>2.0570000000000001E-2</v>
      </c>
      <c r="AL17" s="8">
        <v>0.02</v>
      </c>
      <c r="AM17" s="8">
        <v>2.0570000000000001E-2</v>
      </c>
      <c r="AN17" s="8">
        <v>0.02</v>
      </c>
      <c r="AO17" s="8">
        <v>0.02</v>
      </c>
      <c r="AP17" s="8">
        <v>0.02</v>
      </c>
      <c r="AQ17" s="8">
        <v>0.03</v>
      </c>
      <c r="AR17" s="8">
        <v>0.02</v>
      </c>
      <c r="AS17" s="8">
        <v>2.0570000000000001E-2</v>
      </c>
      <c r="AT17" s="8">
        <v>0.02</v>
      </c>
      <c r="AU17" s="8">
        <v>0.02</v>
      </c>
      <c r="AV17" s="8">
        <v>0.01</v>
      </c>
      <c r="AW17" s="8">
        <v>4.3060000000000001E-2</v>
      </c>
      <c r="AX17" s="8">
        <v>2.8299999999999999E-2</v>
      </c>
      <c r="AY17" s="8">
        <v>0.03</v>
      </c>
      <c r="AZ17" s="8">
        <v>0.02</v>
      </c>
    </row>
    <row r="18" spans="2:52" x14ac:dyDescent="0.25">
      <c r="B18">
        <v>9</v>
      </c>
      <c r="C18" s="7">
        <v>1.47E-3</v>
      </c>
      <c r="D18" s="7">
        <v>3.1669999999999997E-2</v>
      </c>
      <c r="E18" s="7">
        <v>1.3699999999999999E-3</v>
      </c>
      <c r="F18" s="8">
        <v>6.9100000000000003E-3</v>
      </c>
      <c r="G18" s="9">
        <v>3.5959999999999999E-2</v>
      </c>
      <c r="H18" s="9">
        <v>7.8300000000000002E-3</v>
      </c>
      <c r="I18" s="9">
        <v>4.417999999999999E-2</v>
      </c>
      <c r="J18" s="8">
        <v>4.99E-2</v>
      </c>
      <c r="K18" s="8">
        <v>9.7000000000000005E-4</v>
      </c>
      <c r="L18" s="8">
        <v>1.789E-2</v>
      </c>
      <c r="M18" s="8">
        <v>4.0480000000000002E-2</v>
      </c>
      <c r="N18" s="8">
        <v>-4.0000000000000002E-4</v>
      </c>
      <c r="O18" s="8">
        <v>1.115E-2</v>
      </c>
      <c r="P18" s="8">
        <v>1.4610000000000001E-2</v>
      </c>
      <c r="Q18" s="8">
        <v>2.7300000000000001E-2</v>
      </c>
      <c r="R18" s="8">
        <v>1E-4</v>
      </c>
      <c r="S18">
        <v>9</v>
      </c>
      <c r="T18" s="8">
        <v>9.1000000000000004E-3</v>
      </c>
      <c r="U18" s="8">
        <v>2.4080000000000001E-2</v>
      </c>
      <c r="V18" s="8">
        <v>1.086E-2</v>
      </c>
      <c r="W18" s="8">
        <v>1.856E-2</v>
      </c>
      <c r="X18" s="8">
        <v>2.665E-2</v>
      </c>
      <c r="Y18" s="8">
        <v>1.026E-2</v>
      </c>
      <c r="Z18" s="8">
        <v>3.4810000000000001E-2</v>
      </c>
      <c r="AA18" s="8">
        <v>3.746E-2</v>
      </c>
      <c r="AB18" s="8">
        <v>1.6299999999999999E-2</v>
      </c>
      <c r="AC18" s="8">
        <v>2.7609999999999999E-2</v>
      </c>
      <c r="AD18" s="8">
        <v>4.3799999999999999E-2</v>
      </c>
      <c r="AE18" s="8">
        <v>9.0100000000000006E-3</v>
      </c>
      <c r="AF18" s="8">
        <v>1.567E-2</v>
      </c>
      <c r="AG18" s="8">
        <v>1.7659999999999999E-2</v>
      </c>
      <c r="AH18" s="8">
        <v>3.6299999999999999E-2</v>
      </c>
      <c r="AI18" s="8">
        <v>9.7699999999999992E-3</v>
      </c>
      <c r="AJ18">
        <v>9</v>
      </c>
      <c r="AK18" s="8">
        <v>2.0480000000000002E-2</v>
      </c>
      <c r="AL18" s="8">
        <v>0.02</v>
      </c>
      <c r="AM18" s="8">
        <v>2.0480000000000002E-2</v>
      </c>
      <c r="AN18" s="8">
        <v>0.02</v>
      </c>
      <c r="AO18" s="8">
        <v>0.02</v>
      </c>
      <c r="AP18" s="8">
        <v>0.02</v>
      </c>
      <c r="AQ18" s="8">
        <v>0.03</v>
      </c>
      <c r="AR18" s="8">
        <v>0.02</v>
      </c>
      <c r="AS18" s="8">
        <v>2.0480000000000002E-2</v>
      </c>
      <c r="AT18" s="8">
        <v>0.02</v>
      </c>
      <c r="AU18" s="8">
        <v>0.02</v>
      </c>
      <c r="AV18" s="8">
        <v>0.01</v>
      </c>
      <c r="AW18" s="8">
        <v>4.2459999999999998E-2</v>
      </c>
      <c r="AX18" s="8">
        <v>2.8070000000000001E-2</v>
      </c>
      <c r="AY18" s="8">
        <v>0.03</v>
      </c>
      <c r="AZ18" s="8">
        <v>0.02</v>
      </c>
    </row>
    <row r="19" spans="2:52" x14ac:dyDescent="0.25">
      <c r="B19">
        <v>10</v>
      </c>
      <c r="C19" s="7">
        <v>2.0500000000000002E-3</v>
      </c>
      <c r="D19" s="7">
        <v>3.092E-2</v>
      </c>
      <c r="E19" s="7">
        <v>1.9499999999999997E-3</v>
      </c>
      <c r="F19" s="8">
        <v>8.2299999999999995E-3</v>
      </c>
      <c r="G19" s="9">
        <v>3.5740000000000001E-2</v>
      </c>
      <c r="H19" s="9">
        <v>8.8100000000000001E-3</v>
      </c>
      <c r="I19" s="9">
        <v>4.4330000000000001E-2</v>
      </c>
      <c r="J19" s="8">
        <v>5.0689999999999999E-2</v>
      </c>
      <c r="K19" s="8">
        <v>1.5499999999999999E-3</v>
      </c>
      <c r="L19" s="8">
        <v>1.8089999999999998E-2</v>
      </c>
      <c r="M19" s="8">
        <v>4.0759999999999998E-2</v>
      </c>
      <c r="N19" s="8">
        <v>-1E-4</v>
      </c>
      <c r="O19" s="8">
        <v>1.111E-2</v>
      </c>
      <c r="P19" s="8">
        <v>1.4949999999999998E-2</v>
      </c>
      <c r="Q19" s="8">
        <v>2.7879999999999999E-2</v>
      </c>
      <c r="R19" s="8">
        <v>3.3E-4</v>
      </c>
      <c r="S19">
        <v>10</v>
      </c>
      <c r="T19" s="8">
        <v>9.8300000000000002E-3</v>
      </c>
      <c r="U19" s="8">
        <v>2.3029999999999998E-2</v>
      </c>
      <c r="V19" s="8">
        <v>1.1650000000000001E-2</v>
      </c>
      <c r="W19" s="8">
        <v>1.7770000000000001E-2</v>
      </c>
      <c r="X19" s="8">
        <v>2.673E-2</v>
      </c>
      <c r="Y19" s="8">
        <v>1.095E-2</v>
      </c>
      <c r="Z19" s="8">
        <v>3.4680000000000002E-2</v>
      </c>
      <c r="AA19" s="8">
        <v>3.9739999999999998E-2</v>
      </c>
      <c r="AB19" s="8">
        <v>1.704E-2</v>
      </c>
      <c r="AC19" s="8">
        <v>2.835E-2</v>
      </c>
      <c r="AD19" s="8">
        <v>4.437E-2</v>
      </c>
      <c r="AE19" s="8">
        <v>9.6200000000000001E-3</v>
      </c>
      <c r="AF19" s="8">
        <v>1.537E-2</v>
      </c>
      <c r="AG19" s="8">
        <v>1.6840000000000001E-2</v>
      </c>
      <c r="AH19" s="8">
        <v>3.8339999999999999E-2</v>
      </c>
      <c r="AI19" s="8">
        <v>1.052E-2</v>
      </c>
      <c r="AJ19">
        <v>10</v>
      </c>
      <c r="AK19" s="8">
        <v>2.0490000000000001E-2</v>
      </c>
      <c r="AL19" s="8">
        <v>0.02</v>
      </c>
      <c r="AM19" s="8">
        <v>2.0490000000000001E-2</v>
      </c>
      <c r="AN19" s="8">
        <v>0.02</v>
      </c>
      <c r="AO19" s="8">
        <v>0.02</v>
      </c>
      <c r="AP19" s="8">
        <v>0.02</v>
      </c>
      <c r="AQ19" s="8">
        <v>0.03</v>
      </c>
      <c r="AR19" s="8">
        <v>0.02</v>
      </c>
      <c r="AS19" s="8">
        <v>2.0490000000000001E-2</v>
      </c>
      <c r="AT19" s="8">
        <v>0.02</v>
      </c>
      <c r="AU19" s="8">
        <v>0.02</v>
      </c>
      <c r="AV19" s="8">
        <v>0.01</v>
      </c>
      <c r="AW19" s="8">
        <v>4.1709999999999997E-2</v>
      </c>
      <c r="AX19" s="8">
        <v>2.7820000000000001E-2</v>
      </c>
      <c r="AY19" s="8">
        <v>0.03</v>
      </c>
      <c r="AZ19" s="8">
        <v>0.02</v>
      </c>
    </row>
    <row r="20" spans="2:52" x14ac:dyDescent="0.25">
      <c r="B20">
        <v>11</v>
      </c>
      <c r="C20" s="7">
        <v>2.5200000000000001E-3</v>
      </c>
      <c r="D20" s="7">
        <v>3.0380000000000004E-2</v>
      </c>
      <c r="E20" s="7">
        <v>2.4199999999999998E-3</v>
      </c>
      <c r="F20" s="8">
        <v>9.4599999999999997E-3</v>
      </c>
      <c r="G20" s="9">
        <v>3.5560000000000001E-2</v>
      </c>
      <c r="H20" s="9">
        <v>1.0200000000000001E-2</v>
      </c>
      <c r="I20" s="9">
        <v>4.4490000000000002E-2</v>
      </c>
      <c r="J20" s="8">
        <v>5.1220000000000002E-2</v>
      </c>
      <c r="K20" s="8">
        <v>2.0100000000000001E-3</v>
      </c>
      <c r="L20" s="8">
        <v>1.84E-2</v>
      </c>
      <c r="M20" s="8">
        <v>4.0930000000000001E-2</v>
      </c>
      <c r="N20" s="8">
        <v>1.0000000000000001E-5</v>
      </c>
      <c r="O20" s="8">
        <v>1.107E-2</v>
      </c>
      <c r="P20" s="8">
        <v>1.523E-2</v>
      </c>
      <c r="Q20" s="8">
        <v>2.8459999999999999E-2</v>
      </c>
      <c r="R20" s="8">
        <v>5.5000000000000003E-4</v>
      </c>
      <c r="S20">
        <v>11</v>
      </c>
      <c r="T20" s="8">
        <v>1.03E-2</v>
      </c>
      <c r="U20" s="8">
        <v>2.2339999999999999E-2</v>
      </c>
      <c r="V20" s="8">
        <v>1.2120000000000001E-2</v>
      </c>
      <c r="W20" s="8">
        <v>1.7409999999999998E-2</v>
      </c>
      <c r="X20" s="8">
        <v>2.6870000000000002E-2</v>
      </c>
      <c r="Y20" s="8">
        <v>1.2120000000000001E-2</v>
      </c>
      <c r="Z20" s="8">
        <v>3.4840000000000003E-2</v>
      </c>
      <c r="AA20" s="8">
        <v>4.1529999999999997E-2</v>
      </c>
      <c r="AB20" s="8">
        <v>1.7500000000000002E-2</v>
      </c>
      <c r="AC20" s="8">
        <v>2.8969999999999999E-2</v>
      </c>
      <c r="AD20" s="8">
        <v>4.4720000000000003E-2</v>
      </c>
      <c r="AE20" s="8">
        <v>9.9900000000000006E-3</v>
      </c>
      <c r="AF20" s="8">
        <v>1.521E-2</v>
      </c>
      <c r="AG20" s="8">
        <v>1.6899999999999998E-2</v>
      </c>
      <c r="AH20" s="8">
        <v>3.9940000000000003E-2</v>
      </c>
      <c r="AI20" s="8">
        <v>1.0829999999999999E-2</v>
      </c>
      <c r="AJ20">
        <v>11</v>
      </c>
      <c r="AK20" s="8">
        <v>2.053E-2</v>
      </c>
      <c r="AL20" s="8">
        <v>0.02</v>
      </c>
      <c r="AM20" s="8">
        <v>2.053E-2</v>
      </c>
      <c r="AN20" s="8">
        <v>0.02</v>
      </c>
      <c r="AO20" s="8">
        <v>0.02</v>
      </c>
      <c r="AP20" s="8">
        <v>0.02</v>
      </c>
      <c r="AQ20" s="8">
        <v>0.03</v>
      </c>
      <c r="AR20" s="8">
        <v>0.02</v>
      </c>
      <c r="AS20" s="8">
        <v>2.053E-2</v>
      </c>
      <c r="AT20" s="8">
        <v>0.02</v>
      </c>
      <c r="AU20" s="8">
        <v>0.02</v>
      </c>
      <c r="AV20" s="8">
        <v>0.01</v>
      </c>
      <c r="AW20" s="8">
        <v>4.1079999999999998E-2</v>
      </c>
      <c r="AX20" s="8">
        <v>2.758E-2</v>
      </c>
      <c r="AY20" s="8">
        <v>0.03</v>
      </c>
      <c r="AZ20" s="8">
        <v>0.02</v>
      </c>
    </row>
    <row r="21" spans="2:52" x14ac:dyDescent="0.25">
      <c r="B21">
        <v>12</v>
      </c>
      <c r="C21" s="7">
        <v>3.0100000000000001E-3</v>
      </c>
      <c r="D21" s="7">
        <v>3.0009999999999998E-2</v>
      </c>
      <c r="E21" s="7">
        <v>2.9099999999999998E-3</v>
      </c>
      <c r="F21" s="8">
        <v>1.061E-2</v>
      </c>
      <c r="G21" s="9">
        <v>3.5430000000000003E-2</v>
      </c>
      <c r="H21" s="9">
        <v>1.1739999999999999E-2</v>
      </c>
      <c r="I21" s="9">
        <v>4.4690000000000001E-2</v>
      </c>
      <c r="J21" s="8">
        <v>5.151E-2</v>
      </c>
      <c r="K21" s="8">
        <v>2.5000000000000001E-3</v>
      </c>
      <c r="L21" s="8">
        <v>1.8790000000000001E-2</v>
      </c>
      <c r="M21" s="8">
        <v>4.104E-2</v>
      </c>
      <c r="N21" s="8">
        <v>-1.0000000000000001E-5</v>
      </c>
      <c r="O21" s="8">
        <v>1.103E-2</v>
      </c>
      <c r="P21" s="8">
        <v>1.5449999999999998E-2</v>
      </c>
      <c r="Q21" s="8">
        <v>2.9020000000000001E-2</v>
      </c>
      <c r="R21" s="8">
        <v>7.9000000000000001E-4</v>
      </c>
      <c r="S21">
        <v>12</v>
      </c>
      <c r="T21" s="8">
        <v>1.0789999999999999E-2</v>
      </c>
      <c r="U21" s="8">
        <v>2.1919999999999999E-2</v>
      </c>
      <c r="V21" s="8">
        <v>1.261E-2</v>
      </c>
      <c r="W21" s="8">
        <v>1.7319999999999999E-2</v>
      </c>
      <c r="X21" s="8">
        <v>2.7040000000000002E-2</v>
      </c>
      <c r="Y21" s="8">
        <v>1.349E-2</v>
      </c>
      <c r="Z21" s="8">
        <v>3.5040000000000002E-2</v>
      </c>
      <c r="AA21" s="8">
        <v>4.2849999999999999E-2</v>
      </c>
      <c r="AB21" s="8">
        <v>1.7989999999999999E-2</v>
      </c>
      <c r="AC21" s="8">
        <v>2.9489999999999999E-2</v>
      </c>
      <c r="AD21" s="8">
        <v>4.4940000000000001E-2</v>
      </c>
      <c r="AE21" s="8">
        <v>1.0200000000000001E-2</v>
      </c>
      <c r="AF21" s="8">
        <v>1.515E-2</v>
      </c>
      <c r="AG21" s="8">
        <v>1.7340000000000001E-2</v>
      </c>
      <c r="AH21" s="8">
        <v>4.1209999999999997E-2</v>
      </c>
      <c r="AI21" s="8">
        <v>1.098E-2</v>
      </c>
      <c r="AJ21">
        <v>12</v>
      </c>
      <c r="AK21" s="8">
        <v>2.0619999999999999E-2</v>
      </c>
      <c r="AL21" s="8">
        <v>0.02</v>
      </c>
      <c r="AM21" s="8">
        <v>2.0619999999999999E-2</v>
      </c>
      <c r="AN21" s="8">
        <v>0.02</v>
      </c>
      <c r="AO21" s="8">
        <v>0.02</v>
      </c>
      <c r="AP21" s="8">
        <v>0.02</v>
      </c>
      <c r="AQ21" s="8">
        <v>0.03</v>
      </c>
      <c r="AR21" s="8">
        <v>0.02</v>
      </c>
      <c r="AS21" s="8">
        <v>2.0619999999999999E-2</v>
      </c>
      <c r="AT21" s="8">
        <v>0.02</v>
      </c>
      <c r="AU21" s="8">
        <v>0.02</v>
      </c>
      <c r="AV21" s="8">
        <v>0.01</v>
      </c>
      <c r="AW21" s="8">
        <v>4.0579999999999998E-2</v>
      </c>
      <c r="AX21" s="8">
        <v>2.7359999999999999E-2</v>
      </c>
      <c r="AY21" s="8">
        <v>0.03</v>
      </c>
      <c r="AZ21" s="8">
        <v>0.02</v>
      </c>
    </row>
    <row r="22" spans="2:52" x14ac:dyDescent="0.25">
      <c r="B22">
        <v>13</v>
      </c>
      <c r="C22" s="7">
        <v>3.4499999999999999E-3</v>
      </c>
      <c r="D22" s="7">
        <v>2.9770000000000005E-2</v>
      </c>
      <c r="E22" s="7">
        <v>3.3500000000000001E-3</v>
      </c>
      <c r="F22" s="8">
        <v>1.1679999999999999E-2</v>
      </c>
      <c r="G22" s="9">
        <v>3.533E-2</v>
      </c>
      <c r="H22" s="9">
        <v>1.3259999999999999E-2</v>
      </c>
      <c r="I22" s="9">
        <v>4.4929999999999998E-2</v>
      </c>
      <c r="J22" s="8">
        <v>5.1619999999999999E-2</v>
      </c>
      <c r="K22" s="8">
        <v>2.9499999999999999E-3</v>
      </c>
      <c r="L22" s="8">
        <v>1.9210000000000001E-2</v>
      </c>
      <c r="M22" s="8">
        <v>4.1090000000000002E-2</v>
      </c>
      <c r="N22" s="8">
        <v>-8.0000000000000007E-5</v>
      </c>
      <c r="O22" s="8">
        <v>1.0970000000000001E-2</v>
      </c>
      <c r="P22" s="8">
        <v>1.566E-2</v>
      </c>
      <c r="Q22" s="8">
        <v>2.9569999999999999E-2</v>
      </c>
      <c r="R22" s="8">
        <v>1.0499999999999999E-3</v>
      </c>
      <c r="S22">
        <v>13</v>
      </c>
      <c r="T22" s="8">
        <v>1.1220000000000001E-2</v>
      </c>
      <c r="U22" s="8">
        <v>2.1690000000000001E-2</v>
      </c>
      <c r="V22" s="8">
        <v>1.304E-2</v>
      </c>
      <c r="W22" s="8">
        <v>1.7409999999999998E-2</v>
      </c>
      <c r="X22" s="8">
        <v>2.724E-2</v>
      </c>
      <c r="Y22" s="8">
        <v>1.487E-2</v>
      </c>
      <c r="Z22" s="8">
        <v>3.5279999999999999E-2</v>
      </c>
      <c r="AA22" s="8">
        <v>4.3819999999999998E-2</v>
      </c>
      <c r="AB22" s="8">
        <v>1.8419999999999999E-2</v>
      </c>
      <c r="AC22" s="8">
        <v>2.9929999999999998E-2</v>
      </c>
      <c r="AD22" s="8">
        <v>4.5039999999999997E-2</v>
      </c>
      <c r="AE22" s="8">
        <v>1.03E-2</v>
      </c>
      <c r="AF22" s="8">
        <v>1.5129999999999999E-2</v>
      </c>
      <c r="AG22" s="8">
        <v>1.7649999999999999E-2</v>
      </c>
      <c r="AH22" s="8">
        <v>4.2209999999999998E-2</v>
      </c>
      <c r="AI22" s="8">
        <v>1.12E-2</v>
      </c>
      <c r="AJ22">
        <v>13</v>
      </c>
      <c r="AK22" s="8">
        <v>2.0789999999999999E-2</v>
      </c>
      <c r="AL22" s="8">
        <v>0.02</v>
      </c>
      <c r="AM22" s="8">
        <v>2.0789999999999999E-2</v>
      </c>
      <c r="AN22" s="8">
        <v>0.02</v>
      </c>
      <c r="AO22" s="8">
        <v>0.02</v>
      </c>
      <c r="AP22" s="8">
        <v>0.02</v>
      </c>
      <c r="AQ22" s="8">
        <v>0.03</v>
      </c>
      <c r="AR22" s="8">
        <v>0.02</v>
      </c>
      <c r="AS22" s="8">
        <v>2.0789999999999999E-2</v>
      </c>
      <c r="AT22" s="8">
        <v>0.02</v>
      </c>
      <c r="AU22" s="8">
        <v>0.02</v>
      </c>
      <c r="AV22" s="8">
        <v>0.01</v>
      </c>
      <c r="AW22" s="8">
        <v>4.0169999999999997E-2</v>
      </c>
      <c r="AX22" s="8">
        <v>2.7150000000000001E-2</v>
      </c>
      <c r="AY22" s="8">
        <v>0.03</v>
      </c>
      <c r="AZ22" s="8">
        <v>0.02</v>
      </c>
    </row>
    <row r="23" spans="2:52" x14ac:dyDescent="0.25">
      <c r="B23">
        <v>14</v>
      </c>
      <c r="C23" s="7">
        <v>3.79E-3</v>
      </c>
      <c r="D23" s="7">
        <v>2.962E-2</v>
      </c>
      <c r="E23" s="7">
        <v>3.6900000000000001E-3</v>
      </c>
      <c r="F23" s="8">
        <v>1.268E-2</v>
      </c>
      <c r="G23" s="9">
        <v>3.5249999999999997E-2</v>
      </c>
      <c r="H23" s="9">
        <v>1.468E-2</v>
      </c>
      <c r="I23" s="9">
        <v>4.5220000000000003E-2</v>
      </c>
      <c r="J23" s="8">
        <v>5.1610000000000003E-2</v>
      </c>
      <c r="K23" s="8">
        <v>3.2799999999999999E-3</v>
      </c>
      <c r="L23" s="8">
        <v>1.966E-2</v>
      </c>
      <c r="M23" s="8">
        <v>4.1099999999999998E-2</v>
      </c>
      <c r="N23" s="8">
        <v>-1.8000000000000001E-4</v>
      </c>
      <c r="O23" s="8">
        <v>1.09E-2</v>
      </c>
      <c r="P23" s="8">
        <v>1.5879999999999998E-2</v>
      </c>
      <c r="Q23" s="8">
        <v>3.0099999999999998E-2</v>
      </c>
      <c r="R23" s="8">
        <v>1.33E-3</v>
      </c>
      <c r="S23">
        <v>14</v>
      </c>
      <c r="T23" s="8">
        <v>1.155E-2</v>
      </c>
      <c r="U23" s="8">
        <v>2.162E-2</v>
      </c>
      <c r="V23" s="8">
        <v>1.337E-2</v>
      </c>
      <c r="W23" s="8">
        <v>1.7639999999999999E-2</v>
      </c>
      <c r="X23" s="8">
        <v>2.7439999999999999E-2</v>
      </c>
      <c r="Y23" s="8">
        <v>1.618E-2</v>
      </c>
      <c r="Z23" s="8">
        <v>3.5569999999999997E-2</v>
      </c>
      <c r="AA23" s="8">
        <v>4.453E-2</v>
      </c>
      <c r="AB23" s="8">
        <v>1.874E-2</v>
      </c>
      <c r="AC23" s="8">
        <v>3.031E-2</v>
      </c>
      <c r="AD23" s="8">
        <v>4.5069999999999999E-2</v>
      </c>
      <c r="AE23" s="8">
        <v>1.0330000000000001E-2</v>
      </c>
      <c r="AF23" s="8">
        <v>1.512E-2</v>
      </c>
      <c r="AG23" s="8">
        <v>1.7829999999999999E-2</v>
      </c>
      <c r="AH23" s="8">
        <v>4.3020000000000003E-2</v>
      </c>
      <c r="AI23" s="8">
        <v>1.1480000000000001E-2</v>
      </c>
      <c r="AJ23">
        <v>14</v>
      </c>
      <c r="AK23" s="8">
        <v>2.1000000000000001E-2</v>
      </c>
      <c r="AL23" s="8">
        <v>0.02</v>
      </c>
      <c r="AM23" s="8">
        <v>2.1000000000000001E-2</v>
      </c>
      <c r="AN23" s="8">
        <v>0.02</v>
      </c>
      <c r="AO23" s="8">
        <v>0.02</v>
      </c>
      <c r="AP23" s="8">
        <v>0.02</v>
      </c>
      <c r="AQ23" s="8">
        <v>0.03</v>
      </c>
      <c r="AR23" s="8">
        <v>0.02</v>
      </c>
      <c r="AS23" s="8">
        <v>2.1000000000000001E-2</v>
      </c>
      <c r="AT23" s="8">
        <v>0.02</v>
      </c>
      <c r="AU23" s="8">
        <v>0.02</v>
      </c>
      <c r="AV23" s="8">
        <v>0.01</v>
      </c>
      <c r="AW23" s="8">
        <v>3.9809999999999998E-2</v>
      </c>
      <c r="AX23" s="8">
        <v>2.6939999999999999E-2</v>
      </c>
      <c r="AY23" s="8">
        <v>0.03</v>
      </c>
      <c r="AZ23" s="8">
        <v>0.02</v>
      </c>
    </row>
    <row r="24" spans="2:52" x14ac:dyDescent="0.25">
      <c r="B24">
        <v>15</v>
      </c>
      <c r="C24" s="7">
        <v>3.9899999999999996E-3</v>
      </c>
      <c r="D24" s="7">
        <v>2.954E-2</v>
      </c>
      <c r="E24" s="7">
        <v>3.8800000000000002E-3</v>
      </c>
      <c r="F24" s="8">
        <v>1.3610000000000001E-2</v>
      </c>
      <c r="G24" s="9">
        <v>3.5189999999999999E-2</v>
      </c>
      <c r="H24" s="9">
        <v>1.5980000000000001E-2</v>
      </c>
      <c r="I24" s="9">
        <v>4.5570000000000006E-2</v>
      </c>
      <c r="J24" s="8">
        <v>5.151E-2</v>
      </c>
      <c r="K24" s="8">
        <v>3.4799999999999996E-3</v>
      </c>
      <c r="L24" s="8">
        <v>2.0119999999999999E-2</v>
      </c>
      <c r="M24" s="8">
        <v>4.1090000000000002E-2</v>
      </c>
      <c r="N24" s="8">
        <v>-2.5999999999999998E-4</v>
      </c>
      <c r="O24" s="8">
        <v>1.0820000000000001E-2</v>
      </c>
      <c r="P24" s="8">
        <v>1.6070000000000001E-2</v>
      </c>
      <c r="Q24" s="8">
        <v>3.0609999999999998E-2</v>
      </c>
      <c r="R24" s="8">
        <v>1.6000000000000001E-3</v>
      </c>
      <c r="S24">
        <v>15</v>
      </c>
      <c r="T24" s="8">
        <v>1.1769999999999999E-2</v>
      </c>
      <c r="U24" s="8">
        <v>2.1649999999999999E-2</v>
      </c>
      <c r="V24" s="8">
        <v>1.358E-2</v>
      </c>
      <c r="W24" s="8">
        <v>1.7950000000000001E-2</v>
      </c>
      <c r="X24" s="8">
        <v>2.7660000000000001E-2</v>
      </c>
      <c r="Y24" s="8">
        <v>1.738E-2</v>
      </c>
      <c r="Z24" s="8">
        <v>3.5920000000000001E-2</v>
      </c>
      <c r="AA24" s="8">
        <v>4.5030000000000001E-2</v>
      </c>
      <c r="AB24" s="8">
        <v>1.8970000000000001E-2</v>
      </c>
      <c r="AC24" s="8">
        <v>3.065E-2</v>
      </c>
      <c r="AD24" s="8">
        <v>4.5039999999999997E-2</v>
      </c>
      <c r="AE24" s="8">
        <v>1.0319999999999999E-2</v>
      </c>
      <c r="AF24" s="8">
        <v>1.508E-2</v>
      </c>
      <c r="AG24" s="8">
        <v>1.796E-2</v>
      </c>
      <c r="AH24" s="8">
        <v>4.367E-2</v>
      </c>
      <c r="AI24" s="8">
        <v>1.179E-2</v>
      </c>
      <c r="AJ24">
        <v>15</v>
      </c>
      <c r="AK24" s="8">
        <v>2.121E-2</v>
      </c>
      <c r="AL24" s="8">
        <v>0.02</v>
      </c>
      <c r="AM24" s="8">
        <v>2.121E-2</v>
      </c>
      <c r="AN24" s="8">
        <v>0.02</v>
      </c>
      <c r="AO24" s="8">
        <v>0.02</v>
      </c>
      <c r="AP24" s="8">
        <v>0.02</v>
      </c>
      <c r="AQ24" s="8">
        <v>0.03</v>
      </c>
      <c r="AR24" s="8">
        <v>0.02</v>
      </c>
      <c r="AS24" s="8">
        <v>2.121E-2</v>
      </c>
      <c r="AT24" s="8">
        <v>0.02</v>
      </c>
      <c r="AU24" s="8">
        <v>0.02</v>
      </c>
      <c r="AV24" s="8">
        <v>0.01</v>
      </c>
      <c r="AW24" s="8">
        <v>3.9489999999999997E-2</v>
      </c>
      <c r="AX24" s="8">
        <v>2.673E-2</v>
      </c>
      <c r="AY24" s="8">
        <v>0.03</v>
      </c>
      <c r="AZ24" s="8">
        <v>0.02</v>
      </c>
    </row>
    <row r="25" spans="2:52" x14ac:dyDescent="0.25">
      <c r="B25">
        <v>16</v>
      </c>
      <c r="C25" s="7">
        <v>4.0499999999999998E-3</v>
      </c>
      <c r="D25" s="7">
        <v>2.9510000000000002E-2</v>
      </c>
      <c r="E25" s="7">
        <v>3.9500000000000004E-3</v>
      </c>
      <c r="F25" s="8">
        <v>1.4489999999999998E-2</v>
      </c>
      <c r="G25" s="9">
        <v>3.5139999999999998E-2</v>
      </c>
      <c r="H25" s="9">
        <v>1.7160000000000002E-2</v>
      </c>
      <c r="I25" s="9">
        <v>4.5869999999999994E-2</v>
      </c>
      <c r="J25" s="8">
        <v>5.1330000000000001E-2</v>
      </c>
      <c r="K25" s="8">
        <v>3.5400000000000002E-3</v>
      </c>
      <c r="L25" s="8">
        <v>2.0590000000000001E-2</v>
      </c>
      <c r="M25" s="8">
        <v>4.1050000000000003E-2</v>
      </c>
      <c r="N25" s="8">
        <v>-3.3E-4</v>
      </c>
      <c r="O25" s="8">
        <v>1.072E-2</v>
      </c>
      <c r="P25" s="8">
        <v>1.6240000000000001E-2</v>
      </c>
      <c r="Q25" s="8">
        <v>3.1099999999999999E-2</v>
      </c>
      <c r="R25" s="8">
        <v>1.8699999999999999E-3</v>
      </c>
      <c r="S25">
        <v>16</v>
      </c>
      <c r="T25" s="8">
        <v>1.187E-2</v>
      </c>
      <c r="U25" s="8">
        <v>2.1780000000000001E-2</v>
      </c>
      <c r="V25" s="8">
        <v>1.37E-2</v>
      </c>
      <c r="W25" s="8">
        <v>1.831E-2</v>
      </c>
      <c r="X25" s="8">
        <v>2.7869999999999999E-2</v>
      </c>
      <c r="Y25" s="8">
        <v>1.847E-2</v>
      </c>
      <c r="Z25" s="8">
        <v>3.6260000000000001E-2</v>
      </c>
      <c r="AA25" s="8">
        <v>4.5379999999999997E-2</v>
      </c>
      <c r="AB25" s="8">
        <v>1.9099999999999999E-2</v>
      </c>
      <c r="AC25" s="8">
        <v>3.0939999999999999E-2</v>
      </c>
      <c r="AD25" s="8">
        <v>4.4970000000000003E-2</v>
      </c>
      <c r="AE25" s="8">
        <v>1.03E-2</v>
      </c>
      <c r="AF25" s="8">
        <v>1.502E-2</v>
      </c>
      <c r="AG25" s="8">
        <v>1.8100000000000002E-2</v>
      </c>
      <c r="AH25" s="8">
        <v>4.4200000000000003E-2</v>
      </c>
      <c r="AI25" s="8">
        <v>1.2070000000000001E-2</v>
      </c>
      <c r="AJ25">
        <v>16</v>
      </c>
      <c r="AK25" s="8">
        <v>2.138E-2</v>
      </c>
      <c r="AL25" s="8">
        <v>0.02</v>
      </c>
      <c r="AM25" s="8">
        <v>2.138E-2</v>
      </c>
      <c r="AN25" s="8">
        <v>0.02</v>
      </c>
      <c r="AO25" s="8">
        <v>0.02</v>
      </c>
      <c r="AP25" s="8">
        <v>0.02</v>
      </c>
      <c r="AQ25" s="8">
        <v>0.03</v>
      </c>
      <c r="AR25" s="8">
        <v>0.02</v>
      </c>
      <c r="AS25" s="8">
        <v>2.138E-2</v>
      </c>
      <c r="AT25" s="8">
        <v>0.02</v>
      </c>
      <c r="AU25" s="8">
        <v>0.02</v>
      </c>
      <c r="AV25" s="8">
        <v>0.01</v>
      </c>
      <c r="AW25" s="8">
        <v>3.918E-2</v>
      </c>
      <c r="AX25" s="8">
        <v>2.6509999999999999E-2</v>
      </c>
      <c r="AY25" s="8">
        <v>0.03</v>
      </c>
      <c r="AZ25" s="8">
        <v>0.02</v>
      </c>
    </row>
    <row r="26" spans="2:52" x14ac:dyDescent="0.25">
      <c r="B26">
        <v>17</v>
      </c>
      <c r="C26" s="7">
        <v>4.0800000000000003E-3</v>
      </c>
      <c r="D26" s="7">
        <v>2.9530000000000004E-2</v>
      </c>
      <c r="E26" s="7">
        <v>3.9699999999999996E-3</v>
      </c>
      <c r="F26" s="8">
        <v>1.5310000000000001E-2</v>
      </c>
      <c r="G26" s="9">
        <v>3.5110000000000002E-2</v>
      </c>
      <c r="H26" s="9">
        <v>1.823E-2</v>
      </c>
      <c r="I26" s="9">
        <v>4.6120000000000001E-2</v>
      </c>
      <c r="J26" s="8">
        <v>5.111000000000001E-2</v>
      </c>
      <c r="K26" s="8">
        <v>3.5599999999999998E-3</v>
      </c>
      <c r="L26" s="8">
        <v>2.104E-2</v>
      </c>
      <c r="M26" s="8">
        <v>4.0989999999999999E-2</v>
      </c>
      <c r="N26" s="8">
        <v>-3.6000000000000002E-4</v>
      </c>
      <c r="O26" s="8">
        <v>1.0630000000000002E-2</v>
      </c>
      <c r="P26" s="8">
        <v>1.6379999999999999E-2</v>
      </c>
      <c r="Q26" s="8">
        <v>3.1570000000000001E-2</v>
      </c>
      <c r="R26" s="8">
        <v>2.14E-3</v>
      </c>
      <c r="S26">
        <v>17</v>
      </c>
      <c r="T26" s="8">
        <v>1.193E-2</v>
      </c>
      <c r="U26" s="8">
        <v>2.197E-2</v>
      </c>
      <c r="V26" s="8">
        <v>1.3769999999999999E-2</v>
      </c>
      <c r="W26" s="8">
        <v>1.8710000000000001E-2</v>
      </c>
      <c r="X26" s="8">
        <v>2.809E-2</v>
      </c>
      <c r="Y26" s="8">
        <v>1.9460000000000002E-2</v>
      </c>
      <c r="Z26" s="8">
        <v>3.6580000000000001E-2</v>
      </c>
      <c r="AA26" s="8">
        <v>4.5600000000000002E-2</v>
      </c>
      <c r="AB26" s="8">
        <v>1.9189999999999999E-2</v>
      </c>
      <c r="AC26" s="8">
        <v>3.1199999999999999E-2</v>
      </c>
      <c r="AD26" s="8">
        <v>4.4859999999999997E-2</v>
      </c>
      <c r="AE26" s="8">
        <v>1.027E-2</v>
      </c>
      <c r="AF26" s="8">
        <v>1.494E-2</v>
      </c>
      <c r="AG26" s="8">
        <v>1.8239999999999999E-2</v>
      </c>
      <c r="AH26" s="8">
        <v>4.4630000000000003E-2</v>
      </c>
      <c r="AI26" s="8">
        <v>1.235E-2</v>
      </c>
      <c r="AJ26">
        <v>17</v>
      </c>
      <c r="AK26" s="8">
        <v>2.1520000000000001E-2</v>
      </c>
      <c r="AL26" s="8">
        <v>0.02</v>
      </c>
      <c r="AM26" s="8">
        <v>2.1520000000000001E-2</v>
      </c>
      <c r="AN26" s="8">
        <v>0.02</v>
      </c>
      <c r="AO26" s="8">
        <v>0.02</v>
      </c>
      <c r="AP26" s="8">
        <v>0.02</v>
      </c>
      <c r="AQ26" s="8">
        <v>0.03</v>
      </c>
      <c r="AR26" s="8">
        <v>0.02</v>
      </c>
      <c r="AS26" s="8">
        <v>2.1520000000000001E-2</v>
      </c>
      <c r="AT26" s="8">
        <v>0.02</v>
      </c>
      <c r="AU26" s="8">
        <v>0.02</v>
      </c>
      <c r="AV26" s="8">
        <v>0.01</v>
      </c>
      <c r="AW26" s="8">
        <v>3.8879999999999998E-2</v>
      </c>
      <c r="AX26" s="8">
        <v>2.6290000000000001E-2</v>
      </c>
      <c r="AY26" s="8">
        <v>0.03</v>
      </c>
      <c r="AZ26" s="8">
        <v>0.02</v>
      </c>
    </row>
    <row r="27" spans="2:52" x14ac:dyDescent="0.25">
      <c r="B27">
        <v>18</v>
      </c>
      <c r="C27" s="7">
        <v>4.1399999999999996E-3</v>
      </c>
      <c r="D27" s="7">
        <v>2.9569999999999999E-2</v>
      </c>
      <c r="E27" s="7">
        <v>4.0299999999999997E-3</v>
      </c>
      <c r="F27" s="8">
        <v>1.6080000000000001E-2</v>
      </c>
      <c r="G27" s="9">
        <v>3.508E-2</v>
      </c>
      <c r="H27" s="9">
        <v>1.9189999999999999E-2</v>
      </c>
      <c r="I27" s="9">
        <v>4.630999999999999E-2</v>
      </c>
      <c r="J27" s="8">
        <v>5.0849999999999999E-2</v>
      </c>
      <c r="K27" s="8">
        <v>3.62E-3</v>
      </c>
      <c r="L27" s="8">
        <v>2.1489999999999999E-2</v>
      </c>
      <c r="M27" s="8">
        <v>4.0930000000000001E-2</v>
      </c>
      <c r="N27" s="8">
        <v>-3.4000000000000002E-4</v>
      </c>
      <c r="O27" s="8">
        <v>1.056E-2</v>
      </c>
      <c r="P27" s="8">
        <v>1.6500000000000001E-2</v>
      </c>
      <c r="Q27" s="8">
        <v>3.2009999999999997E-2</v>
      </c>
      <c r="R27" s="8">
        <v>2.3999999999999998E-3</v>
      </c>
      <c r="S27">
        <v>18</v>
      </c>
      <c r="T27" s="8">
        <v>1.201E-2</v>
      </c>
      <c r="U27" s="8">
        <v>2.2210000000000001E-2</v>
      </c>
      <c r="V27" s="8">
        <v>1.384E-2</v>
      </c>
      <c r="W27" s="8">
        <v>1.9130000000000001E-2</v>
      </c>
      <c r="X27" s="8">
        <v>2.8299999999999999E-2</v>
      </c>
      <c r="Y27" s="8">
        <v>2.035E-2</v>
      </c>
      <c r="Z27" s="8">
        <v>3.6880000000000003E-2</v>
      </c>
      <c r="AA27" s="8">
        <v>4.573E-2</v>
      </c>
      <c r="AB27" s="8">
        <v>1.9279999999999999E-2</v>
      </c>
      <c r="AC27" s="8">
        <v>3.143E-2</v>
      </c>
      <c r="AD27" s="8">
        <v>4.4729999999999999E-2</v>
      </c>
      <c r="AE27" s="8">
        <v>1.026E-2</v>
      </c>
      <c r="AF27" s="8">
        <v>1.486E-2</v>
      </c>
      <c r="AG27" s="8">
        <v>1.8370000000000001E-2</v>
      </c>
      <c r="AH27" s="8">
        <v>4.4979999999999999E-2</v>
      </c>
      <c r="AI27" s="8">
        <v>1.261E-2</v>
      </c>
      <c r="AJ27">
        <v>18</v>
      </c>
      <c r="AK27" s="8">
        <v>2.163E-2</v>
      </c>
      <c r="AL27" s="8">
        <v>0.02</v>
      </c>
      <c r="AM27" s="8">
        <v>2.163E-2</v>
      </c>
      <c r="AN27" s="8">
        <v>0.02</v>
      </c>
      <c r="AO27" s="8">
        <v>0.02</v>
      </c>
      <c r="AP27" s="8">
        <v>0.02</v>
      </c>
      <c r="AQ27" s="8">
        <v>0.03</v>
      </c>
      <c r="AR27" s="8">
        <v>0.02</v>
      </c>
      <c r="AS27" s="8">
        <v>2.163E-2</v>
      </c>
      <c r="AT27" s="8">
        <v>0.02</v>
      </c>
      <c r="AU27" s="8">
        <v>0.02</v>
      </c>
      <c r="AV27" s="8">
        <v>0.01</v>
      </c>
      <c r="AW27" s="8">
        <v>3.8580000000000003E-2</v>
      </c>
      <c r="AX27" s="8">
        <v>2.6100000000000002E-2</v>
      </c>
      <c r="AY27" s="8">
        <v>0.03</v>
      </c>
      <c r="AZ27" s="8">
        <v>0.02</v>
      </c>
    </row>
    <row r="28" spans="2:52" x14ac:dyDescent="0.25">
      <c r="B28">
        <v>19</v>
      </c>
      <c r="C28" s="7">
        <v>4.28E-3</v>
      </c>
      <c r="D28" s="7">
        <v>2.964E-2</v>
      </c>
      <c r="E28" s="7">
        <v>4.1799999999999997E-3</v>
      </c>
      <c r="F28" s="8">
        <v>1.6799999999999999E-2</v>
      </c>
      <c r="G28" s="9">
        <v>3.5060000000000001E-2</v>
      </c>
      <c r="H28" s="9">
        <v>2.0049999999999998E-2</v>
      </c>
      <c r="I28" s="9">
        <v>4.6460000000000001E-2</v>
      </c>
      <c r="J28" s="8">
        <v>5.0560000000000001E-2</v>
      </c>
      <c r="K28" s="8">
        <v>3.7699999999999999E-3</v>
      </c>
      <c r="L28" s="8">
        <v>2.1930000000000002E-2</v>
      </c>
      <c r="M28" s="8">
        <v>4.0849999999999997E-2</v>
      </c>
      <c r="N28" s="8">
        <v>-2.9E-4</v>
      </c>
      <c r="O28" s="8">
        <v>1.0509999999999999E-2</v>
      </c>
      <c r="P28" s="8">
        <v>1.6590000000000001E-2</v>
      </c>
      <c r="Q28" s="8">
        <v>3.2439999999999997E-2</v>
      </c>
      <c r="R28" s="8">
        <v>2.66E-3</v>
      </c>
      <c r="S28">
        <v>19</v>
      </c>
      <c r="T28" s="8">
        <v>1.213E-2</v>
      </c>
      <c r="U28" s="8">
        <v>2.247E-2</v>
      </c>
      <c r="V28" s="8">
        <v>1.397E-2</v>
      </c>
      <c r="W28" s="8">
        <v>1.9560000000000001E-2</v>
      </c>
      <c r="X28" s="8">
        <v>2.8510000000000001E-2</v>
      </c>
      <c r="Y28" s="8">
        <v>2.1160000000000002E-2</v>
      </c>
      <c r="Z28" s="8">
        <v>3.7150000000000002E-2</v>
      </c>
      <c r="AA28" s="8">
        <v>4.5780000000000001E-2</v>
      </c>
      <c r="AB28" s="8">
        <v>1.9380000000000001E-2</v>
      </c>
      <c r="AC28" s="8">
        <v>3.1649999999999998E-2</v>
      </c>
      <c r="AD28" s="8">
        <v>4.4589999999999998E-2</v>
      </c>
      <c r="AE28" s="8">
        <v>1.025E-2</v>
      </c>
      <c r="AF28" s="8">
        <v>1.4800000000000001E-2</v>
      </c>
      <c r="AG28" s="8">
        <v>1.847E-2</v>
      </c>
      <c r="AH28" s="8">
        <v>4.5269999999999998E-2</v>
      </c>
      <c r="AI28" s="8">
        <v>1.285E-2</v>
      </c>
      <c r="AJ28">
        <v>19</v>
      </c>
      <c r="AK28" s="8">
        <v>2.172E-2</v>
      </c>
      <c r="AL28" s="8">
        <v>0.02</v>
      </c>
      <c r="AM28" s="8">
        <v>2.172E-2</v>
      </c>
      <c r="AN28" s="8">
        <v>0.02</v>
      </c>
      <c r="AO28" s="8">
        <v>0.02</v>
      </c>
      <c r="AP28" s="8">
        <v>0.02</v>
      </c>
      <c r="AQ28" s="8">
        <v>0.03</v>
      </c>
      <c r="AR28" s="8">
        <v>0.02</v>
      </c>
      <c r="AS28" s="8">
        <v>2.172E-2</v>
      </c>
      <c r="AT28" s="8">
        <v>0.02</v>
      </c>
      <c r="AU28" s="8">
        <v>0.02</v>
      </c>
      <c r="AV28" s="8">
        <v>0.01</v>
      </c>
      <c r="AW28" s="8">
        <v>3.8280000000000002E-2</v>
      </c>
      <c r="AX28" s="8">
        <v>2.5930000000000002E-2</v>
      </c>
      <c r="AY28" s="8">
        <v>0.03</v>
      </c>
      <c r="AZ28" s="8">
        <v>0.02</v>
      </c>
    </row>
    <row r="29" spans="2:52" x14ac:dyDescent="0.25">
      <c r="B29">
        <v>20</v>
      </c>
      <c r="C29" s="7">
        <v>4.5599999999999998E-3</v>
      </c>
      <c r="D29" s="7">
        <v>2.9729999999999999E-2</v>
      </c>
      <c r="E29" s="7">
        <v>4.4600000000000004E-3</v>
      </c>
      <c r="F29" s="8">
        <v>1.7479999999999999E-2</v>
      </c>
      <c r="G29" s="9">
        <v>3.5040000000000002E-2</v>
      </c>
      <c r="H29" s="9">
        <v>2.0840000000000001E-2</v>
      </c>
      <c r="I29" s="9">
        <v>4.6580000000000003E-2</v>
      </c>
      <c r="J29" s="8">
        <v>5.0250000000000003E-2</v>
      </c>
      <c r="K29" s="8">
        <v>4.0499999999999998E-3</v>
      </c>
      <c r="L29" s="8">
        <v>2.2349999999999998E-2</v>
      </c>
      <c r="M29" s="8">
        <v>4.0770000000000001E-2</v>
      </c>
      <c r="N29" s="8">
        <v>-1.8000000000000001E-4</v>
      </c>
      <c r="O29" s="8">
        <v>1.0500000000000001E-2</v>
      </c>
      <c r="P29" s="8">
        <v>1.6660000000000001E-2</v>
      </c>
      <c r="Q29" s="8">
        <v>3.2840000000000001E-2</v>
      </c>
      <c r="R29" s="8">
        <v>2.9099999999999998E-3</v>
      </c>
      <c r="S29">
        <v>20</v>
      </c>
      <c r="T29" s="8">
        <v>1.234E-2</v>
      </c>
      <c r="U29" s="8">
        <v>2.2759999999999999E-2</v>
      </c>
      <c r="V29" s="8">
        <v>1.4160000000000001E-2</v>
      </c>
      <c r="W29" s="8">
        <v>1.9990000000000001E-2</v>
      </c>
      <c r="X29" s="8">
        <v>2.8709999999999999E-2</v>
      </c>
      <c r="Y29" s="8">
        <v>2.189E-2</v>
      </c>
      <c r="Z29" s="8">
        <v>3.7420000000000002E-2</v>
      </c>
      <c r="AA29" s="8">
        <v>4.5769999999999998E-2</v>
      </c>
      <c r="AB29" s="8">
        <v>1.9539999999999998E-2</v>
      </c>
      <c r="AC29" s="8">
        <v>3.184E-2</v>
      </c>
      <c r="AD29" s="8">
        <v>4.4429999999999997E-2</v>
      </c>
      <c r="AE29" s="8">
        <v>1.027E-2</v>
      </c>
      <c r="AF29" s="8">
        <v>1.4760000000000001E-2</v>
      </c>
      <c r="AG29" s="8">
        <v>1.8550000000000001E-2</v>
      </c>
      <c r="AH29" s="8">
        <v>4.5499999999999999E-2</v>
      </c>
      <c r="AI29" s="8">
        <v>1.3100000000000001E-2</v>
      </c>
      <c r="AJ29">
        <v>20</v>
      </c>
      <c r="AK29" s="8">
        <v>2.179E-2</v>
      </c>
      <c r="AL29" s="8">
        <v>0.02</v>
      </c>
      <c r="AM29" s="8">
        <v>2.179E-2</v>
      </c>
      <c r="AN29" s="8">
        <v>0.02</v>
      </c>
      <c r="AO29" s="8">
        <v>0.02</v>
      </c>
      <c r="AP29" s="8">
        <v>0.02</v>
      </c>
      <c r="AQ29" s="8">
        <v>0.03</v>
      </c>
      <c r="AR29" s="8">
        <v>0.02</v>
      </c>
      <c r="AS29" s="8">
        <v>2.179E-2</v>
      </c>
      <c r="AT29" s="8">
        <v>0.02</v>
      </c>
      <c r="AU29" s="8">
        <v>0.02</v>
      </c>
      <c r="AV29" s="8">
        <v>0.01</v>
      </c>
      <c r="AW29" s="8">
        <v>3.7960000000000001E-2</v>
      </c>
      <c r="AX29" s="8">
        <v>2.58E-2</v>
      </c>
      <c r="AY29" s="8">
        <v>0.03</v>
      </c>
      <c r="AZ29" s="8">
        <v>0.02</v>
      </c>
    </row>
    <row r="30" spans="2:52" x14ac:dyDescent="0.25">
      <c r="B30">
        <v>21</v>
      </c>
      <c r="C30" s="7">
        <v>4.9699999999999996E-3</v>
      </c>
      <c r="D30" s="7">
        <v>2.9819999999999999E-2</v>
      </c>
      <c r="E30" s="7">
        <v>4.8700000000000002E-3</v>
      </c>
      <c r="F30" s="8">
        <v>1.813E-2</v>
      </c>
      <c r="G30" s="9">
        <v>3.5029999999999999E-2</v>
      </c>
      <c r="H30" s="9">
        <v>2.155E-2</v>
      </c>
      <c r="I30" s="9">
        <v>4.667000000000001E-2</v>
      </c>
      <c r="J30" s="8">
        <v>4.9939999999999998E-2</v>
      </c>
      <c r="K30" s="8">
        <v>4.47E-3</v>
      </c>
      <c r="L30" s="8">
        <v>2.2759999999999999E-2</v>
      </c>
      <c r="M30" s="8">
        <v>4.0680000000000008E-2</v>
      </c>
      <c r="N30" s="8">
        <v>-3.0000000000000001E-5</v>
      </c>
      <c r="O30" s="8">
        <v>1.052E-2</v>
      </c>
      <c r="P30" s="8">
        <v>1.669E-2</v>
      </c>
      <c r="Q30" s="8">
        <v>3.3230000000000003E-2</v>
      </c>
      <c r="R30" s="8">
        <v>3.16E-3</v>
      </c>
      <c r="S30">
        <v>21</v>
      </c>
      <c r="T30" s="8">
        <v>1.264E-2</v>
      </c>
      <c r="U30" s="8">
        <v>2.3050000000000001E-2</v>
      </c>
      <c r="V30" s="8">
        <v>1.4449999999999999E-2</v>
      </c>
      <c r="W30" s="8">
        <v>2.0420000000000001E-2</v>
      </c>
      <c r="X30" s="8">
        <v>2.8910000000000002E-2</v>
      </c>
      <c r="Y30" s="8">
        <v>2.2550000000000001E-2</v>
      </c>
      <c r="Z30" s="8">
        <v>3.7659999999999999E-2</v>
      </c>
      <c r="AA30" s="8">
        <v>4.5719999999999997E-2</v>
      </c>
      <c r="AB30" s="8">
        <v>1.975E-2</v>
      </c>
      <c r="AC30" s="8">
        <v>3.2009999999999997E-2</v>
      </c>
      <c r="AD30" s="8">
        <v>4.4260000000000001E-2</v>
      </c>
      <c r="AE30" s="8">
        <v>1.0319999999999999E-2</v>
      </c>
      <c r="AF30" s="8">
        <v>1.4749999999999999E-2</v>
      </c>
      <c r="AG30" s="8">
        <v>1.8599999999999998E-2</v>
      </c>
      <c r="AH30" s="8">
        <v>4.5690000000000001E-2</v>
      </c>
      <c r="AI30" s="8">
        <v>1.333E-2</v>
      </c>
      <c r="AJ30">
        <v>21</v>
      </c>
      <c r="AK30" s="8">
        <v>2.1850000000000001E-2</v>
      </c>
      <c r="AL30" s="8">
        <v>0.02</v>
      </c>
      <c r="AM30" s="8">
        <v>2.1850000000000001E-2</v>
      </c>
      <c r="AN30" s="8">
        <v>0.02</v>
      </c>
      <c r="AO30" s="8">
        <v>0.02</v>
      </c>
      <c r="AP30" s="8">
        <v>0.02</v>
      </c>
      <c r="AQ30" s="8">
        <v>0.03</v>
      </c>
      <c r="AR30" s="8">
        <v>0.02</v>
      </c>
      <c r="AS30" s="8">
        <v>2.1850000000000001E-2</v>
      </c>
      <c r="AT30" s="8">
        <v>0.02</v>
      </c>
      <c r="AU30" s="8">
        <v>0.02</v>
      </c>
      <c r="AV30" s="8">
        <v>0.01</v>
      </c>
      <c r="AW30" s="8">
        <v>3.7629999999999997E-2</v>
      </c>
      <c r="AX30" s="8">
        <v>2.571E-2</v>
      </c>
      <c r="AY30" s="8">
        <v>0.03</v>
      </c>
      <c r="AZ30" s="8">
        <v>0.02</v>
      </c>
    </row>
    <row r="31" spans="2:52" x14ac:dyDescent="0.25">
      <c r="B31">
        <v>22</v>
      </c>
      <c r="C31" s="7">
        <v>5.4900000000000001E-3</v>
      </c>
      <c r="D31" s="7">
        <v>2.9929999999999998E-2</v>
      </c>
      <c r="E31" s="7">
        <v>5.4000000000000003E-3</v>
      </c>
      <c r="F31" s="8">
        <v>1.873E-2</v>
      </c>
      <c r="G31" s="9">
        <v>3.5029999999999999E-2</v>
      </c>
      <c r="H31" s="9">
        <v>2.2200000000000001E-2</v>
      </c>
      <c r="I31" s="9">
        <v>4.675E-2</v>
      </c>
      <c r="J31" s="8">
        <v>4.9619999999999997E-2</v>
      </c>
      <c r="K31" s="8">
        <v>5.0000000000000001E-3</v>
      </c>
      <c r="L31" s="8">
        <v>2.315E-2</v>
      </c>
      <c r="M31" s="8">
        <v>4.0599999999999997E-2</v>
      </c>
      <c r="N31" s="8">
        <v>1.7000000000000001E-4</v>
      </c>
      <c r="O31" s="8">
        <v>1.0549999999999999E-2</v>
      </c>
      <c r="P31" s="8">
        <v>1.6709999999999999E-2</v>
      </c>
      <c r="Q31" s="8">
        <v>3.3590000000000002E-2</v>
      </c>
      <c r="R31" s="8">
        <v>3.3899999999999998E-3</v>
      </c>
      <c r="S31">
        <v>22</v>
      </c>
      <c r="T31" s="8">
        <v>1.302E-2</v>
      </c>
      <c r="U31" s="8">
        <v>2.3359999999999999E-2</v>
      </c>
      <c r="V31" s="8">
        <v>1.4789999999999999E-2</v>
      </c>
      <c r="W31" s="8">
        <v>2.085E-2</v>
      </c>
      <c r="X31" s="8">
        <v>2.9100000000000001E-2</v>
      </c>
      <c r="Y31" s="8">
        <v>2.316E-2</v>
      </c>
      <c r="Z31" s="8">
        <v>3.789E-2</v>
      </c>
      <c r="AA31" s="8">
        <v>4.5629999999999997E-2</v>
      </c>
      <c r="AB31" s="8">
        <v>2.001E-2</v>
      </c>
      <c r="AC31" s="8">
        <v>3.2169999999999997E-2</v>
      </c>
      <c r="AD31" s="8">
        <v>4.4089999999999997E-2</v>
      </c>
      <c r="AE31" s="8">
        <v>1.039E-2</v>
      </c>
      <c r="AF31" s="8">
        <v>1.4749999999999999E-2</v>
      </c>
      <c r="AG31" s="8">
        <v>1.8620000000000001E-2</v>
      </c>
      <c r="AH31" s="8">
        <v>4.5850000000000002E-2</v>
      </c>
      <c r="AI31" s="8">
        <v>1.355E-2</v>
      </c>
      <c r="AJ31">
        <v>22</v>
      </c>
      <c r="AK31" s="8">
        <v>2.188E-2</v>
      </c>
      <c r="AL31" s="8">
        <v>0.02</v>
      </c>
      <c r="AM31" s="8">
        <v>2.188E-2</v>
      </c>
      <c r="AN31" s="8">
        <v>0.02</v>
      </c>
      <c r="AO31" s="8">
        <v>0.02</v>
      </c>
      <c r="AP31" s="8">
        <v>0.02</v>
      </c>
      <c r="AQ31" s="8">
        <v>0.03</v>
      </c>
      <c r="AR31" s="8">
        <v>0.02</v>
      </c>
      <c r="AS31" s="8">
        <v>2.188E-2</v>
      </c>
      <c r="AT31" s="8">
        <v>0.02</v>
      </c>
      <c r="AU31" s="8">
        <v>0.02</v>
      </c>
      <c r="AV31" s="8">
        <v>0.01</v>
      </c>
      <c r="AW31" s="8">
        <v>3.73E-2</v>
      </c>
      <c r="AX31" s="8">
        <v>2.5659999999999999E-2</v>
      </c>
      <c r="AY31" s="8">
        <v>0.03</v>
      </c>
      <c r="AZ31" s="8">
        <v>0.02</v>
      </c>
    </row>
    <row r="32" spans="2:52" x14ac:dyDescent="0.25">
      <c r="B32">
        <v>23</v>
      </c>
      <c r="C32" s="7">
        <v>6.0899999999999999E-3</v>
      </c>
      <c r="D32" s="7">
        <v>3.0040000000000001E-2</v>
      </c>
      <c r="E32" s="7">
        <v>5.9899999999999997E-3</v>
      </c>
      <c r="F32" s="8">
        <v>1.9300000000000001E-2</v>
      </c>
      <c r="G32" s="9">
        <v>3.5029999999999999E-2</v>
      </c>
      <c r="H32" s="9">
        <v>2.2800000000000001E-2</v>
      </c>
      <c r="I32" s="9">
        <v>4.6799999999999994E-2</v>
      </c>
      <c r="J32" s="8">
        <v>4.9299999999999997E-2</v>
      </c>
      <c r="K32" s="8">
        <v>5.6100000000000004E-3</v>
      </c>
      <c r="L32" s="8">
        <v>2.3529999999999999E-2</v>
      </c>
      <c r="M32" s="8">
        <v>4.0500000000000001E-2</v>
      </c>
      <c r="N32" s="8">
        <v>4.2000000000000002E-4</v>
      </c>
      <c r="O32" s="8">
        <v>1.0589999999999999E-2</v>
      </c>
      <c r="P32" s="8">
        <v>1.6719999999999999E-2</v>
      </c>
      <c r="Q32" s="8">
        <v>3.3939999999999998E-2</v>
      </c>
      <c r="R32" s="8">
        <v>3.5999999999999999E-3</v>
      </c>
      <c r="S32">
        <v>23</v>
      </c>
      <c r="T32" s="8">
        <v>1.345E-2</v>
      </c>
      <c r="U32" s="8">
        <v>2.366E-2</v>
      </c>
      <c r="V32" s="8">
        <v>1.519E-2</v>
      </c>
      <c r="W32" s="8">
        <v>2.1260000000000001E-2</v>
      </c>
      <c r="X32" s="8">
        <v>2.928E-2</v>
      </c>
      <c r="Y32" s="8">
        <v>2.3709999999999998E-2</v>
      </c>
      <c r="Z32" s="8">
        <v>3.8109999999999998E-2</v>
      </c>
      <c r="AA32" s="8">
        <v>4.5519999999999998E-2</v>
      </c>
      <c r="AB32" s="8">
        <v>2.0299999999999999E-2</v>
      </c>
      <c r="AC32" s="8">
        <v>3.2320000000000002E-2</v>
      </c>
      <c r="AD32" s="8">
        <v>4.3909999999999998E-2</v>
      </c>
      <c r="AE32" s="8">
        <v>1.0489999999999999E-2</v>
      </c>
      <c r="AF32" s="8">
        <v>1.4760000000000001E-2</v>
      </c>
      <c r="AG32" s="8">
        <v>1.8630000000000001E-2</v>
      </c>
      <c r="AH32" s="8">
        <v>4.598E-2</v>
      </c>
      <c r="AI32" s="8">
        <v>1.376E-2</v>
      </c>
      <c r="AJ32">
        <v>23</v>
      </c>
      <c r="AK32" s="8">
        <v>2.1909999999999999E-2</v>
      </c>
      <c r="AL32" s="8">
        <v>0.02</v>
      </c>
      <c r="AM32" s="8">
        <v>2.1909999999999999E-2</v>
      </c>
      <c r="AN32" s="8">
        <v>0.02</v>
      </c>
      <c r="AO32" s="8">
        <v>0.02</v>
      </c>
      <c r="AP32" s="8">
        <v>0.02</v>
      </c>
      <c r="AQ32" s="8">
        <v>0.03</v>
      </c>
      <c r="AR32" s="8">
        <v>0.02</v>
      </c>
      <c r="AS32" s="8">
        <v>2.1909999999999999E-2</v>
      </c>
      <c r="AT32" s="8">
        <v>0.02</v>
      </c>
      <c r="AU32" s="8">
        <v>0.02</v>
      </c>
      <c r="AV32" s="8">
        <v>0.01</v>
      </c>
      <c r="AW32" s="8">
        <v>3.696E-2</v>
      </c>
      <c r="AX32" s="8">
        <v>2.563E-2</v>
      </c>
      <c r="AY32" s="8">
        <v>0.03</v>
      </c>
      <c r="AZ32" s="8">
        <v>0.02</v>
      </c>
    </row>
    <row r="33" spans="2:52" x14ac:dyDescent="0.25">
      <c r="B33">
        <v>24</v>
      </c>
      <c r="C33" s="7">
        <v>6.7200000000000003E-3</v>
      </c>
      <c r="D33" s="7">
        <v>3.0159999999999999E-2</v>
      </c>
      <c r="E33" s="7">
        <v>6.6299999999999996E-3</v>
      </c>
      <c r="F33" s="8">
        <v>1.984E-2</v>
      </c>
      <c r="G33" s="9">
        <v>3.5029999999999999E-2</v>
      </c>
      <c r="H33" s="9">
        <v>2.334E-2</v>
      </c>
      <c r="I33" s="9">
        <v>4.684E-2</v>
      </c>
      <c r="J33" s="8">
        <v>4.897E-2</v>
      </c>
      <c r="K33" s="8">
        <v>6.2500000000000003E-3</v>
      </c>
      <c r="L33" s="8">
        <v>2.3890000000000002E-2</v>
      </c>
      <c r="M33" s="8">
        <v>4.0410000000000001E-2</v>
      </c>
      <c r="N33" s="8">
        <v>7.2000000000000005E-4</v>
      </c>
      <c r="O33" s="8">
        <v>1.06E-2</v>
      </c>
      <c r="P33" s="8">
        <v>1.6729999999999998E-2</v>
      </c>
      <c r="Q33" s="8">
        <v>3.4270000000000002E-2</v>
      </c>
      <c r="R33" s="8">
        <v>3.79E-3</v>
      </c>
      <c r="S33">
        <v>24</v>
      </c>
      <c r="T33" s="8">
        <v>1.392E-2</v>
      </c>
      <c r="U33" s="8">
        <v>2.3970000000000002E-2</v>
      </c>
      <c r="V33" s="8">
        <v>1.562E-2</v>
      </c>
      <c r="W33" s="8">
        <v>2.1669999999999998E-2</v>
      </c>
      <c r="X33" s="8">
        <v>2.946E-2</v>
      </c>
      <c r="Y33" s="8">
        <v>2.4219999999999998E-2</v>
      </c>
      <c r="Z33" s="8">
        <v>3.832E-2</v>
      </c>
      <c r="AA33" s="8">
        <v>4.5379999999999997E-2</v>
      </c>
      <c r="AB33" s="8">
        <v>2.061E-2</v>
      </c>
      <c r="AC33" s="8">
        <v>3.245E-2</v>
      </c>
      <c r="AD33" s="8">
        <v>4.3740000000000001E-2</v>
      </c>
      <c r="AE33" s="8">
        <v>1.0619999999999999E-2</v>
      </c>
      <c r="AF33" s="8">
        <v>1.4760000000000001E-2</v>
      </c>
      <c r="AG33" s="8">
        <v>1.8630000000000001E-2</v>
      </c>
      <c r="AH33" s="8">
        <v>4.6080000000000003E-2</v>
      </c>
      <c r="AI33" s="8">
        <v>1.3950000000000001E-2</v>
      </c>
      <c r="AJ33">
        <v>24</v>
      </c>
      <c r="AK33" s="8">
        <v>2.1919999999999999E-2</v>
      </c>
      <c r="AL33" s="8">
        <v>0.02</v>
      </c>
      <c r="AM33" s="8">
        <v>2.1919999999999999E-2</v>
      </c>
      <c r="AN33" s="8">
        <v>0.02</v>
      </c>
      <c r="AO33" s="8">
        <v>0.02</v>
      </c>
      <c r="AP33" s="8">
        <v>0.02</v>
      </c>
      <c r="AQ33" s="8">
        <v>0.03</v>
      </c>
      <c r="AR33" s="8">
        <v>0.02</v>
      </c>
      <c r="AS33" s="8">
        <v>2.1919999999999999E-2</v>
      </c>
      <c r="AT33" s="8">
        <v>0.02</v>
      </c>
      <c r="AU33" s="8">
        <v>0.02</v>
      </c>
      <c r="AV33" s="8">
        <v>0.01</v>
      </c>
      <c r="AW33" s="8">
        <v>3.662E-2</v>
      </c>
      <c r="AX33" s="8">
        <v>2.5610000000000001E-2</v>
      </c>
      <c r="AY33" s="8">
        <v>0.03</v>
      </c>
      <c r="AZ33" s="8">
        <v>0.02</v>
      </c>
    </row>
    <row r="34" spans="2:52" x14ac:dyDescent="0.25">
      <c r="B34">
        <v>25</v>
      </c>
      <c r="C34" s="7">
        <v>7.3899999999999999E-3</v>
      </c>
      <c r="D34" s="7">
        <v>3.0280000000000001E-2</v>
      </c>
      <c r="E34" s="7">
        <v>7.3000000000000001E-3</v>
      </c>
      <c r="F34" s="8">
        <v>2.035E-2</v>
      </c>
      <c r="G34" s="9">
        <v>3.5029999999999999E-2</v>
      </c>
      <c r="H34" s="9">
        <v>2.384E-2</v>
      </c>
      <c r="I34" s="9">
        <v>4.6859999999999999E-2</v>
      </c>
      <c r="J34" s="8">
        <v>4.8649999999999999E-2</v>
      </c>
      <c r="K34" s="8">
        <v>6.9300000000000004E-3</v>
      </c>
      <c r="L34" s="8">
        <v>2.4239999999999998E-2</v>
      </c>
      <c r="M34" s="8">
        <v>4.0320000000000002E-2</v>
      </c>
      <c r="N34" s="8">
        <v>1.07E-3</v>
      </c>
      <c r="O34" s="8">
        <v>1.06E-2</v>
      </c>
      <c r="P34" s="8">
        <v>1.6740000000000001E-2</v>
      </c>
      <c r="Q34" s="8">
        <v>3.4590000000000003E-2</v>
      </c>
      <c r="R34" s="8">
        <v>3.9300000000000003E-3</v>
      </c>
      <c r="S34">
        <v>25</v>
      </c>
      <c r="T34" s="8">
        <v>1.44E-2</v>
      </c>
      <c r="U34" s="8">
        <v>2.427E-2</v>
      </c>
      <c r="V34" s="8">
        <v>1.6060000000000001E-2</v>
      </c>
      <c r="W34" s="8">
        <v>2.206E-2</v>
      </c>
      <c r="X34" s="8">
        <v>2.964E-2</v>
      </c>
      <c r="Y34" s="8">
        <v>2.469E-2</v>
      </c>
      <c r="Z34" s="8">
        <v>3.8519999999999999E-2</v>
      </c>
      <c r="AA34" s="8">
        <v>4.5229999999999999E-2</v>
      </c>
      <c r="AB34" s="8">
        <v>2.0930000000000001E-2</v>
      </c>
      <c r="AC34" s="8">
        <v>3.2579999999999998E-2</v>
      </c>
      <c r="AD34" s="8">
        <v>4.3560000000000001E-2</v>
      </c>
      <c r="AE34" s="8">
        <v>1.0789999999999999E-2</v>
      </c>
      <c r="AF34" s="8">
        <v>1.474E-2</v>
      </c>
      <c r="AG34" s="8">
        <v>1.8630000000000001E-2</v>
      </c>
      <c r="AH34" s="8">
        <v>4.616E-2</v>
      </c>
      <c r="AI34" s="8">
        <v>1.4120000000000001E-2</v>
      </c>
      <c r="AJ34">
        <v>25</v>
      </c>
      <c r="AK34" s="8">
        <v>2.1930000000000002E-2</v>
      </c>
      <c r="AL34" s="8">
        <v>0.02</v>
      </c>
      <c r="AM34" s="8">
        <v>2.1930000000000002E-2</v>
      </c>
      <c r="AN34" s="8">
        <v>0.02</v>
      </c>
      <c r="AO34" s="8">
        <v>0.02</v>
      </c>
      <c r="AP34" s="8">
        <v>0.02</v>
      </c>
      <c r="AQ34" s="8">
        <v>0.03</v>
      </c>
      <c r="AR34" s="8">
        <v>0.02</v>
      </c>
      <c r="AS34" s="8">
        <v>2.1930000000000002E-2</v>
      </c>
      <c r="AT34" s="8">
        <v>0.02</v>
      </c>
      <c r="AU34" s="8">
        <v>0.02</v>
      </c>
      <c r="AV34" s="8">
        <v>0.01</v>
      </c>
      <c r="AW34" s="8">
        <v>3.6290000000000003E-2</v>
      </c>
      <c r="AX34" s="8">
        <v>2.5600000000000001E-2</v>
      </c>
      <c r="AY34" s="8">
        <v>0.03</v>
      </c>
      <c r="AZ34" s="8">
        <v>0.02</v>
      </c>
    </row>
    <row r="35" spans="2:52" x14ac:dyDescent="0.25">
      <c r="B35">
        <v>26</v>
      </c>
      <c r="C35" s="7">
        <v>8.0700000000000008E-3</v>
      </c>
      <c r="D35" s="7">
        <v>3.04E-2</v>
      </c>
      <c r="E35" s="7">
        <v>7.9799999999999992E-3</v>
      </c>
      <c r="F35" s="8">
        <v>2.0840000000000001E-2</v>
      </c>
      <c r="G35" s="9">
        <v>3.5029999999999999E-2</v>
      </c>
      <c r="H35" s="9">
        <v>2.4310000000000002E-2</v>
      </c>
      <c r="I35" s="9">
        <v>4.6879999999999998E-2</v>
      </c>
      <c r="J35" s="8">
        <v>4.8340000000000008E-2</v>
      </c>
      <c r="K35" s="8">
        <v>7.62E-3</v>
      </c>
      <c r="L35" s="8">
        <v>2.4570000000000002E-2</v>
      </c>
      <c r="M35" s="8">
        <v>4.0230000000000009E-2</v>
      </c>
      <c r="N35" s="8">
        <v>1.47E-3</v>
      </c>
      <c r="O35" s="8">
        <v>1.056E-2</v>
      </c>
      <c r="P35" s="8">
        <v>1.6760000000000001E-2</v>
      </c>
      <c r="Q35" s="8">
        <v>3.4889999999999997E-2</v>
      </c>
      <c r="R35" s="8">
        <v>4.0499999999999998E-3</v>
      </c>
      <c r="S35">
        <v>26</v>
      </c>
      <c r="T35" s="8">
        <v>1.49E-2</v>
      </c>
      <c r="U35" s="8">
        <v>2.4559999999999998E-2</v>
      </c>
      <c r="V35" s="8">
        <v>1.651E-2</v>
      </c>
      <c r="W35" s="8">
        <v>2.2440000000000002E-2</v>
      </c>
      <c r="X35" s="8">
        <v>2.98E-2</v>
      </c>
      <c r="Y35" s="8">
        <v>2.512E-2</v>
      </c>
      <c r="Z35" s="8">
        <v>3.8710000000000001E-2</v>
      </c>
      <c r="AA35" s="8">
        <v>4.5069999999999999E-2</v>
      </c>
      <c r="AB35" s="8">
        <v>2.1270000000000001E-2</v>
      </c>
      <c r="AC35" s="8">
        <v>3.2689999999999997E-2</v>
      </c>
      <c r="AD35" s="8">
        <v>4.3389999999999998E-2</v>
      </c>
      <c r="AE35" s="8">
        <v>1.099E-2</v>
      </c>
      <c r="AF35" s="8">
        <v>1.47E-2</v>
      </c>
      <c r="AG35" s="8">
        <v>1.8630000000000001E-2</v>
      </c>
      <c r="AH35" s="8">
        <v>4.623E-2</v>
      </c>
      <c r="AI35" s="8">
        <v>1.427E-2</v>
      </c>
      <c r="AJ35">
        <v>26</v>
      </c>
      <c r="AK35" s="8">
        <v>2.1930000000000002E-2</v>
      </c>
      <c r="AL35" s="8">
        <v>0.02</v>
      </c>
      <c r="AM35" s="8">
        <v>2.1930000000000002E-2</v>
      </c>
      <c r="AN35" s="8">
        <v>0.02</v>
      </c>
      <c r="AO35" s="8">
        <v>0.02</v>
      </c>
      <c r="AP35" s="8">
        <v>0.02</v>
      </c>
      <c r="AQ35" s="8">
        <v>0.03</v>
      </c>
      <c r="AR35" s="8">
        <v>0.02</v>
      </c>
      <c r="AS35" s="8">
        <v>2.1930000000000002E-2</v>
      </c>
      <c r="AT35" s="8">
        <v>0.02</v>
      </c>
      <c r="AU35" s="8">
        <v>0.02</v>
      </c>
      <c r="AV35" s="8">
        <v>0.01</v>
      </c>
      <c r="AW35" s="8">
        <v>3.5979999999999998E-2</v>
      </c>
      <c r="AX35" s="8">
        <v>2.5579999999999999E-2</v>
      </c>
      <c r="AY35" s="8">
        <v>0.03</v>
      </c>
      <c r="AZ35" s="8">
        <v>0.02</v>
      </c>
    </row>
    <row r="36" spans="2:52" x14ac:dyDescent="0.25">
      <c r="B36">
        <v>27</v>
      </c>
      <c r="C36" s="7">
        <v>8.7399999999999995E-3</v>
      </c>
      <c r="D36" s="7">
        <v>3.0520000000000002E-2</v>
      </c>
      <c r="E36" s="7">
        <v>8.6599999999999993E-3</v>
      </c>
      <c r="F36" s="8">
        <v>2.129E-2</v>
      </c>
      <c r="G36" s="9">
        <v>3.5040000000000002E-2</v>
      </c>
      <c r="H36" s="9">
        <v>2.4740000000000002E-2</v>
      </c>
      <c r="I36" s="9">
        <v>4.6890000000000001E-2</v>
      </c>
      <c r="J36" s="8">
        <v>4.8029999999999996E-2</v>
      </c>
      <c r="K36" s="8">
        <v>8.3099999999999997E-3</v>
      </c>
      <c r="L36" s="8">
        <v>2.4889999999999999E-2</v>
      </c>
      <c r="M36" s="8">
        <v>4.0140000000000002E-2</v>
      </c>
      <c r="N36" s="8">
        <v>1.91E-3</v>
      </c>
      <c r="O36" s="8">
        <v>1.048E-2</v>
      </c>
      <c r="P36" s="8">
        <v>1.6750000000000001E-2</v>
      </c>
      <c r="Q36" s="8">
        <v>3.5180000000000003E-2</v>
      </c>
      <c r="R36" s="8">
        <v>4.1700000000000001E-3</v>
      </c>
      <c r="S36">
        <v>27</v>
      </c>
      <c r="T36" s="8">
        <v>1.5389999999999999E-2</v>
      </c>
      <c r="U36" s="8">
        <v>2.4850000000000001E-2</v>
      </c>
      <c r="V36" s="8">
        <v>1.6969999999999999E-2</v>
      </c>
      <c r="W36" s="8">
        <v>2.281E-2</v>
      </c>
      <c r="X36" s="8">
        <v>2.9960000000000001E-2</v>
      </c>
      <c r="Y36" s="8">
        <v>2.5520000000000001E-2</v>
      </c>
      <c r="Z36" s="8">
        <v>3.8879999999999998E-2</v>
      </c>
      <c r="AA36" s="8">
        <v>4.4900000000000002E-2</v>
      </c>
      <c r="AB36" s="8">
        <v>2.1600000000000001E-2</v>
      </c>
      <c r="AC36" s="8">
        <v>3.2800000000000003E-2</v>
      </c>
      <c r="AD36" s="8">
        <v>4.3220000000000001E-2</v>
      </c>
      <c r="AE36" s="8">
        <v>1.1220000000000001E-2</v>
      </c>
      <c r="AF36" s="8">
        <v>1.4630000000000001E-2</v>
      </c>
      <c r="AG36" s="8">
        <v>1.8610000000000002E-2</v>
      </c>
      <c r="AH36" s="8">
        <v>4.6280000000000002E-2</v>
      </c>
      <c r="AI36" s="8">
        <v>1.4409999999999999E-2</v>
      </c>
      <c r="AJ36">
        <v>27</v>
      </c>
      <c r="AK36" s="8">
        <v>2.1919999999999999E-2</v>
      </c>
      <c r="AL36" s="8">
        <v>0.02</v>
      </c>
      <c r="AM36" s="8">
        <v>2.1919999999999999E-2</v>
      </c>
      <c r="AN36" s="8">
        <v>0.02</v>
      </c>
      <c r="AO36" s="8">
        <v>0.02</v>
      </c>
      <c r="AP36" s="8">
        <v>0.02</v>
      </c>
      <c r="AQ36" s="8">
        <v>0.03</v>
      </c>
      <c r="AR36" s="8">
        <v>0.02</v>
      </c>
      <c r="AS36" s="8">
        <v>2.1919999999999999E-2</v>
      </c>
      <c r="AT36" s="8">
        <v>0.02</v>
      </c>
      <c r="AU36" s="8">
        <v>0.02</v>
      </c>
      <c r="AV36" s="8">
        <v>0.01</v>
      </c>
      <c r="AW36" s="8">
        <v>3.5680000000000003E-2</v>
      </c>
      <c r="AX36" s="8">
        <v>2.5569999999999999E-2</v>
      </c>
      <c r="AY36" s="8">
        <v>0.03</v>
      </c>
      <c r="AZ36" s="8">
        <v>0.02</v>
      </c>
    </row>
    <row r="37" spans="2:52" x14ac:dyDescent="0.25">
      <c r="B37">
        <v>28</v>
      </c>
      <c r="C37" s="7">
        <v>9.4199999999999996E-3</v>
      </c>
      <c r="D37" s="7">
        <v>3.0630000000000001E-2</v>
      </c>
      <c r="E37" s="7">
        <v>9.3299999999999998E-3</v>
      </c>
      <c r="F37" s="8">
        <v>2.1729999999999999E-2</v>
      </c>
      <c r="G37" s="9">
        <v>3.5049999999999998E-2</v>
      </c>
      <c r="H37" s="9">
        <v>2.5139999999999999E-2</v>
      </c>
      <c r="I37" s="9">
        <v>4.6890000000000001E-2</v>
      </c>
      <c r="J37" s="8">
        <v>4.7730000000000009E-2</v>
      </c>
      <c r="K37" s="8">
        <v>8.9999999999999993E-3</v>
      </c>
      <c r="L37" s="8">
        <v>2.52E-2</v>
      </c>
      <c r="M37" s="8">
        <v>4.0050000000000002E-2</v>
      </c>
      <c r="N37" s="8">
        <v>2.3700000000000001E-3</v>
      </c>
      <c r="O37" s="8">
        <v>1.035E-2</v>
      </c>
      <c r="P37" s="8">
        <v>1.67E-2</v>
      </c>
      <c r="Q37" s="8">
        <v>3.5459999999999998E-2</v>
      </c>
      <c r="R37" s="8">
        <v>4.3099999999999996E-3</v>
      </c>
      <c r="S37">
        <v>28</v>
      </c>
      <c r="T37" s="8">
        <v>1.5890000000000001E-2</v>
      </c>
      <c r="U37" s="8">
        <v>2.513E-2</v>
      </c>
      <c r="V37" s="8">
        <v>1.7420000000000001E-2</v>
      </c>
      <c r="W37" s="8">
        <v>2.317E-2</v>
      </c>
      <c r="X37" s="8">
        <v>3.0120000000000001E-2</v>
      </c>
      <c r="Y37" s="8">
        <v>2.589E-2</v>
      </c>
      <c r="Z37" s="8">
        <v>3.9050000000000001E-2</v>
      </c>
      <c r="AA37" s="8">
        <v>4.4729999999999999E-2</v>
      </c>
      <c r="AB37" s="8">
        <v>2.1940000000000001E-2</v>
      </c>
      <c r="AC37" s="8">
        <v>3.2899999999999999E-2</v>
      </c>
      <c r="AD37" s="8">
        <v>4.3049999999999998E-2</v>
      </c>
      <c r="AE37" s="8">
        <v>1.1469999999999999E-2</v>
      </c>
      <c r="AF37" s="8">
        <v>1.453E-2</v>
      </c>
      <c r="AG37" s="8">
        <v>1.8550000000000001E-2</v>
      </c>
      <c r="AH37" s="8">
        <v>4.6309999999999997E-2</v>
      </c>
      <c r="AI37" s="8">
        <v>1.457E-2</v>
      </c>
      <c r="AJ37">
        <v>28</v>
      </c>
      <c r="AK37" s="8">
        <v>2.1909999999999999E-2</v>
      </c>
      <c r="AL37" s="8">
        <v>0.02</v>
      </c>
      <c r="AM37" s="8">
        <v>2.1909999999999999E-2</v>
      </c>
      <c r="AN37" s="8">
        <v>0.02</v>
      </c>
      <c r="AO37" s="8">
        <v>0.02</v>
      </c>
      <c r="AP37" s="8">
        <v>0.02</v>
      </c>
      <c r="AQ37" s="8">
        <v>0.03</v>
      </c>
      <c r="AR37" s="8">
        <v>0.02</v>
      </c>
      <c r="AS37" s="8">
        <v>2.1909999999999999E-2</v>
      </c>
      <c r="AT37" s="8">
        <v>0.02</v>
      </c>
      <c r="AU37" s="8">
        <v>0.02</v>
      </c>
      <c r="AV37" s="8">
        <v>0.01</v>
      </c>
      <c r="AW37" s="8">
        <v>3.5389999999999998E-2</v>
      </c>
      <c r="AX37" s="8">
        <v>2.554E-2</v>
      </c>
      <c r="AY37" s="8">
        <v>0.03</v>
      </c>
      <c r="AZ37" s="8">
        <v>0.02</v>
      </c>
    </row>
    <row r="38" spans="2:52" x14ac:dyDescent="0.25">
      <c r="B38">
        <v>29</v>
      </c>
      <c r="C38" s="7">
        <v>1.008E-2</v>
      </c>
      <c r="D38" s="7">
        <v>3.0750000000000003E-2</v>
      </c>
      <c r="E38" s="7">
        <v>0.01</v>
      </c>
      <c r="F38" s="8">
        <v>2.214E-2</v>
      </c>
      <c r="G38" s="9">
        <v>3.5060000000000001E-2</v>
      </c>
      <c r="H38" s="9">
        <v>2.5510000000000001E-2</v>
      </c>
      <c r="I38" s="9">
        <v>4.6890000000000001E-2</v>
      </c>
      <c r="J38" s="8">
        <v>4.744000000000001E-2</v>
      </c>
      <c r="K38" s="8">
        <v>9.6699999999999998E-3</v>
      </c>
      <c r="L38" s="8">
        <v>2.5489999999999999E-2</v>
      </c>
      <c r="M38" s="8">
        <v>3.9960000000000002E-2</v>
      </c>
      <c r="N38" s="8">
        <v>2.8500000000000001E-3</v>
      </c>
      <c r="O38" s="8">
        <v>1.018E-2</v>
      </c>
      <c r="P38" s="8">
        <v>1.6590000000000001E-2</v>
      </c>
      <c r="Q38" s="8">
        <v>3.5720000000000002E-2</v>
      </c>
      <c r="R38" s="8">
        <v>4.5100000000000001E-3</v>
      </c>
      <c r="S38">
        <v>29</v>
      </c>
      <c r="T38" s="8">
        <v>1.6379999999999999E-2</v>
      </c>
      <c r="U38" s="8">
        <v>2.5409999999999999E-2</v>
      </c>
      <c r="V38" s="8">
        <v>1.787E-2</v>
      </c>
      <c r="W38" s="8">
        <v>2.351E-2</v>
      </c>
      <c r="X38" s="8">
        <v>3.0269999999999998E-2</v>
      </c>
      <c r="Y38" s="8">
        <v>2.6239999999999999E-2</v>
      </c>
      <c r="Z38" s="8">
        <v>3.9219999999999998E-2</v>
      </c>
      <c r="AA38" s="8">
        <v>4.4549999999999999E-2</v>
      </c>
      <c r="AB38" s="8">
        <v>2.2270000000000002E-2</v>
      </c>
      <c r="AC38" s="8">
        <v>3.3000000000000002E-2</v>
      </c>
      <c r="AD38" s="8">
        <v>4.2889999999999998E-2</v>
      </c>
      <c r="AE38" s="8">
        <v>1.174E-2</v>
      </c>
      <c r="AF38" s="8">
        <v>1.439E-2</v>
      </c>
      <c r="AG38" s="8">
        <v>1.8460000000000001E-2</v>
      </c>
      <c r="AH38" s="8">
        <v>4.6339999999999999E-2</v>
      </c>
      <c r="AI38" s="8">
        <v>1.474E-2</v>
      </c>
      <c r="AJ38">
        <v>29</v>
      </c>
      <c r="AK38" s="8">
        <v>2.189E-2</v>
      </c>
      <c r="AL38" s="8">
        <v>0.02</v>
      </c>
      <c r="AM38" s="8">
        <v>2.189E-2</v>
      </c>
      <c r="AN38" s="8">
        <v>0.02</v>
      </c>
      <c r="AO38" s="8">
        <v>0.02</v>
      </c>
      <c r="AP38" s="8">
        <v>0.02</v>
      </c>
      <c r="AQ38" s="8">
        <v>0.03</v>
      </c>
      <c r="AR38" s="8">
        <v>0.02</v>
      </c>
      <c r="AS38" s="8">
        <v>2.189E-2</v>
      </c>
      <c r="AT38" s="8">
        <v>0.02</v>
      </c>
      <c r="AU38" s="8">
        <v>0.02</v>
      </c>
      <c r="AV38" s="8">
        <v>0.01</v>
      </c>
      <c r="AW38" s="8">
        <v>3.5130000000000002E-2</v>
      </c>
      <c r="AX38" s="8">
        <v>2.5510000000000001E-2</v>
      </c>
      <c r="AY38" s="8">
        <v>0.03</v>
      </c>
      <c r="AZ38" s="8">
        <v>0.02</v>
      </c>
    </row>
    <row r="39" spans="2:52" x14ac:dyDescent="0.25">
      <c r="B39">
        <v>30</v>
      </c>
      <c r="C39" s="7">
        <v>1.073E-2</v>
      </c>
      <c r="D39" s="7">
        <v>3.0870000000000002E-2</v>
      </c>
      <c r="E39" s="7">
        <v>1.0659999999999998E-2</v>
      </c>
      <c r="F39" s="8">
        <v>2.2530000000000001E-2</v>
      </c>
      <c r="G39" s="9">
        <v>3.5069999999999997E-2</v>
      </c>
      <c r="H39" s="9">
        <v>2.5860000000000005E-2</v>
      </c>
      <c r="I39" s="9">
        <v>4.6879999999999998E-2</v>
      </c>
      <c r="J39" s="8">
        <v>4.7160000000000001E-2</v>
      </c>
      <c r="K39" s="8">
        <v>1.034E-2</v>
      </c>
      <c r="L39" s="8">
        <v>2.5770000000000001E-2</v>
      </c>
      <c r="M39" s="8">
        <v>3.9879999999999999E-2</v>
      </c>
      <c r="N39" s="8">
        <v>3.3400000000000001E-3</v>
      </c>
      <c r="O39" s="8">
        <v>9.9500000000000005E-3</v>
      </c>
      <c r="P39" s="8">
        <v>1.6410000000000001E-2</v>
      </c>
      <c r="Q39" s="8">
        <v>3.5970000000000002E-2</v>
      </c>
      <c r="R39" s="8">
        <v>4.7699999999999999E-3</v>
      </c>
      <c r="S39">
        <v>30</v>
      </c>
      <c r="T39" s="8">
        <v>1.686E-2</v>
      </c>
      <c r="U39" s="8">
        <v>2.5669999999999998E-2</v>
      </c>
      <c r="V39" s="8">
        <v>1.831E-2</v>
      </c>
      <c r="W39" s="8">
        <v>2.383E-2</v>
      </c>
      <c r="X39" s="8">
        <v>3.041E-2</v>
      </c>
      <c r="Y39" s="8">
        <v>2.656E-2</v>
      </c>
      <c r="Z39" s="8">
        <v>3.9370000000000002E-2</v>
      </c>
      <c r="AA39" s="8">
        <v>4.4380000000000003E-2</v>
      </c>
      <c r="AB39" s="8">
        <v>2.2589999999999999E-2</v>
      </c>
      <c r="AC39" s="8">
        <v>3.3090000000000001E-2</v>
      </c>
      <c r="AD39" s="8">
        <v>4.2729999999999997E-2</v>
      </c>
      <c r="AE39" s="8">
        <v>1.201E-2</v>
      </c>
      <c r="AF39" s="8">
        <v>1.421E-2</v>
      </c>
      <c r="AG39" s="8">
        <v>1.83E-2</v>
      </c>
      <c r="AH39" s="8">
        <v>4.6359999999999998E-2</v>
      </c>
      <c r="AI39" s="8">
        <v>1.4959999999999999E-2</v>
      </c>
      <c r="AJ39">
        <v>30</v>
      </c>
      <c r="AK39" s="8">
        <v>2.1870000000000001E-2</v>
      </c>
      <c r="AL39" s="8">
        <v>0.02</v>
      </c>
      <c r="AM39" s="8">
        <v>2.1870000000000001E-2</v>
      </c>
      <c r="AN39" s="8">
        <v>0.02</v>
      </c>
      <c r="AO39" s="8">
        <v>0.02</v>
      </c>
      <c r="AP39" s="8">
        <v>0.02</v>
      </c>
      <c r="AQ39" s="8">
        <v>0.03</v>
      </c>
      <c r="AR39" s="8">
        <v>0.02</v>
      </c>
      <c r="AS39" s="8">
        <v>2.1870000000000001E-2</v>
      </c>
      <c r="AT39" s="8">
        <v>0.02</v>
      </c>
      <c r="AU39" s="8">
        <v>0.02</v>
      </c>
      <c r="AV39" s="8">
        <v>0.01</v>
      </c>
      <c r="AW39" s="8">
        <v>3.4889999999999997E-2</v>
      </c>
      <c r="AX39" s="8">
        <v>2.5479999999999999E-2</v>
      </c>
      <c r="AY39" s="8">
        <v>0.03</v>
      </c>
      <c r="AZ39" s="8">
        <v>0.02</v>
      </c>
    </row>
    <row r="40" spans="2:52" x14ac:dyDescent="0.25">
      <c r="B40">
        <v>31</v>
      </c>
      <c r="C40" s="7">
        <v>1.137E-2</v>
      </c>
      <c r="D40" s="7">
        <v>3.0979999999999997E-2</v>
      </c>
      <c r="E40" s="7">
        <v>1.129E-2</v>
      </c>
      <c r="F40" s="8">
        <v>2.291E-2</v>
      </c>
      <c r="G40" s="9">
        <v>3.508E-2</v>
      </c>
      <c r="H40" s="9">
        <v>2.6190000000000001E-2</v>
      </c>
      <c r="I40" s="9">
        <v>4.6859999999999999E-2</v>
      </c>
      <c r="J40" s="8">
        <v>4.6879999999999998E-2</v>
      </c>
      <c r="K40" s="8">
        <v>1.098E-2</v>
      </c>
      <c r="L40" s="8">
        <v>2.6040000000000001E-2</v>
      </c>
      <c r="M40" s="8">
        <v>3.9789999999999999E-2</v>
      </c>
      <c r="N40" s="8">
        <v>3.82E-3</v>
      </c>
      <c r="O40" s="8">
        <v>9.6699999999999998E-3</v>
      </c>
      <c r="P40" s="8">
        <v>1.6160000000000001E-2</v>
      </c>
      <c r="Q40" s="8">
        <v>3.6209999999999999E-2</v>
      </c>
      <c r="R40" s="8">
        <v>5.1200000000000004E-3</v>
      </c>
      <c r="S40">
        <v>31</v>
      </c>
      <c r="T40" s="8">
        <v>1.7330000000000002E-2</v>
      </c>
      <c r="U40" s="8">
        <v>2.5930000000000002E-2</v>
      </c>
      <c r="V40" s="8">
        <v>1.8749999999999999E-2</v>
      </c>
      <c r="W40" s="8">
        <v>2.4150000000000001E-2</v>
      </c>
      <c r="X40" s="8">
        <v>3.0550000000000001E-2</v>
      </c>
      <c r="Y40" s="8">
        <v>2.6870000000000002E-2</v>
      </c>
      <c r="Z40" s="8">
        <v>3.952E-2</v>
      </c>
      <c r="AA40" s="8">
        <v>4.4200000000000003E-2</v>
      </c>
      <c r="AB40" s="8">
        <v>2.291E-2</v>
      </c>
      <c r="AC40" s="8">
        <v>3.3169999999999998E-2</v>
      </c>
      <c r="AD40" s="8">
        <v>4.2569999999999997E-2</v>
      </c>
      <c r="AE40" s="8">
        <v>1.2279999999999999E-2</v>
      </c>
      <c r="AF40" s="8">
        <v>1.4E-2</v>
      </c>
      <c r="AG40" s="8">
        <v>1.8089999999999998E-2</v>
      </c>
      <c r="AH40" s="8">
        <v>4.6379999999999998E-2</v>
      </c>
      <c r="AI40" s="8">
        <v>1.52E-2</v>
      </c>
      <c r="AJ40">
        <v>31</v>
      </c>
      <c r="AK40" s="8">
        <v>2.1850000000000001E-2</v>
      </c>
      <c r="AL40" s="8">
        <v>0.02</v>
      </c>
      <c r="AM40" s="8">
        <v>2.1850000000000001E-2</v>
      </c>
      <c r="AN40" s="8">
        <v>0.02</v>
      </c>
      <c r="AO40" s="8">
        <v>0.02</v>
      </c>
      <c r="AP40" s="8">
        <v>0.02</v>
      </c>
      <c r="AQ40" s="8">
        <v>0.03</v>
      </c>
      <c r="AR40" s="8">
        <v>0.02</v>
      </c>
      <c r="AS40" s="8">
        <v>2.1850000000000001E-2</v>
      </c>
      <c r="AT40" s="8">
        <v>0.02</v>
      </c>
      <c r="AU40" s="8">
        <v>0.02</v>
      </c>
      <c r="AV40" s="8">
        <v>0.01</v>
      </c>
      <c r="AW40" s="8">
        <v>3.4669999999999999E-2</v>
      </c>
      <c r="AX40" s="8">
        <v>2.5440000000000001E-2</v>
      </c>
      <c r="AY40" s="8">
        <v>0.03</v>
      </c>
      <c r="AZ40" s="8">
        <v>0.02</v>
      </c>
    </row>
    <row r="41" spans="2:52" x14ac:dyDescent="0.25">
      <c r="B41">
        <v>32</v>
      </c>
      <c r="C41" s="7">
        <v>1.1990000000000001E-2</v>
      </c>
      <c r="D41" s="7">
        <v>3.109E-2</v>
      </c>
      <c r="E41" s="7">
        <v>1.191E-2</v>
      </c>
      <c r="F41" s="8">
        <v>2.3259999999999999E-2</v>
      </c>
      <c r="G41" s="9">
        <v>3.5090000000000003E-2</v>
      </c>
      <c r="H41" s="9">
        <v>2.649E-2</v>
      </c>
      <c r="I41" s="9">
        <v>4.6850000000000003E-2</v>
      </c>
      <c r="J41" s="8">
        <v>4.6609999999999999E-2</v>
      </c>
      <c r="K41" s="8">
        <v>1.1610000000000001E-2</v>
      </c>
      <c r="L41" s="8">
        <v>2.63E-2</v>
      </c>
      <c r="M41" s="8">
        <v>3.9710000000000002E-2</v>
      </c>
      <c r="N41" s="8">
        <v>4.3099999999999996E-3</v>
      </c>
      <c r="O41" s="8">
        <v>9.3600000000000003E-3</v>
      </c>
      <c r="P41" s="8">
        <v>1.585E-2</v>
      </c>
      <c r="Q41" s="8">
        <v>3.644E-2</v>
      </c>
      <c r="R41" s="8">
        <v>5.5199999999999997E-3</v>
      </c>
      <c r="S41">
        <v>32</v>
      </c>
      <c r="T41" s="8">
        <v>1.779E-2</v>
      </c>
      <c r="U41" s="8">
        <v>2.6179999999999998E-2</v>
      </c>
      <c r="V41" s="8">
        <v>1.917E-2</v>
      </c>
      <c r="W41" s="8">
        <v>2.445E-2</v>
      </c>
      <c r="X41" s="8">
        <v>3.0679999999999999E-2</v>
      </c>
      <c r="Y41" s="8">
        <v>2.7150000000000001E-2</v>
      </c>
      <c r="Z41" s="8">
        <v>3.9660000000000001E-2</v>
      </c>
      <c r="AA41" s="8">
        <v>4.403E-2</v>
      </c>
      <c r="AB41" s="8">
        <v>2.3220000000000001E-2</v>
      </c>
      <c r="AC41" s="8">
        <v>3.3250000000000002E-2</v>
      </c>
      <c r="AD41" s="8">
        <v>4.2419999999999999E-2</v>
      </c>
      <c r="AE41" s="8">
        <v>1.256E-2</v>
      </c>
      <c r="AF41" s="8">
        <v>1.376E-2</v>
      </c>
      <c r="AG41" s="8">
        <v>1.7829999999999999E-2</v>
      </c>
      <c r="AH41" s="8">
        <v>4.6379999999999998E-2</v>
      </c>
      <c r="AI41" s="8">
        <v>1.5480000000000001E-2</v>
      </c>
      <c r="AJ41">
        <v>32</v>
      </c>
      <c r="AK41" s="8">
        <v>2.1829999999999999E-2</v>
      </c>
      <c r="AL41" s="8">
        <v>0.02</v>
      </c>
      <c r="AM41" s="8">
        <v>2.1829999999999999E-2</v>
      </c>
      <c r="AN41" s="8">
        <v>0.02</v>
      </c>
      <c r="AO41" s="8">
        <v>0.02</v>
      </c>
      <c r="AP41" s="8">
        <v>0.02</v>
      </c>
      <c r="AQ41" s="8">
        <v>0.03</v>
      </c>
      <c r="AR41" s="8">
        <v>0.02</v>
      </c>
      <c r="AS41" s="8">
        <v>2.1829999999999999E-2</v>
      </c>
      <c r="AT41" s="8">
        <v>0.02</v>
      </c>
      <c r="AU41" s="8">
        <v>0.02</v>
      </c>
      <c r="AV41" s="8">
        <v>0.01</v>
      </c>
      <c r="AW41" s="8">
        <v>3.4470000000000001E-2</v>
      </c>
      <c r="AX41" s="8">
        <v>2.5399999999999999E-2</v>
      </c>
      <c r="AY41" s="8">
        <v>0.03</v>
      </c>
      <c r="AZ41" s="8">
        <v>0.02</v>
      </c>
    </row>
    <row r="42" spans="2:52" x14ac:dyDescent="0.25">
      <c r="B42">
        <v>33</v>
      </c>
      <c r="C42" s="7">
        <v>1.2580000000000001E-2</v>
      </c>
      <c r="D42" s="7">
        <v>3.1199999999999995E-2</v>
      </c>
      <c r="E42" s="7">
        <v>1.251E-2</v>
      </c>
      <c r="F42" s="8">
        <v>2.3599999999999999E-2</v>
      </c>
      <c r="G42" s="9">
        <v>3.5099999999999999E-2</v>
      </c>
      <c r="H42" s="9">
        <v>2.6780000000000005E-2</v>
      </c>
      <c r="I42" s="9">
        <v>4.6829999999999997E-2</v>
      </c>
      <c r="J42" s="8">
        <v>4.6359999999999998E-2</v>
      </c>
      <c r="K42" s="8">
        <v>1.222E-2</v>
      </c>
      <c r="L42" s="8">
        <v>2.6550000000000004E-2</v>
      </c>
      <c r="M42" s="8">
        <v>3.9629999999999999E-2</v>
      </c>
      <c r="N42" s="8">
        <v>4.79E-3</v>
      </c>
      <c r="O42" s="8">
        <v>9.0500000000000008E-3</v>
      </c>
      <c r="P42" s="8">
        <v>1.5520000000000001E-2</v>
      </c>
      <c r="Q42" s="8">
        <v>3.6659999999999998E-2</v>
      </c>
      <c r="R42" s="8">
        <v>5.9699999999999996E-3</v>
      </c>
      <c r="S42">
        <v>33</v>
      </c>
      <c r="T42" s="8">
        <v>1.823E-2</v>
      </c>
      <c r="U42" s="8">
        <v>2.6419999999999999E-2</v>
      </c>
      <c r="V42" s="8">
        <v>1.958E-2</v>
      </c>
      <c r="W42" s="8">
        <v>2.4750000000000001E-2</v>
      </c>
      <c r="X42" s="8">
        <v>3.0810000000000001E-2</v>
      </c>
      <c r="Y42" s="8">
        <v>2.742E-2</v>
      </c>
      <c r="Z42" s="8">
        <v>3.9789999999999999E-2</v>
      </c>
      <c r="AA42" s="8">
        <v>4.385E-2</v>
      </c>
      <c r="AB42" s="8">
        <v>2.3529999999999999E-2</v>
      </c>
      <c r="AC42" s="8">
        <v>3.3329999999999999E-2</v>
      </c>
      <c r="AD42" s="8">
        <v>4.2270000000000002E-2</v>
      </c>
      <c r="AE42" s="8">
        <v>1.2840000000000001E-2</v>
      </c>
      <c r="AF42" s="8">
        <v>1.3509999999999999E-2</v>
      </c>
      <c r="AG42" s="8">
        <v>1.755E-2</v>
      </c>
      <c r="AH42" s="8">
        <v>4.6390000000000001E-2</v>
      </c>
      <c r="AI42" s="8">
        <v>1.5789999999999998E-2</v>
      </c>
      <c r="AJ42">
        <v>33</v>
      </c>
      <c r="AK42" s="8">
        <v>2.181E-2</v>
      </c>
      <c r="AL42" s="8">
        <v>0.02</v>
      </c>
      <c r="AM42" s="8">
        <v>2.181E-2</v>
      </c>
      <c r="AN42" s="8">
        <v>0.02</v>
      </c>
      <c r="AO42" s="8">
        <v>0.02</v>
      </c>
      <c r="AP42" s="8">
        <v>0.02</v>
      </c>
      <c r="AQ42" s="8">
        <v>0.03</v>
      </c>
      <c r="AR42" s="8">
        <v>0.02</v>
      </c>
      <c r="AS42" s="8">
        <v>2.181E-2</v>
      </c>
      <c r="AT42" s="8">
        <v>0.02</v>
      </c>
      <c r="AU42" s="8">
        <v>0.02</v>
      </c>
      <c r="AV42" s="8">
        <v>0.01</v>
      </c>
      <c r="AW42" s="8">
        <v>3.4299999999999997E-2</v>
      </c>
      <c r="AX42" s="8">
        <v>2.5350000000000001E-2</v>
      </c>
      <c r="AY42" s="8">
        <v>0.03</v>
      </c>
      <c r="AZ42" s="8">
        <v>0.02</v>
      </c>
    </row>
    <row r="43" spans="2:52" x14ac:dyDescent="0.25">
      <c r="B43">
        <v>34</v>
      </c>
      <c r="C43" s="7">
        <v>1.316E-2</v>
      </c>
      <c r="D43" s="7">
        <v>3.1300000000000001E-2</v>
      </c>
      <c r="E43" s="7">
        <v>1.3089999999999999E-2</v>
      </c>
      <c r="F43" s="8">
        <v>2.392E-2</v>
      </c>
      <c r="G43" s="9">
        <v>3.5110000000000002E-2</v>
      </c>
      <c r="H43" s="9">
        <v>2.7050000000000001E-2</v>
      </c>
      <c r="I43" s="9">
        <v>4.6809999999999997E-2</v>
      </c>
      <c r="J43" s="8">
        <v>4.6109999999999998E-2</v>
      </c>
      <c r="K43" s="8">
        <v>1.2800000000000001E-2</v>
      </c>
      <c r="L43" s="8">
        <v>2.6780000000000005E-2</v>
      </c>
      <c r="M43" s="8">
        <v>3.9550000000000002E-2</v>
      </c>
      <c r="N43" s="8">
        <v>5.2599999999999999E-3</v>
      </c>
      <c r="O43" s="8">
        <v>8.7399999999999995E-3</v>
      </c>
      <c r="P43" s="8">
        <v>1.5190000000000002E-2</v>
      </c>
      <c r="Q43" s="8">
        <v>3.687E-2</v>
      </c>
      <c r="R43" s="8">
        <v>6.4400000000000004E-3</v>
      </c>
      <c r="S43">
        <v>34</v>
      </c>
      <c r="T43" s="8">
        <v>1.866E-2</v>
      </c>
      <c r="U43" s="8">
        <v>2.665E-2</v>
      </c>
      <c r="V43" s="8">
        <v>1.9970000000000002E-2</v>
      </c>
      <c r="W43" s="8">
        <v>2.503E-2</v>
      </c>
      <c r="X43" s="8">
        <v>3.0929999999999999E-2</v>
      </c>
      <c r="Y43" s="8">
        <v>2.767E-2</v>
      </c>
      <c r="Z43" s="8">
        <v>3.9919999999999997E-2</v>
      </c>
      <c r="AA43" s="8">
        <v>4.3679999999999997E-2</v>
      </c>
      <c r="AB43" s="8">
        <v>2.3820000000000001E-2</v>
      </c>
      <c r="AC43" s="8">
        <v>3.3399999999999999E-2</v>
      </c>
      <c r="AD43" s="8">
        <v>4.2130000000000001E-2</v>
      </c>
      <c r="AE43" s="8">
        <v>1.311E-2</v>
      </c>
      <c r="AF43" s="8">
        <v>1.3270000000000001E-2</v>
      </c>
      <c r="AG43" s="8">
        <v>1.7250000000000001E-2</v>
      </c>
      <c r="AH43" s="8">
        <v>4.6379999999999998E-2</v>
      </c>
      <c r="AI43" s="8">
        <v>1.61E-2</v>
      </c>
      <c r="AJ43">
        <v>34</v>
      </c>
      <c r="AK43" s="8">
        <v>2.1780000000000001E-2</v>
      </c>
      <c r="AL43" s="8">
        <v>0.02</v>
      </c>
      <c r="AM43" s="8">
        <v>2.1780000000000001E-2</v>
      </c>
      <c r="AN43" s="8">
        <v>0.02</v>
      </c>
      <c r="AO43" s="8">
        <v>0.02</v>
      </c>
      <c r="AP43" s="8">
        <v>0.02</v>
      </c>
      <c r="AQ43" s="8">
        <v>0.03</v>
      </c>
      <c r="AR43" s="8">
        <v>0.02</v>
      </c>
      <c r="AS43" s="8">
        <v>2.1780000000000001E-2</v>
      </c>
      <c r="AT43" s="8">
        <v>0.02</v>
      </c>
      <c r="AU43" s="8">
        <v>0.02</v>
      </c>
      <c r="AV43" s="8">
        <v>0.01</v>
      </c>
      <c r="AW43" s="8">
        <v>3.4130000000000001E-2</v>
      </c>
      <c r="AX43" s="8">
        <v>2.529E-2</v>
      </c>
      <c r="AY43" s="8">
        <v>0.03</v>
      </c>
      <c r="AZ43" s="8">
        <v>0.02</v>
      </c>
    </row>
    <row r="44" spans="2:52" x14ac:dyDescent="0.25">
      <c r="B44">
        <v>35</v>
      </c>
      <c r="C44" s="7">
        <v>1.372E-2</v>
      </c>
      <c r="D44" s="7">
        <v>3.1399999999999997E-2</v>
      </c>
      <c r="E44" s="7">
        <v>1.3650000000000001E-2</v>
      </c>
      <c r="F44" s="8">
        <v>2.4230000000000002E-2</v>
      </c>
      <c r="G44" s="9">
        <v>3.5119999999999998E-2</v>
      </c>
      <c r="H44" s="9">
        <v>2.7300000000000001E-2</v>
      </c>
      <c r="I44" s="9">
        <v>4.6790000000000005E-2</v>
      </c>
      <c r="J44" s="8">
        <v>4.5869999999999994E-2</v>
      </c>
      <c r="K44" s="8">
        <v>1.337E-2</v>
      </c>
      <c r="L44" s="8">
        <v>2.7009999999999999E-2</v>
      </c>
      <c r="M44" s="8">
        <v>3.9480000000000001E-2</v>
      </c>
      <c r="N44" s="8">
        <v>5.7200000000000003E-3</v>
      </c>
      <c r="O44" s="8">
        <v>8.4600000000000005E-3</v>
      </c>
      <c r="P44" s="8">
        <v>1.486E-2</v>
      </c>
      <c r="Q44" s="8">
        <v>3.7069999999999999E-2</v>
      </c>
      <c r="R44" s="8">
        <v>6.9399999999999991E-3</v>
      </c>
      <c r="S44">
        <v>35</v>
      </c>
      <c r="T44" s="8">
        <v>1.908E-2</v>
      </c>
      <c r="U44" s="8">
        <v>2.6870000000000002E-2</v>
      </c>
      <c r="V44" s="8">
        <v>2.035E-2</v>
      </c>
      <c r="W44" s="8">
        <v>2.529E-2</v>
      </c>
      <c r="X44" s="8">
        <v>3.1050000000000001E-2</v>
      </c>
      <c r="Y44" s="8">
        <v>2.7910000000000001E-2</v>
      </c>
      <c r="Z44" s="8">
        <v>4.0039999999999999E-2</v>
      </c>
      <c r="AA44" s="8">
        <v>4.3520000000000003E-2</v>
      </c>
      <c r="AB44" s="8">
        <v>2.4109999999999999E-2</v>
      </c>
      <c r="AC44" s="8">
        <v>3.3459999999999997E-2</v>
      </c>
      <c r="AD44" s="8">
        <v>4.199E-2</v>
      </c>
      <c r="AE44" s="8">
        <v>1.338E-2</v>
      </c>
      <c r="AF44" s="8">
        <v>1.304E-2</v>
      </c>
      <c r="AG44" s="8">
        <v>1.6959999999999999E-2</v>
      </c>
      <c r="AH44" s="8">
        <v>4.6379999999999998E-2</v>
      </c>
      <c r="AI44" s="8">
        <v>1.643E-2</v>
      </c>
      <c r="AJ44">
        <v>35</v>
      </c>
      <c r="AK44" s="8">
        <v>2.1760000000000002E-2</v>
      </c>
      <c r="AL44" s="8">
        <v>0.02</v>
      </c>
      <c r="AM44" s="8">
        <v>2.1760000000000002E-2</v>
      </c>
      <c r="AN44" s="8">
        <v>0.02</v>
      </c>
      <c r="AO44" s="8">
        <v>0.02</v>
      </c>
      <c r="AP44" s="8">
        <v>0.02</v>
      </c>
      <c r="AQ44" s="8">
        <v>0.03</v>
      </c>
      <c r="AR44" s="8">
        <v>0.02</v>
      </c>
      <c r="AS44" s="8">
        <v>2.1760000000000002E-2</v>
      </c>
      <c r="AT44" s="8">
        <v>0.02</v>
      </c>
      <c r="AU44" s="8">
        <v>0.02</v>
      </c>
      <c r="AV44" s="8">
        <v>0.01</v>
      </c>
      <c r="AW44" s="8">
        <v>3.3980000000000003E-2</v>
      </c>
      <c r="AX44" s="8">
        <v>2.5239999999999999E-2</v>
      </c>
      <c r="AY44" s="8">
        <v>0.03</v>
      </c>
      <c r="AZ44" s="8">
        <v>0.02</v>
      </c>
    </row>
    <row r="45" spans="2:52" x14ac:dyDescent="0.25">
      <c r="B45">
        <v>36</v>
      </c>
      <c r="C45" s="7">
        <v>1.426E-2</v>
      </c>
      <c r="D45" s="7">
        <v>3.15E-2</v>
      </c>
      <c r="E45" s="7">
        <v>1.4190000000000001E-2</v>
      </c>
      <c r="F45" s="8">
        <v>2.453E-2</v>
      </c>
      <c r="G45" s="9">
        <v>3.5130000000000002E-2</v>
      </c>
      <c r="H45" s="9">
        <v>2.7539999999999999E-2</v>
      </c>
      <c r="I45" s="9">
        <v>4.6760000000000003E-2</v>
      </c>
      <c r="J45" s="8">
        <v>4.5629999999999997E-2</v>
      </c>
      <c r="K45" s="8">
        <v>1.3919999999999998E-2</v>
      </c>
      <c r="L45" s="8">
        <v>2.7229999999999997E-2</v>
      </c>
      <c r="M45" s="8">
        <v>3.9410000000000001E-2</v>
      </c>
      <c r="N45" s="8">
        <v>6.1700000000000001E-3</v>
      </c>
      <c r="O45" s="8">
        <v>8.2000000000000007E-3</v>
      </c>
      <c r="P45" s="8">
        <v>1.4540000000000003E-2</v>
      </c>
      <c r="Q45" s="8">
        <v>3.7260000000000001E-2</v>
      </c>
      <c r="R45" s="8">
        <v>7.45E-3</v>
      </c>
      <c r="S45">
        <v>36</v>
      </c>
      <c r="T45" s="8">
        <v>1.9480000000000001E-2</v>
      </c>
      <c r="U45" s="8">
        <v>2.708E-2</v>
      </c>
      <c r="V45" s="8">
        <v>2.0719999999999999E-2</v>
      </c>
      <c r="W45" s="8">
        <v>2.555E-2</v>
      </c>
      <c r="X45" s="8">
        <v>3.116E-2</v>
      </c>
      <c r="Y45" s="8">
        <v>2.8129999999999999E-2</v>
      </c>
      <c r="Z45" s="8">
        <v>4.0160000000000001E-2</v>
      </c>
      <c r="AA45" s="8">
        <v>4.335E-2</v>
      </c>
      <c r="AB45" s="8">
        <v>2.4379999999999999E-2</v>
      </c>
      <c r="AC45" s="8">
        <v>3.3529999999999997E-2</v>
      </c>
      <c r="AD45" s="8">
        <v>4.1849999999999998E-2</v>
      </c>
      <c r="AE45" s="8">
        <v>1.3650000000000001E-2</v>
      </c>
      <c r="AF45" s="8">
        <v>1.282E-2</v>
      </c>
      <c r="AG45" s="8">
        <v>1.668E-2</v>
      </c>
      <c r="AH45" s="8">
        <v>4.6370000000000001E-2</v>
      </c>
      <c r="AI45" s="8">
        <v>1.6760000000000001E-2</v>
      </c>
      <c r="AJ45">
        <v>36</v>
      </c>
      <c r="AK45" s="8">
        <v>2.1729999999999999E-2</v>
      </c>
      <c r="AL45" s="8">
        <v>0.02</v>
      </c>
      <c r="AM45" s="8">
        <v>2.1729999999999999E-2</v>
      </c>
      <c r="AN45" s="8">
        <v>0.02</v>
      </c>
      <c r="AO45" s="8">
        <v>0.02</v>
      </c>
      <c r="AP45" s="8">
        <v>0.02</v>
      </c>
      <c r="AQ45" s="8">
        <v>0.03</v>
      </c>
      <c r="AR45" s="8">
        <v>0.02</v>
      </c>
      <c r="AS45" s="8">
        <v>2.1729999999999999E-2</v>
      </c>
      <c r="AT45" s="8">
        <v>0.02</v>
      </c>
      <c r="AU45" s="8">
        <v>0.02</v>
      </c>
      <c r="AV45" s="8">
        <v>0.01</v>
      </c>
      <c r="AW45" s="8">
        <v>3.3849999999999998E-2</v>
      </c>
      <c r="AX45" s="8">
        <v>2.5180000000000001E-2</v>
      </c>
      <c r="AY45" s="8">
        <v>0.03</v>
      </c>
      <c r="AZ45" s="8">
        <v>0.02</v>
      </c>
    </row>
    <row r="46" spans="2:52" x14ac:dyDescent="0.25">
      <c r="B46">
        <v>37</v>
      </c>
      <c r="C46" s="7">
        <v>1.478E-2</v>
      </c>
      <c r="D46" s="7">
        <v>3.1600000000000003E-2</v>
      </c>
      <c r="E46" s="7">
        <v>1.4710000000000001E-2</v>
      </c>
      <c r="F46" s="8">
        <v>2.4809999999999999E-2</v>
      </c>
      <c r="G46" s="9">
        <v>3.5139999999999998E-2</v>
      </c>
      <c r="H46" s="9">
        <v>2.7770000000000003E-2</v>
      </c>
      <c r="I46" s="9">
        <v>4.6739999999999997E-2</v>
      </c>
      <c r="J46" s="8">
        <v>4.5409999999999992E-2</v>
      </c>
      <c r="K46" s="8">
        <v>1.444E-2</v>
      </c>
      <c r="L46" s="8">
        <v>2.7439999999999999E-2</v>
      </c>
      <c r="M46" s="8">
        <v>3.9329999999999997E-2</v>
      </c>
      <c r="N46" s="8">
        <v>6.6100000000000004E-3</v>
      </c>
      <c r="O46" s="8">
        <v>7.9699999999999997E-3</v>
      </c>
      <c r="P46" s="8">
        <v>1.426E-2</v>
      </c>
      <c r="Q46" s="8">
        <v>3.7440000000000001E-2</v>
      </c>
      <c r="R46" s="8">
        <v>7.9600000000000001E-3</v>
      </c>
      <c r="S46">
        <v>37</v>
      </c>
      <c r="T46" s="8">
        <v>1.9869999999999999E-2</v>
      </c>
      <c r="U46" s="8">
        <v>2.7289999999999998E-2</v>
      </c>
      <c r="V46" s="8">
        <v>2.1080000000000002E-2</v>
      </c>
      <c r="W46" s="8">
        <v>2.58E-2</v>
      </c>
      <c r="X46" s="8">
        <v>3.1269999999999999E-2</v>
      </c>
      <c r="Y46" s="8">
        <v>2.8340000000000001E-2</v>
      </c>
      <c r="Z46" s="8">
        <v>4.027E-2</v>
      </c>
      <c r="AA46" s="8">
        <v>4.3189999999999999E-2</v>
      </c>
      <c r="AB46" s="8">
        <v>2.4649999999999998E-2</v>
      </c>
      <c r="AC46" s="8">
        <v>3.3590000000000002E-2</v>
      </c>
      <c r="AD46" s="8">
        <v>4.172E-2</v>
      </c>
      <c r="AE46" s="8">
        <v>1.391E-2</v>
      </c>
      <c r="AF46" s="8">
        <v>1.2619999999999999E-2</v>
      </c>
      <c r="AG46" s="8">
        <v>1.6420000000000001E-2</v>
      </c>
      <c r="AH46" s="8">
        <v>4.6359999999999998E-2</v>
      </c>
      <c r="AI46" s="8">
        <v>1.7100000000000001E-2</v>
      </c>
      <c r="AJ46">
        <v>37</v>
      </c>
      <c r="AK46" s="8">
        <v>2.171E-2</v>
      </c>
      <c r="AL46" s="8">
        <v>0.02</v>
      </c>
      <c r="AM46" s="8">
        <v>2.171E-2</v>
      </c>
      <c r="AN46" s="8">
        <v>0.02</v>
      </c>
      <c r="AO46" s="8">
        <v>0.02</v>
      </c>
      <c r="AP46" s="8">
        <v>0.02</v>
      </c>
      <c r="AQ46" s="8">
        <v>0.03</v>
      </c>
      <c r="AR46" s="8">
        <v>0.02</v>
      </c>
      <c r="AS46" s="8">
        <v>2.171E-2</v>
      </c>
      <c r="AT46" s="8">
        <v>0.02</v>
      </c>
      <c r="AU46" s="8">
        <v>0.02</v>
      </c>
      <c r="AV46" s="8">
        <v>0.01</v>
      </c>
      <c r="AW46" s="8">
        <v>3.372E-2</v>
      </c>
      <c r="AX46" s="8">
        <v>2.512E-2</v>
      </c>
      <c r="AY46" s="8">
        <v>0.03</v>
      </c>
      <c r="AZ46" s="8">
        <v>0.02</v>
      </c>
    </row>
    <row r="47" spans="2:52" x14ac:dyDescent="0.25">
      <c r="B47">
        <v>38</v>
      </c>
      <c r="C47" s="7">
        <v>1.528E-2</v>
      </c>
      <c r="D47" s="7">
        <v>3.1690000000000003E-2</v>
      </c>
      <c r="E47" s="7">
        <v>1.521E-2</v>
      </c>
      <c r="F47" s="8">
        <v>2.5080000000000002E-2</v>
      </c>
      <c r="G47" s="9">
        <v>3.5159999999999997E-2</v>
      </c>
      <c r="H47" s="9">
        <v>2.7990000000000001E-2</v>
      </c>
      <c r="I47" s="9">
        <v>4.6710000000000002E-2</v>
      </c>
      <c r="J47" s="8">
        <v>4.5190000000000001E-2</v>
      </c>
      <c r="K47" s="8">
        <v>1.4949999999999998E-2</v>
      </c>
      <c r="L47" s="8">
        <v>2.7640000000000001E-2</v>
      </c>
      <c r="M47" s="8">
        <v>3.9269999999999999E-2</v>
      </c>
      <c r="N47" s="8">
        <v>7.0400000000000011E-3</v>
      </c>
      <c r="O47" s="8">
        <v>7.7799999999999987E-3</v>
      </c>
      <c r="P47" s="8">
        <v>1.4000000000000002E-2</v>
      </c>
      <c r="Q47" s="8">
        <v>3.7620000000000001E-2</v>
      </c>
      <c r="R47" s="8">
        <v>8.4700000000000001E-3</v>
      </c>
      <c r="S47">
        <v>38</v>
      </c>
      <c r="T47" s="8">
        <v>2.0240000000000001E-2</v>
      </c>
      <c r="U47" s="8">
        <v>2.7490000000000001E-2</v>
      </c>
      <c r="V47" s="8">
        <v>2.1430000000000001E-2</v>
      </c>
      <c r="W47" s="8">
        <v>2.6040000000000001E-2</v>
      </c>
      <c r="X47" s="8">
        <v>3.1379999999999998E-2</v>
      </c>
      <c r="Y47" s="8">
        <v>2.8539999999999999E-2</v>
      </c>
      <c r="Z47" s="8">
        <v>4.0379999999999999E-2</v>
      </c>
      <c r="AA47" s="8">
        <v>4.3040000000000002E-2</v>
      </c>
      <c r="AB47" s="8">
        <v>2.4910000000000002E-2</v>
      </c>
      <c r="AC47" s="8">
        <v>3.3649999999999999E-2</v>
      </c>
      <c r="AD47" s="8">
        <v>4.1599999999999998E-2</v>
      </c>
      <c r="AE47" s="8">
        <v>1.4160000000000001E-2</v>
      </c>
      <c r="AF47" s="8">
        <v>1.2449999999999999E-2</v>
      </c>
      <c r="AG47" s="8">
        <v>1.617E-2</v>
      </c>
      <c r="AH47" s="8">
        <v>4.6350000000000002E-2</v>
      </c>
      <c r="AI47" s="8">
        <v>1.7430000000000001E-2</v>
      </c>
      <c r="AJ47">
        <v>38</v>
      </c>
      <c r="AK47" s="8">
        <v>2.1680000000000001E-2</v>
      </c>
      <c r="AL47" s="8">
        <v>0.02</v>
      </c>
      <c r="AM47" s="8">
        <v>2.1680000000000001E-2</v>
      </c>
      <c r="AN47" s="8">
        <v>0.02</v>
      </c>
      <c r="AO47" s="8">
        <v>0.02</v>
      </c>
      <c r="AP47" s="8">
        <v>0.02</v>
      </c>
      <c r="AQ47" s="8">
        <v>0.03</v>
      </c>
      <c r="AR47" s="8">
        <v>0.02</v>
      </c>
      <c r="AS47" s="8">
        <v>2.1680000000000001E-2</v>
      </c>
      <c r="AT47" s="8">
        <v>0.02</v>
      </c>
      <c r="AU47" s="8">
        <v>0.02</v>
      </c>
      <c r="AV47" s="8">
        <v>0.01</v>
      </c>
      <c r="AW47" s="8">
        <v>3.3599999999999998E-2</v>
      </c>
      <c r="AX47" s="8">
        <v>2.5059999999999999E-2</v>
      </c>
      <c r="AY47" s="8">
        <v>0.03</v>
      </c>
      <c r="AZ47" s="8">
        <v>0.02</v>
      </c>
    </row>
    <row r="48" spans="2:52" x14ac:dyDescent="0.25">
      <c r="B48">
        <v>39</v>
      </c>
      <c r="C48" s="7">
        <v>1.576E-2</v>
      </c>
      <c r="D48" s="7">
        <v>3.1780000000000003E-2</v>
      </c>
      <c r="E48" s="7">
        <v>1.5689999999999999E-2</v>
      </c>
      <c r="F48" s="8">
        <v>2.5329999999999998E-2</v>
      </c>
      <c r="G48" s="9">
        <v>3.517E-2</v>
      </c>
      <c r="H48" s="9">
        <v>2.819E-2</v>
      </c>
      <c r="I48" s="9">
        <v>4.6690000000000002E-2</v>
      </c>
      <c r="J48" s="8">
        <v>4.4990000000000002E-2</v>
      </c>
      <c r="K48" s="8">
        <v>1.5440000000000001E-2</v>
      </c>
      <c r="L48" s="8">
        <v>2.7830000000000001E-2</v>
      </c>
      <c r="M48" s="8">
        <v>3.9199999999999999E-2</v>
      </c>
      <c r="N48" s="8">
        <v>7.45E-3</v>
      </c>
      <c r="O48" s="8">
        <v>7.6300000000000005E-3</v>
      </c>
      <c r="P48" s="8">
        <v>1.3769999999999999E-2</v>
      </c>
      <c r="Q48" s="8">
        <v>3.7789999999999997E-2</v>
      </c>
      <c r="R48" s="8">
        <v>8.9800000000000001E-3</v>
      </c>
      <c r="S48">
        <v>39</v>
      </c>
      <c r="T48" s="8">
        <v>2.06E-2</v>
      </c>
      <c r="U48" s="8">
        <v>2.768E-2</v>
      </c>
      <c r="V48" s="8">
        <v>2.1760000000000002E-2</v>
      </c>
      <c r="W48" s="8">
        <v>2.6270000000000002E-2</v>
      </c>
      <c r="X48" s="8">
        <v>3.1480000000000001E-2</v>
      </c>
      <c r="Y48" s="8">
        <v>2.8729999999999999E-2</v>
      </c>
      <c r="Z48" s="8">
        <v>4.0480000000000002E-2</v>
      </c>
      <c r="AA48" s="8">
        <v>4.2889999999999998E-2</v>
      </c>
      <c r="AB48" s="8">
        <v>2.5159999999999998E-2</v>
      </c>
      <c r="AC48" s="8">
        <v>3.3700000000000001E-2</v>
      </c>
      <c r="AD48" s="8">
        <v>4.1480000000000003E-2</v>
      </c>
      <c r="AE48" s="8">
        <v>1.4409999999999999E-2</v>
      </c>
      <c r="AF48" s="8">
        <v>1.23E-2</v>
      </c>
      <c r="AG48" s="8">
        <v>1.5949999999999999E-2</v>
      </c>
      <c r="AH48" s="8">
        <v>4.6339999999999999E-2</v>
      </c>
      <c r="AI48" s="8">
        <v>1.7770000000000001E-2</v>
      </c>
      <c r="AJ48">
        <v>39</v>
      </c>
      <c r="AK48" s="8">
        <v>2.1649999999999999E-2</v>
      </c>
      <c r="AL48" s="8">
        <v>0.02</v>
      </c>
      <c r="AM48" s="8">
        <v>2.1649999999999999E-2</v>
      </c>
      <c r="AN48" s="8">
        <v>0.02</v>
      </c>
      <c r="AO48" s="8">
        <v>0.02</v>
      </c>
      <c r="AP48" s="8">
        <v>0.02</v>
      </c>
      <c r="AQ48" s="8">
        <v>0.03</v>
      </c>
      <c r="AR48" s="8">
        <v>0.02</v>
      </c>
      <c r="AS48" s="8">
        <v>2.1649999999999999E-2</v>
      </c>
      <c r="AT48" s="8">
        <v>0.02</v>
      </c>
      <c r="AU48" s="8">
        <v>0.02</v>
      </c>
      <c r="AV48" s="8">
        <v>0.01</v>
      </c>
      <c r="AW48" s="8">
        <v>3.3489999999999999E-2</v>
      </c>
      <c r="AX48" s="8">
        <v>2.4989999999999998E-2</v>
      </c>
      <c r="AY48" s="8">
        <v>0.03</v>
      </c>
      <c r="AZ48" s="8">
        <v>0.02</v>
      </c>
    </row>
    <row r="49" spans="2:52" x14ac:dyDescent="0.25">
      <c r="B49">
        <v>40</v>
      </c>
      <c r="C49" s="7">
        <v>1.6219999999999998E-2</v>
      </c>
      <c r="D49" s="7">
        <v>3.1870000000000002E-2</v>
      </c>
      <c r="E49" s="7">
        <v>1.6160000000000001E-2</v>
      </c>
      <c r="F49" s="8">
        <v>2.5579999999999999E-2</v>
      </c>
      <c r="G49" s="9">
        <v>3.5180000000000003E-2</v>
      </c>
      <c r="H49" s="9">
        <v>2.8389999999999999E-2</v>
      </c>
      <c r="I49" s="9">
        <v>4.6660000000000007E-2</v>
      </c>
      <c r="J49" s="8">
        <v>4.4790000000000003E-2</v>
      </c>
      <c r="K49" s="8">
        <v>1.5910000000000001E-2</v>
      </c>
      <c r="L49" s="8">
        <v>2.801E-2</v>
      </c>
      <c r="M49" s="8">
        <v>3.9129999999999998E-2</v>
      </c>
      <c r="N49" s="8">
        <v>7.8499999999999993E-3</v>
      </c>
      <c r="O49" s="8">
        <v>7.5100000000000002E-3</v>
      </c>
      <c r="P49" s="8">
        <v>1.3580000000000002E-2</v>
      </c>
      <c r="Q49" s="8">
        <v>3.7949999999999998E-2</v>
      </c>
      <c r="R49" s="8">
        <v>9.4900000000000002E-3</v>
      </c>
      <c r="S49">
        <v>40</v>
      </c>
      <c r="T49" s="8">
        <v>2.095E-2</v>
      </c>
      <c r="U49" s="8">
        <v>2.7869999999999999E-2</v>
      </c>
      <c r="V49" s="8">
        <v>2.2079999999999999E-2</v>
      </c>
      <c r="W49" s="8">
        <v>2.649E-2</v>
      </c>
      <c r="X49" s="8">
        <v>3.1579999999999997E-2</v>
      </c>
      <c r="Y49" s="8">
        <v>2.8920000000000001E-2</v>
      </c>
      <c r="Z49" s="8">
        <v>4.0579999999999998E-2</v>
      </c>
      <c r="AA49" s="8">
        <v>4.274E-2</v>
      </c>
      <c r="AB49" s="8">
        <v>2.5399999999999999E-2</v>
      </c>
      <c r="AC49" s="8">
        <v>3.3750000000000002E-2</v>
      </c>
      <c r="AD49" s="8">
        <v>4.1360000000000001E-2</v>
      </c>
      <c r="AE49" s="8">
        <v>1.465E-2</v>
      </c>
      <c r="AF49" s="8">
        <v>1.217E-2</v>
      </c>
      <c r="AG49" s="8">
        <v>1.576E-2</v>
      </c>
      <c r="AH49" s="8">
        <v>4.632E-2</v>
      </c>
      <c r="AI49" s="8">
        <v>1.8100000000000002E-2</v>
      </c>
      <c r="AJ49">
        <v>40</v>
      </c>
      <c r="AK49" s="8">
        <v>2.163E-2</v>
      </c>
      <c r="AL49" s="8">
        <v>0.02</v>
      </c>
      <c r="AM49" s="8">
        <v>2.163E-2</v>
      </c>
      <c r="AN49" s="8">
        <v>0.02</v>
      </c>
      <c r="AO49" s="8">
        <v>0.02</v>
      </c>
      <c r="AP49" s="8">
        <v>0.02</v>
      </c>
      <c r="AQ49" s="8">
        <v>0.03</v>
      </c>
      <c r="AR49" s="8">
        <v>0.02</v>
      </c>
      <c r="AS49" s="8">
        <v>2.163E-2</v>
      </c>
      <c r="AT49" s="8">
        <v>0.02</v>
      </c>
      <c r="AU49" s="8">
        <v>0.02</v>
      </c>
      <c r="AV49" s="8">
        <v>0.01</v>
      </c>
      <c r="AW49" s="8">
        <v>3.338E-2</v>
      </c>
      <c r="AX49" s="8">
        <v>2.4930000000000001E-2</v>
      </c>
      <c r="AY49" s="8">
        <v>0.03</v>
      </c>
      <c r="AZ49" s="8">
        <v>0.02</v>
      </c>
    </row>
    <row r="50" spans="2:52" x14ac:dyDescent="0.25">
      <c r="B50">
        <v>41</v>
      </c>
      <c r="C50" s="7">
        <v>1.6660000000000001E-2</v>
      </c>
      <c r="D50" s="7">
        <v>3.1960000000000002E-2</v>
      </c>
      <c r="E50" s="7">
        <v>1.66E-2</v>
      </c>
      <c r="F50" s="8">
        <v>2.5819999999999999E-2</v>
      </c>
      <c r="G50" s="9">
        <v>3.5189999999999999E-2</v>
      </c>
      <c r="H50" s="9">
        <v>2.8570000000000002E-2</v>
      </c>
      <c r="I50" s="9">
        <v>4.6639999999999994E-2</v>
      </c>
      <c r="J50" s="8">
        <v>4.4589999999999998E-2</v>
      </c>
      <c r="K50" s="8">
        <v>1.636E-2</v>
      </c>
      <c r="L50" s="8">
        <v>2.819E-2</v>
      </c>
      <c r="M50" s="8">
        <v>3.9070000000000001E-2</v>
      </c>
      <c r="N50" s="8">
        <v>8.2400000000000008E-3</v>
      </c>
      <c r="O50" s="8">
        <v>7.43E-3</v>
      </c>
      <c r="P50" s="8">
        <v>1.3419999999999998E-2</v>
      </c>
      <c r="Q50" s="8">
        <v>3.8109999999999998E-2</v>
      </c>
      <c r="R50" s="8">
        <v>9.9900000000000006E-3</v>
      </c>
      <c r="S50">
        <v>41</v>
      </c>
      <c r="T50" s="8">
        <v>2.129E-2</v>
      </c>
      <c r="U50" s="8">
        <v>2.8039999999999999E-2</v>
      </c>
      <c r="V50" s="8">
        <v>2.239E-2</v>
      </c>
      <c r="W50" s="8">
        <v>2.6700000000000002E-2</v>
      </c>
      <c r="X50" s="8">
        <v>3.1669999999999997E-2</v>
      </c>
      <c r="Y50" s="8">
        <v>2.9090000000000001E-2</v>
      </c>
      <c r="Z50" s="8">
        <v>4.0680000000000001E-2</v>
      </c>
      <c r="AA50" s="8">
        <v>4.2599999999999999E-2</v>
      </c>
      <c r="AB50" s="8">
        <v>2.563E-2</v>
      </c>
      <c r="AC50" s="8">
        <v>3.3799999999999997E-2</v>
      </c>
      <c r="AD50" s="8">
        <v>4.1239999999999999E-2</v>
      </c>
      <c r="AE50" s="8">
        <v>1.4880000000000001E-2</v>
      </c>
      <c r="AF50" s="8">
        <v>1.208E-2</v>
      </c>
      <c r="AG50" s="8">
        <v>1.559E-2</v>
      </c>
      <c r="AH50" s="8">
        <v>4.6309999999999997E-2</v>
      </c>
      <c r="AI50" s="8">
        <v>1.8419999999999999E-2</v>
      </c>
      <c r="AJ50">
        <v>41</v>
      </c>
      <c r="AK50" s="8">
        <v>2.1600000000000001E-2</v>
      </c>
      <c r="AL50" s="8">
        <v>0.02</v>
      </c>
      <c r="AM50" s="8">
        <v>2.1600000000000001E-2</v>
      </c>
      <c r="AN50" s="8">
        <v>0.02</v>
      </c>
      <c r="AO50" s="8">
        <v>0.02</v>
      </c>
      <c r="AP50" s="8">
        <v>0.02</v>
      </c>
      <c r="AQ50" s="8">
        <v>0.03</v>
      </c>
      <c r="AR50" s="8">
        <v>0.02</v>
      </c>
      <c r="AS50" s="8">
        <v>2.1600000000000001E-2</v>
      </c>
      <c r="AT50" s="8">
        <v>0.02</v>
      </c>
      <c r="AU50" s="8">
        <v>0.02</v>
      </c>
      <c r="AV50" s="8">
        <v>0.01</v>
      </c>
      <c r="AW50" s="8">
        <v>3.3279999999999997E-2</v>
      </c>
      <c r="AX50" s="8">
        <v>2.487E-2</v>
      </c>
      <c r="AY50" s="8">
        <v>0.03</v>
      </c>
      <c r="AZ50" s="8">
        <v>0.02</v>
      </c>
    </row>
    <row r="51" spans="2:52" x14ac:dyDescent="0.25">
      <c r="B51">
        <v>42</v>
      </c>
      <c r="C51" s="7">
        <v>1.7090000000000001E-2</v>
      </c>
      <c r="D51" s="7">
        <v>3.2039999999999999E-2</v>
      </c>
      <c r="E51" s="7">
        <v>1.703E-2</v>
      </c>
      <c r="F51" s="8">
        <v>2.6040000000000001E-2</v>
      </c>
      <c r="G51" s="9">
        <v>3.5200000000000002E-2</v>
      </c>
      <c r="H51" s="9">
        <v>2.8750000000000001E-2</v>
      </c>
      <c r="I51" s="9">
        <v>4.6609999999999999E-2</v>
      </c>
      <c r="J51" s="8">
        <v>4.4409999999999998E-2</v>
      </c>
      <c r="K51" s="8">
        <v>1.6799999999999999E-2</v>
      </c>
      <c r="L51" s="8">
        <v>2.836E-2</v>
      </c>
      <c r="M51" s="8">
        <v>3.9010000000000003E-2</v>
      </c>
      <c r="N51" s="8">
        <v>8.6199999999999992E-3</v>
      </c>
      <c r="O51" s="8">
        <v>7.3800000000000003E-3</v>
      </c>
      <c r="P51" s="8">
        <v>1.3299999999999999E-2</v>
      </c>
      <c r="Q51" s="8">
        <v>3.8260000000000002E-2</v>
      </c>
      <c r="R51" s="8">
        <v>1.048E-2</v>
      </c>
      <c r="S51">
        <v>42</v>
      </c>
      <c r="T51" s="8">
        <v>2.1610000000000001E-2</v>
      </c>
      <c r="U51" s="8">
        <v>2.8219999999999999E-2</v>
      </c>
      <c r="V51" s="8">
        <v>2.2689999999999998E-2</v>
      </c>
      <c r="W51" s="8">
        <v>2.69E-2</v>
      </c>
      <c r="X51" s="8">
        <v>3.1759999999999997E-2</v>
      </c>
      <c r="Y51" s="8">
        <v>2.9250000000000002E-2</v>
      </c>
      <c r="Z51" s="8">
        <v>4.0770000000000001E-2</v>
      </c>
      <c r="AA51" s="8">
        <v>4.2459999999999998E-2</v>
      </c>
      <c r="AB51" s="8">
        <v>2.5850000000000001E-2</v>
      </c>
      <c r="AC51" s="8">
        <v>3.3849999999999998E-2</v>
      </c>
      <c r="AD51" s="8">
        <v>4.113E-2</v>
      </c>
      <c r="AE51" s="8">
        <v>1.511E-2</v>
      </c>
      <c r="AF51" s="8">
        <v>1.201E-2</v>
      </c>
      <c r="AG51" s="8">
        <v>1.545E-2</v>
      </c>
      <c r="AH51" s="8">
        <v>4.6289999999999998E-2</v>
      </c>
      <c r="AI51" s="8">
        <v>1.874E-2</v>
      </c>
      <c r="AJ51">
        <v>42</v>
      </c>
      <c r="AK51" s="8">
        <v>2.1569999999999999E-2</v>
      </c>
      <c r="AL51" s="8">
        <v>0.02</v>
      </c>
      <c r="AM51" s="8">
        <v>2.1569999999999999E-2</v>
      </c>
      <c r="AN51" s="8">
        <v>0.02</v>
      </c>
      <c r="AO51" s="8">
        <v>0.02</v>
      </c>
      <c r="AP51" s="8">
        <v>0.02</v>
      </c>
      <c r="AQ51" s="8">
        <v>0.03</v>
      </c>
      <c r="AR51" s="8">
        <v>0.02</v>
      </c>
      <c r="AS51" s="8">
        <v>2.1569999999999999E-2</v>
      </c>
      <c r="AT51" s="8">
        <v>0.02</v>
      </c>
      <c r="AU51" s="8">
        <v>0.02</v>
      </c>
      <c r="AV51" s="8">
        <v>0.01</v>
      </c>
      <c r="AW51" s="8">
        <v>3.3180000000000001E-2</v>
      </c>
      <c r="AX51" s="8">
        <v>2.4799999999999999E-2</v>
      </c>
      <c r="AY51" s="8">
        <v>0.03</v>
      </c>
      <c r="AZ51" s="8">
        <v>0.02</v>
      </c>
    </row>
    <row r="52" spans="2:52" x14ac:dyDescent="0.25">
      <c r="B52">
        <v>43</v>
      </c>
      <c r="C52" s="7">
        <v>1.7500000000000002E-2</v>
      </c>
      <c r="D52" s="7">
        <v>3.2120000000000003E-2</v>
      </c>
      <c r="E52" s="7">
        <v>1.7440000000000001E-2</v>
      </c>
      <c r="F52" s="8">
        <v>2.6259999999999999E-2</v>
      </c>
      <c r="G52" s="9">
        <v>3.5209999999999998E-2</v>
      </c>
      <c r="H52" s="9">
        <v>2.8920000000000005E-2</v>
      </c>
      <c r="I52" s="9">
        <v>4.6580000000000003E-2</v>
      </c>
      <c r="J52" s="8">
        <v>4.4229999999999998E-2</v>
      </c>
      <c r="K52" s="8">
        <v>1.721E-2</v>
      </c>
      <c r="L52" s="8">
        <v>2.852E-2</v>
      </c>
      <c r="M52" s="8">
        <v>3.8949999999999999E-2</v>
      </c>
      <c r="N52" s="8">
        <v>8.9800000000000001E-3</v>
      </c>
      <c r="O52" s="8">
        <v>7.3699999999999998E-3</v>
      </c>
      <c r="P52" s="8">
        <v>1.321E-2</v>
      </c>
      <c r="Q52" s="8">
        <v>3.8399999999999997E-2</v>
      </c>
      <c r="R52" s="8">
        <v>1.0959999999999999E-2</v>
      </c>
      <c r="S52">
        <v>43</v>
      </c>
      <c r="T52" s="8">
        <v>2.1919999999999999E-2</v>
      </c>
      <c r="U52" s="8">
        <v>2.8379999999999999E-2</v>
      </c>
      <c r="V52" s="8">
        <v>2.2970000000000001E-2</v>
      </c>
      <c r="W52" s="8">
        <v>2.7099999999999999E-2</v>
      </c>
      <c r="X52" s="8">
        <v>3.1850000000000003E-2</v>
      </c>
      <c r="Y52" s="8">
        <v>2.9409999999999999E-2</v>
      </c>
      <c r="Z52" s="8">
        <v>4.086E-2</v>
      </c>
      <c r="AA52" s="8">
        <v>4.233E-2</v>
      </c>
      <c r="AB52" s="8">
        <v>2.6069999999999999E-2</v>
      </c>
      <c r="AC52" s="8">
        <v>3.39E-2</v>
      </c>
      <c r="AD52" s="8">
        <v>4.1029999999999997E-2</v>
      </c>
      <c r="AE52" s="8">
        <v>1.533E-2</v>
      </c>
      <c r="AF52" s="8">
        <v>1.197E-2</v>
      </c>
      <c r="AG52" s="8">
        <v>1.5339999999999999E-2</v>
      </c>
      <c r="AH52" s="8">
        <v>4.6269999999999999E-2</v>
      </c>
      <c r="AI52" s="8">
        <v>1.9050000000000001E-2</v>
      </c>
      <c r="AJ52">
        <v>43</v>
      </c>
      <c r="AK52" s="8">
        <v>2.155E-2</v>
      </c>
      <c r="AL52" s="8">
        <v>0.02</v>
      </c>
      <c r="AM52" s="8">
        <v>2.155E-2</v>
      </c>
      <c r="AN52" s="8">
        <v>0.02</v>
      </c>
      <c r="AO52" s="8">
        <v>0.02</v>
      </c>
      <c r="AP52" s="8">
        <v>0.02</v>
      </c>
      <c r="AQ52" s="8">
        <v>0.03</v>
      </c>
      <c r="AR52" s="8">
        <v>0.02</v>
      </c>
      <c r="AS52" s="8">
        <v>2.155E-2</v>
      </c>
      <c r="AT52" s="8">
        <v>0.02</v>
      </c>
      <c r="AU52" s="8">
        <v>0.02</v>
      </c>
      <c r="AV52" s="8">
        <v>0.01</v>
      </c>
      <c r="AW52" s="8">
        <v>3.3079999999999998E-2</v>
      </c>
      <c r="AX52" s="8">
        <v>2.4740000000000002E-2</v>
      </c>
      <c r="AY52" s="8">
        <v>0.03</v>
      </c>
      <c r="AZ52" s="8">
        <v>0.02</v>
      </c>
    </row>
    <row r="53" spans="2:52" x14ac:dyDescent="0.25">
      <c r="B53">
        <v>44</v>
      </c>
      <c r="C53" s="7">
        <v>1.7899999999999999E-2</v>
      </c>
      <c r="D53" s="7">
        <v>3.2199999999999999E-2</v>
      </c>
      <c r="E53" s="7">
        <v>1.7840000000000002E-2</v>
      </c>
      <c r="F53" s="8">
        <v>2.6470000000000004E-2</v>
      </c>
      <c r="G53" s="9">
        <v>3.5229999999999997E-2</v>
      </c>
      <c r="H53" s="9">
        <v>2.9080000000000005E-2</v>
      </c>
      <c r="I53" s="9">
        <v>4.6559999999999997E-2</v>
      </c>
      <c r="J53" s="8">
        <v>4.4050000000000006E-2</v>
      </c>
      <c r="K53" s="8">
        <v>1.762E-2</v>
      </c>
      <c r="L53" s="8">
        <v>2.8679999999999997E-2</v>
      </c>
      <c r="M53" s="8">
        <v>3.8890000000000001E-2</v>
      </c>
      <c r="N53" s="8">
        <v>9.3299999999999998E-3</v>
      </c>
      <c r="O53" s="8">
        <v>7.3899999999999999E-3</v>
      </c>
      <c r="P53" s="8">
        <v>1.316E-2</v>
      </c>
      <c r="Q53" s="8">
        <v>3.8539999999999998E-2</v>
      </c>
      <c r="R53" s="8">
        <v>1.142E-2</v>
      </c>
      <c r="S53">
        <v>44</v>
      </c>
      <c r="T53" s="8">
        <v>2.222E-2</v>
      </c>
      <c r="U53" s="8">
        <v>2.8539999999999999E-2</v>
      </c>
      <c r="V53" s="8">
        <v>2.325E-2</v>
      </c>
      <c r="W53" s="8">
        <v>2.7289999999999998E-2</v>
      </c>
      <c r="X53" s="8">
        <v>3.193E-2</v>
      </c>
      <c r="Y53" s="8">
        <v>2.9559999999999999E-2</v>
      </c>
      <c r="Z53" s="8">
        <v>4.0939999999999997E-2</v>
      </c>
      <c r="AA53" s="8">
        <v>4.2200000000000001E-2</v>
      </c>
      <c r="AB53" s="8">
        <v>2.6280000000000001E-2</v>
      </c>
      <c r="AC53" s="8">
        <v>3.3939999999999998E-2</v>
      </c>
      <c r="AD53" s="8">
        <v>4.0930000000000001E-2</v>
      </c>
      <c r="AE53" s="8">
        <v>1.555E-2</v>
      </c>
      <c r="AF53" s="8">
        <v>1.196E-2</v>
      </c>
      <c r="AG53" s="8">
        <v>1.5259999999999999E-2</v>
      </c>
      <c r="AH53" s="8">
        <v>4.6260000000000003E-2</v>
      </c>
      <c r="AI53" s="8">
        <v>1.9359999999999999E-2</v>
      </c>
      <c r="AJ53">
        <v>44</v>
      </c>
      <c r="AK53" s="8">
        <v>2.1520000000000001E-2</v>
      </c>
      <c r="AL53" s="8">
        <v>0.02</v>
      </c>
      <c r="AM53" s="8">
        <v>2.1520000000000001E-2</v>
      </c>
      <c r="AN53" s="8">
        <v>0.02</v>
      </c>
      <c r="AO53" s="8">
        <v>0.02</v>
      </c>
      <c r="AP53" s="8">
        <v>0.02</v>
      </c>
      <c r="AQ53" s="8">
        <v>0.03</v>
      </c>
      <c r="AR53" s="8">
        <v>0.02</v>
      </c>
      <c r="AS53" s="8">
        <v>2.1520000000000001E-2</v>
      </c>
      <c r="AT53" s="8">
        <v>0.02</v>
      </c>
      <c r="AU53" s="8">
        <v>0.02</v>
      </c>
      <c r="AV53" s="8">
        <v>0.01</v>
      </c>
      <c r="AW53" s="8">
        <v>3.2980000000000002E-2</v>
      </c>
      <c r="AX53" s="8">
        <v>2.4670000000000001E-2</v>
      </c>
      <c r="AY53" s="8">
        <v>0.03</v>
      </c>
      <c r="AZ53" s="8">
        <v>0.02</v>
      </c>
    </row>
    <row r="54" spans="2:52" x14ac:dyDescent="0.25">
      <c r="B54">
        <v>45</v>
      </c>
      <c r="C54" s="7">
        <v>1.8280000000000001E-2</v>
      </c>
      <c r="D54" s="7">
        <v>3.227E-2</v>
      </c>
      <c r="E54" s="7">
        <v>1.822E-2</v>
      </c>
      <c r="F54" s="8">
        <v>2.6669999999999999E-2</v>
      </c>
      <c r="G54" s="9">
        <v>3.524E-2</v>
      </c>
      <c r="H54" s="9">
        <v>2.9229999999999999E-2</v>
      </c>
      <c r="I54" s="9">
        <v>4.6530000000000002E-2</v>
      </c>
      <c r="J54" s="8">
        <v>4.3890000000000005E-2</v>
      </c>
      <c r="K54" s="8">
        <v>1.7999999999999999E-2</v>
      </c>
      <c r="L54" s="8">
        <v>2.8830000000000001E-2</v>
      </c>
      <c r="M54" s="8">
        <v>3.884E-2</v>
      </c>
      <c r="N54" s="8">
        <v>9.6699999999999998E-3</v>
      </c>
      <c r="O54" s="8">
        <v>7.45E-3</v>
      </c>
      <c r="P54" s="8">
        <v>1.3129999999999999E-2</v>
      </c>
      <c r="Q54" s="8">
        <v>3.8670000000000003E-2</v>
      </c>
      <c r="R54" s="8">
        <v>1.188E-2</v>
      </c>
      <c r="S54">
        <v>45</v>
      </c>
      <c r="T54" s="8">
        <v>2.2509999999999999E-2</v>
      </c>
      <c r="U54" s="8">
        <v>2.869E-2</v>
      </c>
      <c r="V54" s="8">
        <v>2.351E-2</v>
      </c>
      <c r="W54" s="8">
        <v>2.7470000000000001E-2</v>
      </c>
      <c r="X54" s="8">
        <v>3.202E-2</v>
      </c>
      <c r="Y54" s="8">
        <v>2.9700000000000001E-2</v>
      </c>
      <c r="Z54" s="8">
        <v>4.1029999999999997E-2</v>
      </c>
      <c r="AA54" s="8">
        <v>4.2079999999999999E-2</v>
      </c>
      <c r="AB54" s="8">
        <v>2.648E-2</v>
      </c>
      <c r="AC54" s="8">
        <v>3.3989999999999999E-2</v>
      </c>
      <c r="AD54" s="8">
        <v>4.0829999999999998E-2</v>
      </c>
      <c r="AE54" s="8">
        <v>1.576E-2</v>
      </c>
      <c r="AF54" s="8">
        <v>1.1979999999999999E-2</v>
      </c>
      <c r="AG54" s="8">
        <v>1.521E-2</v>
      </c>
      <c r="AH54" s="8">
        <v>4.6240000000000003E-2</v>
      </c>
      <c r="AI54" s="8">
        <v>1.9650000000000001E-2</v>
      </c>
      <c r="AJ54">
        <v>45</v>
      </c>
      <c r="AK54" s="8">
        <v>2.1499999999999998E-2</v>
      </c>
      <c r="AL54" s="8">
        <v>0.02</v>
      </c>
      <c r="AM54" s="8">
        <v>2.1499999999999998E-2</v>
      </c>
      <c r="AN54" s="8">
        <v>0.02</v>
      </c>
      <c r="AO54" s="8">
        <v>0.02</v>
      </c>
      <c r="AP54" s="8">
        <v>0.02</v>
      </c>
      <c r="AQ54" s="8">
        <v>0.03</v>
      </c>
      <c r="AR54" s="8">
        <v>0.02</v>
      </c>
      <c r="AS54" s="8">
        <v>2.1499999999999998E-2</v>
      </c>
      <c r="AT54" s="8">
        <v>0.02</v>
      </c>
      <c r="AU54" s="8">
        <v>0.02</v>
      </c>
      <c r="AV54" s="8">
        <v>0.01</v>
      </c>
      <c r="AW54" s="8">
        <v>3.2890000000000003E-2</v>
      </c>
      <c r="AX54" s="8">
        <v>2.461E-2</v>
      </c>
      <c r="AY54" s="8">
        <v>0.03</v>
      </c>
      <c r="AZ54" s="8">
        <v>0.02</v>
      </c>
    </row>
    <row r="55" spans="2:52" x14ac:dyDescent="0.25">
      <c r="B55">
        <v>46</v>
      </c>
      <c r="C55" s="7">
        <v>1.864E-2</v>
      </c>
      <c r="D55" s="7">
        <v>3.2340000000000001E-2</v>
      </c>
      <c r="E55" s="7">
        <v>1.8589999999999999E-2</v>
      </c>
      <c r="F55" s="8">
        <v>2.6859999999999998E-2</v>
      </c>
      <c r="G55" s="9">
        <v>3.5249999999999997E-2</v>
      </c>
      <c r="H55" s="9">
        <v>2.9380000000000003E-2</v>
      </c>
      <c r="I55" s="9">
        <v>4.651000000000001E-2</v>
      </c>
      <c r="J55" s="8">
        <v>4.3730000000000005E-2</v>
      </c>
      <c r="K55" s="8">
        <v>1.8380000000000001E-2</v>
      </c>
      <c r="L55" s="8">
        <v>2.8979999999999995E-2</v>
      </c>
      <c r="M55" s="8">
        <v>3.8780000000000002E-2</v>
      </c>
      <c r="N55" s="8">
        <v>0.01</v>
      </c>
      <c r="O55" s="8">
        <v>7.5399999999999998E-3</v>
      </c>
      <c r="P55" s="8">
        <v>1.315E-2</v>
      </c>
      <c r="Q55" s="8">
        <v>3.8800000000000001E-2</v>
      </c>
      <c r="R55" s="8">
        <v>1.2319999999999999E-2</v>
      </c>
      <c r="S55">
        <v>46</v>
      </c>
      <c r="T55" s="8">
        <v>2.2780000000000002E-2</v>
      </c>
      <c r="U55" s="8">
        <v>2.8840000000000001E-2</v>
      </c>
      <c r="V55" s="8">
        <v>2.3769999999999999E-2</v>
      </c>
      <c r="W55" s="8">
        <v>2.7640000000000001E-2</v>
      </c>
      <c r="X55" s="8">
        <v>3.2099999999999997E-2</v>
      </c>
      <c r="Y55" s="8">
        <v>2.9839999999999998E-2</v>
      </c>
      <c r="Z55" s="8">
        <v>4.1099999999999998E-2</v>
      </c>
      <c r="AA55" s="8">
        <v>4.1959999999999997E-2</v>
      </c>
      <c r="AB55" s="8">
        <v>2.6669999999999999E-2</v>
      </c>
      <c r="AC55" s="8">
        <v>3.4029999999999998E-2</v>
      </c>
      <c r="AD55" s="8">
        <v>4.0730000000000002E-2</v>
      </c>
      <c r="AE55" s="8">
        <v>1.5959999999999998E-2</v>
      </c>
      <c r="AF55" s="8">
        <v>1.2019999999999999E-2</v>
      </c>
      <c r="AG55" s="8">
        <v>1.5180000000000001E-2</v>
      </c>
      <c r="AH55" s="8">
        <v>4.6219999999999997E-2</v>
      </c>
      <c r="AI55" s="8">
        <v>1.9939999999999999E-2</v>
      </c>
      <c r="AJ55">
        <v>46</v>
      </c>
      <c r="AK55" s="8">
        <v>2.147E-2</v>
      </c>
      <c r="AL55" s="8">
        <v>0.02</v>
      </c>
      <c r="AM55" s="8">
        <v>2.147E-2</v>
      </c>
      <c r="AN55" s="8">
        <v>0.02</v>
      </c>
      <c r="AO55" s="8">
        <v>0.02</v>
      </c>
      <c r="AP55" s="8">
        <v>0.02</v>
      </c>
      <c r="AQ55" s="8">
        <v>0.03</v>
      </c>
      <c r="AR55" s="8">
        <v>0.02</v>
      </c>
      <c r="AS55" s="8">
        <v>2.147E-2</v>
      </c>
      <c r="AT55" s="8">
        <v>0.02</v>
      </c>
      <c r="AU55" s="8">
        <v>0.02</v>
      </c>
      <c r="AV55" s="8">
        <v>0.01</v>
      </c>
      <c r="AW55" s="8">
        <v>3.279E-2</v>
      </c>
      <c r="AX55" s="8">
        <v>2.4549999999999999E-2</v>
      </c>
      <c r="AY55" s="8">
        <v>0.03</v>
      </c>
      <c r="AZ55" s="8">
        <v>0.02</v>
      </c>
    </row>
    <row r="56" spans="2:52" x14ac:dyDescent="0.25">
      <c r="B56">
        <v>47</v>
      </c>
      <c r="C56" s="7">
        <v>1.9E-2</v>
      </c>
      <c r="D56" s="7">
        <v>3.2410000000000001E-2</v>
      </c>
      <c r="E56" s="7">
        <v>1.8950000000000002E-2</v>
      </c>
      <c r="F56" s="8">
        <v>2.7050000000000001E-2</v>
      </c>
      <c r="G56" s="9">
        <v>3.526E-2</v>
      </c>
      <c r="H56" s="9">
        <v>2.9520000000000001E-2</v>
      </c>
      <c r="I56" s="9">
        <v>4.6479999999999994E-2</v>
      </c>
      <c r="J56" s="8">
        <v>4.3569999999999991E-2</v>
      </c>
      <c r="K56" s="8">
        <v>1.873E-2</v>
      </c>
      <c r="L56" s="8">
        <v>2.912E-2</v>
      </c>
      <c r="M56" s="8">
        <v>3.8730000000000001E-2</v>
      </c>
      <c r="N56" s="8">
        <v>1.031E-2</v>
      </c>
      <c r="O56" s="8">
        <v>7.6699999999999997E-3</v>
      </c>
      <c r="P56" s="8">
        <v>1.319E-2</v>
      </c>
      <c r="Q56" s="8">
        <v>3.8929999999999999E-2</v>
      </c>
      <c r="R56" s="8">
        <v>1.2749999999999999E-2</v>
      </c>
      <c r="S56">
        <v>47</v>
      </c>
      <c r="T56" s="8">
        <v>2.3050000000000001E-2</v>
      </c>
      <c r="U56" s="8">
        <v>2.8979999999999999E-2</v>
      </c>
      <c r="V56" s="8">
        <v>2.402E-2</v>
      </c>
      <c r="W56" s="8">
        <v>2.7810000000000001E-2</v>
      </c>
      <c r="X56" s="8">
        <v>3.2169999999999997E-2</v>
      </c>
      <c r="Y56" s="8">
        <v>2.997E-2</v>
      </c>
      <c r="Z56" s="8">
        <v>4.1180000000000001E-2</v>
      </c>
      <c r="AA56" s="8">
        <v>4.1840000000000002E-2</v>
      </c>
      <c r="AB56" s="8">
        <v>2.6859999999999998E-2</v>
      </c>
      <c r="AC56" s="8">
        <v>3.4070000000000003E-2</v>
      </c>
      <c r="AD56" s="8">
        <v>4.0640000000000003E-2</v>
      </c>
      <c r="AE56" s="8">
        <v>1.6150000000000001E-2</v>
      </c>
      <c r="AF56" s="8">
        <v>1.21E-2</v>
      </c>
      <c r="AG56" s="8">
        <v>1.519E-2</v>
      </c>
      <c r="AH56" s="8">
        <v>4.6199999999999998E-2</v>
      </c>
      <c r="AI56" s="8">
        <v>2.0219999999999998E-2</v>
      </c>
      <c r="AJ56">
        <v>47</v>
      </c>
      <c r="AK56" s="8">
        <v>2.145E-2</v>
      </c>
      <c r="AL56" s="8">
        <v>0.02</v>
      </c>
      <c r="AM56" s="8">
        <v>2.145E-2</v>
      </c>
      <c r="AN56" s="8">
        <v>0.02</v>
      </c>
      <c r="AO56" s="8">
        <v>0.02</v>
      </c>
      <c r="AP56" s="8">
        <v>0.02</v>
      </c>
      <c r="AQ56" s="8">
        <v>0.03</v>
      </c>
      <c r="AR56" s="8">
        <v>0.02</v>
      </c>
      <c r="AS56" s="8">
        <v>2.145E-2</v>
      </c>
      <c r="AT56" s="8">
        <v>0.02</v>
      </c>
      <c r="AU56" s="8">
        <v>0.02</v>
      </c>
      <c r="AV56" s="8">
        <v>0.01</v>
      </c>
      <c r="AW56" s="8">
        <v>3.2680000000000001E-2</v>
      </c>
      <c r="AX56" s="8">
        <v>2.4479999999999998E-2</v>
      </c>
      <c r="AY56" s="8">
        <v>0.03</v>
      </c>
      <c r="AZ56" s="8">
        <v>0.02</v>
      </c>
    </row>
    <row r="57" spans="2:52" x14ac:dyDescent="0.25">
      <c r="B57">
        <v>48</v>
      </c>
      <c r="C57" s="7">
        <v>1.934E-2</v>
      </c>
      <c r="D57" s="7">
        <v>3.2480000000000002E-2</v>
      </c>
      <c r="E57" s="7">
        <v>1.9290000000000002E-2</v>
      </c>
      <c r="F57" s="8">
        <v>2.7229999999999997E-2</v>
      </c>
      <c r="G57" s="9">
        <v>3.5270000000000003E-2</v>
      </c>
      <c r="H57" s="9">
        <v>2.9649999999999999E-2</v>
      </c>
      <c r="I57" s="9">
        <v>4.6460000000000001E-2</v>
      </c>
      <c r="J57" s="8">
        <v>4.3419999999999993E-2</v>
      </c>
      <c r="K57" s="8">
        <v>1.908E-2</v>
      </c>
      <c r="L57" s="8">
        <v>2.9260000000000001E-2</v>
      </c>
      <c r="M57" s="8">
        <v>3.8679999999999999E-2</v>
      </c>
      <c r="N57" s="8">
        <v>1.0619999999999997E-2</v>
      </c>
      <c r="O57" s="8">
        <v>7.8200000000000006E-3</v>
      </c>
      <c r="P57" s="8">
        <v>1.3269999999999999E-2</v>
      </c>
      <c r="Q57" s="8">
        <v>3.9050000000000001E-2</v>
      </c>
      <c r="R57" s="8">
        <v>1.3169999999999999E-2</v>
      </c>
      <c r="S57">
        <v>48</v>
      </c>
      <c r="T57" s="8">
        <v>2.3310000000000001E-2</v>
      </c>
      <c r="U57" s="8">
        <v>2.912E-2</v>
      </c>
      <c r="V57" s="8">
        <v>2.4250000000000001E-2</v>
      </c>
      <c r="W57" s="8">
        <v>2.7969999999999998E-2</v>
      </c>
      <c r="X57" s="8">
        <v>3.2239999999999998E-2</v>
      </c>
      <c r="Y57" s="8">
        <v>3.0089999999999999E-2</v>
      </c>
      <c r="Z57" s="8">
        <v>4.1250000000000002E-2</v>
      </c>
      <c r="AA57" s="8">
        <v>4.1730000000000003E-2</v>
      </c>
      <c r="AB57" s="8">
        <v>2.7040000000000002E-2</v>
      </c>
      <c r="AC57" s="8">
        <v>3.4099999999999998E-2</v>
      </c>
      <c r="AD57" s="8">
        <v>4.0550000000000003E-2</v>
      </c>
      <c r="AE57" s="8">
        <v>1.634E-2</v>
      </c>
      <c r="AF57" s="8">
        <v>1.2200000000000001E-2</v>
      </c>
      <c r="AG57" s="8">
        <v>1.523E-2</v>
      </c>
      <c r="AH57" s="8">
        <v>4.6190000000000002E-2</v>
      </c>
      <c r="AI57" s="8">
        <v>2.0500000000000001E-2</v>
      </c>
      <c r="AJ57">
        <v>48</v>
      </c>
      <c r="AK57" s="8">
        <v>2.1420000000000002E-2</v>
      </c>
      <c r="AL57" s="8">
        <v>0.02</v>
      </c>
      <c r="AM57" s="8">
        <v>2.1420000000000002E-2</v>
      </c>
      <c r="AN57" s="8">
        <v>0.02</v>
      </c>
      <c r="AO57" s="8">
        <v>0.02</v>
      </c>
      <c r="AP57" s="8">
        <v>0.02</v>
      </c>
      <c r="AQ57" s="8">
        <v>0.03</v>
      </c>
      <c r="AR57" s="8">
        <v>0.02</v>
      </c>
      <c r="AS57" s="8">
        <v>2.1420000000000002E-2</v>
      </c>
      <c r="AT57" s="8">
        <v>0.02</v>
      </c>
      <c r="AU57" s="8">
        <v>0.02</v>
      </c>
      <c r="AV57" s="8">
        <v>0.01</v>
      </c>
      <c r="AW57" s="8">
        <v>3.2579999999999998E-2</v>
      </c>
      <c r="AX57" s="8">
        <v>2.4420000000000001E-2</v>
      </c>
      <c r="AY57" s="8">
        <v>0.03</v>
      </c>
      <c r="AZ57" s="8">
        <v>0.02</v>
      </c>
    </row>
    <row r="58" spans="2:52" x14ac:dyDescent="0.25">
      <c r="B58">
        <v>49</v>
      </c>
      <c r="C58" s="7">
        <v>1.967E-2</v>
      </c>
      <c r="D58" s="7">
        <v>3.2550000000000003E-2</v>
      </c>
      <c r="E58" s="7">
        <v>1.9619999999999999E-2</v>
      </c>
      <c r="F58" s="8">
        <v>2.7400000000000001E-2</v>
      </c>
      <c r="G58" s="9">
        <v>3.5279999999999999E-2</v>
      </c>
      <c r="H58" s="9">
        <v>2.9780000000000001E-2</v>
      </c>
      <c r="I58" s="9">
        <v>4.6440000000000002E-2</v>
      </c>
      <c r="J58" s="8">
        <v>4.3280000000000006E-2</v>
      </c>
      <c r="K58" s="8">
        <v>1.941E-2</v>
      </c>
      <c r="L58" s="8">
        <v>2.9389999999999999E-2</v>
      </c>
      <c r="M58" s="8">
        <v>3.8629999999999998E-2</v>
      </c>
      <c r="N58" s="8">
        <v>1.0919999999999999E-2</v>
      </c>
      <c r="O58" s="8">
        <v>8.0099999999999998E-3</v>
      </c>
      <c r="P58" s="8">
        <v>1.3379999999999998E-2</v>
      </c>
      <c r="Q58" s="8">
        <v>3.916E-2</v>
      </c>
      <c r="R58" s="8">
        <v>1.3580000000000002E-2</v>
      </c>
      <c r="S58">
        <v>49</v>
      </c>
      <c r="T58" s="8">
        <v>2.3560000000000001E-2</v>
      </c>
      <c r="U58" s="8">
        <v>2.9260000000000001E-2</v>
      </c>
      <c r="V58" s="8">
        <v>2.4479999999999998E-2</v>
      </c>
      <c r="W58" s="8">
        <v>2.8129999999999999E-2</v>
      </c>
      <c r="X58" s="8">
        <v>3.2320000000000002E-2</v>
      </c>
      <c r="Y58" s="8">
        <v>3.0210000000000001E-2</v>
      </c>
      <c r="Z58" s="8">
        <v>4.1329999999999999E-2</v>
      </c>
      <c r="AA58" s="8">
        <v>4.1619999999999997E-2</v>
      </c>
      <c r="AB58" s="8">
        <v>2.7210000000000002E-2</v>
      </c>
      <c r="AC58" s="8">
        <v>3.4139999999999997E-2</v>
      </c>
      <c r="AD58" s="8">
        <v>4.0460000000000003E-2</v>
      </c>
      <c r="AE58" s="8">
        <v>1.652E-2</v>
      </c>
      <c r="AF58" s="8">
        <v>1.2330000000000001E-2</v>
      </c>
      <c r="AG58" s="8">
        <v>1.5310000000000001E-2</v>
      </c>
      <c r="AH58" s="8">
        <v>4.6170000000000003E-2</v>
      </c>
      <c r="AI58" s="8">
        <v>2.077E-2</v>
      </c>
      <c r="AJ58">
        <v>49</v>
      </c>
      <c r="AK58" s="8">
        <v>2.1399999999999999E-2</v>
      </c>
      <c r="AL58" s="8">
        <v>0.02</v>
      </c>
      <c r="AM58" s="8">
        <v>2.1399999999999999E-2</v>
      </c>
      <c r="AN58" s="8">
        <v>0.02</v>
      </c>
      <c r="AO58" s="8">
        <v>0.02</v>
      </c>
      <c r="AP58" s="8">
        <v>0.02</v>
      </c>
      <c r="AQ58" s="8">
        <v>0.03</v>
      </c>
      <c r="AR58" s="8">
        <v>0.02</v>
      </c>
      <c r="AS58" s="8">
        <v>2.1399999999999999E-2</v>
      </c>
      <c r="AT58" s="8">
        <v>0.02</v>
      </c>
      <c r="AU58" s="8">
        <v>0.02</v>
      </c>
      <c r="AV58" s="8">
        <v>0.01</v>
      </c>
      <c r="AW58" s="8">
        <v>3.2469999999999999E-2</v>
      </c>
      <c r="AX58" s="8">
        <v>2.436E-2</v>
      </c>
      <c r="AY58" s="8">
        <v>0.03</v>
      </c>
      <c r="AZ58" s="8">
        <v>0.02</v>
      </c>
    </row>
    <row r="59" spans="2:52" x14ac:dyDescent="0.25">
      <c r="B59">
        <v>50</v>
      </c>
      <c r="C59" s="7">
        <v>1.9980000000000001E-2</v>
      </c>
      <c r="D59" s="7">
        <v>3.261E-2</v>
      </c>
      <c r="E59" s="7">
        <v>1.993E-2</v>
      </c>
      <c r="F59" s="8">
        <v>2.7560000000000001E-2</v>
      </c>
      <c r="G59" s="9">
        <v>3.5290000000000002E-2</v>
      </c>
      <c r="H59" s="9">
        <v>2.9899999999999996E-2</v>
      </c>
      <c r="I59" s="9">
        <v>4.641E-2</v>
      </c>
      <c r="J59" s="8">
        <v>4.3139999999999998E-2</v>
      </c>
      <c r="K59" s="8">
        <v>1.9730000000000001E-2</v>
      </c>
      <c r="L59" s="8">
        <v>2.9510000000000002E-2</v>
      </c>
      <c r="M59" s="8">
        <v>3.8580000000000003E-2</v>
      </c>
      <c r="N59" s="8">
        <v>1.1199999999999998E-2</v>
      </c>
      <c r="O59" s="8">
        <v>8.2299999999999995E-3</v>
      </c>
      <c r="P59" s="8">
        <v>1.3520000000000001E-2</v>
      </c>
      <c r="Q59" s="8">
        <v>3.9269999999999999E-2</v>
      </c>
      <c r="R59" s="8">
        <v>1.3979999999999999E-2</v>
      </c>
      <c r="S59">
        <v>50</v>
      </c>
      <c r="T59" s="8">
        <v>2.3800000000000002E-2</v>
      </c>
      <c r="U59" s="8">
        <v>2.938E-2</v>
      </c>
      <c r="V59" s="8">
        <v>2.4709999999999999E-2</v>
      </c>
      <c r="W59" s="8">
        <v>2.828E-2</v>
      </c>
      <c r="X59" s="8">
        <v>3.2379999999999999E-2</v>
      </c>
      <c r="Y59" s="8">
        <v>3.0329999999999999E-2</v>
      </c>
      <c r="Z59" s="8">
        <v>4.1390000000000003E-2</v>
      </c>
      <c r="AA59" s="8">
        <v>4.1509999999999998E-2</v>
      </c>
      <c r="AB59" s="8">
        <v>2.7380000000000002E-2</v>
      </c>
      <c r="AC59" s="8">
        <v>3.4169999999999999E-2</v>
      </c>
      <c r="AD59" s="8">
        <v>4.0379999999999999E-2</v>
      </c>
      <c r="AE59" s="8">
        <v>1.67E-2</v>
      </c>
      <c r="AF59" s="8">
        <v>1.2489999999999999E-2</v>
      </c>
      <c r="AG59" s="8">
        <v>1.541E-2</v>
      </c>
      <c r="AH59" s="8">
        <v>4.6149999999999997E-2</v>
      </c>
      <c r="AI59" s="8">
        <v>2.103E-2</v>
      </c>
      <c r="AJ59">
        <v>50</v>
      </c>
      <c r="AK59" s="8">
        <v>2.138E-2</v>
      </c>
      <c r="AL59" s="8">
        <v>0.02</v>
      </c>
      <c r="AM59" s="8">
        <v>2.138E-2</v>
      </c>
      <c r="AN59" s="8">
        <v>0.02</v>
      </c>
      <c r="AO59" s="8">
        <v>0.02</v>
      </c>
      <c r="AP59" s="8">
        <v>0.02</v>
      </c>
      <c r="AQ59" s="8">
        <v>0.03</v>
      </c>
      <c r="AR59" s="8">
        <v>0.02</v>
      </c>
      <c r="AS59" s="8">
        <v>2.138E-2</v>
      </c>
      <c r="AT59" s="8">
        <v>0.02</v>
      </c>
      <c r="AU59" s="8">
        <v>0.02</v>
      </c>
      <c r="AV59" s="8">
        <v>0.01</v>
      </c>
      <c r="AW59" s="8">
        <v>3.2349999999999997E-2</v>
      </c>
      <c r="AX59" s="8">
        <v>2.4299999999999999E-2</v>
      </c>
      <c r="AY59" s="8">
        <v>0.03</v>
      </c>
      <c r="AZ59" s="8">
        <v>0.02</v>
      </c>
    </row>
    <row r="60" spans="2:52" x14ac:dyDescent="0.25">
      <c r="B60">
        <v>51</v>
      </c>
      <c r="C60" s="7">
        <v>2.0289999999999999E-2</v>
      </c>
      <c r="D60" s="7">
        <v>3.2669999999999998E-2</v>
      </c>
      <c r="E60" s="7">
        <v>2.0240000000000001E-2</v>
      </c>
      <c r="F60" s="8">
        <v>2.7720000000000002E-2</v>
      </c>
      <c r="G60" s="9">
        <v>3.5299999999999998E-2</v>
      </c>
      <c r="H60" s="9">
        <v>3.0020000000000002E-2</v>
      </c>
      <c r="I60" s="9">
        <v>4.6390000000000001E-2</v>
      </c>
      <c r="J60" s="8">
        <v>4.2999999999999997E-2</v>
      </c>
      <c r="K60" s="8">
        <v>2.0039999999999999E-2</v>
      </c>
      <c r="L60" s="8">
        <v>2.963E-2</v>
      </c>
      <c r="M60" s="8">
        <v>3.8539999999999998E-2</v>
      </c>
      <c r="N60" s="8">
        <v>1.1480000000000001E-2</v>
      </c>
      <c r="O60" s="8">
        <v>8.4899999999999993E-3</v>
      </c>
      <c r="P60" s="8">
        <v>1.3690000000000001E-2</v>
      </c>
      <c r="Q60" s="8">
        <v>3.9379999999999998E-2</v>
      </c>
      <c r="R60" s="8">
        <v>1.436E-2</v>
      </c>
      <c r="S60">
        <v>51</v>
      </c>
      <c r="T60" s="8">
        <v>2.4029999999999999E-2</v>
      </c>
      <c r="U60" s="8">
        <v>2.9510000000000002E-2</v>
      </c>
      <c r="V60" s="8">
        <v>2.4920000000000001E-2</v>
      </c>
      <c r="W60" s="8">
        <v>2.8420000000000001E-2</v>
      </c>
      <c r="X60" s="8">
        <v>3.245E-2</v>
      </c>
      <c r="Y60" s="8">
        <v>3.0439999999999998E-2</v>
      </c>
      <c r="Z60" s="8">
        <v>4.1459999999999997E-2</v>
      </c>
      <c r="AA60" s="8">
        <v>4.1410000000000002E-2</v>
      </c>
      <c r="AB60" s="8">
        <v>2.7539999999999999E-2</v>
      </c>
      <c r="AC60" s="8">
        <v>3.4209999999999997E-2</v>
      </c>
      <c r="AD60" s="8">
        <v>4.0300000000000002E-2</v>
      </c>
      <c r="AE60" s="8">
        <v>1.687E-2</v>
      </c>
      <c r="AF60" s="8">
        <v>1.268E-2</v>
      </c>
      <c r="AG60" s="8">
        <v>1.555E-2</v>
      </c>
      <c r="AH60" s="8">
        <v>4.6129999999999997E-2</v>
      </c>
      <c r="AI60" s="8">
        <v>2.128E-2</v>
      </c>
      <c r="AJ60">
        <v>51</v>
      </c>
      <c r="AK60" s="8">
        <v>2.1350000000000001E-2</v>
      </c>
      <c r="AL60" s="8">
        <v>0.02</v>
      </c>
      <c r="AM60" s="8">
        <v>2.1350000000000001E-2</v>
      </c>
      <c r="AN60" s="8">
        <v>0.02</v>
      </c>
      <c r="AO60" s="8">
        <v>0.02</v>
      </c>
      <c r="AP60" s="8">
        <v>0.02</v>
      </c>
      <c r="AQ60" s="8">
        <v>0.03</v>
      </c>
      <c r="AR60" s="8">
        <v>0.02</v>
      </c>
      <c r="AS60" s="8">
        <v>2.1350000000000001E-2</v>
      </c>
      <c r="AT60" s="8">
        <v>0.02</v>
      </c>
      <c r="AU60" s="8">
        <v>0.02</v>
      </c>
      <c r="AV60" s="8">
        <v>0.01</v>
      </c>
      <c r="AW60" s="8">
        <v>3.2230000000000002E-2</v>
      </c>
      <c r="AX60" s="8">
        <v>2.4240000000000001E-2</v>
      </c>
      <c r="AY60" s="8">
        <v>0.03</v>
      </c>
      <c r="AZ60" s="8">
        <v>0.02</v>
      </c>
    </row>
    <row r="61" spans="2:52" x14ac:dyDescent="0.25">
      <c r="B61">
        <v>52</v>
      </c>
      <c r="C61" s="7">
        <v>2.0580000000000001E-2</v>
      </c>
      <c r="D61" s="7">
        <v>3.2730000000000002E-2</v>
      </c>
      <c r="E61" s="7">
        <v>2.053E-2</v>
      </c>
      <c r="F61" s="8">
        <v>2.7879999999999999E-2</v>
      </c>
      <c r="G61" s="9">
        <v>3.5310000000000001E-2</v>
      </c>
      <c r="H61" s="9">
        <v>3.0140000000000004E-2</v>
      </c>
      <c r="I61" s="9">
        <v>4.6370000000000001E-2</v>
      </c>
      <c r="J61" s="8">
        <v>4.2869999999999998E-2</v>
      </c>
      <c r="K61" s="8">
        <v>2.0340000000000004E-2</v>
      </c>
      <c r="L61" s="8">
        <v>2.9749999999999995E-2</v>
      </c>
      <c r="M61" s="8">
        <v>3.8490000000000003E-2</v>
      </c>
      <c r="N61" s="8">
        <v>1.175E-2</v>
      </c>
      <c r="O61" s="8">
        <v>8.77E-3</v>
      </c>
      <c r="P61" s="8">
        <v>1.389E-2</v>
      </c>
      <c r="Q61" s="8">
        <v>3.9480000000000001E-2</v>
      </c>
      <c r="R61" s="8">
        <v>1.473E-2</v>
      </c>
      <c r="S61">
        <v>52</v>
      </c>
      <c r="T61" s="8">
        <v>2.4250000000000001E-2</v>
      </c>
      <c r="U61" s="8">
        <v>2.963E-2</v>
      </c>
      <c r="V61" s="8">
        <v>2.513E-2</v>
      </c>
      <c r="W61" s="8">
        <v>2.8559999999999999E-2</v>
      </c>
      <c r="X61" s="8">
        <v>3.2509999999999997E-2</v>
      </c>
      <c r="Y61" s="8">
        <v>3.0550000000000001E-2</v>
      </c>
      <c r="Z61" s="8">
        <v>4.1520000000000001E-2</v>
      </c>
      <c r="AA61" s="8">
        <v>4.1309999999999999E-2</v>
      </c>
      <c r="AB61" s="8">
        <v>2.7699999999999999E-2</v>
      </c>
      <c r="AC61" s="8">
        <v>3.424E-2</v>
      </c>
      <c r="AD61" s="8">
        <v>4.0219999999999999E-2</v>
      </c>
      <c r="AE61" s="8">
        <v>1.704E-2</v>
      </c>
      <c r="AF61" s="8">
        <v>1.29E-2</v>
      </c>
      <c r="AG61" s="8">
        <v>1.5709999999999998E-2</v>
      </c>
      <c r="AH61" s="8">
        <v>4.6120000000000001E-2</v>
      </c>
      <c r="AI61" s="8">
        <v>2.1520000000000001E-2</v>
      </c>
      <c r="AJ61">
        <v>52</v>
      </c>
      <c r="AK61" s="8">
        <v>2.1329999999999998E-2</v>
      </c>
      <c r="AL61" s="8">
        <v>0.02</v>
      </c>
      <c r="AM61" s="8">
        <v>2.1329999999999998E-2</v>
      </c>
      <c r="AN61" s="8">
        <v>0.02</v>
      </c>
      <c r="AO61" s="8">
        <v>0.02</v>
      </c>
      <c r="AP61" s="8">
        <v>0.02</v>
      </c>
      <c r="AQ61" s="8">
        <v>0.03</v>
      </c>
      <c r="AR61" s="8">
        <v>0.02</v>
      </c>
      <c r="AS61" s="8">
        <v>2.1329999999999998E-2</v>
      </c>
      <c r="AT61" s="8">
        <v>0.02</v>
      </c>
      <c r="AU61" s="8">
        <v>0.02</v>
      </c>
      <c r="AV61" s="8">
        <v>0.01</v>
      </c>
      <c r="AW61" s="8">
        <v>3.209E-2</v>
      </c>
      <c r="AX61" s="8">
        <v>2.418E-2</v>
      </c>
      <c r="AY61" s="8">
        <v>0.03</v>
      </c>
      <c r="AZ61" s="8">
        <v>0.02</v>
      </c>
    </row>
    <row r="62" spans="2:52" x14ac:dyDescent="0.25">
      <c r="B62">
        <v>53</v>
      </c>
      <c r="C62" s="7">
        <v>2.086E-2</v>
      </c>
      <c r="D62" s="7">
        <v>3.279E-2</v>
      </c>
      <c r="E62" s="7">
        <v>2.0820000000000002E-2</v>
      </c>
      <c r="F62" s="8">
        <v>2.8029999999999999E-2</v>
      </c>
      <c r="G62" s="9">
        <v>3.5319999999999997E-2</v>
      </c>
      <c r="H62" s="9">
        <v>3.0249999999999999E-2</v>
      </c>
      <c r="I62" s="9">
        <v>4.6349999999999995E-2</v>
      </c>
      <c r="J62" s="8">
        <v>4.2750000000000003E-2</v>
      </c>
      <c r="K62" s="8">
        <v>2.0629999999999996E-2</v>
      </c>
      <c r="L62" s="8">
        <v>2.9870000000000001E-2</v>
      </c>
      <c r="M62" s="8">
        <v>3.8449999999999998E-2</v>
      </c>
      <c r="N62" s="8">
        <v>1.2E-2</v>
      </c>
      <c r="O62" s="8">
        <v>9.0699999999999999E-3</v>
      </c>
      <c r="P62" s="8">
        <v>1.4110000000000001E-2</v>
      </c>
      <c r="Q62" s="8">
        <v>3.9579999999999997E-2</v>
      </c>
      <c r="R62" s="8">
        <v>1.5089999999999999E-2</v>
      </c>
      <c r="S62">
        <v>53</v>
      </c>
      <c r="T62" s="8">
        <v>2.4469999999999999E-2</v>
      </c>
      <c r="U62" s="8">
        <v>2.9739999999999999E-2</v>
      </c>
      <c r="V62" s="8">
        <v>2.5329999999999998E-2</v>
      </c>
      <c r="W62" s="8">
        <v>2.87E-2</v>
      </c>
      <c r="X62" s="8">
        <v>3.2579999999999998E-2</v>
      </c>
      <c r="Y62" s="8">
        <v>3.065E-2</v>
      </c>
      <c r="Z62" s="8">
        <v>4.1590000000000002E-2</v>
      </c>
      <c r="AA62" s="8">
        <v>4.1209999999999997E-2</v>
      </c>
      <c r="AB62" s="8">
        <v>2.785E-2</v>
      </c>
      <c r="AC62" s="8">
        <v>3.4270000000000002E-2</v>
      </c>
      <c r="AD62" s="8">
        <v>4.0140000000000002E-2</v>
      </c>
      <c r="AE62" s="8">
        <v>1.72E-2</v>
      </c>
      <c r="AF62" s="8">
        <v>1.3140000000000001E-2</v>
      </c>
      <c r="AG62" s="8">
        <v>1.5900000000000001E-2</v>
      </c>
      <c r="AH62" s="8">
        <v>4.6100000000000002E-2</v>
      </c>
      <c r="AI62" s="8">
        <v>2.1760000000000002E-2</v>
      </c>
      <c r="AJ62">
        <v>53</v>
      </c>
      <c r="AK62" s="8">
        <v>2.1309999999999999E-2</v>
      </c>
      <c r="AL62" s="8">
        <v>0.02</v>
      </c>
      <c r="AM62" s="8">
        <v>2.1309999999999999E-2</v>
      </c>
      <c r="AN62" s="8">
        <v>0.02</v>
      </c>
      <c r="AO62" s="8">
        <v>0.02</v>
      </c>
      <c r="AP62" s="8">
        <v>0.02</v>
      </c>
      <c r="AQ62" s="8">
        <v>0.03</v>
      </c>
      <c r="AR62" s="8">
        <v>0.02</v>
      </c>
      <c r="AS62" s="8">
        <v>2.1309999999999999E-2</v>
      </c>
      <c r="AT62" s="8">
        <v>0.02</v>
      </c>
      <c r="AU62" s="8">
        <v>0.02</v>
      </c>
      <c r="AV62" s="8">
        <v>0.01</v>
      </c>
      <c r="AW62" s="8">
        <v>3.1960000000000002E-2</v>
      </c>
      <c r="AX62" s="8">
        <v>2.4119999999999999E-2</v>
      </c>
      <c r="AY62" s="8">
        <v>0.03</v>
      </c>
      <c r="AZ62" s="8">
        <v>0.02</v>
      </c>
    </row>
    <row r="63" spans="2:52" x14ac:dyDescent="0.25">
      <c r="B63">
        <v>54</v>
      </c>
      <c r="C63" s="7">
        <v>2.1139999999999999E-2</v>
      </c>
      <c r="D63" s="7">
        <v>3.2840000000000001E-2</v>
      </c>
      <c r="E63" s="7">
        <v>2.1090000000000001E-2</v>
      </c>
      <c r="F63" s="8">
        <v>2.8170000000000001E-2</v>
      </c>
      <c r="G63" s="9">
        <v>3.533E-2</v>
      </c>
      <c r="H63" s="9">
        <v>3.0349999999999999E-2</v>
      </c>
      <c r="I63" s="9">
        <v>4.632E-2</v>
      </c>
      <c r="J63" s="8">
        <v>4.2630000000000001E-2</v>
      </c>
      <c r="K63" s="8">
        <v>2.0910000000000002E-2</v>
      </c>
      <c r="L63" s="8">
        <v>2.997E-2</v>
      </c>
      <c r="M63" s="8">
        <v>3.841E-2</v>
      </c>
      <c r="N63" s="8">
        <v>1.225E-2</v>
      </c>
      <c r="O63" s="8">
        <v>9.3799999999999994E-3</v>
      </c>
      <c r="P63" s="8">
        <v>1.4339999999999999E-2</v>
      </c>
      <c r="Q63" s="8">
        <v>3.968E-2</v>
      </c>
      <c r="R63" s="8">
        <v>1.5440000000000001E-2</v>
      </c>
      <c r="S63">
        <v>54</v>
      </c>
      <c r="T63" s="8">
        <v>2.4670000000000001E-2</v>
      </c>
      <c r="U63" s="8">
        <v>2.9850000000000002E-2</v>
      </c>
      <c r="V63" s="8">
        <v>2.5520000000000001E-2</v>
      </c>
      <c r="W63" s="8">
        <v>2.8830000000000001E-2</v>
      </c>
      <c r="X63" s="8">
        <v>3.2640000000000002E-2</v>
      </c>
      <c r="Y63" s="8">
        <v>3.075E-2</v>
      </c>
      <c r="Z63" s="8">
        <v>4.165E-2</v>
      </c>
      <c r="AA63" s="8">
        <v>4.1119999999999997E-2</v>
      </c>
      <c r="AB63" s="8">
        <v>2.8000000000000001E-2</v>
      </c>
      <c r="AC63" s="8">
        <v>3.4299999999999997E-2</v>
      </c>
      <c r="AD63" s="8">
        <v>4.0070000000000001E-2</v>
      </c>
      <c r="AE63" s="8">
        <v>1.7350000000000001E-2</v>
      </c>
      <c r="AF63" s="8">
        <v>1.3390000000000001E-2</v>
      </c>
      <c r="AG63" s="8">
        <v>1.61E-2</v>
      </c>
      <c r="AH63" s="8">
        <v>4.6080000000000003E-2</v>
      </c>
      <c r="AI63" s="8">
        <v>2.1989999999999999E-2</v>
      </c>
      <c r="AJ63">
        <v>54</v>
      </c>
      <c r="AK63" s="8">
        <v>2.129E-2</v>
      </c>
      <c r="AL63" s="8">
        <v>0.02</v>
      </c>
      <c r="AM63" s="8">
        <v>2.129E-2</v>
      </c>
      <c r="AN63" s="8">
        <v>0.02</v>
      </c>
      <c r="AO63" s="8">
        <v>0.02</v>
      </c>
      <c r="AP63" s="8">
        <v>0.02</v>
      </c>
      <c r="AQ63" s="8">
        <v>0.03</v>
      </c>
      <c r="AR63" s="8">
        <v>0.02</v>
      </c>
      <c r="AS63" s="8">
        <v>2.129E-2</v>
      </c>
      <c r="AT63" s="8">
        <v>0.02</v>
      </c>
      <c r="AU63" s="8">
        <v>0.02</v>
      </c>
      <c r="AV63" s="8">
        <v>0.01</v>
      </c>
      <c r="AW63" s="8">
        <v>3.1820000000000001E-2</v>
      </c>
      <c r="AX63" s="8">
        <v>2.4060000000000002E-2</v>
      </c>
      <c r="AY63" s="8">
        <v>0.03</v>
      </c>
      <c r="AZ63" s="8">
        <v>0.02</v>
      </c>
    </row>
    <row r="64" spans="2:52" x14ac:dyDescent="0.25">
      <c r="B64">
        <v>55</v>
      </c>
      <c r="C64" s="7">
        <v>2.1399999999999995E-2</v>
      </c>
      <c r="D64" s="7">
        <v>3.2899999999999999E-2</v>
      </c>
      <c r="E64" s="7">
        <v>2.1360000000000001E-2</v>
      </c>
      <c r="F64" s="8">
        <v>2.8309999999999998E-2</v>
      </c>
      <c r="G64" s="9">
        <v>3.5340000000000003E-2</v>
      </c>
      <c r="H64" s="9">
        <v>3.0460000000000001E-2</v>
      </c>
      <c r="I64" s="9">
        <v>4.6300000000000001E-2</v>
      </c>
      <c r="J64" s="8">
        <v>4.2510000000000006E-2</v>
      </c>
      <c r="K64" s="8">
        <v>2.1179999999999997E-2</v>
      </c>
      <c r="L64" s="8">
        <v>3.0079999999999999E-2</v>
      </c>
      <c r="M64" s="8">
        <v>3.8370000000000001E-2</v>
      </c>
      <c r="N64" s="8">
        <v>1.2500000000000001E-2</v>
      </c>
      <c r="O64" s="8">
        <v>9.7000000000000003E-3</v>
      </c>
      <c r="P64" s="8">
        <v>1.4579999999999999E-2</v>
      </c>
      <c r="Q64" s="8">
        <v>3.977E-2</v>
      </c>
      <c r="R64" s="8">
        <v>1.5779999999999999E-2</v>
      </c>
      <c r="S64">
        <v>55</v>
      </c>
      <c r="T64" s="8">
        <v>2.4879999999999999E-2</v>
      </c>
      <c r="U64" s="8">
        <v>2.9960000000000001E-2</v>
      </c>
      <c r="V64" s="8">
        <v>2.5700000000000001E-2</v>
      </c>
      <c r="W64" s="8">
        <v>2.896E-2</v>
      </c>
      <c r="X64" s="8">
        <v>3.2689999999999997E-2</v>
      </c>
      <c r="Y64" s="8">
        <v>3.0839999999999999E-2</v>
      </c>
      <c r="Z64" s="8">
        <v>4.1700000000000001E-2</v>
      </c>
      <c r="AA64" s="8">
        <v>4.1029999999999997E-2</v>
      </c>
      <c r="AB64" s="8">
        <v>2.8139999999999998E-2</v>
      </c>
      <c r="AC64" s="8">
        <v>3.4329999999999999E-2</v>
      </c>
      <c r="AD64" s="8">
        <v>0.04</v>
      </c>
      <c r="AE64" s="8">
        <v>1.7500000000000002E-2</v>
      </c>
      <c r="AF64" s="8">
        <v>1.3650000000000001E-2</v>
      </c>
      <c r="AG64" s="8">
        <v>1.6310000000000002E-2</v>
      </c>
      <c r="AH64" s="8">
        <v>4.607E-2</v>
      </c>
      <c r="AI64" s="8">
        <v>2.2210000000000001E-2</v>
      </c>
      <c r="AJ64">
        <v>55</v>
      </c>
      <c r="AK64" s="8">
        <v>2.1270000000000001E-2</v>
      </c>
      <c r="AL64" s="8">
        <v>0.02</v>
      </c>
      <c r="AM64" s="8">
        <v>2.1270000000000001E-2</v>
      </c>
      <c r="AN64" s="8">
        <v>0.02</v>
      </c>
      <c r="AO64" s="8">
        <v>0.02</v>
      </c>
      <c r="AP64" s="8">
        <v>0.02</v>
      </c>
      <c r="AQ64" s="8">
        <v>0.03</v>
      </c>
      <c r="AR64" s="8">
        <v>0.02</v>
      </c>
      <c r="AS64" s="8">
        <v>2.1270000000000001E-2</v>
      </c>
      <c r="AT64" s="8">
        <v>0.02</v>
      </c>
      <c r="AU64" s="8">
        <v>0.02</v>
      </c>
      <c r="AV64" s="8">
        <v>0.01</v>
      </c>
      <c r="AW64" s="8">
        <v>3.168E-2</v>
      </c>
      <c r="AX64" s="8">
        <v>2.401E-2</v>
      </c>
      <c r="AY64" s="8">
        <v>0.03</v>
      </c>
      <c r="AZ64" s="8">
        <v>0.02</v>
      </c>
    </row>
    <row r="65" spans="2:52" x14ac:dyDescent="0.25">
      <c r="B65">
        <v>56</v>
      </c>
      <c r="C65" s="7">
        <v>2.1659999999999999E-2</v>
      </c>
      <c r="D65" s="7">
        <v>3.295E-2</v>
      </c>
      <c r="E65" s="7">
        <v>2.1610000000000001E-2</v>
      </c>
      <c r="F65" s="8">
        <v>2.844E-2</v>
      </c>
      <c r="G65" s="9">
        <v>3.5349999999999999E-2</v>
      </c>
      <c r="H65" s="9">
        <v>3.056E-2</v>
      </c>
      <c r="I65" s="9">
        <v>4.6280000000000002E-2</v>
      </c>
      <c r="J65" s="8">
        <v>4.2389999999999997E-2</v>
      </c>
      <c r="K65" s="8">
        <v>2.1440000000000001E-2</v>
      </c>
      <c r="L65" s="8">
        <v>3.0179999999999998E-2</v>
      </c>
      <c r="M65" s="8">
        <v>3.8330000000000003E-2</v>
      </c>
      <c r="N65" s="8">
        <v>1.2729999999999998E-2</v>
      </c>
      <c r="O65" s="8">
        <v>1.0030000000000001E-2</v>
      </c>
      <c r="P65" s="8">
        <v>1.4839999999999999E-2</v>
      </c>
      <c r="Q65" s="8">
        <v>3.986E-2</v>
      </c>
      <c r="R65" s="8">
        <v>1.6109999999999999E-2</v>
      </c>
      <c r="S65">
        <v>56</v>
      </c>
      <c r="T65" s="8">
        <v>2.5069999999999999E-2</v>
      </c>
      <c r="U65" s="8">
        <v>3.007E-2</v>
      </c>
      <c r="V65" s="8">
        <v>2.588E-2</v>
      </c>
      <c r="W65" s="8">
        <v>2.9080000000000002E-2</v>
      </c>
      <c r="X65" s="8">
        <v>3.2750000000000001E-2</v>
      </c>
      <c r="Y65" s="8">
        <v>3.0929999999999999E-2</v>
      </c>
      <c r="Z65" s="8">
        <v>4.1759999999999999E-2</v>
      </c>
      <c r="AA65" s="8">
        <v>4.0939999999999997E-2</v>
      </c>
      <c r="AB65" s="8">
        <v>2.828E-2</v>
      </c>
      <c r="AC65" s="8">
        <v>3.4360000000000002E-2</v>
      </c>
      <c r="AD65" s="8">
        <v>3.993E-2</v>
      </c>
      <c r="AE65" s="8">
        <v>1.7649999999999999E-2</v>
      </c>
      <c r="AF65" s="8">
        <v>1.392E-2</v>
      </c>
      <c r="AG65" s="8">
        <v>1.6539999999999999E-2</v>
      </c>
      <c r="AH65" s="8">
        <v>4.6050000000000001E-2</v>
      </c>
      <c r="AI65" s="8">
        <v>2.2429999999999999E-2</v>
      </c>
      <c r="AJ65">
        <v>56</v>
      </c>
      <c r="AK65" s="8">
        <v>2.1250000000000002E-2</v>
      </c>
      <c r="AL65" s="8">
        <v>0.02</v>
      </c>
      <c r="AM65" s="8">
        <v>2.1250000000000002E-2</v>
      </c>
      <c r="AN65" s="8">
        <v>0.02</v>
      </c>
      <c r="AO65" s="8">
        <v>0.02</v>
      </c>
      <c r="AP65" s="8">
        <v>0.02</v>
      </c>
      <c r="AQ65" s="8">
        <v>0.03</v>
      </c>
      <c r="AR65" s="8">
        <v>0.02</v>
      </c>
      <c r="AS65" s="8">
        <v>2.1250000000000002E-2</v>
      </c>
      <c r="AT65" s="8">
        <v>0.02</v>
      </c>
      <c r="AU65" s="8">
        <v>0.02</v>
      </c>
      <c r="AV65" s="8">
        <v>0.01</v>
      </c>
      <c r="AW65" s="8">
        <v>3.1530000000000002E-2</v>
      </c>
      <c r="AX65" s="8">
        <v>2.3949999999999999E-2</v>
      </c>
      <c r="AY65" s="8">
        <v>0.03</v>
      </c>
      <c r="AZ65" s="8">
        <v>0.02</v>
      </c>
    </row>
    <row r="66" spans="2:52" x14ac:dyDescent="0.25">
      <c r="B66">
        <v>57</v>
      </c>
      <c r="C66" s="7">
        <v>2.1899999999999999E-2</v>
      </c>
      <c r="D66" s="7">
        <v>3.3000000000000002E-2</v>
      </c>
      <c r="E66" s="7">
        <v>2.1860000000000001E-2</v>
      </c>
      <c r="F66" s="8">
        <v>2.8570000000000002E-2</v>
      </c>
      <c r="G66" s="9">
        <v>3.5360000000000003E-2</v>
      </c>
      <c r="H66" s="9">
        <v>3.065E-2</v>
      </c>
      <c r="I66" s="9">
        <v>4.6260000000000003E-2</v>
      </c>
      <c r="J66" s="8">
        <v>4.2279999999999998E-2</v>
      </c>
      <c r="K66" s="8">
        <v>2.1690000000000001E-2</v>
      </c>
      <c r="L66" s="8">
        <v>3.0280000000000001E-2</v>
      </c>
      <c r="M66" s="8">
        <v>3.8289999999999998E-2</v>
      </c>
      <c r="N66" s="8">
        <v>1.2959999999999998E-2</v>
      </c>
      <c r="O66" s="8">
        <v>1.0370000000000001E-2</v>
      </c>
      <c r="P66" s="8">
        <v>1.5100000000000001E-2</v>
      </c>
      <c r="Q66" s="8">
        <v>3.9949999999999999E-2</v>
      </c>
      <c r="R66" s="8">
        <v>1.6420000000000001E-2</v>
      </c>
      <c r="S66">
        <v>57</v>
      </c>
      <c r="T66" s="8">
        <v>2.5260000000000001E-2</v>
      </c>
      <c r="U66" s="8">
        <v>3.0169999999999999E-2</v>
      </c>
      <c r="V66" s="8">
        <v>2.606E-2</v>
      </c>
      <c r="W66" s="8">
        <v>2.92E-2</v>
      </c>
      <c r="X66" s="8">
        <v>3.2800000000000003E-2</v>
      </c>
      <c r="Y66" s="8">
        <v>3.1019999999999999E-2</v>
      </c>
      <c r="Z66" s="8">
        <v>4.181E-2</v>
      </c>
      <c r="AA66" s="8">
        <v>4.086E-2</v>
      </c>
      <c r="AB66" s="8">
        <v>2.8410000000000001E-2</v>
      </c>
      <c r="AC66" s="8">
        <v>3.4389999999999997E-2</v>
      </c>
      <c r="AD66" s="8">
        <v>3.9870000000000003E-2</v>
      </c>
      <c r="AE66" s="8">
        <v>1.779E-2</v>
      </c>
      <c r="AF66" s="8">
        <v>1.4200000000000001E-2</v>
      </c>
      <c r="AG66" s="8">
        <v>1.677E-2</v>
      </c>
      <c r="AH66" s="8">
        <v>4.6030000000000001E-2</v>
      </c>
      <c r="AI66" s="8">
        <v>2.264E-2</v>
      </c>
      <c r="AJ66">
        <v>57</v>
      </c>
      <c r="AK66" s="8">
        <v>2.1229999999999999E-2</v>
      </c>
      <c r="AL66" s="8">
        <v>0.02</v>
      </c>
      <c r="AM66" s="8">
        <v>2.1229999999999999E-2</v>
      </c>
      <c r="AN66" s="8">
        <v>0.02</v>
      </c>
      <c r="AO66" s="8">
        <v>0.02</v>
      </c>
      <c r="AP66" s="8">
        <v>0.02</v>
      </c>
      <c r="AQ66" s="8">
        <v>0.03</v>
      </c>
      <c r="AR66" s="8">
        <v>0.02</v>
      </c>
      <c r="AS66" s="8">
        <v>2.1229999999999999E-2</v>
      </c>
      <c r="AT66" s="8">
        <v>0.02</v>
      </c>
      <c r="AU66" s="8">
        <v>0.02</v>
      </c>
      <c r="AV66" s="8">
        <v>0.01</v>
      </c>
      <c r="AW66" s="8">
        <v>3.1390000000000001E-2</v>
      </c>
      <c r="AX66" s="8">
        <v>2.3900000000000001E-2</v>
      </c>
      <c r="AY66" s="8">
        <v>0.03</v>
      </c>
      <c r="AZ66" s="8">
        <v>0.02</v>
      </c>
    </row>
    <row r="67" spans="2:52" x14ac:dyDescent="0.25">
      <c r="B67">
        <v>58</v>
      </c>
      <c r="C67" s="7">
        <v>2.214E-2</v>
      </c>
      <c r="D67" s="7">
        <v>3.3050000000000003E-2</v>
      </c>
      <c r="E67" s="7">
        <v>2.2099999999999998E-2</v>
      </c>
      <c r="F67" s="8">
        <v>2.87E-2</v>
      </c>
      <c r="G67" s="9">
        <v>3.5369999999999999E-2</v>
      </c>
      <c r="H67" s="9">
        <v>3.074E-2</v>
      </c>
      <c r="I67" s="9">
        <v>4.6240000000000003E-2</v>
      </c>
      <c r="J67" s="8">
        <v>4.2180000000000002E-2</v>
      </c>
      <c r="K67" s="8">
        <v>2.1930000000000002E-2</v>
      </c>
      <c r="L67" s="8">
        <v>3.0380000000000004E-2</v>
      </c>
      <c r="M67" s="8">
        <v>3.8249999999999999E-2</v>
      </c>
      <c r="N67" s="8">
        <v>1.3169999999999999E-2</v>
      </c>
      <c r="O67" s="8">
        <v>1.0710000000000003E-2</v>
      </c>
      <c r="P67" s="8">
        <v>1.536E-2</v>
      </c>
      <c r="Q67" s="8">
        <v>4.0039999999999992E-2</v>
      </c>
      <c r="R67" s="8">
        <v>1.6729999999999998E-2</v>
      </c>
      <c r="S67">
        <v>58</v>
      </c>
      <c r="T67" s="8">
        <v>2.5440000000000001E-2</v>
      </c>
      <c r="U67" s="8">
        <v>3.0269999999999998E-2</v>
      </c>
      <c r="V67" s="8">
        <v>2.623E-2</v>
      </c>
      <c r="W67" s="8">
        <v>2.9309999999999999E-2</v>
      </c>
      <c r="X67" s="8">
        <v>3.286E-2</v>
      </c>
      <c r="Y67" s="8">
        <v>3.1109999999999999E-2</v>
      </c>
      <c r="Z67" s="8">
        <v>4.1869999999999997E-2</v>
      </c>
      <c r="AA67" s="8">
        <v>4.0779999999999997E-2</v>
      </c>
      <c r="AB67" s="8">
        <v>2.8539999999999999E-2</v>
      </c>
      <c r="AC67" s="8">
        <v>3.4410000000000003E-2</v>
      </c>
      <c r="AD67" s="8">
        <v>3.9800000000000002E-2</v>
      </c>
      <c r="AE67" s="8">
        <v>1.7930000000000001E-2</v>
      </c>
      <c r="AF67" s="8">
        <v>1.448E-2</v>
      </c>
      <c r="AG67" s="8">
        <v>1.7000000000000001E-2</v>
      </c>
      <c r="AH67" s="8">
        <v>4.6019999999999998E-2</v>
      </c>
      <c r="AI67" s="8">
        <v>2.2839999999999999E-2</v>
      </c>
      <c r="AJ67">
        <v>58</v>
      </c>
      <c r="AK67" s="8">
        <v>2.121E-2</v>
      </c>
      <c r="AL67" s="8">
        <v>0.02</v>
      </c>
      <c r="AM67" s="8">
        <v>2.121E-2</v>
      </c>
      <c r="AN67" s="8">
        <v>0.02</v>
      </c>
      <c r="AO67" s="8">
        <v>0.02</v>
      </c>
      <c r="AP67" s="8">
        <v>0.02</v>
      </c>
      <c r="AQ67" s="8">
        <v>0.03</v>
      </c>
      <c r="AR67" s="8">
        <v>0.02</v>
      </c>
      <c r="AS67" s="8">
        <v>2.121E-2</v>
      </c>
      <c r="AT67" s="8">
        <v>0.02</v>
      </c>
      <c r="AU67" s="8">
        <v>0.02</v>
      </c>
      <c r="AV67" s="8">
        <v>0.01</v>
      </c>
      <c r="AW67" s="8">
        <v>3.124E-2</v>
      </c>
      <c r="AX67" s="8">
        <v>2.385E-2</v>
      </c>
      <c r="AY67" s="8">
        <v>0.03</v>
      </c>
      <c r="AZ67" s="8">
        <v>0.02</v>
      </c>
    </row>
    <row r="68" spans="2:52" x14ac:dyDescent="0.25">
      <c r="B68">
        <v>59</v>
      </c>
      <c r="C68" s="7">
        <v>2.2370000000000001E-2</v>
      </c>
      <c r="D68" s="7">
        <v>3.3099999999999997E-2</v>
      </c>
      <c r="E68" s="7">
        <v>2.2330000000000003E-2</v>
      </c>
      <c r="F68" s="8">
        <v>2.8819999999999998E-2</v>
      </c>
      <c r="G68" s="9">
        <v>3.5380000000000002E-2</v>
      </c>
      <c r="H68" s="9">
        <v>3.0830000000000003E-2</v>
      </c>
      <c r="I68" s="9">
        <v>4.6219999999999997E-2</v>
      </c>
      <c r="J68" s="8">
        <v>4.2079999999999999E-2</v>
      </c>
      <c r="K68" s="8">
        <v>2.2159999999999999E-2</v>
      </c>
      <c r="L68" s="8">
        <v>3.0470000000000001E-2</v>
      </c>
      <c r="M68" s="8">
        <v>3.8210000000000001E-2</v>
      </c>
      <c r="N68" s="8">
        <v>1.3390000000000003E-2</v>
      </c>
      <c r="O68" s="8">
        <v>1.1039999999999999E-2</v>
      </c>
      <c r="P68" s="8">
        <v>1.562E-2</v>
      </c>
      <c r="Q68" s="8">
        <v>4.0120000000000003E-2</v>
      </c>
      <c r="R68" s="8">
        <v>1.703E-2</v>
      </c>
      <c r="S68">
        <v>59</v>
      </c>
      <c r="T68" s="8">
        <v>2.562E-2</v>
      </c>
      <c r="U68" s="8">
        <v>3.0360000000000002E-2</v>
      </c>
      <c r="V68" s="8">
        <v>2.639E-2</v>
      </c>
      <c r="W68" s="8">
        <v>2.9420000000000002E-2</v>
      </c>
      <c r="X68" s="8">
        <v>3.2910000000000002E-2</v>
      </c>
      <c r="Y68" s="8">
        <v>3.1189999999999999E-2</v>
      </c>
      <c r="Z68" s="8">
        <v>4.1919999999999999E-2</v>
      </c>
      <c r="AA68" s="8">
        <v>4.07E-2</v>
      </c>
      <c r="AB68" s="8">
        <v>2.8660000000000001E-2</v>
      </c>
      <c r="AC68" s="8">
        <v>3.4439999999999998E-2</v>
      </c>
      <c r="AD68" s="8">
        <v>3.9739999999999998E-2</v>
      </c>
      <c r="AE68" s="8">
        <v>1.806E-2</v>
      </c>
      <c r="AF68" s="8">
        <v>1.4760000000000001E-2</v>
      </c>
      <c r="AG68" s="8">
        <v>1.7239999999999998E-2</v>
      </c>
      <c r="AH68" s="8">
        <v>4.5999999999999999E-2</v>
      </c>
      <c r="AI68" s="8">
        <v>2.3040000000000001E-2</v>
      </c>
      <c r="AJ68">
        <v>59</v>
      </c>
      <c r="AK68" s="8">
        <v>2.1190000000000001E-2</v>
      </c>
      <c r="AL68" s="8">
        <v>0.02</v>
      </c>
      <c r="AM68" s="8">
        <v>2.1190000000000001E-2</v>
      </c>
      <c r="AN68" s="8">
        <v>0.02</v>
      </c>
      <c r="AO68" s="8">
        <v>0.02</v>
      </c>
      <c r="AP68" s="8">
        <v>0.02</v>
      </c>
      <c r="AQ68" s="8">
        <v>0.03</v>
      </c>
      <c r="AR68" s="8">
        <v>0.02</v>
      </c>
      <c r="AS68" s="8">
        <v>2.1190000000000001E-2</v>
      </c>
      <c r="AT68" s="8">
        <v>0.02</v>
      </c>
      <c r="AU68" s="8">
        <v>0.02</v>
      </c>
      <c r="AV68" s="8">
        <v>0.01</v>
      </c>
      <c r="AW68" s="8">
        <v>3.1099999999999999E-2</v>
      </c>
      <c r="AX68" s="8">
        <v>2.3789999999999999E-2</v>
      </c>
      <c r="AY68" s="8">
        <v>0.03</v>
      </c>
      <c r="AZ68" s="8">
        <v>0.02</v>
      </c>
    </row>
    <row r="69" spans="2:52" x14ac:dyDescent="0.25">
      <c r="B69">
        <v>60</v>
      </c>
      <c r="C69" s="7">
        <v>2.2599999999999999E-2</v>
      </c>
      <c r="D69" s="7">
        <v>3.3149999999999999E-2</v>
      </c>
      <c r="E69" s="7">
        <v>2.2560000000000004E-2</v>
      </c>
      <c r="F69" s="8">
        <v>2.894E-2</v>
      </c>
      <c r="G69" s="9">
        <v>3.5389999999999998E-2</v>
      </c>
      <c r="H69" s="9">
        <v>3.092E-2</v>
      </c>
      <c r="I69" s="9">
        <v>4.6210000000000001E-2</v>
      </c>
      <c r="J69" s="8">
        <v>4.1980000000000003E-2</v>
      </c>
      <c r="K69" s="8">
        <v>2.239E-2</v>
      </c>
      <c r="L69" s="8">
        <v>3.056E-2</v>
      </c>
      <c r="M69" s="8">
        <v>3.8179999999999999E-2</v>
      </c>
      <c r="N69" s="8">
        <v>1.359E-2</v>
      </c>
      <c r="O69" s="8">
        <v>1.1379999999999999E-2</v>
      </c>
      <c r="P69" s="8">
        <v>1.5890000000000001E-2</v>
      </c>
      <c r="Q69" s="8">
        <v>4.0199999999999993E-2</v>
      </c>
      <c r="R69" s="8">
        <v>1.7319999999999999E-2</v>
      </c>
      <c r="S69">
        <v>60</v>
      </c>
      <c r="T69" s="8">
        <v>2.579E-2</v>
      </c>
      <c r="U69" s="8">
        <v>3.0450000000000001E-2</v>
      </c>
      <c r="V69" s="8">
        <v>2.6550000000000001E-2</v>
      </c>
      <c r="W69" s="8">
        <v>2.9530000000000001E-2</v>
      </c>
      <c r="X69" s="8">
        <v>3.2960000000000003E-2</v>
      </c>
      <c r="Y69" s="8">
        <v>3.1269999999999999E-2</v>
      </c>
      <c r="Z69" s="8">
        <v>4.197E-2</v>
      </c>
      <c r="AA69" s="8">
        <v>4.0620000000000003E-2</v>
      </c>
      <c r="AB69" s="8">
        <v>2.878E-2</v>
      </c>
      <c r="AC69" s="8">
        <v>3.4459999999999998E-2</v>
      </c>
      <c r="AD69" s="8">
        <v>3.968E-2</v>
      </c>
      <c r="AE69" s="8">
        <v>1.8190000000000001E-2</v>
      </c>
      <c r="AF69" s="8">
        <v>1.504E-2</v>
      </c>
      <c r="AG69" s="8">
        <v>1.7479999999999999E-2</v>
      </c>
      <c r="AH69" s="8">
        <v>4.5990000000000003E-2</v>
      </c>
      <c r="AI69" s="8">
        <v>2.3230000000000001E-2</v>
      </c>
      <c r="AJ69">
        <v>60</v>
      </c>
      <c r="AK69" s="8">
        <v>2.1170000000000001E-2</v>
      </c>
      <c r="AL69" s="8">
        <v>0.02</v>
      </c>
      <c r="AM69" s="8">
        <v>2.1170000000000001E-2</v>
      </c>
      <c r="AN69" s="8">
        <v>0.02</v>
      </c>
      <c r="AO69" s="8">
        <v>0.02</v>
      </c>
      <c r="AP69" s="8">
        <v>0.02</v>
      </c>
      <c r="AQ69" s="8">
        <v>0.03</v>
      </c>
      <c r="AR69" s="8">
        <v>0.02</v>
      </c>
      <c r="AS69" s="8">
        <v>2.1170000000000001E-2</v>
      </c>
      <c r="AT69" s="8">
        <v>0.02</v>
      </c>
      <c r="AU69" s="8">
        <v>0.02</v>
      </c>
      <c r="AV69" s="8">
        <v>0.01</v>
      </c>
      <c r="AW69" s="8">
        <v>3.0949999999999998E-2</v>
      </c>
      <c r="AX69" s="8">
        <v>2.3740000000000001E-2</v>
      </c>
      <c r="AY69" s="8">
        <v>0.03</v>
      </c>
      <c r="AZ69" s="8">
        <v>0.02</v>
      </c>
    </row>
    <row r="70" spans="2:52" x14ac:dyDescent="0.25">
      <c r="B70">
        <v>61</v>
      </c>
      <c r="C70" s="7">
        <v>2.282E-2</v>
      </c>
      <c r="D70" s="7">
        <v>3.3189999999999997E-2</v>
      </c>
      <c r="E70" s="7">
        <v>2.2769999999999999E-2</v>
      </c>
      <c r="F70" s="8">
        <v>2.9049999999999999E-2</v>
      </c>
      <c r="G70" s="9">
        <v>3.5389999999999998E-2</v>
      </c>
      <c r="H70" s="9">
        <v>3.1E-2</v>
      </c>
      <c r="I70" s="9">
        <v>4.6189999999999995E-2</v>
      </c>
      <c r="J70" s="8">
        <v>4.1880000000000001E-2</v>
      </c>
      <c r="K70" s="8">
        <v>2.2610000000000002E-2</v>
      </c>
      <c r="L70" s="8">
        <v>3.065E-2</v>
      </c>
      <c r="M70" s="8">
        <v>3.8150000000000003E-2</v>
      </c>
      <c r="N70" s="8">
        <v>1.379E-2</v>
      </c>
      <c r="O70" s="8">
        <v>1.171E-2</v>
      </c>
      <c r="P70" s="8">
        <v>1.6160000000000001E-2</v>
      </c>
      <c r="Q70" s="8">
        <v>4.027E-2</v>
      </c>
      <c r="R70" s="8">
        <v>1.7600000000000001E-2</v>
      </c>
      <c r="S70">
        <v>61</v>
      </c>
      <c r="T70" s="8">
        <v>2.5950000000000001E-2</v>
      </c>
      <c r="U70" s="8">
        <v>3.0540000000000001E-2</v>
      </c>
      <c r="V70" s="8">
        <v>2.6700000000000002E-2</v>
      </c>
      <c r="W70" s="8">
        <v>2.964E-2</v>
      </c>
      <c r="X70" s="8">
        <v>3.3009999999999998E-2</v>
      </c>
      <c r="Y70" s="8">
        <v>3.1350000000000003E-2</v>
      </c>
      <c r="Z70" s="8">
        <v>4.2020000000000002E-2</v>
      </c>
      <c r="AA70" s="8">
        <v>4.0550000000000003E-2</v>
      </c>
      <c r="AB70" s="8">
        <v>2.8899999999999999E-2</v>
      </c>
      <c r="AC70" s="8">
        <v>3.449E-2</v>
      </c>
      <c r="AD70" s="8">
        <v>3.9620000000000002E-2</v>
      </c>
      <c r="AE70" s="8">
        <v>1.831E-2</v>
      </c>
      <c r="AF70" s="8">
        <v>1.532E-2</v>
      </c>
      <c r="AG70" s="8">
        <v>1.772E-2</v>
      </c>
      <c r="AH70" s="8">
        <v>4.5969999999999997E-2</v>
      </c>
      <c r="AI70" s="8">
        <v>2.342E-2</v>
      </c>
      <c r="AJ70">
        <v>61</v>
      </c>
      <c r="AK70" s="8">
        <v>2.1160000000000002E-2</v>
      </c>
      <c r="AL70" s="8">
        <v>0.02</v>
      </c>
      <c r="AM70" s="8">
        <v>2.1160000000000002E-2</v>
      </c>
      <c r="AN70" s="8">
        <v>0.02</v>
      </c>
      <c r="AO70" s="8">
        <v>0.02</v>
      </c>
      <c r="AP70" s="8">
        <v>0.02</v>
      </c>
      <c r="AQ70" s="8">
        <v>0.03</v>
      </c>
      <c r="AR70" s="8">
        <v>0.02</v>
      </c>
      <c r="AS70" s="8">
        <v>2.1160000000000002E-2</v>
      </c>
      <c r="AT70" s="8">
        <v>0.02</v>
      </c>
      <c r="AU70" s="8">
        <v>0.02</v>
      </c>
      <c r="AV70" s="8">
        <v>0.01</v>
      </c>
      <c r="AW70" s="8">
        <v>3.0810000000000001E-2</v>
      </c>
      <c r="AX70" s="8">
        <v>2.3689999999999999E-2</v>
      </c>
      <c r="AY70" s="8">
        <v>0.03</v>
      </c>
      <c r="AZ70" s="8">
        <v>0.02</v>
      </c>
    </row>
    <row r="71" spans="2:52" x14ac:dyDescent="0.25">
      <c r="B71">
        <v>62</v>
      </c>
      <c r="C71" s="7">
        <v>2.3029999999999998E-2</v>
      </c>
      <c r="D71" s="7">
        <v>3.3230000000000003E-2</v>
      </c>
      <c r="E71" s="7">
        <v>2.299E-2</v>
      </c>
      <c r="F71" s="8">
        <v>2.9159999999999998E-2</v>
      </c>
      <c r="G71" s="9">
        <v>3.5400000000000001E-2</v>
      </c>
      <c r="H71" s="9">
        <v>3.108E-2</v>
      </c>
      <c r="I71" s="9">
        <v>4.6170000000000003E-2</v>
      </c>
      <c r="J71" s="8">
        <v>4.1790000000000001E-2</v>
      </c>
      <c r="K71" s="8">
        <v>2.282E-2</v>
      </c>
      <c r="L71" s="8">
        <v>3.073E-2</v>
      </c>
      <c r="M71" s="8">
        <v>3.8109999999999998E-2</v>
      </c>
      <c r="N71" s="8">
        <v>1.3990000000000001E-2</v>
      </c>
      <c r="O71" s="8">
        <v>1.205E-2</v>
      </c>
      <c r="P71" s="8">
        <v>1.6420000000000001E-2</v>
      </c>
      <c r="Q71" s="8">
        <v>4.0350000000000004E-2</v>
      </c>
      <c r="R71" s="8">
        <v>1.788E-2</v>
      </c>
      <c r="S71">
        <v>62</v>
      </c>
      <c r="T71" s="8">
        <v>2.6110000000000001E-2</v>
      </c>
      <c r="U71" s="8">
        <v>3.0630000000000001E-2</v>
      </c>
      <c r="V71" s="8">
        <v>2.6849999999999999E-2</v>
      </c>
      <c r="W71" s="8">
        <v>2.9739999999999999E-2</v>
      </c>
      <c r="X71" s="8">
        <v>3.3050000000000003E-2</v>
      </c>
      <c r="Y71" s="8">
        <v>3.1419999999999997E-2</v>
      </c>
      <c r="Z71" s="8">
        <v>4.206E-2</v>
      </c>
      <c r="AA71" s="8">
        <v>4.0480000000000002E-2</v>
      </c>
      <c r="AB71" s="8">
        <v>2.9010000000000001E-2</v>
      </c>
      <c r="AC71" s="8">
        <v>3.4509999999999999E-2</v>
      </c>
      <c r="AD71" s="8">
        <v>3.9559999999999998E-2</v>
      </c>
      <c r="AE71" s="8">
        <v>1.8429999999999998E-2</v>
      </c>
      <c r="AF71" s="8">
        <v>1.559E-2</v>
      </c>
      <c r="AG71" s="8">
        <v>1.796E-2</v>
      </c>
      <c r="AH71" s="8">
        <v>4.5960000000000001E-2</v>
      </c>
      <c r="AI71" s="8">
        <v>2.3599999999999999E-2</v>
      </c>
      <c r="AJ71">
        <v>62</v>
      </c>
      <c r="AK71" s="8">
        <v>2.1139999999999999E-2</v>
      </c>
      <c r="AL71" s="8">
        <v>0.02</v>
      </c>
      <c r="AM71" s="8">
        <v>2.1139999999999999E-2</v>
      </c>
      <c r="AN71" s="8">
        <v>0.02</v>
      </c>
      <c r="AO71" s="8">
        <v>0.02</v>
      </c>
      <c r="AP71" s="8">
        <v>0.02</v>
      </c>
      <c r="AQ71" s="8">
        <v>0.03</v>
      </c>
      <c r="AR71" s="8">
        <v>0.02</v>
      </c>
      <c r="AS71" s="8">
        <v>2.1139999999999999E-2</v>
      </c>
      <c r="AT71" s="8">
        <v>0.02</v>
      </c>
      <c r="AU71" s="8">
        <v>0.02</v>
      </c>
      <c r="AV71" s="8">
        <v>0.01</v>
      </c>
      <c r="AW71" s="8">
        <v>3.0669999999999999E-2</v>
      </c>
      <c r="AX71" s="8">
        <v>2.3640000000000001E-2</v>
      </c>
      <c r="AY71" s="8">
        <v>0.03</v>
      </c>
      <c r="AZ71" s="8">
        <v>0.02</v>
      </c>
    </row>
    <row r="72" spans="2:52" x14ac:dyDescent="0.25">
      <c r="B72">
        <v>63</v>
      </c>
      <c r="C72" s="7">
        <v>2.3230000000000001E-2</v>
      </c>
      <c r="D72" s="7">
        <v>3.3279999999999997E-2</v>
      </c>
      <c r="E72" s="7">
        <v>2.3189999999999999E-2</v>
      </c>
      <c r="F72" s="8">
        <v>2.9270000000000001E-2</v>
      </c>
      <c r="G72" s="9">
        <v>3.5409999999999997E-2</v>
      </c>
      <c r="H72" s="9">
        <v>3.116E-2</v>
      </c>
      <c r="I72" s="9">
        <v>4.6149999999999997E-2</v>
      </c>
      <c r="J72" s="8">
        <v>4.1689999999999998E-2</v>
      </c>
      <c r="K72" s="8">
        <v>2.3029999999999998E-2</v>
      </c>
      <c r="L72" s="8">
        <v>3.082E-2</v>
      </c>
      <c r="M72" s="8">
        <v>3.8080000000000003E-2</v>
      </c>
      <c r="N72" s="8">
        <v>1.417E-2</v>
      </c>
      <c r="O72" s="8">
        <v>1.2370000000000001E-2</v>
      </c>
      <c r="P72" s="8">
        <v>1.668E-2</v>
      </c>
      <c r="Q72" s="8">
        <v>4.0419999999999998E-2</v>
      </c>
      <c r="R72" s="8">
        <v>1.814E-2</v>
      </c>
      <c r="S72">
        <v>63</v>
      </c>
      <c r="T72" s="8">
        <v>2.6270000000000002E-2</v>
      </c>
      <c r="U72" s="8">
        <v>3.0710000000000001E-2</v>
      </c>
      <c r="V72" s="8">
        <v>2.699E-2</v>
      </c>
      <c r="W72" s="8">
        <v>2.9829999999999999E-2</v>
      </c>
      <c r="X72" s="8">
        <v>3.3099999999999997E-2</v>
      </c>
      <c r="Y72" s="8">
        <v>3.15E-2</v>
      </c>
      <c r="Z72" s="8">
        <v>4.2110000000000002E-2</v>
      </c>
      <c r="AA72" s="8">
        <v>4.0410000000000001E-2</v>
      </c>
      <c r="AB72" s="8">
        <v>2.912E-2</v>
      </c>
      <c r="AC72" s="8">
        <v>3.4529999999999998E-2</v>
      </c>
      <c r="AD72" s="8">
        <v>3.9510000000000003E-2</v>
      </c>
      <c r="AE72" s="8">
        <v>1.8550000000000001E-2</v>
      </c>
      <c r="AF72" s="8">
        <v>1.5869999999999999E-2</v>
      </c>
      <c r="AG72" s="8">
        <v>1.8200000000000001E-2</v>
      </c>
      <c r="AH72" s="8">
        <v>4.5940000000000002E-2</v>
      </c>
      <c r="AI72" s="8">
        <v>2.3779999999999999E-2</v>
      </c>
      <c r="AJ72">
        <v>63</v>
      </c>
      <c r="AK72" s="8">
        <v>2.112E-2</v>
      </c>
      <c r="AL72" s="8">
        <v>0.02</v>
      </c>
      <c r="AM72" s="8">
        <v>2.112E-2</v>
      </c>
      <c r="AN72" s="8">
        <v>0.02</v>
      </c>
      <c r="AO72" s="8">
        <v>0.02</v>
      </c>
      <c r="AP72" s="8">
        <v>0.02</v>
      </c>
      <c r="AQ72" s="8">
        <v>0.03</v>
      </c>
      <c r="AR72" s="8">
        <v>0.02</v>
      </c>
      <c r="AS72" s="8">
        <v>2.112E-2</v>
      </c>
      <c r="AT72" s="8">
        <v>0.02</v>
      </c>
      <c r="AU72" s="8">
        <v>0.02</v>
      </c>
      <c r="AV72" s="8">
        <v>0.01</v>
      </c>
      <c r="AW72" s="8">
        <v>3.0519999999999999E-2</v>
      </c>
      <c r="AX72" s="8">
        <v>2.359E-2</v>
      </c>
      <c r="AY72" s="8">
        <v>0.03</v>
      </c>
      <c r="AZ72" s="8">
        <v>0.02</v>
      </c>
    </row>
    <row r="73" spans="2:52" x14ac:dyDescent="0.25">
      <c r="B73">
        <v>64</v>
      </c>
      <c r="C73" s="7">
        <v>2.3429999999999999E-2</v>
      </c>
      <c r="D73" s="7">
        <v>3.3320000000000002E-2</v>
      </c>
      <c r="E73" s="7">
        <v>2.3390000000000001E-2</v>
      </c>
      <c r="F73" s="8">
        <v>2.9369999999999997E-2</v>
      </c>
      <c r="G73" s="9">
        <v>3.542E-2</v>
      </c>
      <c r="H73" s="9">
        <v>3.1230000000000001E-2</v>
      </c>
      <c r="I73" s="9">
        <v>4.614E-2</v>
      </c>
      <c r="J73" s="8">
        <v>4.1610000000000008E-2</v>
      </c>
      <c r="K73" s="8">
        <v>2.3230000000000001E-2</v>
      </c>
      <c r="L73" s="8">
        <v>3.0899999999999997E-2</v>
      </c>
      <c r="M73" s="8">
        <v>3.805E-2</v>
      </c>
      <c r="N73" s="8">
        <v>1.435E-2</v>
      </c>
      <c r="O73" s="8">
        <v>1.2699999999999999E-2</v>
      </c>
      <c r="P73" s="8">
        <v>1.694E-2</v>
      </c>
      <c r="Q73" s="8">
        <v>4.0489999999999998E-2</v>
      </c>
      <c r="R73" s="8">
        <v>1.84E-2</v>
      </c>
      <c r="S73">
        <v>64</v>
      </c>
      <c r="T73" s="8">
        <v>2.6419999999999999E-2</v>
      </c>
      <c r="U73" s="8">
        <v>3.0790000000000001E-2</v>
      </c>
      <c r="V73" s="8">
        <v>2.7130000000000001E-2</v>
      </c>
      <c r="W73" s="8">
        <v>2.9929999999999998E-2</v>
      </c>
      <c r="X73" s="8">
        <v>3.3140000000000003E-2</v>
      </c>
      <c r="Y73" s="8">
        <v>3.1570000000000001E-2</v>
      </c>
      <c r="Z73" s="8">
        <v>4.215E-2</v>
      </c>
      <c r="AA73" s="8">
        <v>4.0340000000000001E-2</v>
      </c>
      <c r="AB73" s="8">
        <v>2.9229999999999999E-2</v>
      </c>
      <c r="AC73" s="8">
        <v>3.456E-2</v>
      </c>
      <c r="AD73" s="8">
        <v>3.9449999999999999E-2</v>
      </c>
      <c r="AE73" s="8">
        <v>1.8669999999999999E-2</v>
      </c>
      <c r="AF73" s="8">
        <v>1.6140000000000002E-2</v>
      </c>
      <c r="AG73" s="8">
        <v>1.8429999999999998E-2</v>
      </c>
      <c r="AH73" s="8">
        <v>4.5929999999999999E-2</v>
      </c>
      <c r="AI73" s="8">
        <v>2.3949999999999999E-2</v>
      </c>
      <c r="AJ73">
        <v>64</v>
      </c>
      <c r="AK73" s="8">
        <v>2.111E-2</v>
      </c>
      <c r="AL73" s="8">
        <v>0.02</v>
      </c>
      <c r="AM73" s="8">
        <v>2.111E-2</v>
      </c>
      <c r="AN73" s="8">
        <v>0.02</v>
      </c>
      <c r="AO73" s="8">
        <v>0.02</v>
      </c>
      <c r="AP73" s="8">
        <v>0.02</v>
      </c>
      <c r="AQ73" s="8">
        <v>0.03</v>
      </c>
      <c r="AR73" s="8">
        <v>0.02</v>
      </c>
      <c r="AS73" s="8">
        <v>2.111E-2</v>
      </c>
      <c r="AT73" s="8">
        <v>0.02</v>
      </c>
      <c r="AU73" s="8">
        <v>0.02</v>
      </c>
      <c r="AV73" s="8">
        <v>0.01</v>
      </c>
      <c r="AW73" s="8">
        <v>3.0380000000000001E-2</v>
      </c>
      <c r="AX73" s="8">
        <v>2.3539999999999998E-2</v>
      </c>
      <c r="AY73" s="8">
        <v>0.03</v>
      </c>
      <c r="AZ73" s="8">
        <v>0.02</v>
      </c>
    </row>
    <row r="74" spans="2:52" x14ac:dyDescent="0.25">
      <c r="B74">
        <v>65</v>
      </c>
      <c r="C74" s="7">
        <v>2.3619999999999995E-2</v>
      </c>
      <c r="D74" s="7">
        <v>3.3360000000000001E-2</v>
      </c>
      <c r="E74" s="7">
        <v>2.358E-2</v>
      </c>
      <c r="F74" s="8">
        <v>2.947E-2</v>
      </c>
      <c r="G74" s="9">
        <v>3.5430000000000003E-2</v>
      </c>
      <c r="H74" s="9">
        <v>3.1309999999999998E-2</v>
      </c>
      <c r="I74" s="9">
        <v>4.6120000000000001E-2</v>
      </c>
      <c r="J74" s="8">
        <v>4.1520000000000001E-2</v>
      </c>
      <c r="K74" s="8">
        <v>2.3429999999999999E-2</v>
      </c>
      <c r="L74" s="8">
        <v>3.0970000000000001E-2</v>
      </c>
      <c r="M74" s="8">
        <v>3.8019999999999998E-2</v>
      </c>
      <c r="N74" s="8">
        <v>1.4529999999999998E-2</v>
      </c>
      <c r="O74" s="8">
        <v>1.3010000000000001E-2</v>
      </c>
      <c r="P74" s="8">
        <v>1.72E-2</v>
      </c>
      <c r="Q74" s="8">
        <v>4.0559999999999999E-2</v>
      </c>
      <c r="R74" s="8">
        <v>1.865E-2</v>
      </c>
      <c r="S74">
        <v>65</v>
      </c>
      <c r="T74" s="8">
        <v>2.656E-2</v>
      </c>
      <c r="U74" s="8">
        <v>3.0870000000000002E-2</v>
      </c>
      <c r="V74" s="8">
        <v>2.726E-2</v>
      </c>
      <c r="W74" s="8">
        <v>3.0020000000000002E-2</v>
      </c>
      <c r="X74" s="8">
        <v>3.3189999999999997E-2</v>
      </c>
      <c r="Y74" s="8">
        <v>3.1629999999999998E-2</v>
      </c>
      <c r="Z74" s="8">
        <v>4.2189999999999998E-2</v>
      </c>
      <c r="AA74" s="8">
        <v>4.027E-2</v>
      </c>
      <c r="AB74" s="8">
        <v>2.9329999999999998E-2</v>
      </c>
      <c r="AC74" s="8">
        <v>3.458E-2</v>
      </c>
      <c r="AD74" s="8">
        <v>3.9399999999999998E-2</v>
      </c>
      <c r="AE74" s="8">
        <v>1.8780000000000002E-2</v>
      </c>
      <c r="AF74" s="8">
        <v>1.6410000000000001E-2</v>
      </c>
      <c r="AG74" s="8">
        <v>1.866E-2</v>
      </c>
      <c r="AH74" s="8">
        <v>4.5920000000000002E-2</v>
      </c>
      <c r="AI74" s="8">
        <v>2.4109999999999999E-2</v>
      </c>
      <c r="AJ74">
        <v>65</v>
      </c>
      <c r="AK74" s="8">
        <v>2.1090000000000001E-2</v>
      </c>
      <c r="AL74" s="8">
        <v>0.02</v>
      </c>
      <c r="AM74" s="8">
        <v>2.1090000000000001E-2</v>
      </c>
      <c r="AN74" s="8">
        <v>0.02</v>
      </c>
      <c r="AO74" s="8">
        <v>0.02</v>
      </c>
      <c r="AP74" s="8">
        <v>0.02</v>
      </c>
      <c r="AQ74" s="8">
        <v>0.03</v>
      </c>
      <c r="AR74" s="8">
        <v>0.02</v>
      </c>
      <c r="AS74" s="8">
        <v>2.1090000000000001E-2</v>
      </c>
      <c r="AT74" s="8">
        <v>0.02</v>
      </c>
      <c r="AU74" s="8">
        <v>0.02</v>
      </c>
      <c r="AV74" s="8">
        <v>0.01</v>
      </c>
      <c r="AW74" s="8">
        <v>3.0249999999999999E-2</v>
      </c>
      <c r="AX74" s="8">
        <v>2.35E-2</v>
      </c>
      <c r="AY74" s="8">
        <v>0.03</v>
      </c>
      <c r="AZ74" s="8">
        <v>0.02</v>
      </c>
    </row>
    <row r="75" spans="2:52" x14ac:dyDescent="0.25">
      <c r="B75">
        <v>66</v>
      </c>
      <c r="C75" s="7">
        <v>2.3800000000000002E-2</v>
      </c>
      <c r="D75" s="7">
        <v>3.3399999999999999E-2</v>
      </c>
      <c r="E75" s="7">
        <v>2.3769999999999999E-2</v>
      </c>
      <c r="F75" s="8">
        <v>2.9569999999999999E-2</v>
      </c>
      <c r="G75" s="9">
        <v>3.5430000000000003E-2</v>
      </c>
      <c r="H75" s="9">
        <v>3.1379999999999998E-2</v>
      </c>
      <c r="I75" s="9">
        <v>4.6100000000000002E-2</v>
      </c>
      <c r="J75" s="8">
        <v>4.1440000000000005E-2</v>
      </c>
      <c r="K75" s="8">
        <v>2.3609999999999999E-2</v>
      </c>
      <c r="L75" s="8">
        <v>3.1050000000000001E-2</v>
      </c>
      <c r="M75" s="8">
        <v>3.7990000000000003E-2</v>
      </c>
      <c r="N75" s="8">
        <v>1.47E-2</v>
      </c>
      <c r="O75" s="8">
        <v>1.333E-2</v>
      </c>
      <c r="P75" s="8">
        <v>1.745E-2</v>
      </c>
      <c r="Q75" s="8">
        <v>4.0620000000000003E-2</v>
      </c>
      <c r="R75" s="8">
        <v>1.8890000000000001E-2</v>
      </c>
      <c r="S75">
        <v>66</v>
      </c>
      <c r="T75" s="8">
        <v>2.6700000000000002E-2</v>
      </c>
      <c r="U75" s="8">
        <v>3.0949999999999998E-2</v>
      </c>
      <c r="V75" s="8">
        <v>2.7400000000000001E-2</v>
      </c>
      <c r="W75" s="8">
        <v>3.0110000000000001E-2</v>
      </c>
      <c r="X75" s="8">
        <v>3.3230000000000003E-2</v>
      </c>
      <c r="Y75" s="8">
        <v>3.1699999999999999E-2</v>
      </c>
      <c r="Z75" s="8">
        <v>4.224E-2</v>
      </c>
      <c r="AA75" s="8">
        <v>4.0210000000000003E-2</v>
      </c>
      <c r="AB75" s="8">
        <v>2.9430000000000001E-2</v>
      </c>
      <c r="AC75" s="8">
        <v>3.4599999999999999E-2</v>
      </c>
      <c r="AD75" s="8">
        <v>3.9350000000000003E-2</v>
      </c>
      <c r="AE75" s="8">
        <v>1.8880000000000001E-2</v>
      </c>
      <c r="AF75" s="8">
        <v>1.6670000000000001E-2</v>
      </c>
      <c r="AG75" s="8">
        <v>1.8890000000000001E-2</v>
      </c>
      <c r="AH75" s="8">
        <v>4.5900000000000003E-2</v>
      </c>
      <c r="AI75" s="8">
        <v>2.4279999999999999E-2</v>
      </c>
      <c r="AJ75">
        <v>66</v>
      </c>
      <c r="AK75" s="8">
        <v>2.1069999999999998E-2</v>
      </c>
      <c r="AL75" s="8">
        <v>0.02</v>
      </c>
      <c r="AM75" s="8">
        <v>2.1069999999999998E-2</v>
      </c>
      <c r="AN75" s="8">
        <v>0.02</v>
      </c>
      <c r="AO75" s="8">
        <v>0.02</v>
      </c>
      <c r="AP75" s="8">
        <v>0.02</v>
      </c>
      <c r="AQ75" s="8">
        <v>0.03</v>
      </c>
      <c r="AR75" s="8">
        <v>0.02</v>
      </c>
      <c r="AS75" s="8">
        <v>2.1069999999999998E-2</v>
      </c>
      <c r="AT75" s="8">
        <v>0.02</v>
      </c>
      <c r="AU75" s="8">
        <v>0.02</v>
      </c>
      <c r="AV75" s="8">
        <v>0.01</v>
      </c>
      <c r="AW75" s="8">
        <v>3.0110000000000001E-2</v>
      </c>
      <c r="AX75" s="8">
        <v>2.3449999999999999E-2</v>
      </c>
      <c r="AY75" s="8">
        <v>0.03</v>
      </c>
      <c r="AZ75" s="8">
        <v>0.02</v>
      </c>
    </row>
    <row r="76" spans="2:52" x14ac:dyDescent="0.25">
      <c r="B76">
        <v>67</v>
      </c>
      <c r="C76" s="7">
        <v>2.3980000000000001E-2</v>
      </c>
      <c r="D76" s="7">
        <v>3.3439999999999998E-2</v>
      </c>
      <c r="E76" s="7">
        <v>2.3949999999999999E-2</v>
      </c>
      <c r="F76" s="8">
        <v>2.9659999999999999E-2</v>
      </c>
      <c r="G76" s="9">
        <v>3.5439999999999999E-2</v>
      </c>
      <c r="H76" s="9">
        <v>3.1449999999999999E-2</v>
      </c>
      <c r="I76" s="9">
        <v>4.6089999999999999E-2</v>
      </c>
      <c r="J76" s="8">
        <v>4.1360000000000001E-2</v>
      </c>
      <c r="K76" s="8">
        <v>2.3800000000000002E-2</v>
      </c>
      <c r="L76" s="8">
        <v>3.1119999999999995E-2</v>
      </c>
      <c r="M76" s="8">
        <v>3.7960000000000001E-2</v>
      </c>
      <c r="N76" s="8">
        <v>1.487E-2</v>
      </c>
      <c r="O76" s="8">
        <v>1.363E-2</v>
      </c>
      <c r="P76" s="8">
        <v>1.77E-2</v>
      </c>
      <c r="Q76" s="8">
        <v>4.0689999999999997E-2</v>
      </c>
      <c r="R76" s="8">
        <v>1.9130000000000001E-2</v>
      </c>
      <c r="S76">
        <v>67</v>
      </c>
      <c r="T76" s="8">
        <v>2.6839999999999999E-2</v>
      </c>
      <c r="U76" s="8">
        <v>3.1019999999999999E-2</v>
      </c>
      <c r="V76" s="8">
        <v>2.7519999999999999E-2</v>
      </c>
      <c r="W76" s="8">
        <v>3.0200000000000001E-2</v>
      </c>
      <c r="X76" s="8">
        <v>3.3270000000000001E-2</v>
      </c>
      <c r="Y76" s="8">
        <v>3.1759999999999997E-2</v>
      </c>
      <c r="Z76" s="8">
        <v>4.2279999999999998E-2</v>
      </c>
      <c r="AA76" s="8">
        <v>4.0149999999999998E-2</v>
      </c>
      <c r="AB76" s="8">
        <v>2.9530000000000001E-2</v>
      </c>
      <c r="AC76" s="8">
        <v>3.4619999999999998E-2</v>
      </c>
      <c r="AD76" s="8">
        <v>3.9300000000000002E-2</v>
      </c>
      <c r="AE76" s="8">
        <v>1.899E-2</v>
      </c>
      <c r="AF76" s="8">
        <v>1.6930000000000001E-2</v>
      </c>
      <c r="AG76" s="8">
        <v>1.9120000000000002E-2</v>
      </c>
      <c r="AH76" s="8">
        <v>4.589E-2</v>
      </c>
      <c r="AI76" s="8">
        <v>2.443E-2</v>
      </c>
      <c r="AJ76">
        <v>67</v>
      </c>
      <c r="AK76" s="8">
        <v>2.1059999999999999E-2</v>
      </c>
      <c r="AL76" s="8">
        <v>0.02</v>
      </c>
      <c r="AM76" s="8">
        <v>2.1059999999999999E-2</v>
      </c>
      <c r="AN76" s="8">
        <v>0.02</v>
      </c>
      <c r="AO76" s="8">
        <v>0.02</v>
      </c>
      <c r="AP76" s="8">
        <v>0.02</v>
      </c>
      <c r="AQ76" s="8">
        <v>0.03</v>
      </c>
      <c r="AR76" s="8">
        <v>0.02</v>
      </c>
      <c r="AS76" s="8">
        <v>2.1059999999999999E-2</v>
      </c>
      <c r="AT76" s="8">
        <v>0.02</v>
      </c>
      <c r="AU76" s="8">
        <v>0.02</v>
      </c>
      <c r="AV76" s="8">
        <v>0.01</v>
      </c>
      <c r="AW76" s="8">
        <v>2.998E-2</v>
      </c>
      <c r="AX76" s="8">
        <v>2.341E-2</v>
      </c>
      <c r="AY76" s="8">
        <v>0.03</v>
      </c>
      <c r="AZ76" s="8">
        <v>0.02</v>
      </c>
    </row>
    <row r="77" spans="2:52" x14ac:dyDescent="0.25">
      <c r="B77">
        <v>68</v>
      </c>
      <c r="C77" s="7">
        <v>2.4160000000000001E-2</v>
      </c>
      <c r="D77" s="7">
        <v>3.347E-2</v>
      </c>
      <c r="E77" s="7">
        <v>2.4119999999999999E-2</v>
      </c>
      <c r="F77" s="8">
        <v>2.9759999999999998E-2</v>
      </c>
      <c r="G77" s="9">
        <v>3.5450000000000002E-2</v>
      </c>
      <c r="H77" s="9">
        <v>3.1510000000000003E-2</v>
      </c>
      <c r="I77" s="9">
        <v>4.607E-2</v>
      </c>
      <c r="J77" s="8">
        <v>4.1280000000000004E-2</v>
      </c>
      <c r="K77" s="8">
        <v>2.3980000000000001E-2</v>
      </c>
      <c r="L77" s="8">
        <v>3.1189999999999999E-2</v>
      </c>
      <c r="M77" s="8">
        <v>3.7929999999999998E-2</v>
      </c>
      <c r="N77" s="8">
        <v>1.5029999999999998E-2</v>
      </c>
      <c r="O77" s="8">
        <v>1.3939999999999999E-2</v>
      </c>
      <c r="P77" s="8">
        <v>1.7940000000000001E-2</v>
      </c>
      <c r="Q77" s="8">
        <v>4.0750000000000001E-2</v>
      </c>
      <c r="R77" s="8">
        <v>1.9359999999999999E-2</v>
      </c>
      <c r="S77">
        <v>68</v>
      </c>
      <c r="T77" s="8">
        <v>2.6980000000000001E-2</v>
      </c>
      <c r="U77" s="8">
        <v>3.1099999999999999E-2</v>
      </c>
      <c r="V77" s="8">
        <v>2.7650000000000001E-2</v>
      </c>
      <c r="W77" s="8">
        <v>3.0280000000000001E-2</v>
      </c>
      <c r="X77" s="8">
        <v>3.3309999999999999E-2</v>
      </c>
      <c r="Y77" s="8">
        <v>3.1829999999999997E-2</v>
      </c>
      <c r="Z77" s="8">
        <v>4.231E-2</v>
      </c>
      <c r="AA77" s="8">
        <v>4.0090000000000001E-2</v>
      </c>
      <c r="AB77" s="8">
        <v>2.962E-2</v>
      </c>
      <c r="AC77" s="8">
        <v>3.4639999999999997E-2</v>
      </c>
      <c r="AD77" s="8">
        <v>3.925E-2</v>
      </c>
      <c r="AE77" s="8">
        <v>1.9089999999999999E-2</v>
      </c>
      <c r="AF77" s="8">
        <v>1.7180000000000001E-2</v>
      </c>
      <c r="AG77" s="8">
        <v>1.934E-2</v>
      </c>
      <c r="AH77" s="8">
        <v>4.5879999999999997E-2</v>
      </c>
      <c r="AI77" s="8">
        <v>2.4590000000000001E-2</v>
      </c>
      <c r="AJ77">
        <v>68</v>
      </c>
      <c r="AK77" s="8">
        <v>2.104E-2</v>
      </c>
      <c r="AL77" s="8">
        <v>0.02</v>
      </c>
      <c r="AM77" s="8">
        <v>2.104E-2</v>
      </c>
      <c r="AN77" s="8">
        <v>0.02</v>
      </c>
      <c r="AO77" s="8">
        <v>0.02</v>
      </c>
      <c r="AP77" s="8">
        <v>0.02</v>
      </c>
      <c r="AQ77" s="8">
        <v>0.03</v>
      </c>
      <c r="AR77" s="8">
        <v>0.02</v>
      </c>
      <c r="AS77" s="8">
        <v>2.104E-2</v>
      </c>
      <c r="AT77" s="8">
        <v>0.02</v>
      </c>
      <c r="AU77" s="8">
        <v>0.02</v>
      </c>
      <c r="AV77" s="8">
        <v>0.01</v>
      </c>
      <c r="AW77" s="8">
        <v>2.9839999999999998E-2</v>
      </c>
      <c r="AX77" s="8">
        <v>2.3359999999999999E-2</v>
      </c>
      <c r="AY77" s="8">
        <v>0.03</v>
      </c>
      <c r="AZ77" s="8">
        <v>0.02</v>
      </c>
    </row>
    <row r="78" spans="2:52" x14ac:dyDescent="0.25">
      <c r="B78">
        <v>69</v>
      </c>
      <c r="C78" s="7">
        <v>2.4330000000000004E-2</v>
      </c>
      <c r="D78" s="7">
        <v>3.3509999999999998E-2</v>
      </c>
      <c r="E78" s="7">
        <v>2.4289999999999999E-2</v>
      </c>
      <c r="F78" s="8">
        <v>2.9850000000000002E-2</v>
      </c>
      <c r="G78" s="9">
        <v>3.5459999999999998E-2</v>
      </c>
      <c r="H78" s="9">
        <v>3.1579999999999997E-2</v>
      </c>
      <c r="I78" s="9">
        <v>4.6059999999999997E-2</v>
      </c>
      <c r="J78" s="8">
        <v>4.1200000000000001E-2</v>
      </c>
      <c r="K78" s="8">
        <v>2.4150000000000001E-2</v>
      </c>
      <c r="L78" s="8">
        <v>3.1260000000000003E-2</v>
      </c>
      <c r="M78" s="8">
        <v>3.7900000000000003E-2</v>
      </c>
      <c r="N78" s="8">
        <v>1.5190000000000002E-2</v>
      </c>
      <c r="O78" s="8">
        <v>1.423E-2</v>
      </c>
      <c r="P78" s="8">
        <v>1.8180000000000002E-2</v>
      </c>
      <c r="Q78" s="8">
        <v>4.0809999999999992E-2</v>
      </c>
      <c r="R78" s="8">
        <v>1.958E-2</v>
      </c>
      <c r="S78">
        <v>69</v>
      </c>
      <c r="T78" s="8">
        <v>2.7099999999999999E-2</v>
      </c>
      <c r="U78" s="8">
        <v>3.117E-2</v>
      </c>
      <c r="V78" s="8">
        <v>2.777E-2</v>
      </c>
      <c r="W78" s="8">
        <v>3.0360000000000002E-2</v>
      </c>
      <c r="X78" s="8">
        <v>3.3349999999999998E-2</v>
      </c>
      <c r="Y78" s="8">
        <v>3.1890000000000002E-2</v>
      </c>
      <c r="Z78" s="8">
        <v>4.2349999999999999E-2</v>
      </c>
      <c r="AA78" s="8">
        <v>4.0030000000000003E-2</v>
      </c>
      <c r="AB78" s="8">
        <v>2.971E-2</v>
      </c>
      <c r="AC78" s="8">
        <v>3.4660000000000003E-2</v>
      </c>
      <c r="AD78" s="8">
        <v>3.9210000000000002E-2</v>
      </c>
      <c r="AE78" s="8">
        <v>1.9189999999999999E-2</v>
      </c>
      <c r="AF78" s="8">
        <v>1.7430000000000001E-2</v>
      </c>
      <c r="AG78" s="8">
        <v>1.9560000000000001E-2</v>
      </c>
      <c r="AH78" s="8">
        <v>4.5870000000000001E-2</v>
      </c>
      <c r="AI78" s="8">
        <v>2.4729999999999999E-2</v>
      </c>
      <c r="AJ78">
        <v>69</v>
      </c>
      <c r="AK78" s="8">
        <v>2.103E-2</v>
      </c>
      <c r="AL78" s="8">
        <v>0.02</v>
      </c>
      <c r="AM78" s="8">
        <v>2.103E-2</v>
      </c>
      <c r="AN78" s="8">
        <v>0.02</v>
      </c>
      <c r="AO78" s="8">
        <v>0.02</v>
      </c>
      <c r="AP78" s="8">
        <v>0.02</v>
      </c>
      <c r="AQ78" s="8">
        <v>0.03</v>
      </c>
      <c r="AR78" s="8">
        <v>0.02</v>
      </c>
      <c r="AS78" s="8">
        <v>2.103E-2</v>
      </c>
      <c r="AT78" s="8">
        <v>0.02</v>
      </c>
      <c r="AU78" s="8">
        <v>0.02</v>
      </c>
      <c r="AV78" s="8">
        <v>0.01</v>
      </c>
      <c r="AW78" s="8">
        <v>2.972E-2</v>
      </c>
      <c r="AX78" s="8">
        <v>2.332E-2</v>
      </c>
      <c r="AY78" s="8">
        <v>0.03</v>
      </c>
      <c r="AZ78" s="8">
        <v>0.02</v>
      </c>
    </row>
    <row r="79" spans="2:52" x14ac:dyDescent="0.25">
      <c r="B79">
        <v>70</v>
      </c>
      <c r="C79" s="7">
        <v>2.4490000000000001E-2</v>
      </c>
      <c r="D79" s="7">
        <v>3.354E-2</v>
      </c>
      <c r="E79" s="7">
        <v>2.4459999999999996E-2</v>
      </c>
      <c r="F79" s="8">
        <v>2.9929999999999998E-2</v>
      </c>
      <c r="G79" s="9">
        <v>3.5459999999999998E-2</v>
      </c>
      <c r="H79" s="9">
        <v>3.1640000000000001E-2</v>
      </c>
      <c r="I79" s="9">
        <v>4.6039999999999998E-2</v>
      </c>
      <c r="J79" s="8">
        <v>4.1129999999999993E-2</v>
      </c>
      <c r="K79" s="8">
        <v>2.4319999999999998E-2</v>
      </c>
      <c r="L79" s="8">
        <v>3.1329999999999997E-2</v>
      </c>
      <c r="M79" s="8">
        <v>3.7879999999999997E-2</v>
      </c>
      <c r="N79" s="8">
        <v>1.5339999999999999E-2</v>
      </c>
      <c r="O79" s="8">
        <v>1.452E-2</v>
      </c>
      <c r="P79" s="8">
        <v>1.8409999999999999E-2</v>
      </c>
      <c r="Q79" s="8">
        <v>4.0869999999999997E-2</v>
      </c>
      <c r="R79" s="8">
        <v>1.9800000000000002E-2</v>
      </c>
      <c r="S79">
        <v>70</v>
      </c>
      <c r="T79" s="8">
        <v>2.7230000000000001E-2</v>
      </c>
      <c r="U79" s="8">
        <v>3.1230000000000001E-2</v>
      </c>
      <c r="V79" s="8">
        <v>2.7879999999999999E-2</v>
      </c>
      <c r="W79" s="8">
        <v>3.0439999999999998E-2</v>
      </c>
      <c r="X79" s="8">
        <v>3.338E-2</v>
      </c>
      <c r="Y79" s="8">
        <v>3.1949999999999999E-2</v>
      </c>
      <c r="Z79" s="8">
        <v>4.2389999999999997E-2</v>
      </c>
      <c r="AA79" s="8">
        <v>3.9969999999999999E-2</v>
      </c>
      <c r="AB79" s="8">
        <v>2.98E-2</v>
      </c>
      <c r="AC79" s="8">
        <v>3.4669999999999999E-2</v>
      </c>
      <c r="AD79" s="8">
        <v>3.916E-2</v>
      </c>
      <c r="AE79" s="8">
        <v>1.9279999999999999E-2</v>
      </c>
      <c r="AF79" s="8">
        <v>1.7680000000000001E-2</v>
      </c>
      <c r="AG79" s="8">
        <v>1.9779999999999999E-2</v>
      </c>
      <c r="AH79" s="8">
        <v>4.5859999999999998E-2</v>
      </c>
      <c r="AI79" s="8">
        <v>2.4879999999999999E-2</v>
      </c>
      <c r="AJ79">
        <v>70</v>
      </c>
      <c r="AK79" s="8">
        <v>2.102E-2</v>
      </c>
      <c r="AL79" s="8">
        <v>0.02</v>
      </c>
      <c r="AM79" s="8">
        <v>2.102E-2</v>
      </c>
      <c r="AN79" s="8">
        <v>0.02</v>
      </c>
      <c r="AO79" s="8">
        <v>0.02</v>
      </c>
      <c r="AP79" s="8">
        <v>0.02</v>
      </c>
      <c r="AQ79" s="8">
        <v>0.03</v>
      </c>
      <c r="AR79" s="8">
        <v>0.02</v>
      </c>
      <c r="AS79" s="8">
        <v>2.102E-2</v>
      </c>
      <c r="AT79" s="8">
        <v>0.02</v>
      </c>
      <c r="AU79" s="8">
        <v>0.02</v>
      </c>
      <c r="AV79" s="8">
        <v>0.01</v>
      </c>
      <c r="AW79" s="8">
        <v>2.9590000000000002E-2</v>
      </c>
      <c r="AX79" s="8">
        <v>2.3279999999999999E-2</v>
      </c>
      <c r="AY79" s="8">
        <v>0.03</v>
      </c>
      <c r="AZ79" s="8">
        <v>0.02</v>
      </c>
    </row>
    <row r="80" spans="2:52" x14ac:dyDescent="0.25">
      <c r="B80">
        <v>71</v>
      </c>
      <c r="C80" s="7">
        <v>2.4660000000000001E-2</v>
      </c>
      <c r="D80" s="7">
        <v>3.3579999999999999E-2</v>
      </c>
      <c r="E80" s="7">
        <v>2.4619999999999996E-2</v>
      </c>
      <c r="F80" s="8">
        <v>3.0020000000000002E-2</v>
      </c>
      <c r="G80" s="9">
        <v>3.5470000000000002E-2</v>
      </c>
      <c r="H80" s="9">
        <v>3.1699999999999999E-2</v>
      </c>
      <c r="I80" s="9">
        <v>4.6029999999999995E-2</v>
      </c>
      <c r="J80" s="8">
        <v>4.1059999999999999E-2</v>
      </c>
      <c r="K80" s="8">
        <v>2.4479999999999998E-2</v>
      </c>
      <c r="L80" s="8">
        <v>3.1390000000000001E-2</v>
      </c>
      <c r="M80" s="8">
        <v>3.7850000000000002E-2</v>
      </c>
      <c r="N80" s="8">
        <v>1.5489999999999999E-2</v>
      </c>
      <c r="O80" s="8">
        <v>1.4800000000000001E-2</v>
      </c>
      <c r="P80" s="8">
        <v>1.864E-2</v>
      </c>
      <c r="Q80" s="8">
        <v>4.0930000000000001E-2</v>
      </c>
      <c r="R80" s="8">
        <v>2.001E-2</v>
      </c>
      <c r="S80">
        <v>71</v>
      </c>
      <c r="T80" s="8">
        <v>2.7349999999999999E-2</v>
      </c>
      <c r="U80" s="8">
        <v>3.1300000000000001E-2</v>
      </c>
      <c r="V80" s="8">
        <v>2.8000000000000001E-2</v>
      </c>
      <c r="W80" s="8">
        <v>3.0519999999999999E-2</v>
      </c>
      <c r="X80" s="8">
        <v>3.3419999999999998E-2</v>
      </c>
      <c r="Y80" s="8">
        <v>3.2000000000000001E-2</v>
      </c>
      <c r="Z80" s="8">
        <v>4.2430000000000002E-2</v>
      </c>
      <c r="AA80" s="8">
        <v>3.9910000000000001E-2</v>
      </c>
      <c r="AB80" s="8">
        <v>2.989E-2</v>
      </c>
      <c r="AC80" s="8">
        <v>3.4689999999999999E-2</v>
      </c>
      <c r="AD80" s="8">
        <v>3.9120000000000002E-2</v>
      </c>
      <c r="AE80" s="8">
        <v>1.9380000000000001E-2</v>
      </c>
      <c r="AF80" s="8">
        <v>1.7919999999999998E-2</v>
      </c>
      <c r="AG80" s="8">
        <v>1.9990000000000001E-2</v>
      </c>
      <c r="AH80" s="8">
        <v>4.5839999999999999E-2</v>
      </c>
      <c r="AI80" s="8">
        <v>2.5020000000000001E-2</v>
      </c>
      <c r="AJ80">
        <v>71</v>
      </c>
      <c r="AK80" s="8">
        <v>2.1000000000000001E-2</v>
      </c>
      <c r="AL80" s="8">
        <v>0.02</v>
      </c>
      <c r="AM80" s="8">
        <v>2.1000000000000001E-2</v>
      </c>
      <c r="AN80" s="8">
        <v>0.02</v>
      </c>
      <c r="AO80" s="8">
        <v>0.02</v>
      </c>
      <c r="AP80" s="8">
        <v>0.02</v>
      </c>
      <c r="AQ80" s="8">
        <v>0.03</v>
      </c>
      <c r="AR80" s="8">
        <v>0.02</v>
      </c>
      <c r="AS80" s="8">
        <v>2.1000000000000001E-2</v>
      </c>
      <c r="AT80" s="8">
        <v>0.02</v>
      </c>
      <c r="AU80" s="8">
        <v>0.02</v>
      </c>
      <c r="AV80" s="8">
        <v>0.01</v>
      </c>
      <c r="AW80" s="8">
        <v>2.946E-2</v>
      </c>
      <c r="AX80" s="8">
        <v>2.324E-2</v>
      </c>
      <c r="AY80" s="8">
        <v>0.03</v>
      </c>
      <c r="AZ80" s="8">
        <v>0.02</v>
      </c>
    </row>
    <row r="81" spans="2:52" x14ac:dyDescent="0.25">
      <c r="B81">
        <v>72</v>
      </c>
      <c r="C81" s="7">
        <v>2.4809999999999999E-2</v>
      </c>
      <c r="D81" s="7">
        <v>3.3610000000000001E-2</v>
      </c>
      <c r="E81" s="7">
        <v>2.4780000000000003E-2</v>
      </c>
      <c r="F81" s="8">
        <v>3.0099999999999998E-2</v>
      </c>
      <c r="G81" s="9">
        <v>3.5479999999999998E-2</v>
      </c>
      <c r="H81" s="9">
        <v>3.1759999999999997E-2</v>
      </c>
      <c r="I81" s="9">
        <v>4.6010000000000002E-2</v>
      </c>
      <c r="J81" s="8">
        <v>4.0989999999999999E-2</v>
      </c>
      <c r="K81" s="8">
        <v>2.4639999999999999E-2</v>
      </c>
      <c r="L81" s="8">
        <v>3.1460000000000002E-2</v>
      </c>
      <c r="M81" s="8">
        <v>3.7830000000000003E-2</v>
      </c>
      <c r="N81" s="8">
        <v>1.5630000000000002E-2</v>
      </c>
      <c r="O81" s="8">
        <v>1.508E-2</v>
      </c>
      <c r="P81" s="8">
        <v>1.8870000000000001E-2</v>
      </c>
      <c r="Q81" s="8">
        <v>4.0979999999999996E-2</v>
      </c>
      <c r="R81" s="8">
        <v>2.0219999999999998E-2</v>
      </c>
      <c r="S81">
        <v>72</v>
      </c>
      <c r="T81" s="8">
        <v>2.7470000000000001E-2</v>
      </c>
      <c r="U81" s="8">
        <v>3.1370000000000002E-2</v>
      </c>
      <c r="V81" s="8">
        <v>2.811E-2</v>
      </c>
      <c r="W81" s="8">
        <v>3.0599999999999999E-2</v>
      </c>
      <c r="X81" s="8">
        <v>3.3450000000000001E-2</v>
      </c>
      <c r="Y81" s="8">
        <v>3.2059999999999998E-2</v>
      </c>
      <c r="Z81" s="8">
        <v>4.2459999999999998E-2</v>
      </c>
      <c r="AA81" s="8">
        <v>3.986E-2</v>
      </c>
      <c r="AB81" s="8">
        <v>2.997E-2</v>
      </c>
      <c r="AC81" s="8">
        <v>3.4709999999999998E-2</v>
      </c>
      <c r="AD81" s="8">
        <v>3.9070000000000001E-2</v>
      </c>
      <c r="AE81" s="8">
        <v>1.9470000000000001E-2</v>
      </c>
      <c r="AF81" s="8">
        <v>1.8159999999999999E-2</v>
      </c>
      <c r="AG81" s="8">
        <v>2.0199999999999999E-2</v>
      </c>
      <c r="AH81" s="8">
        <v>4.5830000000000003E-2</v>
      </c>
      <c r="AI81" s="8">
        <v>2.5159999999999998E-2</v>
      </c>
      <c r="AJ81">
        <v>72</v>
      </c>
      <c r="AK81" s="8">
        <v>2.0990000000000002E-2</v>
      </c>
      <c r="AL81" s="8">
        <v>0.02</v>
      </c>
      <c r="AM81" s="8">
        <v>2.0990000000000002E-2</v>
      </c>
      <c r="AN81" s="8">
        <v>0.02</v>
      </c>
      <c r="AO81" s="8">
        <v>0.02</v>
      </c>
      <c r="AP81" s="8">
        <v>0.02</v>
      </c>
      <c r="AQ81" s="8">
        <v>0.03</v>
      </c>
      <c r="AR81" s="8">
        <v>0.02</v>
      </c>
      <c r="AS81" s="8">
        <v>2.0990000000000002E-2</v>
      </c>
      <c r="AT81" s="8">
        <v>0.02</v>
      </c>
      <c r="AU81" s="8">
        <v>0.02</v>
      </c>
      <c r="AV81" s="8">
        <v>0.01</v>
      </c>
      <c r="AW81" s="8">
        <v>2.9340000000000001E-2</v>
      </c>
      <c r="AX81" s="8">
        <v>2.3199999999999998E-2</v>
      </c>
      <c r="AY81" s="8">
        <v>0.03</v>
      </c>
      <c r="AZ81" s="8">
        <v>0.02</v>
      </c>
    </row>
    <row r="82" spans="2:52" x14ac:dyDescent="0.25">
      <c r="B82">
        <v>73</v>
      </c>
      <c r="C82" s="7">
        <v>2.496E-2</v>
      </c>
      <c r="D82" s="7">
        <v>3.3640000000000003E-2</v>
      </c>
      <c r="E82" s="7">
        <v>2.4929999999999997E-2</v>
      </c>
      <c r="F82" s="8">
        <v>3.0179999999999998E-2</v>
      </c>
      <c r="G82" s="9">
        <v>3.5479999999999998E-2</v>
      </c>
      <c r="H82" s="9">
        <v>3.1820000000000001E-2</v>
      </c>
      <c r="I82" s="9">
        <v>4.5999999999999999E-2</v>
      </c>
      <c r="J82" s="8">
        <v>4.0919999999999998E-2</v>
      </c>
      <c r="K82" s="8">
        <v>2.479E-2</v>
      </c>
      <c r="L82" s="8">
        <v>3.1519999999999999E-2</v>
      </c>
      <c r="M82" s="8">
        <v>3.78E-2</v>
      </c>
      <c r="N82" s="8">
        <v>1.5769999999999999E-2</v>
      </c>
      <c r="O82" s="8">
        <v>1.5350000000000001E-2</v>
      </c>
      <c r="P82" s="8">
        <v>1.9089999999999999E-2</v>
      </c>
      <c r="Q82" s="8">
        <v>4.104E-2</v>
      </c>
      <c r="R82" s="8">
        <v>2.0420000000000004E-2</v>
      </c>
      <c r="S82">
        <v>73</v>
      </c>
      <c r="T82" s="8">
        <v>2.759E-2</v>
      </c>
      <c r="U82" s="8">
        <v>3.143E-2</v>
      </c>
      <c r="V82" s="8">
        <v>2.8209999999999999E-2</v>
      </c>
      <c r="W82" s="8">
        <v>3.0669999999999999E-2</v>
      </c>
      <c r="X82" s="8">
        <v>3.3489999999999999E-2</v>
      </c>
      <c r="Y82" s="8">
        <v>3.211E-2</v>
      </c>
      <c r="Z82" s="8">
        <v>4.2500000000000003E-2</v>
      </c>
      <c r="AA82" s="8">
        <v>3.9809999999999998E-2</v>
      </c>
      <c r="AB82" s="8">
        <v>3.005E-2</v>
      </c>
      <c r="AC82" s="8">
        <v>3.4729999999999997E-2</v>
      </c>
      <c r="AD82" s="8">
        <v>3.9030000000000002E-2</v>
      </c>
      <c r="AE82" s="8">
        <v>1.9560000000000001E-2</v>
      </c>
      <c r="AF82" s="8">
        <v>1.839E-2</v>
      </c>
      <c r="AG82" s="8">
        <v>2.0400000000000001E-2</v>
      </c>
      <c r="AH82" s="8">
        <v>4.582E-2</v>
      </c>
      <c r="AI82" s="8">
        <v>2.529E-2</v>
      </c>
      <c r="AJ82">
        <v>73</v>
      </c>
      <c r="AK82" s="8">
        <v>2.0979999999999999E-2</v>
      </c>
      <c r="AL82" s="8">
        <v>0.02</v>
      </c>
      <c r="AM82" s="8">
        <v>2.0979999999999999E-2</v>
      </c>
      <c r="AN82" s="8">
        <v>0.02</v>
      </c>
      <c r="AO82" s="8">
        <v>0.02</v>
      </c>
      <c r="AP82" s="8">
        <v>0.02</v>
      </c>
      <c r="AQ82" s="8">
        <v>0.03</v>
      </c>
      <c r="AR82" s="8">
        <v>0.02</v>
      </c>
      <c r="AS82" s="8">
        <v>2.0979999999999999E-2</v>
      </c>
      <c r="AT82" s="8">
        <v>0.02</v>
      </c>
      <c r="AU82" s="8">
        <v>0.02</v>
      </c>
      <c r="AV82" s="8">
        <v>0.01</v>
      </c>
      <c r="AW82" s="8">
        <v>2.9219999999999999E-2</v>
      </c>
      <c r="AX82" s="8">
        <v>2.316E-2</v>
      </c>
      <c r="AY82" s="8">
        <v>0.03</v>
      </c>
      <c r="AZ82" s="8">
        <v>0.02</v>
      </c>
    </row>
    <row r="83" spans="2:52" x14ac:dyDescent="0.25">
      <c r="B83">
        <v>74</v>
      </c>
      <c r="C83" s="7">
        <v>2.511E-2</v>
      </c>
      <c r="D83" s="7">
        <v>3.3669999999999999E-2</v>
      </c>
      <c r="E83" s="7">
        <v>2.5080000000000002E-2</v>
      </c>
      <c r="F83" s="8">
        <v>3.0259999999999999E-2</v>
      </c>
      <c r="G83" s="9">
        <v>3.5490000000000001E-2</v>
      </c>
      <c r="H83" s="9">
        <v>3.1879999999999999E-2</v>
      </c>
      <c r="I83" s="9">
        <v>4.5990000000000003E-2</v>
      </c>
      <c r="J83" s="8">
        <v>4.0849999999999997E-2</v>
      </c>
      <c r="K83" s="8">
        <v>2.4940000000000004E-2</v>
      </c>
      <c r="L83" s="8">
        <v>3.1579999999999997E-2</v>
      </c>
      <c r="M83" s="8">
        <v>3.7780000000000001E-2</v>
      </c>
      <c r="N83" s="8">
        <v>1.5910000000000001E-2</v>
      </c>
      <c r="O83" s="8">
        <v>1.562E-2</v>
      </c>
      <c r="P83" s="8">
        <v>1.9310000000000001E-2</v>
      </c>
      <c r="Q83" s="8">
        <v>4.1090000000000002E-2</v>
      </c>
      <c r="R83" s="8">
        <v>2.061E-2</v>
      </c>
      <c r="S83">
        <v>74</v>
      </c>
      <c r="T83" s="8">
        <v>2.7699999999999999E-2</v>
      </c>
      <c r="U83" s="8">
        <v>3.1489999999999997E-2</v>
      </c>
      <c r="V83" s="8">
        <v>2.8320000000000001E-2</v>
      </c>
      <c r="W83" s="8">
        <v>3.074E-2</v>
      </c>
      <c r="X83" s="8">
        <v>3.3520000000000001E-2</v>
      </c>
      <c r="Y83" s="8">
        <v>3.2160000000000001E-2</v>
      </c>
      <c r="Z83" s="8">
        <v>4.2529999999999998E-2</v>
      </c>
      <c r="AA83" s="8">
        <v>3.9759999999999997E-2</v>
      </c>
      <c r="AB83" s="8">
        <v>3.0130000000000001E-2</v>
      </c>
      <c r="AC83" s="8">
        <v>3.474E-2</v>
      </c>
      <c r="AD83" s="8">
        <v>3.8989999999999997E-2</v>
      </c>
      <c r="AE83" s="8">
        <v>1.9640000000000001E-2</v>
      </c>
      <c r="AF83" s="8">
        <v>1.8610000000000002E-2</v>
      </c>
      <c r="AG83" s="8">
        <v>2.06E-2</v>
      </c>
      <c r="AH83" s="8">
        <v>4.5809999999999997E-2</v>
      </c>
      <c r="AI83" s="8">
        <v>2.5420000000000002E-2</v>
      </c>
      <c r="AJ83">
        <v>74</v>
      </c>
      <c r="AK83" s="8">
        <v>2.0959999999999999E-2</v>
      </c>
      <c r="AL83" s="8">
        <v>0.02</v>
      </c>
      <c r="AM83" s="8">
        <v>2.0959999999999999E-2</v>
      </c>
      <c r="AN83" s="8">
        <v>0.02</v>
      </c>
      <c r="AO83" s="8">
        <v>0.02</v>
      </c>
      <c r="AP83" s="8">
        <v>0.02</v>
      </c>
      <c r="AQ83" s="8">
        <v>0.03</v>
      </c>
      <c r="AR83" s="8">
        <v>0.02</v>
      </c>
      <c r="AS83" s="8">
        <v>2.0959999999999999E-2</v>
      </c>
      <c r="AT83" s="8">
        <v>0.02</v>
      </c>
      <c r="AU83" s="8">
        <v>0.02</v>
      </c>
      <c r="AV83" s="8">
        <v>0.01</v>
      </c>
      <c r="AW83" s="8">
        <v>2.9100000000000001E-2</v>
      </c>
      <c r="AX83" s="8">
        <v>2.3120000000000002E-2</v>
      </c>
      <c r="AY83" s="8">
        <v>0.03</v>
      </c>
      <c r="AZ83" s="8">
        <v>0.02</v>
      </c>
    </row>
    <row r="84" spans="2:52" x14ac:dyDescent="0.25">
      <c r="B84">
        <v>75</v>
      </c>
      <c r="C84" s="7">
        <v>2.5260000000000001E-2</v>
      </c>
      <c r="D84" s="7">
        <v>3.3700000000000001E-2</v>
      </c>
      <c r="E84" s="7">
        <v>2.5219999999999999E-2</v>
      </c>
      <c r="F84" s="8">
        <v>3.0329999999999999E-2</v>
      </c>
      <c r="G84" s="9">
        <v>3.5490000000000001E-2</v>
      </c>
      <c r="H84" s="9">
        <v>3.193E-2</v>
      </c>
      <c r="I84" s="9">
        <v>4.598E-2</v>
      </c>
      <c r="J84" s="8">
        <v>4.079E-2</v>
      </c>
      <c r="K84" s="8">
        <v>2.5090000000000005E-2</v>
      </c>
      <c r="L84" s="8">
        <v>3.1640000000000001E-2</v>
      </c>
      <c r="M84" s="8">
        <v>3.7749999999999999E-2</v>
      </c>
      <c r="N84" s="8">
        <v>1.6039999999999999E-2</v>
      </c>
      <c r="O84" s="8">
        <v>1.5879999999999998E-2</v>
      </c>
      <c r="P84" s="8">
        <v>1.9519999999999999E-2</v>
      </c>
      <c r="Q84" s="8">
        <v>4.1139999999999996E-2</v>
      </c>
      <c r="R84" s="8">
        <v>2.0799999999999999E-2</v>
      </c>
      <c r="S84">
        <v>75</v>
      </c>
      <c r="T84" s="8">
        <v>2.7810000000000001E-2</v>
      </c>
      <c r="U84" s="8">
        <v>3.1550000000000002E-2</v>
      </c>
      <c r="V84" s="8">
        <v>2.8420000000000001E-2</v>
      </c>
      <c r="W84" s="8">
        <v>3.0810000000000001E-2</v>
      </c>
      <c r="X84" s="8">
        <v>3.3550000000000003E-2</v>
      </c>
      <c r="Y84" s="8">
        <v>3.2219999999999999E-2</v>
      </c>
      <c r="Z84" s="8">
        <v>4.2560000000000001E-2</v>
      </c>
      <c r="AA84" s="8">
        <v>3.9710000000000002E-2</v>
      </c>
      <c r="AB84" s="8">
        <v>3.0210000000000001E-2</v>
      </c>
      <c r="AC84" s="8">
        <v>3.4759999999999999E-2</v>
      </c>
      <c r="AD84" s="8">
        <v>3.8949999999999999E-2</v>
      </c>
      <c r="AE84" s="8">
        <v>1.9730000000000001E-2</v>
      </c>
      <c r="AF84" s="8">
        <v>1.883E-2</v>
      </c>
      <c r="AG84" s="8">
        <v>2.0799999999999999E-2</v>
      </c>
      <c r="AH84" s="8">
        <v>4.58E-2</v>
      </c>
      <c r="AI84" s="8">
        <v>2.554E-2</v>
      </c>
      <c r="AJ84">
        <v>75</v>
      </c>
      <c r="AK84" s="8">
        <v>2.095E-2</v>
      </c>
      <c r="AL84" s="8">
        <v>0.02</v>
      </c>
      <c r="AM84" s="8">
        <v>2.095E-2</v>
      </c>
      <c r="AN84" s="8">
        <v>0.02</v>
      </c>
      <c r="AO84" s="8">
        <v>0.02</v>
      </c>
      <c r="AP84" s="8">
        <v>0.02</v>
      </c>
      <c r="AQ84" s="8">
        <v>0.03</v>
      </c>
      <c r="AR84" s="8">
        <v>0.02</v>
      </c>
      <c r="AS84" s="8">
        <v>2.095E-2</v>
      </c>
      <c r="AT84" s="8">
        <v>0.02</v>
      </c>
      <c r="AU84" s="8">
        <v>0.02</v>
      </c>
      <c r="AV84" s="8">
        <v>0.01</v>
      </c>
      <c r="AW84" s="8">
        <v>2.8989999999999998E-2</v>
      </c>
      <c r="AX84" s="8">
        <v>2.308E-2</v>
      </c>
      <c r="AY84" s="8">
        <v>0.03</v>
      </c>
      <c r="AZ84" s="8">
        <v>0.02</v>
      </c>
    </row>
    <row r="85" spans="2:52" x14ac:dyDescent="0.25">
      <c r="B85">
        <v>76</v>
      </c>
      <c r="C85" s="7">
        <v>2.5399999999999999E-2</v>
      </c>
      <c r="D85" s="7">
        <v>3.3730000000000003E-2</v>
      </c>
      <c r="E85" s="7">
        <v>2.5360000000000001E-2</v>
      </c>
      <c r="F85" s="8">
        <v>3.041E-2</v>
      </c>
      <c r="G85" s="9">
        <v>3.5499999999999997E-2</v>
      </c>
      <c r="H85" s="9">
        <v>3.1989999999999998E-2</v>
      </c>
      <c r="I85" s="9">
        <v>4.5960000000000001E-2</v>
      </c>
      <c r="J85" s="8">
        <v>4.0730000000000002E-2</v>
      </c>
      <c r="K85" s="8">
        <v>2.5229999999999995E-2</v>
      </c>
      <c r="L85" s="8">
        <v>3.1690000000000003E-2</v>
      </c>
      <c r="M85" s="8">
        <v>3.773E-2</v>
      </c>
      <c r="N85" s="8">
        <v>1.617E-2</v>
      </c>
      <c r="O85" s="8">
        <v>1.6129999999999999E-2</v>
      </c>
      <c r="P85" s="8">
        <v>1.9730000000000001E-2</v>
      </c>
      <c r="Q85" s="8">
        <v>4.1189999999999997E-2</v>
      </c>
      <c r="R85" s="8">
        <v>2.0990000000000002E-2</v>
      </c>
      <c r="S85">
        <v>76</v>
      </c>
      <c r="T85" s="8">
        <v>2.792E-2</v>
      </c>
      <c r="U85" s="8">
        <v>3.1609999999999999E-2</v>
      </c>
      <c r="V85" s="8">
        <v>2.852E-2</v>
      </c>
      <c r="W85" s="8">
        <v>3.0880000000000001E-2</v>
      </c>
      <c r="X85" s="8">
        <v>3.3590000000000002E-2</v>
      </c>
      <c r="Y85" s="8">
        <v>3.227E-2</v>
      </c>
      <c r="Z85" s="8">
        <v>4.2590000000000003E-2</v>
      </c>
      <c r="AA85" s="8">
        <v>3.9660000000000001E-2</v>
      </c>
      <c r="AB85" s="8">
        <v>3.0290000000000001E-2</v>
      </c>
      <c r="AC85" s="8">
        <v>3.4779999999999998E-2</v>
      </c>
      <c r="AD85" s="8">
        <v>3.891E-2</v>
      </c>
      <c r="AE85" s="8">
        <v>1.9810000000000001E-2</v>
      </c>
      <c r="AF85" s="8">
        <v>1.9050000000000001E-2</v>
      </c>
      <c r="AG85" s="8">
        <v>2.0990000000000002E-2</v>
      </c>
      <c r="AH85" s="8">
        <v>4.5789999999999997E-2</v>
      </c>
      <c r="AI85" s="8">
        <v>2.5669999999999998E-2</v>
      </c>
      <c r="AJ85">
        <v>76</v>
      </c>
      <c r="AK85" s="8">
        <v>2.094E-2</v>
      </c>
      <c r="AL85" s="8">
        <v>0.02</v>
      </c>
      <c r="AM85" s="8">
        <v>2.094E-2</v>
      </c>
      <c r="AN85" s="8">
        <v>0.02</v>
      </c>
      <c r="AO85" s="8">
        <v>0.02</v>
      </c>
      <c r="AP85" s="8">
        <v>0.02</v>
      </c>
      <c r="AQ85" s="8">
        <v>0.03</v>
      </c>
      <c r="AR85" s="8">
        <v>0.02</v>
      </c>
      <c r="AS85" s="8">
        <v>2.094E-2</v>
      </c>
      <c r="AT85" s="8">
        <v>0.02</v>
      </c>
      <c r="AU85" s="8">
        <v>0.02</v>
      </c>
      <c r="AV85" s="8">
        <v>0.01</v>
      </c>
      <c r="AW85" s="8">
        <v>2.8879999999999999E-2</v>
      </c>
      <c r="AX85" s="8">
        <v>2.3040000000000001E-2</v>
      </c>
      <c r="AY85" s="8">
        <v>0.03</v>
      </c>
      <c r="AZ85" s="8">
        <v>0.02</v>
      </c>
    </row>
    <row r="86" spans="2:52" x14ac:dyDescent="0.25">
      <c r="B86">
        <v>77</v>
      </c>
      <c r="C86" s="7">
        <v>2.5530000000000001E-2</v>
      </c>
      <c r="D86" s="7">
        <v>3.3759999999999998E-2</v>
      </c>
      <c r="E86" s="7">
        <v>2.5499999999999998E-2</v>
      </c>
      <c r="F86" s="8">
        <v>3.048E-2</v>
      </c>
      <c r="G86" s="9">
        <v>3.551E-2</v>
      </c>
      <c r="H86" s="9">
        <v>3.2039999999999999E-2</v>
      </c>
      <c r="I86" s="9">
        <v>4.5949999999999998E-2</v>
      </c>
      <c r="J86" s="8">
        <v>4.0660000000000002E-2</v>
      </c>
      <c r="K86" s="8">
        <v>2.537E-2</v>
      </c>
      <c r="L86" s="8">
        <v>3.175E-2</v>
      </c>
      <c r="M86" s="8">
        <v>3.771E-2</v>
      </c>
      <c r="N86" s="8">
        <v>1.6299999999999999E-2</v>
      </c>
      <c r="O86" s="8">
        <v>1.6379999999999999E-2</v>
      </c>
      <c r="P86" s="8">
        <v>1.993E-2</v>
      </c>
      <c r="Q86" s="8">
        <v>4.1239999999999999E-2</v>
      </c>
      <c r="R86" s="8">
        <v>2.1170000000000001E-2</v>
      </c>
      <c r="S86">
        <v>77</v>
      </c>
      <c r="T86" s="8">
        <v>2.802E-2</v>
      </c>
      <c r="U86" s="8">
        <v>3.1660000000000001E-2</v>
      </c>
      <c r="V86" s="8">
        <v>2.862E-2</v>
      </c>
      <c r="W86" s="8">
        <v>3.0949999999999998E-2</v>
      </c>
      <c r="X86" s="8">
        <v>3.3619999999999997E-2</v>
      </c>
      <c r="Y86" s="8">
        <v>3.2309999999999998E-2</v>
      </c>
      <c r="Z86" s="8">
        <v>4.2619999999999998E-2</v>
      </c>
      <c r="AA86" s="8">
        <v>3.9609999999999999E-2</v>
      </c>
      <c r="AB86" s="8">
        <v>3.0360000000000002E-2</v>
      </c>
      <c r="AC86" s="8">
        <v>3.4790000000000001E-2</v>
      </c>
      <c r="AD86" s="8">
        <v>3.8879999999999998E-2</v>
      </c>
      <c r="AE86" s="8">
        <v>1.9890000000000001E-2</v>
      </c>
      <c r="AF86" s="8">
        <v>1.9259999999999999E-2</v>
      </c>
      <c r="AG86" s="8">
        <v>2.1170000000000001E-2</v>
      </c>
      <c r="AH86" s="8">
        <v>4.5780000000000001E-2</v>
      </c>
      <c r="AI86" s="8">
        <v>2.579E-2</v>
      </c>
      <c r="AJ86">
        <v>77</v>
      </c>
      <c r="AK86" s="8">
        <v>2.0930000000000001E-2</v>
      </c>
      <c r="AL86" s="8">
        <v>0.02</v>
      </c>
      <c r="AM86" s="8">
        <v>2.0930000000000001E-2</v>
      </c>
      <c r="AN86" s="8">
        <v>0.02</v>
      </c>
      <c r="AO86" s="8">
        <v>0.02</v>
      </c>
      <c r="AP86" s="8">
        <v>0.02</v>
      </c>
      <c r="AQ86" s="8">
        <v>0.03</v>
      </c>
      <c r="AR86" s="8">
        <v>0.02</v>
      </c>
      <c r="AS86" s="8">
        <v>2.0930000000000001E-2</v>
      </c>
      <c r="AT86" s="8">
        <v>0.02</v>
      </c>
      <c r="AU86" s="8">
        <v>0.02</v>
      </c>
      <c r="AV86" s="8">
        <v>0.01</v>
      </c>
      <c r="AW86" s="8">
        <v>2.877E-2</v>
      </c>
      <c r="AX86" s="8">
        <v>2.3009999999999999E-2</v>
      </c>
      <c r="AY86" s="8">
        <v>0.03</v>
      </c>
      <c r="AZ86" s="8">
        <v>0.02</v>
      </c>
    </row>
    <row r="87" spans="2:52" x14ac:dyDescent="0.25">
      <c r="B87">
        <v>78</v>
      </c>
      <c r="C87" s="7">
        <v>2.5669999999999998E-2</v>
      </c>
      <c r="D87" s="7">
        <v>3.3790000000000001E-2</v>
      </c>
      <c r="E87" s="7">
        <v>2.563E-2</v>
      </c>
      <c r="F87" s="8">
        <v>3.0550000000000001E-2</v>
      </c>
      <c r="G87" s="9">
        <v>3.551E-2</v>
      </c>
      <c r="H87" s="9">
        <v>3.209E-2</v>
      </c>
      <c r="I87" s="9">
        <v>4.5940000000000002E-2</v>
      </c>
      <c r="J87" s="8">
        <v>4.0599999999999997E-2</v>
      </c>
      <c r="K87" s="8">
        <v>2.5510000000000001E-2</v>
      </c>
      <c r="L87" s="8">
        <v>3.1800000000000002E-2</v>
      </c>
      <c r="M87" s="8">
        <v>3.7690000000000001E-2</v>
      </c>
      <c r="N87" s="8">
        <v>1.643E-2</v>
      </c>
      <c r="O87" s="8">
        <v>1.6619999999999999E-2</v>
      </c>
      <c r="P87" s="8">
        <v>2.0129999999999999E-2</v>
      </c>
      <c r="Q87" s="8">
        <v>4.1290000000000007E-2</v>
      </c>
      <c r="R87" s="8">
        <v>2.1340000000000005E-2</v>
      </c>
      <c r="S87">
        <v>78</v>
      </c>
      <c r="T87" s="8">
        <v>2.8129999999999999E-2</v>
      </c>
      <c r="U87" s="8">
        <v>3.1719999999999998E-2</v>
      </c>
      <c r="V87" s="8">
        <v>2.8709999999999999E-2</v>
      </c>
      <c r="W87" s="8">
        <v>3.1009999999999999E-2</v>
      </c>
      <c r="X87" s="8">
        <v>3.3649999999999999E-2</v>
      </c>
      <c r="Y87" s="8">
        <v>3.236E-2</v>
      </c>
      <c r="Z87" s="8">
        <v>4.265E-2</v>
      </c>
      <c r="AA87" s="8">
        <v>3.9559999999999998E-2</v>
      </c>
      <c r="AB87" s="8">
        <v>3.0429999999999999E-2</v>
      </c>
      <c r="AC87" s="8">
        <v>3.4810000000000001E-2</v>
      </c>
      <c r="AD87" s="8">
        <v>3.884E-2</v>
      </c>
      <c r="AE87" s="8">
        <v>1.9970000000000002E-2</v>
      </c>
      <c r="AF87" s="8">
        <v>1.9470000000000001E-2</v>
      </c>
      <c r="AG87" s="8">
        <v>2.1360000000000001E-2</v>
      </c>
      <c r="AH87" s="8">
        <v>4.5769999999999998E-2</v>
      </c>
      <c r="AI87" s="8">
        <v>2.5909999999999999E-2</v>
      </c>
      <c r="AJ87">
        <v>78</v>
      </c>
      <c r="AK87" s="8">
        <v>2.0910000000000002E-2</v>
      </c>
      <c r="AL87" s="8">
        <v>0.02</v>
      </c>
      <c r="AM87" s="8">
        <v>2.0910000000000002E-2</v>
      </c>
      <c r="AN87" s="8">
        <v>0.02</v>
      </c>
      <c r="AO87" s="8">
        <v>0.02</v>
      </c>
      <c r="AP87" s="8">
        <v>0.02</v>
      </c>
      <c r="AQ87" s="8">
        <v>0.03</v>
      </c>
      <c r="AR87" s="8">
        <v>0.02</v>
      </c>
      <c r="AS87" s="8">
        <v>2.0910000000000002E-2</v>
      </c>
      <c r="AT87" s="8">
        <v>0.02</v>
      </c>
      <c r="AU87" s="8">
        <v>0.02</v>
      </c>
      <c r="AV87" s="8">
        <v>0.01</v>
      </c>
      <c r="AW87" s="8">
        <v>2.8660000000000001E-2</v>
      </c>
      <c r="AX87" s="8">
        <v>2.2970000000000001E-2</v>
      </c>
      <c r="AY87" s="8">
        <v>0.03</v>
      </c>
      <c r="AZ87" s="8">
        <v>0.02</v>
      </c>
    </row>
    <row r="88" spans="2:52" x14ac:dyDescent="0.25">
      <c r="B88">
        <v>79</v>
      </c>
      <c r="C88" s="7">
        <v>2.58E-2</v>
      </c>
      <c r="D88" s="7">
        <v>3.3820000000000003E-2</v>
      </c>
      <c r="E88" s="7">
        <v>2.5770000000000001E-2</v>
      </c>
      <c r="F88" s="8">
        <v>3.0620000000000001E-2</v>
      </c>
      <c r="G88" s="9">
        <v>3.5520000000000003E-2</v>
      </c>
      <c r="H88" s="9">
        <v>3.2140000000000002E-2</v>
      </c>
      <c r="I88" s="9">
        <v>4.5929999999999999E-2</v>
      </c>
      <c r="J88" s="8">
        <v>4.0550000000000003E-2</v>
      </c>
      <c r="K88" s="8">
        <v>2.564E-2</v>
      </c>
      <c r="L88" s="8">
        <v>3.1859999999999999E-2</v>
      </c>
      <c r="M88" s="8">
        <v>3.7670000000000002E-2</v>
      </c>
      <c r="N88" s="8">
        <v>1.6549999999999999E-2</v>
      </c>
      <c r="O88" s="8">
        <v>1.686E-2</v>
      </c>
      <c r="P88" s="8">
        <v>2.0320000000000001E-2</v>
      </c>
      <c r="Q88" s="8">
        <v>4.1340000000000002E-2</v>
      </c>
      <c r="R88" s="8">
        <v>2.1510000000000001E-2</v>
      </c>
      <c r="S88">
        <v>79</v>
      </c>
      <c r="T88" s="8">
        <v>2.8219999999999999E-2</v>
      </c>
      <c r="U88" s="8">
        <v>3.177E-2</v>
      </c>
      <c r="V88" s="8">
        <v>2.8799999999999999E-2</v>
      </c>
      <c r="W88" s="8">
        <v>3.107E-2</v>
      </c>
      <c r="X88" s="8">
        <v>3.3680000000000002E-2</v>
      </c>
      <c r="Y88" s="8">
        <v>3.2410000000000001E-2</v>
      </c>
      <c r="Z88" s="8">
        <v>4.2680000000000003E-2</v>
      </c>
      <c r="AA88" s="8">
        <v>3.952E-2</v>
      </c>
      <c r="AB88" s="8">
        <v>3.0499999999999999E-2</v>
      </c>
      <c r="AC88" s="8">
        <v>3.4819999999999997E-2</v>
      </c>
      <c r="AD88" s="8">
        <v>3.8800000000000001E-2</v>
      </c>
      <c r="AE88" s="8">
        <v>2.0039999999999999E-2</v>
      </c>
      <c r="AF88" s="8">
        <v>1.967E-2</v>
      </c>
      <c r="AG88" s="8">
        <v>2.1530000000000001E-2</v>
      </c>
      <c r="AH88" s="8">
        <v>4.5760000000000002E-2</v>
      </c>
      <c r="AI88" s="8">
        <v>2.6020000000000001E-2</v>
      </c>
      <c r="AJ88">
        <v>79</v>
      </c>
      <c r="AK88" s="8">
        <v>2.0899999999999998E-2</v>
      </c>
      <c r="AL88" s="8">
        <v>0.02</v>
      </c>
      <c r="AM88" s="8">
        <v>2.0899999999999998E-2</v>
      </c>
      <c r="AN88" s="8">
        <v>0.02</v>
      </c>
      <c r="AO88" s="8">
        <v>0.02</v>
      </c>
      <c r="AP88" s="8">
        <v>0.02</v>
      </c>
      <c r="AQ88" s="8">
        <v>0.03</v>
      </c>
      <c r="AR88" s="8">
        <v>0.02</v>
      </c>
      <c r="AS88" s="8">
        <v>2.0899999999999998E-2</v>
      </c>
      <c r="AT88" s="8">
        <v>0.02</v>
      </c>
      <c r="AU88" s="8">
        <v>0.02</v>
      </c>
      <c r="AV88" s="8">
        <v>0.01</v>
      </c>
      <c r="AW88" s="8">
        <v>2.8549999999999999E-2</v>
      </c>
      <c r="AX88" s="8">
        <v>2.2939999999999999E-2</v>
      </c>
      <c r="AY88" s="8">
        <v>0.03</v>
      </c>
      <c r="AZ88" s="8">
        <v>0.02</v>
      </c>
    </row>
    <row r="89" spans="2:52" x14ac:dyDescent="0.25">
      <c r="B89">
        <v>80</v>
      </c>
      <c r="C89" s="7">
        <v>2.5919999999999995E-2</v>
      </c>
      <c r="D89" s="7">
        <v>3.3849999999999998E-2</v>
      </c>
      <c r="E89" s="7">
        <v>2.589E-2</v>
      </c>
      <c r="F89" s="8">
        <v>3.0689999999999999E-2</v>
      </c>
      <c r="G89" s="9">
        <v>3.5520000000000003E-2</v>
      </c>
      <c r="H89" s="9">
        <v>3.2190000000000003E-2</v>
      </c>
      <c r="I89" s="9">
        <v>4.5920000000000002E-2</v>
      </c>
      <c r="J89" s="8">
        <v>4.0489999999999998E-2</v>
      </c>
      <c r="K89" s="8">
        <v>2.5770000000000001E-2</v>
      </c>
      <c r="L89" s="8">
        <v>3.1910000000000001E-2</v>
      </c>
      <c r="M89" s="8">
        <v>3.7650000000000003E-2</v>
      </c>
      <c r="N89" s="8">
        <v>1.6660000000000001E-2</v>
      </c>
      <c r="O89" s="8">
        <v>1.7100000000000001E-2</v>
      </c>
      <c r="P89" s="8">
        <v>2.051E-2</v>
      </c>
      <c r="Q89" s="8">
        <v>4.138E-2</v>
      </c>
      <c r="R89" s="8">
        <v>2.1680000000000001E-2</v>
      </c>
      <c r="S89">
        <v>80</v>
      </c>
      <c r="T89" s="8">
        <v>2.8320000000000001E-2</v>
      </c>
      <c r="U89" s="8">
        <v>3.1829999999999997E-2</v>
      </c>
      <c r="V89" s="8">
        <v>2.8889999999999999E-2</v>
      </c>
      <c r="W89" s="8">
        <v>3.1130000000000001E-2</v>
      </c>
      <c r="X89" s="8">
        <v>3.3709999999999997E-2</v>
      </c>
      <c r="Y89" s="8">
        <v>3.245E-2</v>
      </c>
      <c r="Z89" s="8">
        <v>4.2709999999999998E-2</v>
      </c>
      <c r="AA89" s="8">
        <v>3.9480000000000001E-2</v>
      </c>
      <c r="AB89" s="8">
        <v>3.057E-2</v>
      </c>
      <c r="AC89" s="8">
        <v>3.4840000000000003E-2</v>
      </c>
      <c r="AD89" s="8">
        <v>3.8769999999999999E-2</v>
      </c>
      <c r="AE89" s="8">
        <v>2.0119999999999999E-2</v>
      </c>
      <c r="AF89" s="8">
        <v>1.9869999999999999E-2</v>
      </c>
      <c r="AG89" s="8">
        <v>2.171E-2</v>
      </c>
      <c r="AH89" s="8">
        <v>4.5749999999999999E-2</v>
      </c>
      <c r="AI89" s="8">
        <v>2.613E-2</v>
      </c>
      <c r="AJ89">
        <v>80</v>
      </c>
      <c r="AK89" s="8">
        <v>2.0889999999999999E-2</v>
      </c>
      <c r="AL89" s="8">
        <v>0.02</v>
      </c>
      <c r="AM89" s="8">
        <v>2.0889999999999999E-2</v>
      </c>
      <c r="AN89" s="8">
        <v>0.02</v>
      </c>
      <c r="AO89" s="8">
        <v>0.02</v>
      </c>
      <c r="AP89" s="8">
        <v>0.02</v>
      </c>
      <c r="AQ89" s="8">
        <v>0.03</v>
      </c>
      <c r="AR89" s="8">
        <v>0.02</v>
      </c>
      <c r="AS89" s="8">
        <v>2.0889999999999999E-2</v>
      </c>
      <c r="AT89" s="8">
        <v>0.02</v>
      </c>
      <c r="AU89" s="8">
        <v>0.02</v>
      </c>
      <c r="AV89" s="8">
        <v>0.01</v>
      </c>
      <c r="AW89" s="8">
        <v>2.845E-2</v>
      </c>
      <c r="AX89" s="8">
        <v>2.29E-2</v>
      </c>
      <c r="AY89" s="8">
        <v>0.03</v>
      </c>
      <c r="AZ89" s="8">
        <v>0.02</v>
      </c>
    </row>
    <row r="90" spans="2:52" x14ac:dyDescent="0.25">
      <c r="B90">
        <v>81</v>
      </c>
      <c r="C90" s="7">
        <v>2.605E-2</v>
      </c>
      <c r="D90" s="7">
        <v>3.3869999999999997E-2</v>
      </c>
      <c r="E90" s="7">
        <v>2.6020000000000001E-2</v>
      </c>
      <c r="F90" s="8">
        <v>3.0750000000000003E-2</v>
      </c>
      <c r="G90" s="9">
        <v>3.5529999999999999E-2</v>
      </c>
      <c r="H90" s="9">
        <v>3.2230000000000002E-2</v>
      </c>
      <c r="I90" s="9">
        <v>4.590000000000001E-2</v>
      </c>
      <c r="J90" s="8">
        <v>4.0430000000000001E-2</v>
      </c>
      <c r="K90" s="8">
        <v>2.589E-2</v>
      </c>
      <c r="L90" s="8">
        <v>3.1960000000000002E-2</v>
      </c>
      <c r="M90" s="8">
        <v>3.7629999999999997E-2</v>
      </c>
      <c r="N90" s="8">
        <v>1.678E-2</v>
      </c>
      <c r="O90" s="8">
        <v>1.7319999999999999E-2</v>
      </c>
      <c r="P90" s="8">
        <v>2.07E-2</v>
      </c>
      <c r="Q90" s="8">
        <v>4.1429999999999995E-2</v>
      </c>
      <c r="R90" s="8">
        <v>2.1839999999999998E-2</v>
      </c>
      <c r="S90">
        <v>81</v>
      </c>
      <c r="T90" s="8">
        <v>2.8420000000000001E-2</v>
      </c>
      <c r="U90" s="8">
        <v>3.1879999999999999E-2</v>
      </c>
      <c r="V90" s="8">
        <v>2.8979999999999999E-2</v>
      </c>
      <c r="W90" s="8">
        <v>3.1189999999999999E-2</v>
      </c>
      <c r="X90" s="8">
        <v>3.3730000000000003E-2</v>
      </c>
      <c r="Y90" s="8">
        <v>3.2500000000000001E-2</v>
      </c>
      <c r="Z90" s="8">
        <v>4.274E-2</v>
      </c>
      <c r="AA90" s="8">
        <v>3.943E-2</v>
      </c>
      <c r="AB90" s="8">
        <v>3.0640000000000001E-2</v>
      </c>
      <c r="AC90" s="8">
        <v>3.4849999999999999E-2</v>
      </c>
      <c r="AD90" s="8">
        <v>3.8730000000000001E-2</v>
      </c>
      <c r="AE90" s="8">
        <v>2.019E-2</v>
      </c>
      <c r="AF90" s="8">
        <v>2.0060000000000001E-2</v>
      </c>
      <c r="AG90" s="8">
        <v>2.188E-2</v>
      </c>
      <c r="AH90" s="8">
        <v>4.5740000000000003E-2</v>
      </c>
      <c r="AI90" s="8">
        <v>2.6239999999999999E-2</v>
      </c>
      <c r="AJ90">
        <v>81</v>
      </c>
      <c r="AK90" s="8">
        <v>2.0879999999999999E-2</v>
      </c>
      <c r="AL90" s="8">
        <v>0.02</v>
      </c>
      <c r="AM90" s="8">
        <v>2.0879999999999999E-2</v>
      </c>
      <c r="AN90" s="8">
        <v>0.02</v>
      </c>
      <c r="AO90" s="8">
        <v>0.02</v>
      </c>
      <c r="AP90" s="8">
        <v>0.02</v>
      </c>
      <c r="AQ90" s="8">
        <v>0.03</v>
      </c>
      <c r="AR90" s="8">
        <v>0.02</v>
      </c>
      <c r="AS90" s="8">
        <v>2.0879999999999999E-2</v>
      </c>
      <c r="AT90" s="8">
        <v>0.02</v>
      </c>
      <c r="AU90" s="8">
        <v>0.02</v>
      </c>
      <c r="AV90" s="8">
        <v>0.01</v>
      </c>
      <c r="AW90" s="8">
        <v>2.835E-2</v>
      </c>
      <c r="AX90" s="8">
        <v>2.2870000000000001E-2</v>
      </c>
      <c r="AY90" s="8">
        <v>0.03</v>
      </c>
      <c r="AZ90" s="8">
        <v>0.02</v>
      </c>
    </row>
    <row r="91" spans="2:52" x14ac:dyDescent="0.25">
      <c r="B91">
        <v>82</v>
      </c>
      <c r="C91" s="7">
        <v>2.6169999999999999E-2</v>
      </c>
      <c r="D91" s="7">
        <v>3.39E-2</v>
      </c>
      <c r="E91" s="7">
        <v>2.614E-2</v>
      </c>
      <c r="F91" s="8">
        <v>3.082E-2</v>
      </c>
      <c r="G91" s="9">
        <v>3.5529999999999999E-2</v>
      </c>
      <c r="H91" s="9">
        <v>3.2280000000000003E-2</v>
      </c>
      <c r="I91" s="9">
        <v>4.5890000000000007E-2</v>
      </c>
      <c r="J91" s="8">
        <v>4.0379999999999999E-2</v>
      </c>
      <c r="K91" s="8">
        <v>2.6020000000000001E-2</v>
      </c>
      <c r="L91" s="8">
        <v>3.2009999999999997E-2</v>
      </c>
      <c r="M91" s="8">
        <v>3.7609999999999998E-2</v>
      </c>
      <c r="N91" s="8">
        <v>1.6889999999999999E-2</v>
      </c>
      <c r="O91" s="8">
        <v>1.754E-2</v>
      </c>
      <c r="P91" s="8">
        <v>2.0879999999999999E-2</v>
      </c>
      <c r="Q91" s="8">
        <v>4.147E-2</v>
      </c>
      <c r="R91" s="8">
        <v>2.1999999999999999E-2</v>
      </c>
      <c r="S91">
        <v>82</v>
      </c>
      <c r="T91" s="8">
        <v>2.8510000000000001E-2</v>
      </c>
      <c r="U91" s="8">
        <v>3.193E-2</v>
      </c>
      <c r="V91" s="8">
        <v>2.9059999999999999E-2</v>
      </c>
      <c r="W91" s="8">
        <v>3.125E-2</v>
      </c>
      <c r="X91" s="8">
        <v>3.3759999999999998E-2</v>
      </c>
      <c r="Y91" s="8">
        <v>3.2539999999999999E-2</v>
      </c>
      <c r="Z91" s="8">
        <v>4.2770000000000002E-2</v>
      </c>
      <c r="AA91" s="8">
        <v>3.9390000000000001E-2</v>
      </c>
      <c r="AB91" s="8">
        <v>3.0700000000000002E-2</v>
      </c>
      <c r="AC91" s="8">
        <v>3.4860000000000002E-2</v>
      </c>
      <c r="AD91" s="8">
        <v>3.8699999999999998E-2</v>
      </c>
      <c r="AE91" s="8">
        <v>2.026E-2</v>
      </c>
      <c r="AF91" s="8">
        <v>2.0250000000000001E-2</v>
      </c>
      <c r="AG91" s="8">
        <v>2.205E-2</v>
      </c>
      <c r="AH91" s="8">
        <v>4.573E-2</v>
      </c>
      <c r="AI91" s="8">
        <v>2.6349999999999998E-2</v>
      </c>
      <c r="AJ91">
        <v>82</v>
      </c>
      <c r="AK91" s="8">
        <v>2.087E-2</v>
      </c>
      <c r="AL91" s="8">
        <v>0.02</v>
      </c>
      <c r="AM91" s="8">
        <v>2.087E-2</v>
      </c>
      <c r="AN91" s="8">
        <v>0.02</v>
      </c>
      <c r="AO91" s="8">
        <v>0.02</v>
      </c>
      <c r="AP91" s="8">
        <v>0.02</v>
      </c>
      <c r="AQ91" s="8">
        <v>0.03</v>
      </c>
      <c r="AR91" s="8">
        <v>0.02</v>
      </c>
      <c r="AS91" s="8">
        <v>2.087E-2</v>
      </c>
      <c r="AT91" s="8">
        <v>0.02</v>
      </c>
      <c r="AU91" s="8">
        <v>0.02</v>
      </c>
      <c r="AV91" s="8">
        <v>0.01</v>
      </c>
      <c r="AW91" s="8">
        <v>2.8250000000000001E-2</v>
      </c>
      <c r="AX91" s="8">
        <v>2.2839999999999999E-2</v>
      </c>
      <c r="AY91" s="8">
        <v>0.03</v>
      </c>
      <c r="AZ91" s="8">
        <v>0.02</v>
      </c>
    </row>
    <row r="92" spans="2:52" x14ac:dyDescent="0.25">
      <c r="B92">
        <v>83</v>
      </c>
      <c r="C92" s="7">
        <v>2.6290000000000001E-2</v>
      </c>
      <c r="D92" s="7">
        <v>3.3919999999999999E-2</v>
      </c>
      <c r="E92" s="7">
        <v>2.6259999999999999E-2</v>
      </c>
      <c r="F92" s="8">
        <v>3.0880000000000001E-2</v>
      </c>
      <c r="G92" s="9">
        <v>3.5540000000000002E-2</v>
      </c>
      <c r="H92" s="9">
        <v>3.2320000000000002E-2</v>
      </c>
      <c r="I92" s="9">
        <v>4.5880000000000004E-2</v>
      </c>
      <c r="J92" s="8">
        <v>4.0329999999999998E-2</v>
      </c>
      <c r="K92" s="8">
        <v>2.614E-2</v>
      </c>
      <c r="L92" s="8">
        <v>3.2050000000000002E-2</v>
      </c>
      <c r="M92" s="8">
        <v>3.7589999999999998E-2</v>
      </c>
      <c r="N92" s="8">
        <v>1.7000000000000001E-2</v>
      </c>
      <c r="O92" s="8">
        <v>1.7760000000000001E-2</v>
      </c>
      <c r="P92" s="8">
        <v>2.1059999999999999E-2</v>
      </c>
      <c r="Q92" s="8">
        <v>4.1509999999999998E-2</v>
      </c>
      <c r="R92" s="8">
        <v>2.2159999999999999E-2</v>
      </c>
      <c r="S92">
        <v>83</v>
      </c>
      <c r="T92" s="8">
        <v>2.86E-2</v>
      </c>
      <c r="U92" s="8">
        <v>3.1980000000000001E-2</v>
      </c>
      <c r="V92" s="8">
        <v>2.9149999999999999E-2</v>
      </c>
      <c r="W92" s="8">
        <v>3.1309999999999998E-2</v>
      </c>
      <c r="X92" s="8">
        <v>3.3790000000000001E-2</v>
      </c>
      <c r="Y92" s="8">
        <v>3.2579999999999998E-2</v>
      </c>
      <c r="Z92" s="8">
        <v>4.2790000000000002E-2</v>
      </c>
      <c r="AA92" s="8">
        <v>3.9350000000000003E-2</v>
      </c>
      <c r="AB92" s="8">
        <v>3.0769999999999999E-2</v>
      </c>
      <c r="AC92" s="8">
        <v>3.4880000000000001E-2</v>
      </c>
      <c r="AD92" s="8">
        <v>3.8670000000000003E-2</v>
      </c>
      <c r="AE92" s="8">
        <v>2.0330000000000001E-2</v>
      </c>
      <c r="AF92" s="8">
        <v>2.044E-2</v>
      </c>
      <c r="AG92" s="8">
        <v>2.2210000000000001E-2</v>
      </c>
      <c r="AH92" s="8">
        <v>4.573E-2</v>
      </c>
      <c r="AI92" s="8">
        <v>2.6450000000000001E-2</v>
      </c>
      <c r="AJ92">
        <v>83</v>
      </c>
      <c r="AK92" s="8">
        <v>2.086E-2</v>
      </c>
      <c r="AL92" s="8">
        <v>0.02</v>
      </c>
      <c r="AM92" s="8">
        <v>2.086E-2</v>
      </c>
      <c r="AN92" s="8">
        <v>0.02</v>
      </c>
      <c r="AO92" s="8">
        <v>0.02</v>
      </c>
      <c r="AP92" s="8">
        <v>0.02</v>
      </c>
      <c r="AQ92" s="8">
        <v>0.03</v>
      </c>
      <c r="AR92" s="8">
        <v>0.02</v>
      </c>
      <c r="AS92" s="8">
        <v>2.086E-2</v>
      </c>
      <c r="AT92" s="8">
        <v>0.02</v>
      </c>
      <c r="AU92" s="8">
        <v>0.02</v>
      </c>
      <c r="AV92" s="8">
        <v>0.01</v>
      </c>
      <c r="AW92" s="8">
        <v>2.8150000000000001E-2</v>
      </c>
      <c r="AX92" s="8">
        <v>2.2800000000000001E-2</v>
      </c>
      <c r="AY92" s="8">
        <v>0.03</v>
      </c>
      <c r="AZ92" s="8">
        <v>0.02</v>
      </c>
    </row>
    <row r="93" spans="2:52" x14ac:dyDescent="0.25">
      <c r="B93">
        <v>84</v>
      </c>
      <c r="C93" s="7">
        <v>2.64E-2</v>
      </c>
      <c r="D93" s="7">
        <v>3.3950000000000001E-2</v>
      </c>
      <c r="E93" s="7">
        <v>2.6370000000000001E-2</v>
      </c>
      <c r="F93" s="8">
        <v>3.0939999999999999E-2</v>
      </c>
      <c r="G93" s="9">
        <v>3.5549999999999998E-2</v>
      </c>
      <c r="H93" s="9">
        <v>3.2370000000000003E-2</v>
      </c>
      <c r="I93" s="9">
        <v>4.5869999999999994E-2</v>
      </c>
      <c r="J93" s="8">
        <v>4.0280000000000003E-2</v>
      </c>
      <c r="K93" s="8">
        <v>2.6249999999999999E-2</v>
      </c>
      <c r="L93" s="8">
        <v>3.2099999999999997E-2</v>
      </c>
      <c r="M93" s="8">
        <v>3.7569999999999999E-2</v>
      </c>
      <c r="N93" s="8">
        <v>1.7100000000000001E-2</v>
      </c>
      <c r="O93" s="8">
        <v>1.797E-2</v>
      </c>
      <c r="P93" s="8">
        <v>2.1229999999999999E-2</v>
      </c>
      <c r="Q93" s="8">
        <v>4.1549999999999997E-2</v>
      </c>
      <c r="R93" s="8">
        <v>2.231E-2</v>
      </c>
      <c r="S93">
        <v>84</v>
      </c>
      <c r="T93" s="8">
        <v>2.869E-2</v>
      </c>
      <c r="U93" s="8">
        <v>3.202E-2</v>
      </c>
      <c r="V93" s="8">
        <v>2.9229999999999999E-2</v>
      </c>
      <c r="W93" s="8">
        <v>3.1359999999999999E-2</v>
      </c>
      <c r="X93" s="8">
        <v>3.381E-2</v>
      </c>
      <c r="Y93" s="8">
        <v>3.2620000000000003E-2</v>
      </c>
      <c r="Z93" s="8">
        <v>4.2819999999999997E-2</v>
      </c>
      <c r="AA93" s="8">
        <v>3.9309999999999998E-2</v>
      </c>
      <c r="AB93" s="8">
        <v>3.083E-2</v>
      </c>
      <c r="AC93" s="8">
        <v>3.4889999999999997E-2</v>
      </c>
      <c r="AD93" s="8">
        <v>3.8640000000000001E-2</v>
      </c>
      <c r="AE93" s="8">
        <v>2.0400000000000001E-2</v>
      </c>
      <c r="AF93" s="8">
        <v>2.0619999999999999E-2</v>
      </c>
      <c r="AG93" s="8">
        <v>2.2370000000000001E-2</v>
      </c>
      <c r="AH93" s="8">
        <v>4.5719999999999997E-2</v>
      </c>
      <c r="AI93" s="8">
        <v>2.6550000000000001E-2</v>
      </c>
      <c r="AJ93">
        <v>84</v>
      </c>
      <c r="AK93" s="8">
        <v>2.085E-2</v>
      </c>
      <c r="AL93" s="8">
        <v>0.02</v>
      </c>
      <c r="AM93" s="8">
        <v>2.085E-2</v>
      </c>
      <c r="AN93" s="8">
        <v>0.02</v>
      </c>
      <c r="AO93" s="8">
        <v>0.02</v>
      </c>
      <c r="AP93" s="8">
        <v>0.02</v>
      </c>
      <c r="AQ93" s="8">
        <v>0.03</v>
      </c>
      <c r="AR93" s="8">
        <v>0.02</v>
      </c>
      <c r="AS93" s="8">
        <v>2.085E-2</v>
      </c>
      <c r="AT93" s="8">
        <v>0.02</v>
      </c>
      <c r="AU93" s="8">
        <v>0.02</v>
      </c>
      <c r="AV93" s="8">
        <v>0.01</v>
      </c>
      <c r="AW93" s="8">
        <v>2.8060000000000002E-2</v>
      </c>
      <c r="AX93" s="8">
        <v>2.2769999999999999E-2</v>
      </c>
      <c r="AY93" s="8">
        <v>0.03</v>
      </c>
      <c r="AZ93" s="8">
        <v>0.02</v>
      </c>
    </row>
    <row r="94" spans="2:52" x14ac:dyDescent="0.25">
      <c r="B94">
        <v>85</v>
      </c>
      <c r="C94" s="7">
        <v>2.6509999999999999E-2</v>
      </c>
      <c r="D94" s="7">
        <v>3.397E-2</v>
      </c>
      <c r="E94" s="7">
        <v>2.648E-2</v>
      </c>
      <c r="F94" s="8">
        <v>3.1E-2</v>
      </c>
      <c r="G94" s="9">
        <v>3.5549999999999998E-2</v>
      </c>
      <c r="H94" s="9">
        <v>3.2410000000000001E-2</v>
      </c>
      <c r="I94" s="9">
        <v>4.5859999999999991E-2</v>
      </c>
      <c r="J94" s="8">
        <v>4.0220000000000006E-2</v>
      </c>
      <c r="K94" s="8">
        <v>2.6370000000000001E-2</v>
      </c>
      <c r="L94" s="8">
        <v>3.2149999999999998E-2</v>
      </c>
      <c r="M94" s="8">
        <v>3.755E-2</v>
      </c>
      <c r="N94" s="8">
        <v>1.721E-2</v>
      </c>
      <c r="O94" s="8">
        <v>1.8180000000000002E-2</v>
      </c>
      <c r="P94" s="8">
        <v>2.1399999999999995E-2</v>
      </c>
      <c r="Q94" s="8">
        <v>4.1589999999999995E-2</v>
      </c>
      <c r="R94" s="8">
        <v>2.2460000000000001E-2</v>
      </c>
      <c r="S94">
        <v>85</v>
      </c>
      <c r="T94" s="8">
        <v>2.877E-2</v>
      </c>
      <c r="U94" s="8">
        <v>3.2070000000000001E-2</v>
      </c>
      <c r="V94" s="8">
        <v>2.9309999999999999E-2</v>
      </c>
      <c r="W94" s="8">
        <v>3.1419999999999997E-2</v>
      </c>
      <c r="X94" s="8">
        <v>3.3840000000000002E-2</v>
      </c>
      <c r="Y94" s="8">
        <v>3.2660000000000002E-2</v>
      </c>
      <c r="Z94" s="8">
        <v>4.2849999999999999E-2</v>
      </c>
      <c r="AA94" s="8">
        <v>3.9269999999999999E-2</v>
      </c>
      <c r="AB94" s="8">
        <v>3.0890000000000001E-2</v>
      </c>
      <c r="AC94" s="8">
        <v>3.49E-2</v>
      </c>
      <c r="AD94" s="8">
        <v>3.8609999999999998E-2</v>
      </c>
      <c r="AE94" s="8">
        <v>2.0459999999999999E-2</v>
      </c>
      <c r="AF94" s="8">
        <v>2.0799999999999999E-2</v>
      </c>
      <c r="AG94" s="8">
        <v>2.2530000000000001E-2</v>
      </c>
      <c r="AH94" s="8">
        <v>4.5710000000000001E-2</v>
      </c>
      <c r="AI94" s="8">
        <v>2.665E-2</v>
      </c>
      <c r="AJ94">
        <v>85</v>
      </c>
      <c r="AK94" s="8">
        <v>2.0840000000000001E-2</v>
      </c>
      <c r="AL94" s="8">
        <v>0.02</v>
      </c>
      <c r="AM94" s="8">
        <v>2.0840000000000001E-2</v>
      </c>
      <c r="AN94" s="8">
        <v>0.02</v>
      </c>
      <c r="AO94" s="8">
        <v>0.02</v>
      </c>
      <c r="AP94" s="8">
        <v>0.02</v>
      </c>
      <c r="AQ94" s="8">
        <v>0.03</v>
      </c>
      <c r="AR94" s="8">
        <v>0.02</v>
      </c>
      <c r="AS94" s="8">
        <v>2.0840000000000001E-2</v>
      </c>
      <c r="AT94" s="8">
        <v>0.02</v>
      </c>
      <c r="AU94" s="8">
        <v>0.02</v>
      </c>
      <c r="AV94" s="8">
        <v>0.01</v>
      </c>
      <c r="AW94" s="8">
        <v>2.7959999999999999E-2</v>
      </c>
      <c r="AX94" s="8">
        <v>2.274E-2</v>
      </c>
      <c r="AY94" s="8">
        <v>0.03</v>
      </c>
      <c r="AZ94" s="8">
        <v>0.02</v>
      </c>
    </row>
    <row r="95" spans="2:52" x14ac:dyDescent="0.25">
      <c r="B95">
        <v>86</v>
      </c>
      <c r="C95" s="7">
        <v>2.6619999999999998E-2</v>
      </c>
      <c r="D95" s="7">
        <v>3.4000000000000002E-2</v>
      </c>
      <c r="E95" s="7">
        <v>2.6589999999999999E-2</v>
      </c>
      <c r="F95" s="8">
        <v>3.1059999999999997E-2</v>
      </c>
      <c r="G95" s="9">
        <v>3.5560000000000001E-2</v>
      </c>
      <c r="H95" s="9">
        <v>3.245E-2</v>
      </c>
      <c r="I95" s="9">
        <v>4.5850000000000002E-2</v>
      </c>
      <c r="J95" s="8">
        <v>4.018E-2</v>
      </c>
      <c r="K95" s="8">
        <v>2.648E-2</v>
      </c>
      <c r="L95" s="8">
        <v>3.2190000000000003E-2</v>
      </c>
      <c r="M95" s="8">
        <v>3.7530000000000001E-2</v>
      </c>
      <c r="N95" s="8">
        <v>1.7309999999999999E-2</v>
      </c>
      <c r="O95" s="8">
        <v>1.839E-2</v>
      </c>
      <c r="P95" s="8">
        <v>2.1569999999999999E-2</v>
      </c>
      <c r="Q95" s="8">
        <v>4.163E-2</v>
      </c>
      <c r="R95" s="8">
        <v>2.2599999999999999E-2</v>
      </c>
      <c r="S95">
        <v>86</v>
      </c>
      <c r="T95" s="8">
        <v>2.8850000000000001E-2</v>
      </c>
      <c r="U95" s="8">
        <v>3.2120000000000003E-2</v>
      </c>
      <c r="V95" s="8">
        <v>2.9389999999999999E-2</v>
      </c>
      <c r="W95" s="8">
        <v>3.1469999999999998E-2</v>
      </c>
      <c r="X95" s="8">
        <v>3.3860000000000001E-2</v>
      </c>
      <c r="Y95" s="8">
        <v>3.27E-2</v>
      </c>
      <c r="Z95" s="8">
        <v>4.2869999999999998E-2</v>
      </c>
      <c r="AA95" s="8">
        <v>3.9230000000000001E-2</v>
      </c>
      <c r="AB95" s="8">
        <v>3.0949999999999998E-2</v>
      </c>
      <c r="AC95" s="8">
        <v>3.492E-2</v>
      </c>
      <c r="AD95" s="8">
        <v>3.8580000000000003E-2</v>
      </c>
      <c r="AE95" s="8">
        <v>2.053E-2</v>
      </c>
      <c r="AF95" s="8">
        <v>2.0969999999999999E-2</v>
      </c>
      <c r="AG95" s="8">
        <v>2.2679999999999999E-2</v>
      </c>
      <c r="AH95" s="8">
        <v>4.5699999999999998E-2</v>
      </c>
      <c r="AI95" s="8">
        <v>2.6749999999999999E-2</v>
      </c>
      <c r="AJ95">
        <v>86</v>
      </c>
      <c r="AK95" s="8">
        <v>2.0830000000000001E-2</v>
      </c>
      <c r="AL95" s="8">
        <v>0.02</v>
      </c>
      <c r="AM95" s="8">
        <v>2.0830000000000001E-2</v>
      </c>
      <c r="AN95" s="8">
        <v>0.02</v>
      </c>
      <c r="AO95" s="8">
        <v>0.02</v>
      </c>
      <c r="AP95" s="8">
        <v>0.02</v>
      </c>
      <c r="AQ95" s="8">
        <v>0.03</v>
      </c>
      <c r="AR95" s="8">
        <v>0.02</v>
      </c>
      <c r="AS95" s="8">
        <v>2.0830000000000001E-2</v>
      </c>
      <c r="AT95" s="8">
        <v>0.02</v>
      </c>
      <c r="AU95" s="8">
        <v>0.02</v>
      </c>
      <c r="AV95" s="8">
        <v>0.01</v>
      </c>
      <c r="AW95" s="8">
        <v>2.7869999999999999E-2</v>
      </c>
      <c r="AX95" s="8">
        <v>2.2710000000000001E-2</v>
      </c>
      <c r="AY95" s="8">
        <v>0.03</v>
      </c>
      <c r="AZ95" s="8">
        <v>0.02</v>
      </c>
    </row>
    <row r="96" spans="2:52" x14ac:dyDescent="0.25">
      <c r="B96">
        <v>87</v>
      </c>
      <c r="C96" s="7">
        <v>2.673E-2</v>
      </c>
      <c r="D96" s="7">
        <v>3.4020000000000002E-2</v>
      </c>
      <c r="E96" s="7">
        <v>2.6699999999999998E-2</v>
      </c>
      <c r="F96" s="8">
        <v>3.1109999999999999E-2</v>
      </c>
      <c r="G96" s="9">
        <v>3.5560000000000001E-2</v>
      </c>
      <c r="H96" s="9">
        <v>3.2489999999999998E-2</v>
      </c>
      <c r="I96" s="9">
        <v>4.5839999999999999E-2</v>
      </c>
      <c r="J96" s="8">
        <v>4.0129999999999999E-2</v>
      </c>
      <c r="K96" s="8">
        <v>2.6589999999999999E-2</v>
      </c>
      <c r="L96" s="8">
        <v>3.2239999999999998E-2</v>
      </c>
      <c r="M96" s="8">
        <v>3.7519999999999998E-2</v>
      </c>
      <c r="N96" s="8">
        <v>1.7409999999999998E-2</v>
      </c>
      <c r="O96" s="8">
        <v>1.8579999999999999E-2</v>
      </c>
      <c r="P96" s="8">
        <v>2.1729999999999999E-2</v>
      </c>
      <c r="Q96" s="8">
        <v>4.1669999999999999E-2</v>
      </c>
      <c r="R96" s="8">
        <v>2.274E-2</v>
      </c>
      <c r="S96">
        <v>87</v>
      </c>
      <c r="T96" s="8">
        <v>2.894E-2</v>
      </c>
      <c r="U96" s="8">
        <v>3.2160000000000001E-2</v>
      </c>
      <c r="V96" s="8">
        <v>2.946E-2</v>
      </c>
      <c r="W96" s="8">
        <v>3.1519999999999999E-2</v>
      </c>
      <c r="X96" s="8">
        <v>3.3890000000000003E-2</v>
      </c>
      <c r="Y96" s="8">
        <v>3.2739999999999998E-2</v>
      </c>
      <c r="Z96" s="8">
        <v>4.2889999999999998E-2</v>
      </c>
      <c r="AA96" s="8">
        <v>3.9199999999999999E-2</v>
      </c>
      <c r="AB96" s="8">
        <v>3.1009999999999999E-2</v>
      </c>
      <c r="AC96" s="8">
        <v>3.4930000000000003E-2</v>
      </c>
      <c r="AD96" s="8">
        <v>3.8550000000000001E-2</v>
      </c>
      <c r="AE96" s="8">
        <v>2.0590000000000001E-2</v>
      </c>
      <c r="AF96" s="8">
        <v>2.1139999999999999E-2</v>
      </c>
      <c r="AG96" s="8">
        <v>2.283E-2</v>
      </c>
      <c r="AH96" s="8">
        <v>4.5690000000000001E-2</v>
      </c>
      <c r="AI96" s="8">
        <v>2.6839999999999999E-2</v>
      </c>
      <c r="AJ96">
        <v>87</v>
      </c>
      <c r="AK96" s="8">
        <v>2.0820000000000002E-2</v>
      </c>
      <c r="AL96" s="8">
        <v>0.02</v>
      </c>
      <c r="AM96" s="8">
        <v>2.0820000000000002E-2</v>
      </c>
      <c r="AN96" s="8">
        <v>0.02</v>
      </c>
      <c r="AO96" s="8">
        <v>0.02</v>
      </c>
      <c r="AP96" s="8">
        <v>0.02</v>
      </c>
      <c r="AQ96" s="8">
        <v>0.03</v>
      </c>
      <c r="AR96" s="8">
        <v>0.02</v>
      </c>
      <c r="AS96" s="8">
        <v>2.0820000000000002E-2</v>
      </c>
      <c r="AT96" s="8">
        <v>0.02</v>
      </c>
      <c r="AU96" s="8">
        <v>0.02</v>
      </c>
      <c r="AV96" s="8">
        <v>0.01</v>
      </c>
      <c r="AW96" s="8">
        <v>2.7779999999999999E-2</v>
      </c>
      <c r="AX96" s="8">
        <v>2.2679999999999999E-2</v>
      </c>
      <c r="AY96" s="8">
        <v>0.03</v>
      </c>
      <c r="AZ96" s="8">
        <v>0.02</v>
      </c>
    </row>
    <row r="97" spans="2:52" x14ac:dyDescent="0.25">
      <c r="B97">
        <v>88</v>
      </c>
      <c r="C97" s="7">
        <v>2.6839999999999996E-2</v>
      </c>
      <c r="D97" s="7">
        <v>3.4040000000000001E-2</v>
      </c>
      <c r="E97" s="7">
        <v>2.681E-2</v>
      </c>
      <c r="F97" s="8">
        <v>3.117E-2</v>
      </c>
      <c r="G97" s="9">
        <v>3.5560000000000001E-2</v>
      </c>
      <c r="H97" s="9">
        <v>3.2530000000000003E-2</v>
      </c>
      <c r="I97" s="9">
        <v>4.5830000000000003E-2</v>
      </c>
      <c r="J97" s="8">
        <v>4.0079999999999998E-2</v>
      </c>
      <c r="K97" s="8">
        <v>2.6690000000000002E-2</v>
      </c>
      <c r="L97" s="8">
        <v>3.2280000000000003E-2</v>
      </c>
      <c r="M97" s="8">
        <v>3.7499999999999999E-2</v>
      </c>
      <c r="N97" s="8">
        <v>1.7510000000000001E-2</v>
      </c>
      <c r="O97" s="8">
        <v>1.8780000000000002E-2</v>
      </c>
      <c r="P97" s="8">
        <v>2.189E-2</v>
      </c>
      <c r="Q97" s="8">
        <v>4.1709999999999997E-2</v>
      </c>
      <c r="R97" s="8">
        <v>2.2880000000000001E-2</v>
      </c>
      <c r="S97">
        <v>88</v>
      </c>
      <c r="T97" s="8">
        <v>2.9020000000000001E-2</v>
      </c>
      <c r="U97" s="8">
        <v>3.2199999999999999E-2</v>
      </c>
      <c r="V97" s="8">
        <v>2.954E-2</v>
      </c>
      <c r="W97" s="8">
        <v>3.1570000000000001E-2</v>
      </c>
      <c r="X97" s="8">
        <v>3.3910000000000003E-2</v>
      </c>
      <c r="Y97" s="8">
        <v>3.2770000000000001E-2</v>
      </c>
      <c r="Z97" s="8">
        <v>4.292E-2</v>
      </c>
      <c r="AA97" s="8">
        <v>3.916E-2</v>
      </c>
      <c r="AB97" s="8">
        <v>3.1060000000000001E-2</v>
      </c>
      <c r="AC97" s="8">
        <v>3.4939999999999999E-2</v>
      </c>
      <c r="AD97" s="8">
        <v>3.8519999999999999E-2</v>
      </c>
      <c r="AE97" s="8">
        <v>2.0650000000000002E-2</v>
      </c>
      <c r="AF97" s="8">
        <v>2.1299999999999999E-2</v>
      </c>
      <c r="AG97" s="8">
        <v>2.298E-2</v>
      </c>
      <c r="AH97" s="8">
        <v>4.5679999999999998E-2</v>
      </c>
      <c r="AI97" s="8">
        <v>2.6929999999999999E-2</v>
      </c>
      <c r="AJ97">
        <v>88</v>
      </c>
      <c r="AK97" s="8">
        <v>2.0809999999999999E-2</v>
      </c>
      <c r="AL97" s="8">
        <v>0.02</v>
      </c>
      <c r="AM97" s="8">
        <v>2.0809999999999999E-2</v>
      </c>
      <c r="AN97" s="8">
        <v>0.02</v>
      </c>
      <c r="AO97" s="8">
        <v>0.02</v>
      </c>
      <c r="AP97" s="8">
        <v>0.02</v>
      </c>
      <c r="AQ97" s="8">
        <v>0.03</v>
      </c>
      <c r="AR97" s="8">
        <v>0.02</v>
      </c>
      <c r="AS97" s="8">
        <v>2.0809999999999999E-2</v>
      </c>
      <c r="AT97" s="8">
        <v>0.02</v>
      </c>
      <c r="AU97" s="8">
        <v>0.02</v>
      </c>
      <c r="AV97" s="8">
        <v>0.01</v>
      </c>
      <c r="AW97" s="8">
        <v>2.7699999999999999E-2</v>
      </c>
      <c r="AX97" s="8">
        <v>2.265E-2</v>
      </c>
      <c r="AY97" s="8">
        <v>0.03</v>
      </c>
      <c r="AZ97" s="8">
        <v>0.02</v>
      </c>
    </row>
    <row r="98" spans="2:52" x14ac:dyDescent="0.25">
      <c r="B98">
        <v>89</v>
      </c>
      <c r="C98" s="7">
        <v>2.6939999999999999E-2</v>
      </c>
      <c r="D98" s="7">
        <v>3.406E-2</v>
      </c>
      <c r="E98" s="7">
        <v>2.691E-2</v>
      </c>
      <c r="F98" s="8">
        <v>3.1220000000000005E-2</v>
      </c>
      <c r="G98" s="9">
        <v>3.5569999999999997E-2</v>
      </c>
      <c r="H98" s="9">
        <v>3.2570000000000002E-2</v>
      </c>
      <c r="I98" s="9">
        <v>4.582E-2</v>
      </c>
      <c r="J98" s="8">
        <v>4.0030000000000003E-2</v>
      </c>
      <c r="K98" s="8">
        <v>2.6800000000000001E-2</v>
      </c>
      <c r="L98" s="8">
        <v>3.2320000000000002E-2</v>
      </c>
      <c r="M98" s="8">
        <v>3.7479999999999999E-2</v>
      </c>
      <c r="N98" s="8">
        <v>1.7600000000000001E-2</v>
      </c>
      <c r="O98" s="8">
        <v>1.8970000000000001E-2</v>
      </c>
      <c r="P98" s="8">
        <v>2.205E-2</v>
      </c>
      <c r="Q98" s="8">
        <v>4.1749999999999995E-2</v>
      </c>
      <c r="R98" s="8">
        <v>2.3019999999999999E-2</v>
      </c>
      <c r="S98">
        <v>89</v>
      </c>
      <c r="T98" s="8">
        <v>2.9090000000000001E-2</v>
      </c>
      <c r="U98" s="8">
        <v>3.2250000000000001E-2</v>
      </c>
      <c r="V98" s="8">
        <v>2.9610000000000001E-2</v>
      </c>
      <c r="W98" s="8">
        <v>3.1620000000000002E-2</v>
      </c>
      <c r="X98" s="8">
        <v>3.3939999999999998E-2</v>
      </c>
      <c r="Y98" s="8">
        <v>3.2809999999999999E-2</v>
      </c>
      <c r="Z98" s="8">
        <v>4.2939999999999999E-2</v>
      </c>
      <c r="AA98" s="8">
        <v>3.9120000000000002E-2</v>
      </c>
      <c r="AB98" s="8">
        <v>3.1119999999999998E-2</v>
      </c>
      <c r="AC98" s="8">
        <v>3.4950000000000002E-2</v>
      </c>
      <c r="AD98" s="8">
        <v>3.8490000000000003E-2</v>
      </c>
      <c r="AE98" s="8">
        <v>2.0709999999999999E-2</v>
      </c>
      <c r="AF98" s="8">
        <v>2.147E-2</v>
      </c>
      <c r="AG98" s="8">
        <v>2.3120000000000002E-2</v>
      </c>
      <c r="AH98" s="8">
        <v>4.5679999999999998E-2</v>
      </c>
      <c r="AI98" s="8">
        <v>2.7019999999999999E-2</v>
      </c>
      <c r="AJ98">
        <v>89</v>
      </c>
      <c r="AK98" s="8">
        <v>2.0799999999999999E-2</v>
      </c>
      <c r="AL98" s="8">
        <v>0.02</v>
      </c>
      <c r="AM98" s="8">
        <v>2.0799999999999999E-2</v>
      </c>
      <c r="AN98" s="8">
        <v>0.02</v>
      </c>
      <c r="AO98" s="8">
        <v>0.02</v>
      </c>
      <c r="AP98" s="8">
        <v>0.02</v>
      </c>
      <c r="AQ98" s="8">
        <v>0.03</v>
      </c>
      <c r="AR98" s="8">
        <v>0.02</v>
      </c>
      <c r="AS98" s="8">
        <v>2.0799999999999999E-2</v>
      </c>
      <c r="AT98" s="8">
        <v>0.02</v>
      </c>
      <c r="AU98" s="8">
        <v>0.02</v>
      </c>
      <c r="AV98" s="8">
        <v>0.01</v>
      </c>
      <c r="AW98" s="8">
        <v>2.7609999999999999E-2</v>
      </c>
      <c r="AX98" s="8">
        <v>2.2620000000000001E-2</v>
      </c>
      <c r="AY98" s="8">
        <v>0.03</v>
      </c>
      <c r="AZ98" s="8">
        <v>0.02</v>
      </c>
    </row>
    <row r="99" spans="2:52" x14ac:dyDescent="0.25">
      <c r="B99">
        <v>90</v>
      </c>
      <c r="C99" s="7">
        <v>2.7040000000000002E-2</v>
      </c>
      <c r="D99" s="7">
        <v>3.4079999999999999E-2</v>
      </c>
      <c r="E99" s="7">
        <v>2.7009999999999999E-2</v>
      </c>
      <c r="F99" s="8">
        <v>3.1269999999999999E-2</v>
      </c>
      <c r="G99" s="9">
        <v>3.5569999999999997E-2</v>
      </c>
      <c r="H99" s="9">
        <v>3.261E-2</v>
      </c>
      <c r="I99" s="9">
        <v>4.582E-2</v>
      </c>
      <c r="J99" s="8">
        <v>3.9989999999999998E-2</v>
      </c>
      <c r="K99" s="8">
        <v>2.69E-2</v>
      </c>
      <c r="L99" s="8">
        <v>3.236E-2</v>
      </c>
      <c r="M99" s="8">
        <v>3.746E-2</v>
      </c>
      <c r="N99" s="8">
        <v>1.77E-2</v>
      </c>
      <c r="O99" s="8">
        <v>1.916E-2</v>
      </c>
      <c r="P99" s="8">
        <v>2.2200000000000001E-2</v>
      </c>
      <c r="Q99" s="8">
        <v>4.1779999999999998E-2</v>
      </c>
      <c r="R99" s="8">
        <v>2.315E-2</v>
      </c>
      <c r="S99">
        <v>90</v>
      </c>
      <c r="T99" s="8">
        <v>2.9170000000000001E-2</v>
      </c>
      <c r="U99" s="8">
        <v>3.2289999999999999E-2</v>
      </c>
      <c r="V99" s="8">
        <v>2.9680000000000002E-2</v>
      </c>
      <c r="W99" s="8">
        <v>3.1669999999999997E-2</v>
      </c>
      <c r="X99" s="8">
        <v>3.3959999999999997E-2</v>
      </c>
      <c r="Y99" s="8">
        <v>3.2849999999999997E-2</v>
      </c>
      <c r="Z99" s="8">
        <v>4.2959999999999998E-2</v>
      </c>
      <c r="AA99" s="8">
        <v>3.909E-2</v>
      </c>
      <c r="AB99" s="8">
        <v>3.117E-2</v>
      </c>
      <c r="AC99" s="8">
        <v>3.4959999999999998E-2</v>
      </c>
      <c r="AD99" s="8">
        <v>3.8460000000000001E-2</v>
      </c>
      <c r="AE99" s="8">
        <v>2.077E-2</v>
      </c>
      <c r="AF99" s="8">
        <v>2.163E-2</v>
      </c>
      <c r="AG99" s="8">
        <v>2.3269999999999999E-2</v>
      </c>
      <c r="AH99" s="8">
        <v>4.5670000000000002E-2</v>
      </c>
      <c r="AI99" s="8">
        <v>2.7109999999999999E-2</v>
      </c>
      <c r="AJ99">
        <v>90</v>
      </c>
      <c r="AK99" s="8">
        <v>2.0789999999999999E-2</v>
      </c>
      <c r="AL99" s="8">
        <v>0.02</v>
      </c>
      <c r="AM99" s="8">
        <v>2.0789999999999999E-2</v>
      </c>
      <c r="AN99" s="8">
        <v>0.02</v>
      </c>
      <c r="AO99" s="8">
        <v>0.02</v>
      </c>
      <c r="AP99" s="8">
        <v>0.02</v>
      </c>
      <c r="AQ99" s="8">
        <v>0.03</v>
      </c>
      <c r="AR99" s="8">
        <v>0.02</v>
      </c>
      <c r="AS99" s="8">
        <v>2.0789999999999999E-2</v>
      </c>
      <c r="AT99" s="8">
        <v>0.02</v>
      </c>
      <c r="AU99" s="8">
        <v>0.02</v>
      </c>
      <c r="AV99" s="8">
        <v>0.01</v>
      </c>
      <c r="AW99" s="8">
        <v>2.7529999999999999E-2</v>
      </c>
      <c r="AX99" s="8">
        <v>2.2589999999999999E-2</v>
      </c>
      <c r="AY99" s="8">
        <v>0.03</v>
      </c>
      <c r="AZ99" s="8">
        <v>0.02</v>
      </c>
    </row>
    <row r="100" spans="2:52" x14ac:dyDescent="0.25">
      <c r="B100">
        <v>91</v>
      </c>
      <c r="C100" s="7">
        <v>2.7140000000000001E-2</v>
      </c>
      <c r="D100" s="7">
        <v>3.4110000000000001E-2</v>
      </c>
      <c r="E100" s="7">
        <v>2.7109999999999999E-2</v>
      </c>
      <c r="F100" s="8">
        <v>3.1329999999999997E-2</v>
      </c>
      <c r="G100" s="9">
        <v>3.5580000000000001E-2</v>
      </c>
      <c r="H100" s="9">
        <v>3.2649999999999998E-2</v>
      </c>
      <c r="I100" s="9">
        <v>4.5809999999999997E-2</v>
      </c>
      <c r="J100" s="8">
        <v>3.9949999999999999E-2</v>
      </c>
      <c r="K100" s="8">
        <v>2.7000000000000003E-2</v>
      </c>
      <c r="L100" s="8">
        <v>3.2399999999999998E-2</v>
      </c>
      <c r="M100" s="8">
        <v>3.7449999999999997E-2</v>
      </c>
      <c r="N100" s="8">
        <v>1.779E-2</v>
      </c>
      <c r="O100" s="8">
        <v>1.934E-2</v>
      </c>
      <c r="P100" s="8">
        <v>2.2349999999999998E-2</v>
      </c>
      <c r="Q100" s="8">
        <v>4.1820000000000003E-2</v>
      </c>
      <c r="R100" s="8">
        <v>2.3279999999999999E-2</v>
      </c>
      <c r="S100">
        <v>91</v>
      </c>
      <c r="T100" s="8">
        <v>2.9250000000000002E-2</v>
      </c>
      <c r="U100" s="8">
        <v>3.2329999999999998E-2</v>
      </c>
      <c r="V100" s="8">
        <v>2.9749999999999999E-2</v>
      </c>
      <c r="W100" s="8">
        <v>3.1719999999999998E-2</v>
      </c>
      <c r="X100" s="8">
        <v>3.3980000000000003E-2</v>
      </c>
      <c r="Y100" s="8">
        <v>3.288E-2</v>
      </c>
      <c r="Z100" s="8">
        <v>4.299E-2</v>
      </c>
      <c r="AA100" s="8">
        <v>3.9059999999999997E-2</v>
      </c>
      <c r="AB100" s="8">
        <v>3.1220000000000001E-2</v>
      </c>
      <c r="AC100" s="8">
        <v>3.4970000000000001E-2</v>
      </c>
      <c r="AD100" s="8">
        <v>3.8429999999999999E-2</v>
      </c>
      <c r="AE100" s="8">
        <v>2.0830000000000001E-2</v>
      </c>
      <c r="AF100" s="8">
        <v>2.1780000000000001E-2</v>
      </c>
      <c r="AG100" s="8">
        <v>2.3400000000000001E-2</v>
      </c>
      <c r="AH100" s="8">
        <v>4.5659999999999999E-2</v>
      </c>
      <c r="AI100" s="8">
        <v>2.7199999999999998E-2</v>
      </c>
      <c r="AJ100">
        <v>91</v>
      </c>
      <c r="AK100" s="8">
        <v>2.0789999999999999E-2</v>
      </c>
      <c r="AL100" s="8">
        <v>0.02</v>
      </c>
      <c r="AM100" s="8">
        <v>2.0789999999999999E-2</v>
      </c>
      <c r="AN100" s="8">
        <v>0.02</v>
      </c>
      <c r="AO100" s="8">
        <v>0.02</v>
      </c>
      <c r="AP100" s="8">
        <v>0.02</v>
      </c>
      <c r="AQ100" s="8">
        <v>0.03</v>
      </c>
      <c r="AR100" s="8">
        <v>0.02</v>
      </c>
      <c r="AS100" s="8">
        <v>2.0789999999999999E-2</v>
      </c>
      <c r="AT100" s="8">
        <v>0.02</v>
      </c>
      <c r="AU100" s="8">
        <v>0.02</v>
      </c>
      <c r="AV100" s="8">
        <v>0.01</v>
      </c>
      <c r="AW100" s="8">
        <v>2.7439999999999999E-2</v>
      </c>
      <c r="AX100" s="8">
        <v>2.257E-2</v>
      </c>
      <c r="AY100" s="8">
        <v>0.03</v>
      </c>
      <c r="AZ100" s="8">
        <v>0.02</v>
      </c>
    </row>
    <row r="101" spans="2:52" x14ac:dyDescent="0.25">
      <c r="B101">
        <v>92</v>
      </c>
      <c r="C101" s="7">
        <v>2.7229999999999997E-2</v>
      </c>
      <c r="D101" s="7">
        <v>3.4130000000000001E-2</v>
      </c>
      <c r="E101" s="7">
        <v>2.7199999999999998E-2</v>
      </c>
      <c r="F101" s="8">
        <v>3.1379999999999998E-2</v>
      </c>
      <c r="G101" s="9">
        <v>3.5580000000000001E-2</v>
      </c>
      <c r="H101" s="9">
        <v>3.2680000000000001E-2</v>
      </c>
      <c r="I101" s="9">
        <v>4.58E-2</v>
      </c>
      <c r="J101" s="8">
        <v>3.9899999999999998E-2</v>
      </c>
      <c r="K101" s="8">
        <v>2.7099999999999999E-2</v>
      </c>
      <c r="L101" s="8">
        <v>3.2439999999999997E-2</v>
      </c>
      <c r="M101" s="8">
        <v>3.7429999999999998E-2</v>
      </c>
      <c r="N101" s="8">
        <v>1.787E-2</v>
      </c>
      <c r="O101" s="8">
        <v>1.9519999999999999E-2</v>
      </c>
      <c r="P101" s="8">
        <v>2.249E-2</v>
      </c>
      <c r="Q101" s="8">
        <v>4.1849999999999998E-2</v>
      </c>
      <c r="R101" s="8">
        <v>2.341E-2</v>
      </c>
      <c r="S101">
        <v>92</v>
      </c>
      <c r="T101" s="8">
        <v>2.9319999999999999E-2</v>
      </c>
      <c r="U101" s="8">
        <v>3.2370000000000003E-2</v>
      </c>
      <c r="V101" s="8">
        <v>2.9819999999999999E-2</v>
      </c>
      <c r="W101" s="8">
        <v>3.177E-2</v>
      </c>
      <c r="X101" s="8">
        <v>3.4000000000000002E-2</v>
      </c>
      <c r="Y101" s="8">
        <v>3.2910000000000002E-2</v>
      </c>
      <c r="Z101" s="8">
        <v>4.301E-2</v>
      </c>
      <c r="AA101" s="8">
        <v>3.9019999999999999E-2</v>
      </c>
      <c r="AB101" s="8">
        <v>3.1280000000000002E-2</v>
      </c>
      <c r="AC101" s="8">
        <v>3.499E-2</v>
      </c>
      <c r="AD101" s="8">
        <v>3.841E-2</v>
      </c>
      <c r="AE101" s="8">
        <v>2.0879999999999999E-2</v>
      </c>
      <c r="AF101" s="8">
        <v>2.1930000000000002E-2</v>
      </c>
      <c r="AG101" s="8">
        <v>2.3539999999999998E-2</v>
      </c>
      <c r="AH101" s="8">
        <v>4.5659999999999999E-2</v>
      </c>
      <c r="AI101" s="8">
        <v>2.7279999999999999E-2</v>
      </c>
      <c r="AJ101">
        <v>92</v>
      </c>
      <c r="AK101" s="8">
        <v>2.078E-2</v>
      </c>
      <c r="AL101" s="8">
        <v>0.02</v>
      </c>
      <c r="AM101" s="8">
        <v>2.078E-2</v>
      </c>
      <c r="AN101" s="8">
        <v>0.02</v>
      </c>
      <c r="AO101" s="8">
        <v>0.02</v>
      </c>
      <c r="AP101" s="8">
        <v>0.02</v>
      </c>
      <c r="AQ101" s="8">
        <v>0.03</v>
      </c>
      <c r="AR101" s="8">
        <v>0.02</v>
      </c>
      <c r="AS101" s="8">
        <v>2.078E-2</v>
      </c>
      <c r="AT101" s="8">
        <v>0.02</v>
      </c>
      <c r="AU101" s="8">
        <v>0.02</v>
      </c>
      <c r="AV101" s="8">
        <v>0.01</v>
      </c>
      <c r="AW101" s="8">
        <v>2.7359999999999999E-2</v>
      </c>
      <c r="AX101" s="8">
        <v>2.2540000000000001E-2</v>
      </c>
      <c r="AY101" s="8">
        <v>0.03</v>
      </c>
      <c r="AZ101" s="8">
        <v>0.02</v>
      </c>
    </row>
    <row r="102" spans="2:52" x14ac:dyDescent="0.25">
      <c r="B102">
        <v>93</v>
      </c>
      <c r="C102" s="7">
        <v>2.733E-2</v>
      </c>
      <c r="D102" s="7">
        <v>3.415E-2</v>
      </c>
      <c r="E102" s="7">
        <v>2.7300000000000001E-2</v>
      </c>
      <c r="F102" s="8">
        <v>3.143E-2</v>
      </c>
      <c r="G102" s="9">
        <v>3.5589999999999997E-2</v>
      </c>
      <c r="H102" s="9">
        <v>3.2719999999999999E-2</v>
      </c>
      <c r="I102" s="9">
        <v>4.5789999999999997E-2</v>
      </c>
      <c r="J102" s="8">
        <v>3.986E-2</v>
      </c>
      <c r="K102" s="8">
        <v>2.7189999999999999E-2</v>
      </c>
      <c r="L102" s="8">
        <v>3.2480000000000002E-2</v>
      </c>
      <c r="M102" s="8">
        <v>3.7420000000000002E-2</v>
      </c>
      <c r="N102" s="8">
        <v>1.796E-2</v>
      </c>
      <c r="O102" s="8">
        <v>1.9689999999999999E-2</v>
      </c>
      <c r="P102" s="8">
        <v>2.2640000000000004E-2</v>
      </c>
      <c r="Q102" s="8">
        <v>4.1890000000000004E-2</v>
      </c>
      <c r="R102" s="8">
        <v>2.3529999999999999E-2</v>
      </c>
      <c r="S102">
        <v>93</v>
      </c>
      <c r="T102" s="8">
        <v>2.9389999999999999E-2</v>
      </c>
      <c r="U102" s="8">
        <v>3.2410000000000001E-2</v>
      </c>
      <c r="V102" s="8">
        <v>2.988E-2</v>
      </c>
      <c r="W102" s="8">
        <v>3.1809999999999998E-2</v>
      </c>
      <c r="X102" s="8">
        <v>3.4020000000000002E-2</v>
      </c>
      <c r="Y102" s="8">
        <v>3.295E-2</v>
      </c>
      <c r="Z102" s="8">
        <v>4.3029999999999999E-2</v>
      </c>
      <c r="AA102" s="8">
        <v>3.8989999999999997E-2</v>
      </c>
      <c r="AB102" s="8">
        <v>3.1329999999999997E-2</v>
      </c>
      <c r="AC102" s="8">
        <v>3.5000000000000003E-2</v>
      </c>
      <c r="AD102" s="8">
        <v>3.8379999999999997E-2</v>
      </c>
      <c r="AE102" s="8">
        <v>2.094E-2</v>
      </c>
      <c r="AF102" s="8">
        <v>2.2079999999999999E-2</v>
      </c>
      <c r="AG102" s="8">
        <v>2.367E-2</v>
      </c>
      <c r="AH102" s="8">
        <v>4.5650000000000003E-2</v>
      </c>
      <c r="AI102" s="8">
        <v>2.7359999999999999E-2</v>
      </c>
      <c r="AJ102">
        <v>93</v>
      </c>
      <c r="AK102" s="8">
        <v>2.077E-2</v>
      </c>
      <c r="AL102" s="8">
        <v>0.02</v>
      </c>
      <c r="AM102" s="8">
        <v>2.077E-2</v>
      </c>
      <c r="AN102" s="8">
        <v>0.02</v>
      </c>
      <c r="AO102" s="8">
        <v>0.02</v>
      </c>
      <c r="AP102" s="8">
        <v>0.02</v>
      </c>
      <c r="AQ102" s="8">
        <v>0.03</v>
      </c>
      <c r="AR102" s="8">
        <v>0.02</v>
      </c>
      <c r="AS102" s="8">
        <v>2.077E-2</v>
      </c>
      <c r="AT102" s="8">
        <v>0.02</v>
      </c>
      <c r="AU102" s="8">
        <v>0.02</v>
      </c>
      <c r="AV102" s="8">
        <v>0.01</v>
      </c>
      <c r="AW102" s="8">
        <v>2.7289999999999998E-2</v>
      </c>
      <c r="AX102" s="8">
        <v>2.2509999999999999E-2</v>
      </c>
      <c r="AY102" s="8">
        <v>0.03</v>
      </c>
      <c r="AZ102" s="8">
        <v>0.02</v>
      </c>
    </row>
    <row r="103" spans="2:52" x14ac:dyDescent="0.25">
      <c r="B103">
        <v>94</v>
      </c>
      <c r="C103" s="7">
        <v>2.742E-2</v>
      </c>
      <c r="D103" s="7">
        <v>3.4169999999999999E-2</v>
      </c>
      <c r="E103" s="7">
        <v>2.7390000000000005E-2</v>
      </c>
      <c r="F103" s="8">
        <v>3.1469999999999998E-2</v>
      </c>
      <c r="G103" s="9">
        <v>3.5589999999999997E-2</v>
      </c>
      <c r="H103" s="9">
        <v>3.2750000000000001E-2</v>
      </c>
      <c r="I103" s="9">
        <v>4.5780000000000001E-2</v>
      </c>
      <c r="J103" s="8">
        <v>3.9820000000000001E-2</v>
      </c>
      <c r="K103" s="8">
        <v>2.7279999999999999E-2</v>
      </c>
      <c r="L103" s="8">
        <v>3.2509999999999997E-2</v>
      </c>
      <c r="M103" s="8">
        <v>3.7400000000000003E-2</v>
      </c>
      <c r="N103" s="8">
        <v>1.805E-2</v>
      </c>
      <c r="O103" s="8">
        <v>1.9859999999999999E-2</v>
      </c>
      <c r="P103" s="8">
        <v>2.2780000000000002E-2</v>
      </c>
      <c r="Q103" s="8">
        <v>4.1919999999999999E-2</v>
      </c>
      <c r="R103" s="8">
        <v>2.3650000000000001E-2</v>
      </c>
      <c r="S103">
        <v>94</v>
      </c>
      <c r="T103" s="8">
        <v>2.946E-2</v>
      </c>
      <c r="U103" s="8">
        <v>3.245E-2</v>
      </c>
      <c r="V103" s="8">
        <v>2.9950000000000001E-2</v>
      </c>
      <c r="W103" s="8">
        <v>3.1859999999999999E-2</v>
      </c>
      <c r="X103" s="8">
        <v>3.4049999999999997E-2</v>
      </c>
      <c r="Y103" s="8">
        <v>3.2980000000000002E-2</v>
      </c>
      <c r="Z103" s="8">
        <v>4.3049999999999998E-2</v>
      </c>
      <c r="AA103" s="8">
        <v>3.8960000000000002E-2</v>
      </c>
      <c r="AB103" s="8">
        <v>3.1379999999999998E-2</v>
      </c>
      <c r="AC103" s="8">
        <v>3.5009999999999999E-2</v>
      </c>
      <c r="AD103" s="8">
        <v>3.8359999999999998E-2</v>
      </c>
      <c r="AE103" s="8">
        <v>2.0990000000000002E-2</v>
      </c>
      <c r="AF103" s="8">
        <v>2.223E-2</v>
      </c>
      <c r="AG103" s="8">
        <v>2.3800000000000002E-2</v>
      </c>
      <c r="AH103" s="8">
        <v>4.564E-2</v>
      </c>
      <c r="AI103" s="8">
        <v>2.7439999999999999E-2</v>
      </c>
      <c r="AJ103">
        <v>94</v>
      </c>
      <c r="AK103" s="8">
        <v>2.0760000000000001E-2</v>
      </c>
      <c r="AL103" s="8">
        <v>0.02</v>
      </c>
      <c r="AM103" s="8">
        <v>2.0760000000000001E-2</v>
      </c>
      <c r="AN103" s="8">
        <v>0.02</v>
      </c>
      <c r="AO103" s="8">
        <v>0.02</v>
      </c>
      <c r="AP103" s="8">
        <v>0.02</v>
      </c>
      <c r="AQ103" s="8">
        <v>0.03</v>
      </c>
      <c r="AR103" s="8">
        <v>0.02</v>
      </c>
      <c r="AS103" s="8">
        <v>2.0760000000000001E-2</v>
      </c>
      <c r="AT103" s="8">
        <v>0.02</v>
      </c>
      <c r="AU103" s="8">
        <v>0.02</v>
      </c>
      <c r="AV103" s="8">
        <v>0.01</v>
      </c>
      <c r="AW103" s="8">
        <v>2.7210000000000002E-2</v>
      </c>
      <c r="AX103" s="8">
        <v>2.249E-2</v>
      </c>
      <c r="AY103" s="8">
        <v>0.03</v>
      </c>
      <c r="AZ103" s="8">
        <v>0.02</v>
      </c>
    </row>
    <row r="104" spans="2:52" x14ac:dyDescent="0.25">
      <c r="B104">
        <v>95</v>
      </c>
      <c r="C104" s="7">
        <v>2.751E-2</v>
      </c>
      <c r="D104" s="7">
        <v>3.4189999999999998E-2</v>
      </c>
      <c r="E104" s="7">
        <v>2.7480000000000001E-2</v>
      </c>
      <c r="F104" s="8">
        <v>3.1519999999999999E-2</v>
      </c>
      <c r="G104" s="9">
        <v>3.56E-2</v>
      </c>
      <c r="H104" s="9">
        <v>3.279E-2</v>
      </c>
      <c r="I104" s="9">
        <v>4.5769999999999998E-2</v>
      </c>
      <c r="J104" s="8">
        <v>3.9780000000000003E-2</v>
      </c>
      <c r="K104" s="8">
        <v>2.7380000000000002E-2</v>
      </c>
      <c r="L104" s="8">
        <v>3.2550000000000003E-2</v>
      </c>
      <c r="M104" s="8">
        <v>3.739E-2</v>
      </c>
      <c r="N104" s="8">
        <v>1.813E-2</v>
      </c>
      <c r="O104" s="8">
        <v>2.0030000000000003E-2</v>
      </c>
      <c r="P104" s="8">
        <v>2.2919999999999999E-2</v>
      </c>
      <c r="Q104" s="8">
        <v>4.1950000000000001E-2</v>
      </c>
      <c r="R104" s="8">
        <v>2.3769999999999999E-2</v>
      </c>
      <c r="S104">
        <v>95</v>
      </c>
      <c r="T104" s="8">
        <v>2.9530000000000001E-2</v>
      </c>
      <c r="U104" s="8">
        <v>3.2480000000000002E-2</v>
      </c>
      <c r="V104" s="8">
        <v>3.0009999999999998E-2</v>
      </c>
      <c r="W104" s="8">
        <v>3.1899999999999998E-2</v>
      </c>
      <c r="X104" s="8">
        <v>3.4070000000000003E-2</v>
      </c>
      <c r="Y104" s="8">
        <v>3.3009999999999998E-2</v>
      </c>
      <c r="Z104" s="8">
        <v>4.3069999999999997E-2</v>
      </c>
      <c r="AA104" s="8">
        <v>3.8929999999999999E-2</v>
      </c>
      <c r="AB104" s="8">
        <v>3.143E-2</v>
      </c>
      <c r="AC104" s="8">
        <v>3.5020000000000003E-2</v>
      </c>
      <c r="AD104" s="8">
        <v>3.8330000000000003E-2</v>
      </c>
      <c r="AE104" s="8">
        <v>2.104E-2</v>
      </c>
      <c r="AF104" s="8">
        <v>2.2370000000000001E-2</v>
      </c>
      <c r="AG104" s="8">
        <v>2.393E-2</v>
      </c>
      <c r="AH104" s="8">
        <v>4.5629999999999997E-2</v>
      </c>
      <c r="AI104" s="8">
        <v>2.7519999999999999E-2</v>
      </c>
      <c r="AJ104">
        <v>95</v>
      </c>
      <c r="AK104" s="8">
        <v>2.0750000000000001E-2</v>
      </c>
      <c r="AL104" s="8">
        <v>0.02</v>
      </c>
      <c r="AM104" s="8">
        <v>2.0750000000000001E-2</v>
      </c>
      <c r="AN104" s="8">
        <v>0.02</v>
      </c>
      <c r="AO104" s="8">
        <v>0.02</v>
      </c>
      <c r="AP104" s="8">
        <v>0.02</v>
      </c>
      <c r="AQ104" s="8">
        <v>0.03</v>
      </c>
      <c r="AR104" s="8">
        <v>0.02</v>
      </c>
      <c r="AS104" s="8">
        <v>2.0750000000000001E-2</v>
      </c>
      <c r="AT104" s="8">
        <v>0.02</v>
      </c>
      <c r="AU104" s="8">
        <v>0.02</v>
      </c>
      <c r="AV104" s="8">
        <v>0.01</v>
      </c>
      <c r="AW104" s="8">
        <v>2.7130000000000001E-2</v>
      </c>
      <c r="AX104" s="8">
        <v>2.2460000000000001E-2</v>
      </c>
      <c r="AY104" s="8">
        <v>0.03</v>
      </c>
      <c r="AZ104" s="8">
        <v>0.02</v>
      </c>
    </row>
    <row r="105" spans="2:52" x14ac:dyDescent="0.25">
      <c r="B105">
        <v>96</v>
      </c>
      <c r="C105" s="7">
        <v>2.76E-2</v>
      </c>
      <c r="D105" s="7">
        <v>3.4200000000000001E-2</v>
      </c>
      <c r="E105" s="7">
        <v>2.7570000000000001E-2</v>
      </c>
      <c r="F105" s="8">
        <v>3.1570000000000001E-2</v>
      </c>
      <c r="G105" s="9">
        <v>3.56E-2</v>
      </c>
      <c r="H105" s="9">
        <v>3.2820000000000002E-2</v>
      </c>
      <c r="I105" s="9">
        <v>4.5760000000000002E-2</v>
      </c>
      <c r="J105" s="8">
        <v>3.9739999999999998E-2</v>
      </c>
      <c r="K105" s="8">
        <v>2.7470000000000005E-2</v>
      </c>
      <c r="L105" s="8">
        <v>3.2590000000000001E-2</v>
      </c>
      <c r="M105" s="8">
        <v>3.737E-2</v>
      </c>
      <c r="N105" s="8">
        <v>1.821E-2</v>
      </c>
      <c r="O105" s="8">
        <v>2.0199999999999999E-2</v>
      </c>
      <c r="P105" s="8">
        <v>2.3050000000000001E-2</v>
      </c>
      <c r="Q105" s="8">
        <v>4.1980000000000003E-2</v>
      </c>
      <c r="R105" s="8">
        <v>2.3890000000000002E-2</v>
      </c>
      <c r="S105">
        <v>96</v>
      </c>
      <c r="T105" s="8">
        <v>2.9600000000000001E-2</v>
      </c>
      <c r="U105" s="8">
        <v>3.252E-2</v>
      </c>
      <c r="V105" s="8">
        <v>3.007E-2</v>
      </c>
      <c r="W105" s="8">
        <v>3.1940000000000003E-2</v>
      </c>
      <c r="X105" s="8">
        <v>3.4090000000000002E-2</v>
      </c>
      <c r="Y105" s="8">
        <v>3.304E-2</v>
      </c>
      <c r="Z105" s="8">
        <v>4.3090000000000003E-2</v>
      </c>
      <c r="AA105" s="8">
        <v>3.8899999999999997E-2</v>
      </c>
      <c r="AB105" s="8">
        <v>3.1469999999999998E-2</v>
      </c>
      <c r="AC105" s="8">
        <v>3.5029999999999999E-2</v>
      </c>
      <c r="AD105" s="8">
        <v>3.8309999999999997E-2</v>
      </c>
      <c r="AE105" s="8">
        <v>2.1090000000000001E-2</v>
      </c>
      <c r="AF105" s="8">
        <v>2.2509999999999999E-2</v>
      </c>
      <c r="AG105" s="8">
        <v>2.4049999999999998E-2</v>
      </c>
      <c r="AH105" s="8">
        <v>4.5629999999999997E-2</v>
      </c>
      <c r="AI105" s="8">
        <v>2.76E-2</v>
      </c>
      <c r="AJ105">
        <v>96</v>
      </c>
      <c r="AK105" s="8">
        <v>2.0750000000000001E-2</v>
      </c>
      <c r="AL105" s="8">
        <v>0.02</v>
      </c>
      <c r="AM105" s="8">
        <v>2.0750000000000001E-2</v>
      </c>
      <c r="AN105" s="8">
        <v>0.02</v>
      </c>
      <c r="AO105" s="8">
        <v>0.02</v>
      </c>
      <c r="AP105" s="8">
        <v>0.02</v>
      </c>
      <c r="AQ105" s="8">
        <v>0.03</v>
      </c>
      <c r="AR105" s="8">
        <v>0.02</v>
      </c>
      <c r="AS105" s="8">
        <v>2.0750000000000001E-2</v>
      </c>
      <c r="AT105" s="8">
        <v>0.02</v>
      </c>
      <c r="AU105" s="8">
        <v>0.02</v>
      </c>
      <c r="AV105" s="8">
        <v>0.01</v>
      </c>
      <c r="AW105" s="8">
        <v>2.7060000000000001E-2</v>
      </c>
      <c r="AX105" s="8">
        <v>2.2440000000000002E-2</v>
      </c>
      <c r="AY105" s="8">
        <v>0.03</v>
      </c>
      <c r="AZ105" s="8">
        <v>0.02</v>
      </c>
    </row>
    <row r="106" spans="2:52" x14ac:dyDescent="0.25">
      <c r="B106">
        <v>97</v>
      </c>
      <c r="C106" s="7">
        <v>2.7679999999999996E-2</v>
      </c>
      <c r="D106" s="7">
        <v>3.422E-2</v>
      </c>
      <c r="E106" s="7">
        <v>2.7660000000000001E-2</v>
      </c>
      <c r="F106" s="8">
        <v>3.1609999999999999E-2</v>
      </c>
      <c r="G106" s="9">
        <v>3.56E-2</v>
      </c>
      <c r="H106" s="9">
        <v>3.2849999999999997E-2</v>
      </c>
      <c r="I106" s="9">
        <v>4.5760000000000002E-2</v>
      </c>
      <c r="J106" s="8">
        <v>3.9699999999999999E-2</v>
      </c>
      <c r="K106" s="8">
        <v>2.7550000000000005E-2</v>
      </c>
      <c r="L106" s="8">
        <v>3.2620000000000003E-2</v>
      </c>
      <c r="M106" s="8">
        <v>3.7359999999999997E-2</v>
      </c>
      <c r="N106" s="8">
        <v>1.8290000000000001E-2</v>
      </c>
      <c r="O106" s="8">
        <v>2.036E-2</v>
      </c>
      <c r="P106" s="8">
        <v>2.3179999999999999E-2</v>
      </c>
      <c r="Q106" s="8">
        <v>4.2009999999999999E-2</v>
      </c>
      <c r="R106" s="8">
        <v>2.4E-2</v>
      </c>
      <c r="S106">
        <v>97</v>
      </c>
      <c r="T106" s="8">
        <v>2.9659999999999999E-2</v>
      </c>
      <c r="U106" s="8">
        <v>3.2559999999999999E-2</v>
      </c>
      <c r="V106" s="8">
        <v>3.0130000000000001E-2</v>
      </c>
      <c r="W106" s="8">
        <v>3.1980000000000001E-2</v>
      </c>
      <c r="X106" s="8">
        <v>3.4110000000000001E-2</v>
      </c>
      <c r="Y106" s="8">
        <v>3.3070000000000002E-2</v>
      </c>
      <c r="Z106" s="8">
        <v>4.3110000000000002E-2</v>
      </c>
      <c r="AA106" s="8">
        <v>3.8870000000000002E-2</v>
      </c>
      <c r="AB106" s="8">
        <v>3.1519999999999999E-2</v>
      </c>
      <c r="AC106" s="8">
        <v>3.5040000000000002E-2</v>
      </c>
      <c r="AD106" s="8">
        <v>3.8280000000000002E-2</v>
      </c>
      <c r="AE106" s="8">
        <v>2.1139999999999999E-2</v>
      </c>
      <c r="AF106" s="8">
        <v>2.265E-2</v>
      </c>
      <c r="AG106" s="8">
        <v>2.4170000000000001E-2</v>
      </c>
      <c r="AH106" s="8">
        <v>4.5620000000000001E-2</v>
      </c>
      <c r="AI106" s="8">
        <v>2.768E-2</v>
      </c>
      <c r="AJ106">
        <v>97</v>
      </c>
      <c r="AK106" s="8">
        <v>2.0740000000000001E-2</v>
      </c>
      <c r="AL106" s="8">
        <v>0.02</v>
      </c>
      <c r="AM106" s="8">
        <v>2.0740000000000001E-2</v>
      </c>
      <c r="AN106" s="8">
        <v>0.02</v>
      </c>
      <c r="AO106" s="8">
        <v>0.02</v>
      </c>
      <c r="AP106" s="8">
        <v>0.02</v>
      </c>
      <c r="AQ106" s="8">
        <v>0.03</v>
      </c>
      <c r="AR106" s="8">
        <v>0.02</v>
      </c>
      <c r="AS106" s="8">
        <v>2.0740000000000001E-2</v>
      </c>
      <c r="AT106" s="8">
        <v>0.02</v>
      </c>
      <c r="AU106" s="8">
        <v>0.02</v>
      </c>
      <c r="AV106" s="8">
        <v>0.01</v>
      </c>
      <c r="AW106" s="8">
        <v>2.699E-2</v>
      </c>
      <c r="AX106" s="8">
        <v>2.2409999999999999E-2</v>
      </c>
      <c r="AY106" s="8">
        <v>0.03</v>
      </c>
      <c r="AZ106" s="8">
        <v>0.02</v>
      </c>
    </row>
    <row r="107" spans="2:52" x14ac:dyDescent="0.25">
      <c r="B107">
        <v>98</v>
      </c>
      <c r="C107" s="7">
        <v>2.7770000000000003E-2</v>
      </c>
      <c r="D107" s="7">
        <v>3.424E-2</v>
      </c>
      <c r="E107" s="7">
        <v>2.7740000000000001E-2</v>
      </c>
      <c r="F107" s="8">
        <v>3.1660000000000001E-2</v>
      </c>
      <c r="G107" s="9">
        <v>3.5610000000000003E-2</v>
      </c>
      <c r="H107" s="9">
        <v>3.2890000000000003E-2</v>
      </c>
      <c r="I107" s="9">
        <v>4.5749999999999999E-2</v>
      </c>
      <c r="J107" s="8">
        <v>3.9660000000000001E-2</v>
      </c>
      <c r="K107" s="8">
        <v>2.7640000000000001E-2</v>
      </c>
      <c r="L107" s="8">
        <v>3.2660000000000002E-2</v>
      </c>
      <c r="M107" s="8">
        <v>3.7350000000000001E-2</v>
      </c>
      <c r="N107" s="8">
        <v>1.8370000000000001E-2</v>
      </c>
      <c r="O107" s="8">
        <v>2.052E-2</v>
      </c>
      <c r="P107" s="8">
        <v>2.3310000000000001E-2</v>
      </c>
      <c r="Q107" s="8">
        <v>4.2050000000000004E-2</v>
      </c>
      <c r="R107" s="8">
        <v>2.4109999999999999E-2</v>
      </c>
      <c r="S107">
        <v>98</v>
      </c>
      <c r="T107" s="8">
        <v>2.9729999999999999E-2</v>
      </c>
      <c r="U107" s="8">
        <v>3.2590000000000001E-2</v>
      </c>
      <c r="V107" s="8">
        <v>3.0190000000000002E-2</v>
      </c>
      <c r="W107" s="8">
        <v>3.202E-2</v>
      </c>
      <c r="X107" s="8">
        <v>3.4119999999999998E-2</v>
      </c>
      <c r="Y107" s="8">
        <v>3.3099999999999997E-2</v>
      </c>
      <c r="Z107" s="8">
        <v>4.3130000000000002E-2</v>
      </c>
      <c r="AA107" s="8">
        <v>3.884E-2</v>
      </c>
      <c r="AB107" s="8">
        <v>3.1570000000000001E-2</v>
      </c>
      <c r="AC107" s="8">
        <v>3.5049999999999998E-2</v>
      </c>
      <c r="AD107" s="8">
        <v>3.8260000000000002E-2</v>
      </c>
      <c r="AE107" s="8">
        <v>2.1190000000000001E-2</v>
      </c>
      <c r="AF107" s="8">
        <v>2.2790000000000001E-2</v>
      </c>
      <c r="AG107" s="8">
        <v>2.4289999999999999E-2</v>
      </c>
      <c r="AH107" s="8">
        <v>4.5620000000000001E-2</v>
      </c>
      <c r="AI107" s="8">
        <v>2.775E-2</v>
      </c>
      <c r="AJ107">
        <v>98</v>
      </c>
      <c r="AK107" s="8">
        <v>2.0729999999999998E-2</v>
      </c>
      <c r="AL107" s="8">
        <v>0.02</v>
      </c>
      <c r="AM107" s="8">
        <v>2.0729999999999998E-2</v>
      </c>
      <c r="AN107" s="8">
        <v>0.02</v>
      </c>
      <c r="AO107" s="8">
        <v>0.02</v>
      </c>
      <c r="AP107" s="8">
        <v>0.02</v>
      </c>
      <c r="AQ107" s="8">
        <v>0.03</v>
      </c>
      <c r="AR107" s="8">
        <v>0.02</v>
      </c>
      <c r="AS107" s="8">
        <v>2.0729999999999998E-2</v>
      </c>
      <c r="AT107" s="8">
        <v>0.02</v>
      </c>
      <c r="AU107" s="8">
        <v>0.02</v>
      </c>
      <c r="AV107" s="8">
        <v>0.01</v>
      </c>
      <c r="AW107" s="8">
        <v>2.6919999999999999E-2</v>
      </c>
      <c r="AX107" s="8">
        <v>2.239E-2</v>
      </c>
      <c r="AY107" s="8">
        <v>0.03</v>
      </c>
      <c r="AZ107" s="8">
        <v>0.02</v>
      </c>
    </row>
    <row r="108" spans="2:52" x14ac:dyDescent="0.25">
      <c r="B108">
        <v>99</v>
      </c>
      <c r="C108" s="7">
        <v>2.785E-2</v>
      </c>
      <c r="D108" s="7">
        <v>3.4259999999999999E-2</v>
      </c>
      <c r="E108" s="7">
        <v>2.7820000000000001E-2</v>
      </c>
      <c r="F108" s="8">
        <v>3.1699999999999999E-2</v>
      </c>
      <c r="G108" s="9">
        <v>3.5610000000000003E-2</v>
      </c>
      <c r="H108" s="9">
        <v>3.2919999999999998E-2</v>
      </c>
      <c r="I108" s="9">
        <v>4.5739999999999996E-2</v>
      </c>
      <c r="J108" s="8">
        <v>3.9629999999999999E-2</v>
      </c>
      <c r="K108" s="8">
        <v>2.7720000000000002E-2</v>
      </c>
      <c r="L108" s="8">
        <v>3.2689999999999997E-2</v>
      </c>
      <c r="M108" s="8">
        <v>3.7330000000000002E-2</v>
      </c>
      <c r="N108" s="8">
        <v>1.8450000000000001E-2</v>
      </c>
      <c r="O108" s="8">
        <v>2.0670000000000001E-2</v>
      </c>
      <c r="P108" s="8">
        <v>2.3439999999999999E-2</v>
      </c>
      <c r="Q108" s="8">
        <v>4.207000000000001E-2</v>
      </c>
      <c r="R108" s="8">
        <v>2.4219999999999998E-2</v>
      </c>
      <c r="S108">
        <v>99</v>
      </c>
      <c r="T108" s="8">
        <v>2.9790000000000001E-2</v>
      </c>
      <c r="U108" s="8">
        <v>3.2620000000000003E-2</v>
      </c>
      <c r="V108" s="8">
        <v>3.0249999999999999E-2</v>
      </c>
      <c r="W108" s="8">
        <v>3.2059999999999998E-2</v>
      </c>
      <c r="X108" s="8">
        <v>3.4139999999999997E-2</v>
      </c>
      <c r="Y108" s="8">
        <v>3.313E-2</v>
      </c>
      <c r="Z108" s="8">
        <v>4.3150000000000001E-2</v>
      </c>
      <c r="AA108" s="8">
        <v>3.8809999999999997E-2</v>
      </c>
      <c r="AB108" s="8">
        <v>3.1609999999999999E-2</v>
      </c>
      <c r="AC108" s="8">
        <v>3.5060000000000001E-2</v>
      </c>
      <c r="AD108" s="8">
        <v>3.8240000000000003E-2</v>
      </c>
      <c r="AE108" s="8">
        <v>2.1239999999999998E-2</v>
      </c>
      <c r="AF108" s="8">
        <v>2.2919999999999999E-2</v>
      </c>
      <c r="AG108" s="8">
        <v>2.4410000000000001E-2</v>
      </c>
      <c r="AH108" s="8">
        <v>4.5609999999999998E-2</v>
      </c>
      <c r="AI108" s="8">
        <v>2.7820000000000001E-2</v>
      </c>
      <c r="AJ108">
        <v>99</v>
      </c>
      <c r="AK108" s="8">
        <v>2.0719999999999999E-2</v>
      </c>
      <c r="AL108" s="8">
        <v>0.02</v>
      </c>
      <c r="AM108" s="8">
        <v>2.0719999999999999E-2</v>
      </c>
      <c r="AN108" s="8">
        <v>0.02</v>
      </c>
      <c r="AO108" s="8">
        <v>0.02</v>
      </c>
      <c r="AP108" s="8">
        <v>0.02</v>
      </c>
      <c r="AQ108" s="8">
        <v>0.03</v>
      </c>
      <c r="AR108" s="8">
        <v>0.02</v>
      </c>
      <c r="AS108" s="8">
        <v>2.0719999999999999E-2</v>
      </c>
      <c r="AT108" s="8">
        <v>0.02</v>
      </c>
      <c r="AU108" s="8">
        <v>0.02</v>
      </c>
      <c r="AV108" s="8">
        <v>0.01</v>
      </c>
      <c r="AW108" s="8">
        <v>2.6849999999999999E-2</v>
      </c>
      <c r="AX108" s="8">
        <v>2.2370000000000001E-2</v>
      </c>
      <c r="AY108" s="8">
        <v>0.03</v>
      </c>
      <c r="AZ108" s="8">
        <v>0.02</v>
      </c>
    </row>
    <row r="109" spans="2:52" x14ac:dyDescent="0.25">
      <c r="B109">
        <v>100</v>
      </c>
      <c r="C109" s="7">
        <v>2.793E-2</v>
      </c>
      <c r="D109" s="7">
        <v>3.4279999999999998E-2</v>
      </c>
      <c r="E109" s="7">
        <v>2.7910000000000001E-2</v>
      </c>
      <c r="F109" s="8">
        <v>3.175E-2</v>
      </c>
      <c r="G109" s="9">
        <v>3.5619999999999999E-2</v>
      </c>
      <c r="H109" s="9">
        <v>3.295E-2</v>
      </c>
      <c r="I109" s="9">
        <v>4.5730000000000007E-2</v>
      </c>
      <c r="J109" s="8">
        <v>3.959E-2</v>
      </c>
      <c r="K109" s="8">
        <v>2.7810000000000001E-2</v>
      </c>
      <c r="L109" s="8">
        <v>3.2719999999999999E-2</v>
      </c>
      <c r="M109" s="8">
        <v>3.7319999999999999E-2</v>
      </c>
      <c r="N109" s="8">
        <v>1.8519999999999998E-2</v>
      </c>
      <c r="O109" s="8">
        <v>2.0820000000000002E-2</v>
      </c>
      <c r="P109" s="8">
        <v>2.3560000000000005E-2</v>
      </c>
      <c r="Q109" s="8">
        <v>4.2099999999999999E-2</v>
      </c>
      <c r="R109" s="8">
        <v>2.4330000000000004E-2</v>
      </c>
      <c r="S109">
        <v>100</v>
      </c>
      <c r="T109" s="8">
        <v>2.9850000000000002E-2</v>
      </c>
      <c r="U109" s="8">
        <v>3.2660000000000002E-2</v>
      </c>
      <c r="V109" s="8">
        <v>3.031E-2</v>
      </c>
      <c r="W109" s="8">
        <v>3.2099999999999997E-2</v>
      </c>
      <c r="X109" s="8">
        <v>3.4160000000000003E-2</v>
      </c>
      <c r="Y109" s="8">
        <v>3.3160000000000002E-2</v>
      </c>
      <c r="Z109" s="8">
        <v>4.317E-2</v>
      </c>
      <c r="AA109" s="8">
        <v>3.8780000000000002E-2</v>
      </c>
      <c r="AB109" s="8">
        <v>3.1649999999999998E-2</v>
      </c>
      <c r="AC109" s="8">
        <v>3.5069999999999997E-2</v>
      </c>
      <c r="AD109" s="8">
        <v>3.8219999999999997E-2</v>
      </c>
      <c r="AE109" s="8">
        <v>2.129E-2</v>
      </c>
      <c r="AF109" s="8">
        <v>2.3050000000000001E-2</v>
      </c>
      <c r="AG109" s="8">
        <v>2.453E-2</v>
      </c>
      <c r="AH109" s="8">
        <v>4.5600000000000002E-2</v>
      </c>
      <c r="AI109" s="8">
        <v>2.7900000000000001E-2</v>
      </c>
      <c r="AJ109">
        <v>100</v>
      </c>
      <c r="AK109" s="8">
        <v>2.0719999999999999E-2</v>
      </c>
      <c r="AL109" s="8">
        <v>0.02</v>
      </c>
      <c r="AM109" s="8">
        <v>2.0719999999999999E-2</v>
      </c>
      <c r="AN109" s="8">
        <v>0.02</v>
      </c>
      <c r="AO109" s="8">
        <v>0.02</v>
      </c>
      <c r="AP109" s="8">
        <v>0.02</v>
      </c>
      <c r="AQ109" s="8">
        <v>0.03</v>
      </c>
      <c r="AR109" s="8">
        <v>0.02</v>
      </c>
      <c r="AS109" s="8">
        <v>2.0719999999999999E-2</v>
      </c>
      <c r="AT109" s="8">
        <v>0.02</v>
      </c>
      <c r="AU109" s="8">
        <v>0.02</v>
      </c>
      <c r="AV109" s="8">
        <v>0.01</v>
      </c>
      <c r="AW109" s="8">
        <v>2.6780000000000002E-2</v>
      </c>
      <c r="AX109" s="8">
        <v>2.2339999999999999E-2</v>
      </c>
      <c r="AY109" s="8">
        <v>0.03</v>
      </c>
      <c r="AZ109" s="8">
        <v>0.02</v>
      </c>
    </row>
    <row r="110" spans="2:52" x14ac:dyDescent="0.25">
      <c r="B110">
        <v>101</v>
      </c>
      <c r="C110" s="7">
        <v>2.801E-2</v>
      </c>
      <c r="D110" s="7">
        <v>3.4290000000000001E-2</v>
      </c>
      <c r="E110" s="7">
        <v>2.7990000000000001E-2</v>
      </c>
      <c r="F110" s="8">
        <v>3.1789999999999999E-2</v>
      </c>
      <c r="G110" s="9">
        <v>3.5619999999999999E-2</v>
      </c>
      <c r="H110" s="9">
        <v>3.2980000000000002E-2</v>
      </c>
      <c r="I110" s="9">
        <v>4.5730000000000007E-2</v>
      </c>
      <c r="J110" s="8">
        <v>3.9550000000000002E-2</v>
      </c>
      <c r="K110" s="8">
        <v>2.7890000000000002E-2</v>
      </c>
      <c r="L110" s="8">
        <v>3.2759999999999997E-2</v>
      </c>
      <c r="M110" s="8">
        <v>3.7310000000000003E-2</v>
      </c>
      <c r="N110" s="8">
        <v>1.8599999999999998E-2</v>
      </c>
      <c r="O110" s="8">
        <v>2.0969999999999999E-2</v>
      </c>
      <c r="P110" s="8">
        <v>2.3689999999999999E-2</v>
      </c>
      <c r="Q110" s="8">
        <v>4.2130000000000001E-2</v>
      </c>
      <c r="R110" s="8">
        <v>2.443E-2</v>
      </c>
      <c r="S110">
        <v>101</v>
      </c>
      <c r="T110" s="8">
        <v>2.9909999999999999E-2</v>
      </c>
      <c r="U110" s="8">
        <v>3.2689999999999997E-2</v>
      </c>
      <c r="V110" s="8">
        <v>3.0370000000000001E-2</v>
      </c>
      <c r="W110" s="8">
        <v>3.2140000000000002E-2</v>
      </c>
      <c r="X110" s="8">
        <v>3.4180000000000002E-2</v>
      </c>
      <c r="Y110" s="8">
        <v>3.3189999999999997E-2</v>
      </c>
      <c r="Z110" s="8">
        <v>4.3180000000000003E-2</v>
      </c>
      <c r="AA110" s="8">
        <v>3.875E-2</v>
      </c>
      <c r="AB110" s="8">
        <v>3.1699999999999999E-2</v>
      </c>
      <c r="AC110" s="8">
        <v>3.5069999999999997E-2</v>
      </c>
      <c r="AD110" s="8">
        <v>3.8190000000000002E-2</v>
      </c>
      <c r="AE110" s="8">
        <v>2.1340000000000001E-2</v>
      </c>
      <c r="AF110" s="8">
        <v>2.3179999999999999E-2</v>
      </c>
      <c r="AG110" s="8">
        <v>2.4639999999999999E-2</v>
      </c>
      <c r="AH110" s="8">
        <v>4.5600000000000002E-2</v>
      </c>
      <c r="AI110" s="8">
        <v>2.7969999999999998E-2</v>
      </c>
      <c r="AJ110">
        <v>101</v>
      </c>
      <c r="AK110" s="8">
        <v>2.0709999999999999E-2</v>
      </c>
      <c r="AL110" s="8">
        <v>0.02</v>
      </c>
      <c r="AM110" s="8">
        <v>2.0709999999999999E-2</v>
      </c>
      <c r="AN110" s="8">
        <v>0.02</v>
      </c>
      <c r="AO110" s="8">
        <v>0.02</v>
      </c>
      <c r="AP110" s="8">
        <v>0.02</v>
      </c>
      <c r="AQ110" s="8">
        <v>0.03</v>
      </c>
      <c r="AR110" s="8">
        <v>0.02</v>
      </c>
      <c r="AS110" s="8">
        <v>2.0709999999999999E-2</v>
      </c>
      <c r="AT110" s="8">
        <v>0.02</v>
      </c>
      <c r="AU110" s="8">
        <v>0.02</v>
      </c>
      <c r="AV110" s="8">
        <v>0.01</v>
      </c>
      <c r="AW110" s="8">
        <v>2.6710000000000001E-2</v>
      </c>
      <c r="AX110" s="8">
        <v>2.232E-2</v>
      </c>
      <c r="AY110" s="8">
        <v>0.03</v>
      </c>
      <c r="AZ110" s="8">
        <v>0.02</v>
      </c>
    </row>
    <row r="111" spans="2:52" x14ac:dyDescent="0.25">
      <c r="B111">
        <v>102</v>
      </c>
      <c r="C111" s="7">
        <v>2.809E-2</v>
      </c>
      <c r="D111" s="7">
        <v>3.431E-2</v>
      </c>
      <c r="E111" s="7">
        <v>2.8060000000000002E-2</v>
      </c>
      <c r="F111" s="8">
        <v>3.1829999999999997E-2</v>
      </c>
      <c r="G111" s="9">
        <v>3.5619999999999999E-2</v>
      </c>
      <c r="H111" s="9">
        <v>3.3009999999999998E-2</v>
      </c>
      <c r="I111" s="9">
        <v>4.5720000000000004E-2</v>
      </c>
      <c r="J111" s="8">
        <v>3.952E-2</v>
      </c>
      <c r="K111" s="8">
        <v>2.7969999999999998E-2</v>
      </c>
      <c r="L111" s="8">
        <v>3.279E-2</v>
      </c>
      <c r="M111" s="8">
        <v>3.7289999999999997E-2</v>
      </c>
      <c r="N111" s="8">
        <v>1.8669999999999999E-2</v>
      </c>
      <c r="O111" s="8">
        <v>2.112E-2</v>
      </c>
      <c r="P111" s="8">
        <v>2.3810000000000001E-2</v>
      </c>
      <c r="Q111" s="8">
        <v>4.2160000000000003E-2</v>
      </c>
      <c r="R111" s="8">
        <v>2.4539999999999996E-2</v>
      </c>
      <c r="S111">
        <v>102</v>
      </c>
      <c r="T111" s="8">
        <v>2.997E-2</v>
      </c>
      <c r="U111" s="8">
        <v>3.2719999999999999E-2</v>
      </c>
      <c r="V111" s="8">
        <v>3.0419999999999999E-2</v>
      </c>
      <c r="W111" s="8">
        <v>3.218E-2</v>
      </c>
      <c r="X111" s="8">
        <v>3.4200000000000001E-2</v>
      </c>
      <c r="Y111" s="8">
        <v>3.322E-2</v>
      </c>
      <c r="Z111" s="8">
        <v>4.3200000000000002E-2</v>
      </c>
      <c r="AA111" s="8">
        <v>3.8730000000000001E-2</v>
      </c>
      <c r="AB111" s="8">
        <v>3.1739999999999997E-2</v>
      </c>
      <c r="AC111" s="8">
        <v>3.508E-2</v>
      </c>
      <c r="AD111" s="8">
        <v>3.8170000000000003E-2</v>
      </c>
      <c r="AE111" s="8">
        <v>2.138E-2</v>
      </c>
      <c r="AF111" s="8">
        <v>2.3300000000000001E-2</v>
      </c>
      <c r="AG111" s="8">
        <v>2.4750000000000001E-2</v>
      </c>
      <c r="AH111" s="8">
        <v>4.5589999999999999E-2</v>
      </c>
      <c r="AI111" s="8">
        <v>2.8029999999999999E-2</v>
      </c>
      <c r="AJ111">
        <v>102</v>
      </c>
      <c r="AK111" s="8">
        <v>2.07E-2</v>
      </c>
      <c r="AL111" s="8">
        <v>0.02</v>
      </c>
      <c r="AM111" s="8">
        <v>2.07E-2</v>
      </c>
      <c r="AN111" s="8">
        <v>0.02</v>
      </c>
      <c r="AO111" s="8">
        <v>0.02</v>
      </c>
      <c r="AP111" s="8">
        <v>0.02</v>
      </c>
      <c r="AQ111" s="8">
        <v>0.03</v>
      </c>
      <c r="AR111" s="8">
        <v>0.02</v>
      </c>
      <c r="AS111" s="8">
        <v>2.07E-2</v>
      </c>
      <c r="AT111" s="8">
        <v>0.02</v>
      </c>
      <c r="AU111" s="8">
        <v>0.02</v>
      </c>
      <c r="AV111" s="8">
        <v>0.01</v>
      </c>
      <c r="AW111" s="8">
        <v>2.665E-2</v>
      </c>
      <c r="AX111" s="8">
        <v>2.23E-2</v>
      </c>
      <c r="AY111" s="8">
        <v>0.03</v>
      </c>
      <c r="AZ111" s="8">
        <v>0.02</v>
      </c>
    </row>
    <row r="112" spans="2:52" x14ac:dyDescent="0.25">
      <c r="B112">
        <v>103</v>
      </c>
      <c r="C112" s="7">
        <v>2.8160000000000004E-2</v>
      </c>
      <c r="D112" s="7">
        <v>3.4329999999999999E-2</v>
      </c>
      <c r="E112" s="7">
        <v>2.8140000000000002E-2</v>
      </c>
      <c r="F112" s="8">
        <v>3.1870000000000002E-2</v>
      </c>
      <c r="G112" s="9">
        <v>3.5630000000000002E-2</v>
      </c>
      <c r="H112" s="9">
        <v>3.304E-2</v>
      </c>
      <c r="I112" s="9">
        <v>4.5710000000000001E-2</v>
      </c>
      <c r="J112" s="8">
        <v>3.9489999999999997E-2</v>
      </c>
      <c r="K112" s="8">
        <v>2.8039999999999999E-2</v>
      </c>
      <c r="L112" s="8">
        <v>3.2820000000000002E-2</v>
      </c>
      <c r="M112" s="8">
        <v>3.7280000000000001E-2</v>
      </c>
      <c r="N112" s="8">
        <v>1.874E-2</v>
      </c>
      <c r="O112" s="8">
        <v>2.1260000000000005E-2</v>
      </c>
      <c r="P112" s="8">
        <v>2.392E-2</v>
      </c>
      <c r="Q112" s="8">
        <v>4.2189999999999991E-2</v>
      </c>
      <c r="R112" s="8">
        <v>2.4639999999999999E-2</v>
      </c>
      <c r="S112">
        <v>103</v>
      </c>
      <c r="T112" s="8">
        <v>3.0030000000000001E-2</v>
      </c>
      <c r="U112" s="8">
        <v>3.2759999999999997E-2</v>
      </c>
      <c r="V112" s="8">
        <v>3.0470000000000001E-2</v>
      </c>
      <c r="W112" s="8">
        <v>3.2219999999999999E-2</v>
      </c>
      <c r="X112" s="8">
        <v>3.422E-2</v>
      </c>
      <c r="Y112" s="8">
        <v>3.3239999999999999E-2</v>
      </c>
      <c r="Z112" s="8">
        <v>4.3220000000000001E-2</v>
      </c>
      <c r="AA112" s="8">
        <v>3.8699999999999998E-2</v>
      </c>
      <c r="AB112" s="8">
        <v>3.1780000000000003E-2</v>
      </c>
      <c r="AC112" s="8">
        <v>3.5090000000000003E-2</v>
      </c>
      <c r="AD112" s="8">
        <v>3.8150000000000003E-2</v>
      </c>
      <c r="AE112" s="8">
        <v>2.1430000000000001E-2</v>
      </c>
      <c r="AF112" s="8">
        <v>2.342E-2</v>
      </c>
      <c r="AG112" s="8">
        <v>2.486E-2</v>
      </c>
      <c r="AH112" s="8">
        <v>4.5589999999999999E-2</v>
      </c>
      <c r="AI112" s="8">
        <v>2.81E-2</v>
      </c>
      <c r="AJ112">
        <v>103</v>
      </c>
      <c r="AK112" s="8">
        <v>2.069E-2</v>
      </c>
      <c r="AL112" s="8">
        <v>0.02</v>
      </c>
      <c r="AM112" s="8">
        <v>2.069E-2</v>
      </c>
      <c r="AN112" s="8">
        <v>0.02</v>
      </c>
      <c r="AO112" s="8">
        <v>0.02</v>
      </c>
      <c r="AP112" s="8">
        <v>0.02</v>
      </c>
      <c r="AQ112" s="8">
        <v>0.03</v>
      </c>
      <c r="AR112" s="8">
        <v>0.02</v>
      </c>
      <c r="AS112" s="8">
        <v>2.069E-2</v>
      </c>
      <c r="AT112" s="8">
        <v>0.02</v>
      </c>
      <c r="AU112" s="8">
        <v>0.02</v>
      </c>
      <c r="AV112" s="8">
        <v>0.01</v>
      </c>
      <c r="AW112" s="8">
        <v>2.6579999999999999E-2</v>
      </c>
      <c r="AX112" s="8">
        <v>2.2280000000000001E-2</v>
      </c>
      <c r="AY112" s="8">
        <v>0.03</v>
      </c>
      <c r="AZ112" s="8">
        <v>0.02</v>
      </c>
    </row>
    <row r="113" spans="2:52" x14ac:dyDescent="0.25">
      <c r="B113">
        <v>104</v>
      </c>
      <c r="C113" s="7">
        <v>2.8240000000000001E-2</v>
      </c>
      <c r="D113" s="7">
        <v>3.4340000000000002E-2</v>
      </c>
      <c r="E113" s="7">
        <v>2.8220000000000002E-2</v>
      </c>
      <c r="F113" s="8">
        <v>3.1910000000000001E-2</v>
      </c>
      <c r="G113" s="9">
        <v>3.5630000000000002E-2</v>
      </c>
      <c r="H113" s="9">
        <v>3.3059999999999999E-2</v>
      </c>
      <c r="I113" s="9">
        <v>4.5710000000000001E-2</v>
      </c>
      <c r="J113" s="8">
        <v>3.9449999999999999E-2</v>
      </c>
      <c r="K113" s="8">
        <v>2.8119999999999999E-2</v>
      </c>
      <c r="L113" s="8">
        <v>3.2849999999999997E-2</v>
      </c>
      <c r="M113" s="8">
        <v>3.7269999999999998E-2</v>
      </c>
      <c r="N113" s="8">
        <v>1.881E-2</v>
      </c>
      <c r="O113" s="8">
        <v>2.1399999999999995E-2</v>
      </c>
      <c r="P113" s="8">
        <v>2.4039999999999999E-2</v>
      </c>
      <c r="Q113" s="8">
        <v>4.2220000000000008E-2</v>
      </c>
      <c r="R113" s="8">
        <v>2.4740000000000002E-2</v>
      </c>
      <c r="S113">
        <v>104</v>
      </c>
      <c r="T113" s="8">
        <v>3.0089999999999999E-2</v>
      </c>
      <c r="U113" s="8">
        <v>3.279E-2</v>
      </c>
      <c r="V113" s="8">
        <v>3.0530000000000002E-2</v>
      </c>
      <c r="W113" s="8">
        <v>3.2250000000000001E-2</v>
      </c>
      <c r="X113" s="8">
        <v>3.4229999999999997E-2</v>
      </c>
      <c r="Y113" s="8">
        <v>3.3270000000000001E-2</v>
      </c>
      <c r="Z113" s="8">
        <v>4.3240000000000001E-2</v>
      </c>
      <c r="AA113" s="8">
        <v>3.8670000000000003E-2</v>
      </c>
      <c r="AB113" s="8">
        <v>3.1820000000000001E-2</v>
      </c>
      <c r="AC113" s="8">
        <v>3.5099999999999999E-2</v>
      </c>
      <c r="AD113" s="8">
        <v>3.8129999999999997E-2</v>
      </c>
      <c r="AE113" s="8">
        <v>2.147E-2</v>
      </c>
      <c r="AF113" s="8">
        <v>2.3539999999999998E-2</v>
      </c>
      <c r="AG113" s="8">
        <v>2.496E-2</v>
      </c>
      <c r="AH113" s="8">
        <v>4.5580000000000002E-2</v>
      </c>
      <c r="AI113" s="8">
        <v>2.8170000000000001E-2</v>
      </c>
      <c r="AJ113">
        <v>104</v>
      </c>
      <c r="AK113" s="8">
        <v>2.069E-2</v>
      </c>
      <c r="AL113" s="8">
        <v>0.02</v>
      </c>
      <c r="AM113" s="8">
        <v>2.069E-2</v>
      </c>
      <c r="AN113" s="8">
        <v>0.02</v>
      </c>
      <c r="AO113" s="8">
        <v>0.02</v>
      </c>
      <c r="AP113" s="8">
        <v>0.02</v>
      </c>
      <c r="AQ113" s="8">
        <v>0.03</v>
      </c>
      <c r="AR113" s="8">
        <v>0.02</v>
      </c>
      <c r="AS113" s="8">
        <v>2.069E-2</v>
      </c>
      <c r="AT113" s="8">
        <v>0.02</v>
      </c>
      <c r="AU113" s="8">
        <v>0.02</v>
      </c>
      <c r="AV113" s="8">
        <v>0.01</v>
      </c>
      <c r="AW113" s="8">
        <v>2.6519999999999998E-2</v>
      </c>
      <c r="AX113" s="8">
        <v>2.2249999999999999E-2</v>
      </c>
      <c r="AY113" s="8">
        <v>0.03</v>
      </c>
      <c r="AZ113" s="8">
        <v>0.02</v>
      </c>
    </row>
    <row r="114" spans="2:52" x14ac:dyDescent="0.25">
      <c r="B114">
        <v>105</v>
      </c>
      <c r="C114" s="7">
        <v>2.8309999999999998E-2</v>
      </c>
      <c r="D114" s="7">
        <v>3.4360000000000002E-2</v>
      </c>
      <c r="E114" s="7">
        <v>2.8289999999999996E-2</v>
      </c>
      <c r="F114" s="8">
        <v>3.1949999999999999E-2</v>
      </c>
      <c r="G114" s="9">
        <v>3.5630000000000002E-2</v>
      </c>
      <c r="H114" s="9">
        <v>3.3090000000000001E-2</v>
      </c>
      <c r="I114" s="9">
        <v>4.5699999999999991E-2</v>
      </c>
      <c r="J114" s="8">
        <v>3.9419999999999997E-2</v>
      </c>
      <c r="K114" s="8">
        <v>2.819E-2</v>
      </c>
      <c r="L114" s="8">
        <v>3.288E-2</v>
      </c>
      <c r="M114" s="8">
        <v>3.7260000000000001E-2</v>
      </c>
      <c r="N114" s="8">
        <v>1.8880000000000001E-2</v>
      </c>
      <c r="O114" s="8">
        <v>2.154E-2</v>
      </c>
      <c r="P114" s="8">
        <v>2.4150000000000001E-2</v>
      </c>
      <c r="Q114" s="8">
        <v>4.224E-2</v>
      </c>
      <c r="R114" s="8">
        <v>2.4830000000000001E-2</v>
      </c>
      <c r="S114">
        <v>105</v>
      </c>
      <c r="T114" s="8">
        <v>3.014E-2</v>
      </c>
      <c r="U114" s="8">
        <v>3.2820000000000002E-2</v>
      </c>
      <c r="V114" s="8">
        <v>3.058E-2</v>
      </c>
      <c r="W114" s="8">
        <v>3.2289999999999999E-2</v>
      </c>
      <c r="X114" s="8">
        <v>3.4250000000000003E-2</v>
      </c>
      <c r="Y114" s="8">
        <v>3.3300000000000003E-2</v>
      </c>
      <c r="Z114" s="8">
        <v>4.3249999999999997E-2</v>
      </c>
      <c r="AA114" s="8">
        <v>3.8649999999999997E-2</v>
      </c>
      <c r="AB114" s="8">
        <v>3.1859999999999999E-2</v>
      </c>
      <c r="AC114" s="8">
        <v>3.5110000000000002E-2</v>
      </c>
      <c r="AD114" s="8">
        <v>3.8109999999999998E-2</v>
      </c>
      <c r="AE114" s="8">
        <v>2.1510000000000001E-2</v>
      </c>
      <c r="AF114" s="8">
        <v>2.366E-2</v>
      </c>
      <c r="AG114" s="8">
        <v>2.5069999999999999E-2</v>
      </c>
      <c r="AH114" s="8">
        <v>4.5569999999999999E-2</v>
      </c>
      <c r="AI114" s="8">
        <v>2.8230000000000002E-2</v>
      </c>
      <c r="AJ114">
        <v>105</v>
      </c>
      <c r="AK114" s="8">
        <v>2.068E-2</v>
      </c>
      <c r="AL114" s="8">
        <v>0.02</v>
      </c>
      <c r="AM114" s="8">
        <v>2.068E-2</v>
      </c>
      <c r="AN114" s="8">
        <v>0.02</v>
      </c>
      <c r="AO114" s="8">
        <v>0.02</v>
      </c>
      <c r="AP114" s="8">
        <v>0.02</v>
      </c>
      <c r="AQ114" s="8">
        <v>0.03</v>
      </c>
      <c r="AR114" s="8">
        <v>0.02</v>
      </c>
      <c r="AS114" s="8">
        <v>2.068E-2</v>
      </c>
      <c r="AT114" s="8">
        <v>0.02</v>
      </c>
      <c r="AU114" s="8">
        <v>0.02</v>
      </c>
      <c r="AV114" s="8">
        <v>0.01</v>
      </c>
      <c r="AW114" s="8">
        <v>2.6460000000000001E-2</v>
      </c>
      <c r="AX114" s="8">
        <v>2.223E-2</v>
      </c>
      <c r="AY114" s="8">
        <v>0.03</v>
      </c>
      <c r="AZ114" s="8">
        <v>0.02</v>
      </c>
    </row>
    <row r="115" spans="2:52" x14ac:dyDescent="0.25">
      <c r="B115">
        <v>106</v>
      </c>
      <c r="C115" s="7">
        <v>2.8389999999999999E-2</v>
      </c>
      <c r="D115" s="7">
        <v>3.4369999999999998E-2</v>
      </c>
      <c r="E115" s="7">
        <v>2.836E-2</v>
      </c>
      <c r="F115" s="8">
        <v>3.1989999999999998E-2</v>
      </c>
      <c r="G115" s="9">
        <v>3.5639999999999998E-2</v>
      </c>
      <c r="H115" s="9">
        <v>3.3119999999999997E-2</v>
      </c>
      <c r="I115" s="9">
        <v>4.5690000000000001E-2</v>
      </c>
      <c r="J115" s="8">
        <v>3.9390000000000001E-2</v>
      </c>
      <c r="K115" s="8">
        <v>2.827E-2</v>
      </c>
      <c r="L115" s="8">
        <v>3.2910000000000002E-2</v>
      </c>
      <c r="M115" s="8">
        <v>3.7240000000000002E-2</v>
      </c>
      <c r="N115" s="8">
        <v>1.8939999999999999E-2</v>
      </c>
      <c r="O115" s="8">
        <v>2.1669999999999998E-2</v>
      </c>
      <c r="P115" s="8">
        <v>2.426E-2</v>
      </c>
      <c r="Q115" s="8">
        <v>4.2270000000000002E-2</v>
      </c>
      <c r="R115" s="8">
        <v>2.4929999999999997E-2</v>
      </c>
      <c r="S115">
        <v>106</v>
      </c>
      <c r="T115" s="8">
        <v>3.0200000000000001E-2</v>
      </c>
      <c r="U115" s="8">
        <v>3.2849999999999997E-2</v>
      </c>
      <c r="V115" s="8">
        <v>3.0630000000000001E-2</v>
      </c>
      <c r="W115" s="8">
        <v>3.2320000000000002E-2</v>
      </c>
      <c r="X115" s="8">
        <v>3.4270000000000002E-2</v>
      </c>
      <c r="Y115" s="8">
        <v>3.3320000000000002E-2</v>
      </c>
      <c r="Z115" s="8">
        <v>4.3270000000000003E-2</v>
      </c>
      <c r="AA115" s="8">
        <v>3.8620000000000002E-2</v>
      </c>
      <c r="AB115" s="8">
        <v>3.1899999999999998E-2</v>
      </c>
      <c r="AC115" s="8">
        <v>3.5119999999999998E-2</v>
      </c>
      <c r="AD115" s="8">
        <v>3.8089999999999999E-2</v>
      </c>
      <c r="AE115" s="8">
        <v>2.1559999999999999E-2</v>
      </c>
      <c r="AF115" s="8">
        <v>2.3779999999999999E-2</v>
      </c>
      <c r="AG115" s="8">
        <v>2.5170000000000001E-2</v>
      </c>
      <c r="AH115" s="8">
        <v>4.5569999999999999E-2</v>
      </c>
      <c r="AI115" s="8">
        <v>2.8299999999999999E-2</v>
      </c>
      <c r="AJ115">
        <v>106</v>
      </c>
      <c r="AK115" s="8">
        <v>2.068E-2</v>
      </c>
      <c r="AL115" s="8">
        <v>0.02</v>
      </c>
      <c r="AM115" s="8">
        <v>2.068E-2</v>
      </c>
      <c r="AN115" s="8">
        <v>0.02</v>
      </c>
      <c r="AO115" s="8">
        <v>0.02</v>
      </c>
      <c r="AP115" s="8">
        <v>0.02</v>
      </c>
      <c r="AQ115" s="8">
        <v>0.03</v>
      </c>
      <c r="AR115" s="8">
        <v>0.02</v>
      </c>
      <c r="AS115" s="8">
        <v>2.068E-2</v>
      </c>
      <c r="AT115" s="8">
        <v>0.02</v>
      </c>
      <c r="AU115" s="8">
        <v>0.02</v>
      </c>
      <c r="AV115" s="8">
        <v>0.01</v>
      </c>
      <c r="AW115" s="8">
        <v>2.639E-2</v>
      </c>
      <c r="AX115" s="8">
        <v>2.2210000000000001E-2</v>
      </c>
      <c r="AY115" s="8">
        <v>0.03</v>
      </c>
      <c r="AZ115" s="8">
        <v>0.02</v>
      </c>
    </row>
    <row r="116" spans="2:52" x14ac:dyDescent="0.25">
      <c r="B116">
        <v>107</v>
      </c>
      <c r="C116" s="7">
        <v>2.8459999999999999E-2</v>
      </c>
      <c r="D116" s="7">
        <v>3.4389999999999997E-2</v>
      </c>
      <c r="E116" s="7">
        <v>2.843E-2</v>
      </c>
      <c r="F116" s="8">
        <v>3.202E-2</v>
      </c>
      <c r="G116" s="9">
        <v>3.5639999999999998E-2</v>
      </c>
      <c r="H116" s="9">
        <v>3.3149999999999999E-2</v>
      </c>
      <c r="I116" s="9">
        <v>4.5690000000000001E-2</v>
      </c>
      <c r="J116" s="8">
        <v>3.9359999999999999E-2</v>
      </c>
      <c r="K116" s="8">
        <v>2.8340000000000001E-2</v>
      </c>
      <c r="L116" s="8">
        <v>3.2939999999999997E-2</v>
      </c>
      <c r="M116" s="8">
        <v>3.7229999999999999E-2</v>
      </c>
      <c r="N116" s="8">
        <v>1.9009999999999999E-2</v>
      </c>
      <c r="O116" s="8">
        <v>2.181E-2</v>
      </c>
      <c r="P116" s="8">
        <v>2.4369999999999999E-2</v>
      </c>
      <c r="Q116" s="8">
        <v>4.2290000000000001E-2</v>
      </c>
      <c r="R116" s="8">
        <v>2.5020000000000001E-2</v>
      </c>
      <c r="S116">
        <v>107</v>
      </c>
      <c r="T116" s="8">
        <v>3.0249999999999999E-2</v>
      </c>
      <c r="U116" s="8">
        <v>3.288E-2</v>
      </c>
      <c r="V116" s="8">
        <v>3.0679999999999999E-2</v>
      </c>
      <c r="W116" s="8">
        <v>3.236E-2</v>
      </c>
      <c r="X116" s="8">
        <v>3.4279999999999998E-2</v>
      </c>
      <c r="Y116" s="8">
        <v>3.3349999999999998E-2</v>
      </c>
      <c r="Z116" s="8">
        <v>4.3290000000000002E-2</v>
      </c>
      <c r="AA116" s="8">
        <v>3.8600000000000002E-2</v>
      </c>
      <c r="AB116" s="8">
        <v>3.1940000000000003E-2</v>
      </c>
      <c r="AC116" s="8">
        <v>3.5130000000000002E-2</v>
      </c>
      <c r="AD116" s="8">
        <v>3.807E-2</v>
      </c>
      <c r="AE116" s="8">
        <v>2.1600000000000001E-2</v>
      </c>
      <c r="AF116" s="8">
        <v>2.3890000000000002E-2</v>
      </c>
      <c r="AG116" s="8">
        <v>2.5270000000000001E-2</v>
      </c>
      <c r="AH116" s="8">
        <v>4.5560000000000003E-2</v>
      </c>
      <c r="AI116" s="8">
        <v>2.836E-2</v>
      </c>
      <c r="AJ116">
        <v>107</v>
      </c>
      <c r="AK116" s="8">
        <v>2.0670000000000001E-2</v>
      </c>
      <c r="AL116" s="8">
        <v>0.02</v>
      </c>
      <c r="AM116" s="8">
        <v>2.0670000000000001E-2</v>
      </c>
      <c r="AN116" s="8">
        <v>0.02</v>
      </c>
      <c r="AO116" s="8">
        <v>0.02</v>
      </c>
      <c r="AP116" s="8">
        <v>0.02</v>
      </c>
      <c r="AQ116" s="8">
        <v>0.03</v>
      </c>
      <c r="AR116" s="8">
        <v>0.02</v>
      </c>
      <c r="AS116" s="8">
        <v>2.0670000000000001E-2</v>
      </c>
      <c r="AT116" s="8">
        <v>0.02</v>
      </c>
      <c r="AU116" s="8">
        <v>0.02</v>
      </c>
      <c r="AV116" s="8">
        <v>0.01</v>
      </c>
      <c r="AW116" s="8">
        <v>2.6329999999999999E-2</v>
      </c>
      <c r="AX116" s="8">
        <v>2.2190000000000001E-2</v>
      </c>
      <c r="AY116" s="8">
        <v>0.03</v>
      </c>
      <c r="AZ116" s="8">
        <v>0.02</v>
      </c>
    </row>
    <row r="117" spans="2:52" x14ac:dyDescent="0.25">
      <c r="B117">
        <v>108</v>
      </c>
      <c r="C117" s="7">
        <v>2.8529999999999996E-2</v>
      </c>
      <c r="D117" s="7">
        <v>3.44E-2</v>
      </c>
      <c r="E117" s="7">
        <v>2.8500000000000001E-2</v>
      </c>
      <c r="F117" s="8">
        <v>3.2059999999999998E-2</v>
      </c>
      <c r="G117" s="9">
        <v>3.5639999999999998E-2</v>
      </c>
      <c r="H117" s="9">
        <v>3.3169999999999998E-2</v>
      </c>
      <c r="I117" s="9">
        <v>4.5679999999999998E-2</v>
      </c>
      <c r="J117" s="8">
        <v>3.9320000000000001E-2</v>
      </c>
      <c r="K117" s="8">
        <v>2.8410000000000001E-2</v>
      </c>
      <c r="L117" s="8">
        <v>3.2969999999999999E-2</v>
      </c>
      <c r="M117" s="8">
        <v>3.7220000000000003E-2</v>
      </c>
      <c r="N117" s="8">
        <v>1.907E-2</v>
      </c>
      <c r="O117" s="8">
        <v>2.1940000000000001E-2</v>
      </c>
      <c r="P117" s="8">
        <v>2.4479999999999998E-2</v>
      </c>
      <c r="Q117" s="8">
        <v>4.2320000000000003E-2</v>
      </c>
      <c r="R117" s="8">
        <v>2.511E-2</v>
      </c>
      <c r="S117">
        <v>108</v>
      </c>
      <c r="T117" s="8">
        <v>3.031E-2</v>
      </c>
      <c r="U117" s="8">
        <v>3.2910000000000002E-2</v>
      </c>
      <c r="V117" s="8">
        <v>3.073E-2</v>
      </c>
      <c r="W117" s="8">
        <v>3.2390000000000002E-2</v>
      </c>
      <c r="X117" s="8">
        <v>3.4299999999999997E-2</v>
      </c>
      <c r="Y117" s="8">
        <v>3.3369999999999997E-2</v>
      </c>
      <c r="Z117" s="8">
        <v>4.3299999999999998E-2</v>
      </c>
      <c r="AA117" s="8">
        <v>3.857E-2</v>
      </c>
      <c r="AB117" s="8">
        <v>3.1969999999999998E-2</v>
      </c>
      <c r="AC117" s="8">
        <v>3.5130000000000002E-2</v>
      </c>
      <c r="AD117" s="8">
        <v>3.805E-2</v>
      </c>
      <c r="AE117" s="8">
        <v>2.164E-2</v>
      </c>
      <c r="AF117" s="8">
        <v>2.4E-2</v>
      </c>
      <c r="AG117" s="8">
        <v>2.537E-2</v>
      </c>
      <c r="AH117" s="8">
        <v>4.5560000000000003E-2</v>
      </c>
      <c r="AI117" s="8">
        <v>2.8420000000000001E-2</v>
      </c>
      <c r="AJ117">
        <v>108</v>
      </c>
      <c r="AK117" s="8">
        <v>2.0660000000000001E-2</v>
      </c>
      <c r="AL117" s="8">
        <v>0.02</v>
      </c>
      <c r="AM117" s="8">
        <v>2.0660000000000001E-2</v>
      </c>
      <c r="AN117" s="8">
        <v>0.02</v>
      </c>
      <c r="AO117" s="8">
        <v>0.02</v>
      </c>
      <c r="AP117" s="8">
        <v>0.02</v>
      </c>
      <c r="AQ117" s="8">
        <v>0.03</v>
      </c>
      <c r="AR117" s="8">
        <v>0.02</v>
      </c>
      <c r="AS117" s="8">
        <v>2.0660000000000001E-2</v>
      </c>
      <c r="AT117" s="8">
        <v>0.02</v>
      </c>
      <c r="AU117" s="8">
        <v>0.02</v>
      </c>
      <c r="AV117" s="8">
        <v>0.01</v>
      </c>
      <c r="AW117" s="8">
        <v>2.6280000000000001E-2</v>
      </c>
      <c r="AX117" s="8">
        <v>2.2169999999999999E-2</v>
      </c>
      <c r="AY117" s="8">
        <v>0.03</v>
      </c>
      <c r="AZ117" s="8">
        <v>0.02</v>
      </c>
    </row>
    <row r="118" spans="2:52" x14ac:dyDescent="0.25">
      <c r="B118">
        <v>109</v>
      </c>
      <c r="C118" s="7">
        <v>2.8590000000000001E-2</v>
      </c>
      <c r="D118" s="7">
        <v>3.4419999999999999E-2</v>
      </c>
      <c r="E118" s="7">
        <v>2.8570000000000002E-2</v>
      </c>
      <c r="F118" s="8">
        <v>3.2099999999999997E-2</v>
      </c>
      <c r="G118" s="9">
        <v>3.5650000000000001E-2</v>
      </c>
      <c r="H118" s="9">
        <v>3.32E-2</v>
      </c>
      <c r="I118" s="9">
        <v>4.5670000000000002E-2</v>
      </c>
      <c r="J118" s="8">
        <v>3.9289999999999999E-2</v>
      </c>
      <c r="K118" s="8">
        <v>2.8479999999999998E-2</v>
      </c>
      <c r="L118" s="8">
        <v>3.2989999999999998E-2</v>
      </c>
      <c r="M118" s="8">
        <v>3.721E-2</v>
      </c>
      <c r="N118" s="8">
        <v>1.9140000000000001E-2</v>
      </c>
      <c r="O118" s="8">
        <v>2.2069999999999999E-2</v>
      </c>
      <c r="P118" s="8">
        <v>2.4580000000000001E-2</v>
      </c>
      <c r="Q118" s="8">
        <v>4.2340000000000003E-2</v>
      </c>
      <c r="R118" s="8">
        <v>2.521E-2</v>
      </c>
      <c r="S118">
        <v>109</v>
      </c>
      <c r="T118" s="8">
        <v>3.0360000000000002E-2</v>
      </c>
      <c r="U118" s="8">
        <v>3.2930000000000001E-2</v>
      </c>
      <c r="V118" s="8">
        <v>3.0779999999999998E-2</v>
      </c>
      <c r="W118" s="8">
        <v>3.243E-2</v>
      </c>
      <c r="X118" s="8">
        <v>3.431E-2</v>
      </c>
      <c r="Y118" s="8">
        <v>3.3390000000000003E-2</v>
      </c>
      <c r="Z118" s="8">
        <v>4.3319999999999997E-2</v>
      </c>
      <c r="AA118" s="8">
        <v>3.8550000000000001E-2</v>
      </c>
      <c r="AB118" s="8">
        <v>3.2009999999999997E-2</v>
      </c>
      <c r="AC118" s="8">
        <v>3.5139999999999998E-2</v>
      </c>
      <c r="AD118" s="8">
        <v>3.8030000000000001E-2</v>
      </c>
      <c r="AE118" s="8">
        <v>2.1680000000000001E-2</v>
      </c>
      <c r="AF118" s="8">
        <v>2.4109999999999999E-2</v>
      </c>
      <c r="AG118" s="8">
        <v>2.547E-2</v>
      </c>
      <c r="AH118" s="8">
        <v>4.555E-2</v>
      </c>
      <c r="AI118" s="8">
        <v>2.8479999999999998E-2</v>
      </c>
      <c r="AJ118">
        <v>109</v>
      </c>
      <c r="AK118" s="8">
        <v>2.0660000000000001E-2</v>
      </c>
      <c r="AL118" s="8">
        <v>0.02</v>
      </c>
      <c r="AM118" s="8">
        <v>2.0660000000000001E-2</v>
      </c>
      <c r="AN118" s="8">
        <v>0.02</v>
      </c>
      <c r="AO118" s="8">
        <v>0.02</v>
      </c>
      <c r="AP118" s="8">
        <v>0.02</v>
      </c>
      <c r="AQ118" s="8">
        <v>0.03</v>
      </c>
      <c r="AR118" s="8">
        <v>0.02</v>
      </c>
      <c r="AS118" s="8">
        <v>2.0660000000000001E-2</v>
      </c>
      <c r="AT118" s="8">
        <v>0.02</v>
      </c>
      <c r="AU118" s="8">
        <v>0.02</v>
      </c>
      <c r="AV118" s="8">
        <v>0.01</v>
      </c>
      <c r="AW118" s="8">
        <v>2.622E-2</v>
      </c>
      <c r="AX118" s="8">
        <v>2.215E-2</v>
      </c>
      <c r="AY118" s="8">
        <v>0.03</v>
      </c>
      <c r="AZ118" s="8">
        <v>0.02</v>
      </c>
    </row>
    <row r="119" spans="2:52" x14ac:dyDescent="0.25">
      <c r="B119">
        <v>110</v>
      </c>
      <c r="C119" s="7">
        <v>2.8660000000000001E-2</v>
      </c>
      <c r="D119" s="7">
        <v>3.4430000000000002E-2</v>
      </c>
      <c r="E119" s="7">
        <v>2.8639999999999999E-2</v>
      </c>
      <c r="F119" s="8">
        <v>3.2129999999999999E-2</v>
      </c>
      <c r="G119" s="9">
        <v>3.5650000000000001E-2</v>
      </c>
      <c r="H119" s="9">
        <v>3.322E-2</v>
      </c>
      <c r="I119" s="9">
        <v>4.5670000000000002E-2</v>
      </c>
      <c r="J119" s="8">
        <v>3.9260000000000003E-2</v>
      </c>
      <c r="K119" s="8">
        <v>2.8549999999999999E-2</v>
      </c>
      <c r="L119" s="8">
        <v>3.3020000000000001E-2</v>
      </c>
      <c r="M119" s="8">
        <v>3.7199999999999997E-2</v>
      </c>
      <c r="N119" s="8">
        <v>1.9199999999999998E-2</v>
      </c>
      <c r="O119" s="8">
        <v>2.2190000000000001E-2</v>
      </c>
      <c r="P119" s="8">
        <v>2.469E-2</v>
      </c>
      <c r="Q119" s="8">
        <v>4.2369999999999998E-2</v>
      </c>
      <c r="R119" s="8">
        <v>2.529E-2</v>
      </c>
      <c r="S119">
        <v>110</v>
      </c>
      <c r="T119" s="8">
        <v>3.041E-2</v>
      </c>
      <c r="U119" s="8">
        <v>3.2960000000000003E-2</v>
      </c>
      <c r="V119" s="8">
        <v>3.082E-2</v>
      </c>
      <c r="W119" s="8">
        <v>3.2460000000000003E-2</v>
      </c>
      <c r="X119" s="8">
        <v>3.4329999999999999E-2</v>
      </c>
      <c r="Y119" s="8">
        <v>3.3419999999999998E-2</v>
      </c>
      <c r="Z119" s="8">
        <v>4.333E-2</v>
      </c>
      <c r="AA119" s="8">
        <v>3.8530000000000002E-2</v>
      </c>
      <c r="AB119" s="8">
        <v>3.2050000000000002E-2</v>
      </c>
      <c r="AC119" s="8">
        <v>3.5150000000000001E-2</v>
      </c>
      <c r="AD119" s="8">
        <v>3.8010000000000002E-2</v>
      </c>
      <c r="AE119" s="8">
        <v>2.172E-2</v>
      </c>
      <c r="AF119" s="8">
        <v>2.4219999999999998E-2</v>
      </c>
      <c r="AG119" s="8">
        <v>2.5559999999999999E-2</v>
      </c>
      <c r="AH119" s="8">
        <v>4.555E-2</v>
      </c>
      <c r="AI119" s="8">
        <v>2.8539999999999999E-2</v>
      </c>
      <c r="AJ119">
        <v>110</v>
      </c>
      <c r="AK119" s="8">
        <v>2.0650000000000002E-2</v>
      </c>
      <c r="AL119" s="8">
        <v>0.02</v>
      </c>
      <c r="AM119" s="8">
        <v>2.0650000000000002E-2</v>
      </c>
      <c r="AN119" s="8">
        <v>0.02</v>
      </c>
      <c r="AO119" s="8">
        <v>0.02</v>
      </c>
      <c r="AP119" s="8">
        <v>0.02</v>
      </c>
      <c r="AQ119" s="8">
        <v>0.03</v>
      </c>
      <c r="AR119" s="8">
        <v>0.02</v>
      </c>
      <c r="AS119" s="8">
        <v>2.0650000000000002E-2</v>
      </c>
      <c r="AT119" s="8">
        <v>0.02</v>
      </c>
      <c r="AU119" s="8">
        <v>0.02</v>
      </c>
      <c r="AV119" s="8">
        <v>0.01</v>
      </c>
      <c r="AW119" s="8">
        <v>2.6159999999999999E-2</v>
      </c>
      <c r="AX119" s="8">
        <v>2.213E-2</v>
      </c>
      <c r="AY119" s="8">
        <v>0.03</v>
      </c>
      <c r="AZ119" s="8">
        <v>0.02</v>
      </c>
    </row>
    <row r="120" spans="2:52" x14ac:dyDescent="0.25">
      <c r="B120">
        <v>111</v>
      </c>
      <c r="C120" s="7">
        <v>2.8729999999999999E-2</v>
      </c>
      <c r="D120" s="7">
        <v>3.4450000000000001E-2</v>
      </c>
      <c r="E120" s="7">
        <v>2.87E-2</v>
      </c>
      <c r="F120" s="8">
        <v>3.2169999999999997E-2</v>
      </c>
      <c r="G120" s="9">
        <v>3.5650000000000001E-2</v>
      </c>
      <c r="H120" s="9">
        <v>3.3250000000000002E-2</v>
      </c>
      <c r="I120" s="9">
        <v>4.5659999999999999E-2</v>
      </c>
      <c r="J120" s="8">
        <v>3.9230000000000001E-2</v>
      </c>
      <c r="K120" s="8">
        <v>2.8610000000000003E-2</v>
      </c>
      <c r="L120" s="8">
        <v>3.3050000000000003E-2</v>
      </c>
      <c r="M120" s="8">
        <v>3.7190000000000001E-2</v>
      </c>
      <c r="N120" s="8">
        <v>1.9259999999999999E-2</v>
      </c>
      <c r="O120" s="8">
        <v>2.231E-2</v>
      </c>
      <c r="P120" s="8">
        <v>2.479E-2</v>
      </c>
      <c r="Q120" s="8">
        <v>4.2389999999999997E-2</v>
      </c>
      <c r="R120" s="8">
        <v>2.538E-2</v>
      </c>
      <c r="S120">
        <v>111</v>
      </c>
      <c r="T120" s="8">
        <v>3.0460000000000001E-2</v>
      </c>
      <c r="U120" s="8">
        <v>3.2989999999999998E-2</v>
      </c>
      <c r="V120" s="8">
        <v>3.0870000000000002E-2</v>
      </c>
      <c r="W120" s="8">
        <v>3.2489999999999998E-2</v>
      </c>
      <c r="X120" s="8">
        <v>3.4340000000000002E-2</v>
      </c>
      <c r="Y120" s="8">
        <v>3.3439999999999998E-2</v>
      </c>
      <c r="Z120" s="8">
        <v>4.335E-2</v>
      </c>
      <c r="AA120" s="8">
        <v>3.85E-2</v>
      </c>
      <c r="AB120" s="8">
        <v>3.2079999999999997E-2</v>
      </c>
      <c r="AC120" s="8">
        <v>3.5159999999999997E-2</v>
      </c>
      <c r="AD120" s="8">
        <v>3.7999999999999999E-2</v>
      </c>
      <c r="AE120" s="8">
        <v>2.1760000000000002E-2</v>
      </c>
      <c r="AF120" s="8">
        <v>2.4320000000000001E-2</v>
      </c>
      <c r="AG120" s="8">
        <v>2.5659999999999999E-2</v>
      </c>
      <c r="AH120" s="8">
        <v>4.5539999999999997E-2</v>
      </c>
      <c r="AI120" s="8">
        <v>2.86E-2</v>
      </c>
      <c r="AJ120">
        <v>111</v>
      </c>
      <c r="AK120" s="8">
        <v>2.0639999999999999E-2</v>
      </c>
      <c r="AL120" s="8">
        <v>0.02</v>
      </c>
      <c r="AM120" s="8">
        <v>2.0639999999999999E-2</v>
      </c>
      <c r="AN120" s="8">
        <v>0.02</v>
      </c>
      <c r="AO120" s="8">
        <v>0.02</v>
      </c>
      <c r="AP120" s="8">
        <v>0.02</v>
      </c>
      <c r="AQ120" s="8">
        <v>0.03</v>
      </c>
      <c r="AR120" s="8">
        <v>0.02</v>
      </c>
      <c r="AS120" s="8">
        <v>2.0639999999999999E-2</v>
      </c>
      <c r="AT120" s="8">
        <v>0.02</v>
      </c>
      <c r="AU120" s="8">
        <v>0.02</v>
      </c>
      <c r="AV120" s="8">
        <v>0.01</v>
      </c>
      <c r="AW120" s="8">
        <v>2.6110000000000001E-2</v>
      </c>
      <c r="AX120" s="8">
        <v>2.2110000000000001E-2</v>
      </c>
      <c r="AY120" s="8">
        <v>0.03</v>
      </c>
      <c r="AZ120" s="8">
        <v>0.02</v>
      </c>
    </row>
    <row r="121" spans="2:52" x14ac:dyDescent="0.25">
      <c r="B121">
        <v>112</v>
      </c>
      <c r="C121" s="7">
        <v>2.879E-2</v>
      </c>
      <c r="D121" s="7">
        <v>3.4459999999999998E-2</v>
      </c>
      <c r="E121" s="7">
        <v>2.8770000000000004E-2</v>
      </c>
      <c r="F121" s="8">
        <v>3.2199999999999999E-2</v>
      </c>
      <c r="G121" s="9">
        <v>3.5659999999999997E-2</v>
      </c>
      <c r="H121" s="9">
        <v>3.3270000000000001E-2</v>
      </c>
      <c r="I121" s="9">
        <v>4.5659999999999999E-2</v>
      </c>
      <c r="J121" s="8">
        <v>3.9210000000000002E-2</v>
      </c>
      <c r="K121" s="8">
        <v>2.8679999999999997E-2</v>
      </c>
      <c r="L121" s="8">
        <v>3.3070000000000002E-2</v>
      </c>
      <c r="M121" s="8">
        <v>3.7179999999999998E-2</v>
      </c>
      <c r="N121" s="8">
        <v>1.932E-2</v>
      </c>
      <c r="O121" s="8">
        <v>2.2440000000000002E-2</v>
      </c>
      <c r="P121" s="8">
        <v>2.4889999999999999E-2</v>
      </c>
      <c r="Q121" s="8">
        <v>4.2410000000000003E-2</v>
      </c>
      <c r="R121" s="8">
        <v>2.5470000000000003E-2</v>
      </c>
      <c r="S121">
        <v>112</v>
      </c>
      <c r="T121" s="8">
        <v>3.0509999999999999E-2</v>
      </c>
      <c r="U121" s="8">
        <v>3.3020000000000001E-2</v>
      </c>
      <c r="V121" s="8">
        <v>3.092E-2</v>
      </c>
      <c r="W121" s="8">
        <v>3.252E-2</v>
      </c>
      <c r="X121" s="8">
        <v>3.4360000000000002E-2</v>
      </c>
      <c r="Y121" s="8">
        <v>3.3459999999999997E-2</v>
      </c>
      <c r="Z121" s="8">
        <v>4.3360000000000003E-2</v>
      </c>
      <c r="AA121" s="8">
        <v>3.848E-2</v>
      </c>
      <c r="AB121" s="8">
        <v>3.2120000000000003E-2</v>
      </c>
      <c r="AC121" s="8">
        <v>3.517E-2</v>
      </c>
      <c r="AD121" s="8">
        <v>3.798E-2</v>
      </c>
      <c r="AE121" s="8">
        <v>2.179E-2</v>
      </c>
      <c r="AF121" s="8">
        <v>2.443E-2</v>
      </c>
      <c r="AG121" s="8">
        <v>2.5749999999999999E-2</v>
      </c>
      <c r="AH121" s="8">
        <v>4.5539999999999997E-2</v>
      </c>
      <c r="AI121" s="8">
        <v>2.8649999999999998E-2</v>
      </c>
      <c r="AJ121">
        <v>112</v>
      </c>
      <c r="AK121" s="8">
        <v>2.0639999999999999E-2</v>
      </c>
      <c r="AL121" s="8">
        <v>0.02</v>
      </c>
      <c r="AM121" s="8">
        <v>2.0639999999999999E-2</v>
      </c>
      <c r="AN121" s="8">
        <v>0.02</v>
      </c>
      <c r="AO121" s="8">
        <v>0.02</v>
      </c>
      <c r="AP121" s="8">
        <v>0.02</v>
      </c>
      <c r="AQ121" s="8">
        <v>0.03</v>
      </c>
      <c r="AR121" s="8">
        <v>0.02</v>
      </c>
      <c r="AS121" s="8">
        <v>2.0639999999999999E-2</v>
      </c>
      <c r="AT121" s="8">
        <v>0.02</v>
      </c>
      <c r="AU121" s="8">
        <v>0.02</v>
      </c>
      <c r="AV121" s="8">
        <v>0.01</v>
      </c>
      <c r="AW121" s="8">
        <v>2.605E-2</v>
      </c>
      <c r="AX121" s="8">
        <v>2.2100000000000002E-2</v>
      </c>
      <c r="AY121" s="8">
        <v>0.03</v>
      </c>
      <c r="AZ121" s="8">
        <v>0.02</v>
      </c>
    </row>
    <row r="122" spans="2:52" x14ac:dyDescent="0.25">
      <c r="B122">
        <v>113</v>
      </c>
      <c r="C122" s="7">
        <v>2.886E-2</v>
      </c>
      <c r="D122" s="7">
        <v>3.4470000000000001E-2</v>
      </c>
      <c r="E122" s="7">
        <v>2.8830000000000001E-2</v>
      </c>
      <c r="F122" s="8">
        <v>3.2230000000000002E-2</v>
      </c>
      <c r="G122" s="9">
        <v>3.5659999999999997E-2</v>
      </c>
      <c r="H122" s="9">
        <v>3.3300000000000003E-2</v>
      </c>
      <c r="I122" s="9">
        <v>4.5650000000000003E-2</v>
      </c>
      <c r="J122" s="8">
        <v>3.918E-2</v>
      </c>
      <c r="K122" s="8">
        <v>2.8740000000000002E-2</v>
      </c>
      <c r="L122" s="8">
        <v>3.3099999999999997E-2</v>
      </c>
      <c r="M122" s="8">
        <v>3.7170000000000002E-2</v>
      </c>
      <c r="N122" s="8">
        <v>1.9380000000000001E-2</v>
      </c>
      <c r="O122" s="8">
        <v>2.2560000000000004E-2</v>
      </c>
      <c r="P122" s="8">
        <v>2.4989999999999998E-2</v>
      </c>
      <c r="Q122" s="8">
        <v>4.2439999999999999E-2</v>
      </c>
      <c r="R122" s="8">
        <v>2.5550000000000003E-2</v>
      </c>
      <c r="S122">
        <v>113</v>
      </c>
      <c r="T122" s="8">
        <v>3.056E-2</v>
      </c>
      <c r="U122" s="8">
        <v>3.304E-2</v>
      </c>
      <c r="V122" s="8">
        <v>3.0960000000000001E-2</v>
      </c>
      <c r="W122" s="8">
        <v>3.2550000000000003E-2</v>
      </c>
      <c r="X122" s="8">
        <v>3.4369999999999998E-2</v>
      </c>
      <c r="Y122" s="8">
        <v>3.3489999999999999E-2</v>
      </c>
      <c r="Z122" s="8">
        <v>4.3380000000000002E-2</v>
      </c>
      <c r="AA122" s="8">
        <v>3.8460000000000001E-2</v>
      </c>
      <c r="AB122" s="8">
        <v>3.2149999999999998E-2</v>
      </c>
      <c r="AC122" s="8">
        <v>3.517E-2</v>
      </c>
      <c r="AD122" s="8">
        <v>3.7960000000000001E-2</v>
      </c>
      <c r="AE122" s="8">
        <v>2.1829999999999999E-2</v>
      </c>
      <c r="AF122" s="8">
        <v>2.453E-2</v>
      </c>
      <c r="AG122" s="8">
        <v>2.5839999999999998E-2</v>
      </c>
      <c r="AH122" s="8">
        <v>4.5530000000000001E-2</v>
      </c>
      <c r="AI122" s="8">
        <v>2.8709999999999999E-2</v>
      </c>
      <c r="AJ122">
        <v>113</v>
      </c>
      <c r="AK122" s="8">
        <v>2.0629999999999999E-2</v>
      </c>
      <c r="AL122" s="8">
        <v>0.02</v>
      </c>
      <c r="AM122" s="8">
        <v>2.0629999999999999E-2</v>
      </c>
      <c r="AN122" s="8">
        <v>0.02</v>
      </c>
      <c r="AO122" s="8">
        <v>0.02</v>
      </c>
      <c r="AP122" s="8">
        <v>0.02</v>
      </c>
      <c r="AQ122" s="8">
        <v>0.03</v>
      </c>
      <c r="AR122" s="8">
        <v>0.02</v>
      </c>
      <c r="AS122" s="8">
        <v>2.0629999999999999E-2</v>
      </c>
      <c r="AT122" s="8">
        <v>0.02</v>
      </c>
      <c r="AU122" s="8">
        <v>0.02</v>
      </c>
      <c r="AV122" s="8">
        <v>0.01</v>
      </c>
      <c r="AW122" s="8">
        <v>2.5999999999999999E-2</v>
      </c>
      <c r="AX122" s="8">
        <v>2.2079999999999999E-2</v>
      </c>
      <c r="AY122" s="8">
        <v>0.03</v>
      </c>
      <c r="AZ122" s="8">
        <v>0.02</v>
      </c>
    </row>
    <row r="123" spans="2:52" x14ac:dyDescent="0.25">
      <c r="B123">
        <v>114</v>
      </c>
      <c r="C123" s="7">
        <v>2.8920000000000005E-2</v>
      </c>
      <c r="D123" s="7">
        <v>3.449E-2</v>
      </c>
      <c r="E123" s="7">
        <v>2.8899999999999995E-2</v>
      </c>
      <c r="F123" s="8">
        <v>3.227E-2</v>
      </c>
      <c r="G123" s="9">
        <v>3.5659999999999997E-2</v>
      </c>
      <c r="H123" s="9">
        <v>3.3320000000000002E-2</v>
      </c>
      <c r="I123" s="9">
        <v>4.564E-2</v>
      </c>
      <c r="J123" s="8">
        <v>3.9149999999999997E-2</v>
      </c>
      <c r="K123" s="8">
        <v>2.8809999999999999E-2</v>
      </c>
      <c r="L123" s="8">
        <v>3.3119999999999997E-2</v>
      </c>
      <c r="M123" s="8">
        <v>3.7159999999999999E-2</v>
      </c>
      <c r="N123" s="8">
        <v>1.9439999999999999E-2</v>
      </c>
      <c r="O123" s="8">
        <v>2.2669999999999999E-2</v>
      </c>
      <c r="P123" s="8">
        <v>2.5080000000000002E-2</v>
      </c>
      <c r="Q123" s="8">
        <v>4.2459999999999998E-2</v>
      </c>
      <c r="R123" s="8">
        <v>2.563E-2</v>
      </c>
      <c r="S123">
        <v>114</v>
      </c>
      <c r="T123" s="8">
        <v>3.0599999999999999E-2</v>
      </c>
      <c r="U123" s="8">
        <v>3.3070000000000002E-2</v>
      </c>
      <c r="V123" s="8">
        <v>3.1009999999999999E-2</v>
      </c>
      <c r="W123" s="8">
        <v>3.2579999999999998E-2</v>
      </c>
      <c r="X123" s="8">
        <v>3.4389999999999997E-2</v>
      </c>
      <c r="Y123" s="8">
        <v>3.3509999999999998E-2</v>
      </c>
      <c r="Z123" s="8">
        <v>4.3389999999999998E-2</v>
      </c>
      <c r="AA123" s="8">
        <v>3.8440000000000002E-2</v>
      </c>
      <c r="AB123" s="8">
        <v>3.2190000000000003E-2</v>
      </c>
      <c r="AC123" s="8">
        <v>3.5180000000000003E-2</v>
      </c>
      <c r="AD123" s="8">
        <v>3.7940000000000002E-2</v>
      </c>
      <c r="AE123" s="8">
        <v>2.1870000000000001E-2</v>
      </c>
      <c r="AF123" s="8">
        <v>2.4629999999999999E-2</v>
      </c>
      <c r="AG123" s="8">
        <v>2.5930000000000002E-2</v>
      </c>
      <c r="AH123" s="8">
        <v>4.5530000000000001E-2</v>
      </c>
      <c r="AI123" s="8">
        <v>2.877E-2</v>
      </c>
      <c r="AJ123">
        <v>114</v>
      </c>
      <c r="AK123" s="8">
        <v>2.0629999999999999E-2</v>
      </c>
      <c r="AL123" s="8">
        <v>0.02</v>
      </c>
      <c r="AM123" s="8">
        <v>2.0629999999999999E-2</v>
      </c>
      <c r="AN123" s="8">
        <v>0.02</v>
      </c>
      <c r="AO123" s="8">
        <v>0.02</v>
      </c>
      <c r="AP123" s="8">
        <v>0.02</v>
      </c>
      <c r="AQ123" s="8">
        <v>0.03</v>
      </c>
      <c r="AR123" s="8">
        <v>0.02</v>
      </c>
      <c r="AS123" s="8">
        <v>2.0629999999999999E-2</v>
      </c>
      <c r="AT123" s="8">
        <v>0.02</v>
      </c>
      <c r="AU123" s="8">
        <v>0.02</v>
      </c>
      <c r="AV123" s="8">
        <v>0.01</v>
      </c>
      <c r="AW123" s="8">
        <v>2.5950000000000001E-2</v>
      </c>
      <c r="AX123" s="8">
        <v>2.206E-2</v>
      </c>
      <c r="AY123" s="8">
        <v>0.03</v>
      </c>
      <c r="AZ123" s="8">
        <v>0.02</v>
      </c>
    </row>
    <row r="124" spans="2:52" x14ac:dyDescent="0.25">
      <c r="B124">
        <v>115</v>
      </c>
      <c r="C124" s="7">
        <v>2.8979999999999995E-2</v>
      </c>
      <c r="D124" s="7">
        <v>3.4500000000000003E-2</v>
      </c>
      <c r="E124" s="7">
        <v>2.896E-2</v>
      </c>
      <c r="F124" s="8">
        <v>3.2300000000000002E-2</v>
      </c>
      <c r="G124" s="9">
        <v>3.5659999999999997E-2</v>
      </c>
      <c r="H124" s="9">
        <v>3.3349999999999998E-2</v>
      </c>
      <c r="I124" s="9">
        <v>4.564E-2</v>
      </c>
      <c r="J124" s="8">
        <v>3.9120000000000002E-2</v>
      </c>
      <c r="K124" s="8">
        <v>2.887E-2</v>
      </c>
      <c r="L124" s="8">
        <v>3.3149999999999999E-2</v>
      </c>
      <c r="M124" s="8">
        <v>3.7150000000000002E-2</v>
      </c>
      <c r="N124" s="8">
        <v>1.949E-2</v>
      </c>
      <c r="O124" s="8">
        <v>2.2789999999999998E-2</v>
      </c>
      <c r="P124" s="8">
        <v>2.5180000000000001E-2</v>
      </c>
      <c r="Q124" s="8">
        <v>4.247999999999999E-2</v>
      </c>
      <c r="R124" s="8">
        <v>2.571E-2</v>
      </c>
      <c r="S124">
        <v>115</v>
      </c>
      <c r="T124" s="8">
        <v>3.065E-2</v>
      </c>
      <c r="U124" s="8">
        <v>3.3090000000000001E-2</v>
      </c>
      <c r="V124" s="8">
        <v>3.1050000000000001E-2</v>
      </c>
      <c r="W124" s="8">
        <v>3.261E-2</v>
      </c>
      <c r="X124" s="8">
        <v>3.44E-2</v>
      </c>
      <c r="Y124" s="8">
        <v>3.3529999999999997E-2</v>
      </c>
      <c r="Z124" s="8">
        <v>4.3409999999999997E-2</v>
      </c>
      <c r="AA124" s="8">
        <v>3.8420000000000003E-2</v>
      </c>
      <c r="AB124" s="8">
        <v>3.2219999999999999E-2</v>
      </c>
      <c r="AC124" s="8">
        <v>3.5189999999999999E-2</v>
      </c>
      <c r="AD124" s="8">
        <v>3.7929999999999998E-2</v>
      </c>
      <c r="AE124" s="8">
        <v>2.1899999999999999E-2</v>
      </c>
      <c r="AF124" s="8">
        <v>2.4729999999999999E-2</v>
      </c>
      <c r="AG124" s="8">
        <v>2.6009999999999998E-2</v>
      </c>
      <c r="AH124" s="8">
        <v>4.5519999999999998E-2</v>
      </c>
      <c r="AI124" s="8">
        <v>2.8819999999999998E-2</v>
      </c>
      <c r="AJ124">
        <v>115</v>
      </c>
      <c r="AK124" s="8">
        <v>2.0619999999999999E-2</v>
      </c>
      <c r="AL124" s="8">
        <v>0.02</v>
      </c>
      <c r="AM124" s="8">
        <v>2.0619999999999999E-2</v>
      </c>
      <c r="AN124" s="8">
        <v>0.02</v>
      </c>
      <c r="AO124" s="8">
        <v>0.02</v>
      </c>
      <c r="AP124" s="8">
        <v>0.02</v>
      </c>
      <c r="AQ124" s="8">
        <v>0.03</v>
      </c>
      <c r="AR124" s="8">
        <v>0.02</v>
      </c>
      <c r="AS124" s="8">
        <v>2.0619999999999999E-2</v>
      </c>
      <c r="AT124" s="8">
        <v>0.02</v>
      </c>
      <c r="AU124" s="8">
        <v>0.02</v>
      </c>
      <c r="AV124" s="8">
        <v>0.01</v>
      </c>
      <c r="AW124" s="8">
        <v>2.589E-2</v>
      </c>
      <c r="AX124" s="8">
        <v>2.2040000000000001E-2</v>
      </c>
      <c r="AY124" s="8">
        <v>0.03</v>
      </c>
      <c r="AZ124" s="8">
        <v>0.02</v>
      </c>
    </row>
    <row r="125" spans="2:52" x14ac:dyDescent="0.25">
      <c r="B125">
        <v>116</v>
      </c>
      <c r="C125" s="7">
        <v>2.904E-2</v>
      </c>
      <c r="D125" s="7">
        <v>3.4509999999999999E-2</v>
      </c>
      <c r="E125" s="7">
        <v>2.9020000000000001E-2</v>
      </c>
      <c r="F125" s="8">
        <v>3.2329999999999998E-2</v>
      </c>
      <c r="G125" s="9">
        <v>3.567E-2</v>
      </c>
      <c r="H125" s="9">
        <v>3.3369999999999997E-2</v>
      </c>
      <c r="I125" s="9">
        <v>4.5629999999999997E-2</v>
      </c>
      <c r="J125" s="8">
        <v>3.909E-2</v>
      </c>
      <c r="K125" s="8">
        <v>2.8930000000000001E-2</v>
      </c>
      <c r="L125" s="8">
        <v>3.3169999999999998E-2</v>
      </c>
      <c r="M125" s="8">
        <v>3.7139999999999999E-2</v>
      </c>
      <c r="N125" s="8">
        <v>1.9550000000000001E-2</v>
      </c>
      <c r="O125" s="8">
        <v>2.29E-2</v>
      </c>
      <c r="P125" s="8">
        <v>2.5270000000000001E-2</v>
      </c>
      <c r="Q125" s="8">
        <v>4.2500000000000003E-2</v>
      </c>
      <c r="R125" s="8">
        <v>2.579E-2</v>
      </c>
      <c r="S125">
        <v>116</v>
      </c>
      <c r="T125" s="8">
        <v>3.0700000000000002E-2</v>
      </c>
      <c r="U125" s="8">
        <v>3.3119999999999997E-2</v>
      </c>
      <c r="V125" s="8">
        <v>3.109E-2</v>
      </c>
      <c r="W125" s="8">
        <v>3.2640000000000002E-2</v>
      </c>
      <c r="X125" s="8">
        <v>3.4419999999999999E-2</v>
      </c>
      <c r="Y125" s="8">
        <v>3.3550000000000003E-2</v>
      </c>
      <c r="Z125" s="8">
        <v>4.342E-2</v>
      </c>
      <c r="AA125" s="8">
        <v>3.8399999999999997E-2</v>
      </c>
      <c r="AB125" s="8">
        <v>3.2250000000000001E-2</v>
      </c>
      <c r="AC125" s="8">
        <v>3.5189999999999999E-2</v>
      </c>
      <c r="AD125" s="8">
        <v>3.7909999999999999E-2</v>
      </c>
      <c r="AE125" s="8">
        <v>2.1940000000000001E-2</v>
      </c>
      <c r="AF125" s="8">
        <v>2.4819999999999998E-2</v>
      </c>
      <c r="AG125" s="8">
        <v>2.6100000000000002E-2</v>
      </c>
      <c r="AH125" s="8">
        <v>4.5519999999999998E-2</v>
      </c>
      <c r="AI125" s="8">
        <v>2.887E-2</v>
      </c>
      <c r="AJ125">
        <v>116</v>
      </c>
      <c r="AK125" s="8">
        <v>2.0619999999999999E-2</v>
      </c>
      <c r="AL125" s="8">
        <v>0.02</v>
      </c>
      <c r="AM125" s="8">
        <v>2.0619999999999999E-2</v>
      </c>
      <c r="AN125" s="8">
        <v>0.02</v>
      </c>
      <c r="AO125" s="8">
        <v>0.02</v>
      </c>
      <c r="AP125" s="8">
        <v>0.02</v>
      </c>
      <c r="AQ125" s="8">
        <v>0.03</v>
      </c>
      <c r="AR125" s="8">
        <v>0.02</v>
      </c>
      <c r="AS125" s="8">
        <v>2.0619999999999999E-2</v>
      </c>
      <c r="AT125" s="8">
        <v>0.02</v>
      </c>
      <c r="AU125" s="8">
        <v>0.02</v>
      </c>
      <c r="AV125" s="8">
        <v>0.01</v>
      </c>
      <c r="AW125" s="8">
        <v>2.5839999999999998E-2</v>
      </c>
      <c r="AX125" s="8">
        <v>2.2020000000000001E-2</v>
      </c>
      <c r="AY125" s="8">
        <v>0.03</v>
      </c>
      <c r="AZ125" s="8">
        <v>0.02</v>
      </c>
    </row>
    <row r="126" spans="2:52" x14ac:dyDescent="0.25">
      <c r="B126">
        <v>117</v>
      </c>
      <c r="C126" s="7">
        <v>2.9100000000000001E-2</v>
      </c>
      <c r="D126" s="7">
        <v>3.4529999999999998E-2</v>
      </c>
      <c r="E126" s="7">
        <v>2.9080000000000005E-2</v>
      </c>
      <c r="F126" s="8">
        <v>3.236E-2</v>
      </c>
      <c r="G126" s="9">
        <v>3.567E-2</v>
      </c>
      <c r="H126" s="9">
        <v>3.3390000000000003E-2</v>
      </c>
      <c r="I126" s="9">
        <v>4.5629999999999997E-2</v>
      </c>
      <c r="J126" s="8">
        <v>3.9070000000000001E-2</v>
      </c>
      <c r="K126" s="8">
        <v>2.8990000000000002E-2</v>
      </c>
      <c r="L126" s="8">
        <v>3.32E-2</v>
      </c>
      <c r="M126" s="8">
        <v>3.7130000000000003E-2</v>
      </c>
      <c r="N126" s="8">
        <v>1.9609999999999999E-2</v>
      </c>
      <c r="O126" s="8">
        <v>2.3009999999999996E-2</v>
      </c>
      <c r="P126" s="8">
        <v>2.5360000000000001E-2</v>
      </c>
      <c r="Q126" s="8">
        <v>4.2520000000000009E-2</v>
      </c>
      <c r="R126" s="8">
        <v>2.5870000000000001E-2</v>
      </c>
      <c r="S126">
        <v>117</v>
      </c>
      <c r="T126" s="8">
        <v>3.074E-2</v>
      </c>
      <c r="U126" s="8">
        <v>3.3140000000000003E-2</v>
      </c>
      <c r="V126" s="8">
        <v>3.1130000000000001E-2</v>
      </c>
      <c r="W126" s="8">
        <v>3.2669999999999998E-2</v>
      </c>
      <c r="X126" s="8">
        <v>3.4430000000000002E-2</v>
      </c>
      <c r="Y126" s="8">
        <v>3.3570000000000003E-2</v>
      </c>
      <c r="Z126" s="8">
        <v>4.3430000000000003E-2</v>
      </c>
      <c r="AA126" s="8">
        <v>3.8379999999999997E-2</v>
      </c>
      <c r="AB126" s="8">
        <v>3.2280000000000003E-2</v>
      </c>
      <c r="AC126" s="8">
        <v>3.5200000000000002E-2</v>
      </c>
      <c r="AD126" s="8">
        <v>3.789E-2</v>
      </c>
      <c r="AE126" s="8">
        <v>2.197E-2</v>
      </c>
      <c r="AF126" s="8">
        <v>2.4920000000000001E-2</v>
      </c>
      <c r="AG126" s="8">
        <v>2.6179999999999998E-2</v>
      </c>
      <c r="AH126" s="8">
        <v>4.5519999999999998E-2</v>
      </c>
      <c r="AI126" s="8">
        <v>2.8920000000000001E-2</v>
      </c>
      <c r="AJ126">
        <v>117</v>
      </c>
      <c r="AK126" s="8">
        <v>2.061E-2</v>
      </c>
      <c r="AL126" s="8">
        <v>0.02</v>
      </c>
      <c r="AM126" s="8">
        <v>2.061E-2</v>
      </c>
      <c r="AN126" s="8">
        <v>0.02</v>
      </c>
      <c r="AO126" s="8">
        <v>0.02</v>
      </c>
      <c r="AP126" s="8">
        <v>0.02</v>
      </c>
      <c r="AQ126" s="8">
        <v>0.03</v>
      </c>
      <c r="AR126" s="8">
        <v>0.02</v>
      </c>
      <c r="AS126" s="8">
        <v>2.061E-2</v>
      </c>
      <c r="AT126" s="8">
        <v>0.02</v>
      </c>
      <c r="AU126" s="8">
        <v>0.02</v>
      </c>
      <c r="AV126" s="8">
        <v>0.01</v>
      </c>
      <c r="AW126" s="8">
        <v>2.579E-2</v>
      </c>
      <c r="AX126" s="8">
        <v>2.2009999999999998E-2</v>
      </c>
      <c r="AY126" s="8">
        <v>0.03</v>
      </c>
      <c r="AZ126" s="8">
        <v>0.02</v>
      </c>
    </row>
    <row r="127" spans="2:52" x14ac:dyDescent="0.25">
      <c r="B127">
        <v>118</v>
      </c>
      <c r="C127" s="7">
        <v>2.9159999999999998E-2</v>
      </c>
      <c r="D127" s="7">
        <v>3.4540000000000001E-2</v>
      </c>
      <c r="E127" s="7">
        <v>2.9139999999999996E-2</v>
      </c>
      <c r="F127" s="8">
        <v>3.2390000000000002E-2</v>
      </c>
      <c r="G127" s="9">
        <v>3.567E-2</v>
      </c>
      <c r="H127" s="9">
        <v>3.3410000000000002E-2</v>
      </c>
      <c r="I127" s="9">
        <v>4.5620000000000001E-2</v>
      </c>
      <c r="J127" s="8">
        <v>3.9039999999999998E-2</v>
      </c>
      <c r="K127" s="8">
        <v>2.9049999999999999E-2</v>
      </c>
      <c r="L127" s="8">
        <v>3.322E-2</v>
      </c>
      <c r="M127" s="8">
        <v>3.712E-2</v>
      </c>
      <c r="N127" s="8">
        <v>1.966E-2</v>
      </c>
      <c r="O127" s="8">
        <v>2.3120000000000002E-2</v>
      </c>
      <c r="P127" s="8">
        <v>2.545E-2</v>
      </c>
      <c r="Q127" s="8">
        <v>4.2549999999999998E-2</v>
      </c>
      <c r="R127" s="8">
        <v>2.5950000000000001E-2</v>
      </c>
      <c r="S127">
        <v>118</v>
      </c>
      <c r="T127" s="8">
        <v>3.0790000000000001E-2</v>
      </c>
      <c r="U127" s="8">
        <v>3.3169999999999998E-2</v>
      </c>
      <c r="V127" s="8">
        <v>3.117E-2</v>
      </c>
      <c r="W127" s="8">
        <v>3.27E-2</v>
      </c>
      <c r="X127" s="8">
        <v>3.4439999999999998E-2</v>
      </c>
      <c r="Y127" s="8">
        <v>3.3590000000000002E-2</v>
      </c>
      <c r="Z127" s="8">
        <v>4.3450000000000003E-2</v>
      </c>
      <c r="AA127" s="8">
        <v>3.8359999999999998E-2</v>
      </c>
      <c r="AB127" s="8">
        <v>3.2320000000000002E-2</v>
      </c>
      <c r="AC127" s="8">
        <v>3.5209999999999998E-2</v>
      </c>
      <c r="AD127" s="8">
        <v>3.7879999999999997E-2</v>
      </c>
      <c r="AE127" s="8">
        <v>2.2009999999999998E-2</v>
      </c>
      <c r="AF127" s="8">
        <v>2.5010000000000001E-2</v>
      </c>
      <c r="AG127" s="8">
        <v>2.6270000000000002E-2</v>
      </c>
      <c r="AH127" s="8">
        <v>4.5510000000000002E-2</v>
      </c>
      <c r="AI127" s="8">
        <v>2.8979999999999999E-2</v>
      </c>
      <c r="AJ127">
        <v>118</v>
      </c>
      <c r="AK127" s="8">
        <v>2.061E-2</v>
      </c>
      <c r="AL127" s="8">
        <v>0.02</v>
      </c>
      <c r="AM127" s="8">
        <v>2.061E-2</v>
      </c>
      <c r="AN127" s="8">
        <v>0.02</v>
      </c>
      <c r="AO127" s="8">
        <v>0.02</v>
      </c>
      <c r="AP127" s="8">
        <v>0.02</v>
      </c>
      <c r="AQ127" s="8">
        <v>0.03</v>
      </c>
      <c r="AR127" s="8">
        <v>0.02</v>
      </c>
      <c r="AS127" s="8">
        <v>2.061E-2</v>
      </c>
      <c r="AT127" s="8">
        <v>0.02</v>
      </c>
      <c r="AU127" s="8">
        <v>0.02</v>
      </c>
      <c r="AV127" s="8">
        <v>0.01</v>
      </c>
      <c r="AW127" s="8">
        <v>2.5739999999999999E-2</v>
      </c>
      <c r="AX127" s="8">
        <v>2.1989999999999999E-2</v>
      </c>
      <c r="AY127" s="8">
        <v>0.03</v>
      </c>
      <c r="AZ127" s="8">
        <v>0.02</v>
      </c>
    </row>
    <row r="128" spans="2:52" x14ac:dyDescent="0.25">
      <c r="B128">
        <v>119</v>
      </c>
      <c r="C128" s="7">
        <v>2.921E-2</v>
      </c>
      <c r="D128" s="7">
        <v>3.4549999999999997E-2</v>
      </c>
      <c r="E128" s="7">
        <v>2.9190000000000001E-2</v>
      </c>
      <c r="F128" s="8">
        <v>3.2419999999999997E-2</v>
      </c>
      <c r="G128" s="9">
        <v>3.5680000000000003E-2</v>
      </c>
      <c r="H128" s="9">
        <v>3.3430000000000001E-2</v>
      </c>
      <c r="I128" s="9">
        <v>4.5620000000000001E-2</v>
      </c>
      <c r="J128" s="8">
        <v>3.9019999999999999E-2</v>
      </c>
      <c r="K128" s="8">
        <v>2.911E-2</v>
      </c>
      <c r="L128" s="8">
        <v>3.3250000000000002E-2</v>
      </c>
      <c r="M128" s="8">
        <v>3.7109999999999997E-2</v>
      </c>
      <c r="N128" s="8">
        <v>1.9709999999999998E-2</v>
      </c>
      <c r="O128" s="8">
        <v>2.3230000000000001E-2</v>
      </c>
      <c r="P128" s="8">
        <v>2.5539999999999997E-2</v>
      </c>
      <c r="Q128" s="8">
        <v>4.2569999999999997E-2</v>
      </c>
      <c r="R128" s="8">
        <v>2.6020000000000001E-2</v>
      </c>
      <c r="S128">
        <v>119</v>
      </c>
      <c r="T128" s="8">
        <v>3.083E-2</v>
      </c>
      <c r="U128" s="8">
        <v>3.3189999999999997E-2</v>
      </c>
      <c r="V128" s="8">
        <v>3.1220000000000001E-2</v>
      </c>
      <c r="W128" s="8">
        <v>3.2730000000000002E-2</v>
      </c>
      <c r="X128" s="8">
        <v>3.4459999999999998E-2</v>
      </c>
      <c r="Y128" s="8">
        <v>3.3610000000000001E-2</v>
      </c>
      <c r="Z128" s="8">
        <v>4.3459999999999999E-2</v>
      </c>
      <c r="AA128" s="8">
        <v>3.8339999999999999E-2</v>
      </c>
      <c r="AB128" s="8">
        <v>3.2349999999999997E-2</v>
      </c>
      <c r="AC128" s="8">
        <v>3.5209999999999998E-2</v>
      </c>
      <c r="AD128" s="8">
        <v>3.7859999999999998E-2</v>
      </c>
      <c r="AE128" s="8">
        <v>2.2040000000000001E-2</v>
      </c>
      <c r="AF128" s="8">
        <v>2.5100000000000001E-2</v>
      </c>
      <c r="AG128" s="8">
        <v>2.6349999999999998E-2</v>
      </c>
      <c r="AH128" s="8">
        <v>4.5510000000000002E-2</v>
      </c>
      <c r="AI128" s="8">
        <v>2.903E-2</v>
      </c>
      <c r="AJ128">
        <v>119</v>
      </c>
      <c r="AK128" s="8">
        <v>2.06E-2</v>
      </c>
      <c r="AL128" s="8">
        <v>0.02</v>
      </c>
      <c r="AM128" s="8">
        <v>2.06E-2</v>
      </c>
      <c r="AN128" s="8">
        <v>0.02</v>
      </c>
      <c r="AO128" s="8">
        <v>0.02</v>
      </c>
      <c r="AP128" s="8">
        <v>0.02</v>
      </c>
      <c r="AQ128" s="8">
        <v>0.03</v>
      </c>
      <c r="AR128" s="8">
        <v>0.02</v>
      </c>
      <c r="AS128" s="8">
        <v>2.06E-2</v>
      </c>
      <c r="AT128" s="8">
        <v>0.02</v>
      </c>
      <c r="AU128" s="8">
        <v>0.02</v>
      </c>
      <c r="AV128" s="8">
        <v>0.01</v>
      </c>
      <c r="AW128" s="8">
        <v>2.5700000000000001E-2</v>
      </c>
      <c r="AX128" s="8">
        <v>2.197E-2</v>
      </c>
      <c r="AY128" s="8">
        <v>0.03</v>
      </c>
      <c r="AZ128" s="8">
        <v>0.02</v>
      </c>
    </row>
    <row r="129" spans="2:52" x14ac:dyDescent="0.25">
      <c r="B129">
        <v>120</v>
      </c>
      <c r="C129" s="7">
        <v>2.9270000000000001E-2</v>
      </c>
      <c r="D129" s="7">
        <v>3.456E-2</v>
      </c>
      <c r="E129" s="7">
        <v>2.9250000000000002E-2</v>
      </c>
      <c r="F129" s="8">
        <v>3.245E-2</v>
      </c>
      <c r="G129" s="9">
        <v>3.5680000000000003E-2</v>
      </c>
      <c r="H129" s="9">
        <v>3.3459999999999997E-2</v>
      </c>
      <c r="I129" s="9">
        <v>4.5609999999999998E-2</v>
      </c>
      <c r="J129" s="8">
        <v>3.8989999999999997E-2</v>
      </c>
      <c r="K129" s="8">
        <v>2.9170000000000001E-2</v>
      </c>
      <c r="L129" s="8">
        <v>3.3270000000000001E-2</v>
      </c>
      <c r="M129" s="8">
        <v>3.7100000000000001E-2</v>
      </c>
      <c r="N129" s="8">
        <v>1.976E-2</v>
      </c>
      <c r="O129" s="8">
        <v>2.3330000000000004E-2</v>
      </c>
      <c r="P129" s="8">
        <v>2.5619999999999997E-2</v>
      </c>
      <c r="Q129" s="8">
        <v>4.2590000000000003E-2</v>
      </c>
      <c r="R129" s="8">
        <v>2.6100000000000002E-2</v>
      </c>
      <c r="S129">
        <v>120</v>
      </c>
      <c r="T129" s="8">
        <v>3.0870000000000002E-2</v>
      </c>
      <c r="U129" s="8">
        <v>3.3210000000000003E-2</v>
      </c>
      <c r="V129" s="8">
        <v>3.1260000000000003E-2</v>
      </c>
      <c r="W129" s="8">
        <v>3.2750000000000001E-2</v>
      </c>
      <c r="X129" s="8">
        <v>3.4470000000000001E-2</v>
      </c>
      <c r="Y129" s="8">
        <v>3.363E-2</v>
      </c>
      <c r="Z129" s="8">
        <v>4.3470000000000002E-2</v>
      </c>
      <c r="AA129" s="8">
        <v>3.832E-2</v>
      </c>
      <c r="AB129" s="8">
        <v>3.2379999999999999E-2</v>
      </c>
      <c r="AC129" s="8">
        <v>3.5220000000000001E-2</v>
      </c>
      <c r="AD129" s="8">
        <v>3.7850000000000002E-2</v>
      </c>
      <c r="AE129" s="8">
        <v>2.2069999999999999E-2</v>
      </c>
      <c r="AF129" s="8">
        <v>2.5190000000000001E-2</v>
      </c>
      <c r="AG129" s="8">
        <v>2.6429999999999999E-2</v>
      </c>
      <c r="AH129" s="8">
        <v>4.5499999999999999E-2</v>
      </c>
      <c r="AI129" s="8">
        <v>2.9080000000000002E-2</v>
      </c>
      <c r="AJ129">
        <v>120</v>
      </c>
      <c r="AK129" s="8">
        <v>2.06E-2</v>
      </c>
      <c r="AL129" s="8">
        <v>0.02</v>
      </c>
      <c r="AM129" s="8">
        <v>2.06E-2</v>
      </c>
      <c r="AN129" s="8">
        <v>0.02</v>
      </c>
      <c r="AO129" s="8">
        <v>0.02</v>
      </c>
      <c r="AP129" s="8">
        <v>0.02</v>
      </c>
      <c r="AQ129" s="8">
        <v>0.03</v>
      </c>
      <c r="AR129" s="8">
        <v>0.02</v>
      </c>
      <c r="AS129" s="8">
        <v>2.06E-2</v>
      </c>
      <c r="AT129" s="8">
        <v>0.02</v>
      </c>
      <c r="AU129" s="8">
        <v>0.02</v>
      </c>
      <c r="AV129" s="8">
        <v>0.01</v>
      </c>
      <c r="AW129" s="8">
        <v>2.5649999999999999E-2</v>
      </c>
      <c r="AX129" s="8">
        <v>2.196E-2</v>
      </c>
      <c r="AY129" s="8">
        <v>0.03</v>
      </c>
      <c r="AZ129" s="8">
        <v>0.02</v>
      </c>
    </row>
    <row r="130" spans="2:52" x14ac:dyDescent="0.25">
      <c r="B130">
        <v>121</v>
      </c>
      <c r="C130" s="7">
        <v>2.9329999999999998E-2</v>
      </c>
      <c r="D130" s="7">
        <v>3.4569999999999997E-2</v>
      </c>
      <c r="E130" s="7">
        <v>2.9309999999999999E-2</v>
      </c>
      <c r="F130" s="8">
        <v>3.2480000000000002E-2</v>
      </c>
      <c r="G130" s="9">
        <v>3.5680000000000003E-2</v>
      </c>
      <c r="H130" s="9">
        <v>3.3480000000000003E-2</v>
      </c>
      <c r="I130" s="9">
        <v>4.5609999999999998E-2</v>
      </c>
      <c r="J130" s="8">
        <v>3.8969999999999998E-2</v>
      </c>
      <c r="K130" s="8">
        <v>2.9220000000000003E-2</v>
      </c>
      <c r="L130" s="8">
        <v>3.329E-2</v>
      </c>
      <c r="M130" s="8">
        <v>3.7089999999999998E-2</v>
      </c>
      <c r="N130" s="8">
        <v>1.9820000000000001E-2</v>
      </c>
      <c r="O130" s="8">
        <v>2.3439999999999999E-2</v>
      </c>
      <c r="P130" s="8">
        <v>2.571E-2</v>
      </c>
      <c r="Q130" s="8">
        <v>4.2610000000000002E-2</v>
      </c>
      <c r="R130" s="8">
        <v>2.6169999999999999E-2</v>
      </c>
      <c r="S130">
        <v>121</v>
      </c>
      <c r="T130" s="8">
        <v>3.092E-2</v>
      </c>
      <c r="U130" s="8">
        <v>3.3239999999999999E-2</v>
      </c>
      <c r="V130" s="8">
        <v>3.1289999999999998E-2</v>
      </c>
      <c r="W130" s="8">
        <v>3.2779999999999997E-2</v>
      </c>
      <c r="X130" s="8">
        <v>3.4479999999999997E-2</v>
      </c>
      <c r="Y130" s="8">
        <v>3.3649999999999999E-2</v>
      </c>
      <c r="Z130" s="8">
        <v>4.3479999999999998E-2</v>
      </c>
      <c r="AA130" s="8">
        <v>3.8300000000000001E-2</v>
      </c>
      <c r="AB130" s="8">
        <v>3.2410000000000001E-2</v>
      </c>
      <c r="AC130" s="8">
        <v>3.5229999999999997E-2</v>
      </c>
      <c r="AD130" s="8">
        <v>3.7830000000000003E-2</v>
      </c>
      <c r="AE130" s="8">
        <v>2.2110000000000001E-2</v>
      </c>
      <c r="AF130" s="8">
        <v>2.528E-2</v>
      </c>
      <c r="AG130" s="8">
        <v>2.6509999999999999E-2</v>
      </c>
      <c r="AH130" s="8">
        <v>4.5499999999999999E-2</v>
      </c>
      <c r="AI130" s="8">
        <v>2.913E-2</v>
      </c>
      <c r="AJ130">
        <v>121</v>
      </c>
      <c r="AK130" s="8">
        <v>2.0590000000000001E-2</v>
      </c>
      <c r="AL130" s="8">
        <v>0.02</v>
      </c>
      <c r="AM130" s="8">
        <v>2.0590000000000001E-2</v>
      </c>
      <c r="AN130" s="8">
        <v>0.02</v>
      </c>
      <c r="AO130" s="8">
        <v>0.02</v>
      </c>
      <c r="AP130" s="8">
        <v>0.02</v>
      </c>
      <c r="AQ130" s="8">
        <v>0.03</v>
      </c>
      <c r="AR130" s="8">
        <v>0.02</v>
      </c>
      <c r="AS130" s="8">
        <v>2.0590000000000001E-2</v>
      </c>
      <c r="AT130" s="8">
        <v>0.02</v>
      </c>
      <c r="AU130" s="8">
        <v>0.02</v>
      </c>
      <c r="AV130" s="8">
        <v>0.01</v>
      </c>
      <c r="AW130" s="8">
        <v>2.5600000000000001E-2</v>
      </c>
      <c r="AX130" s="8">
        <v>2.1940000000000001E-2</v>
      </c>
      <c r="AY130" s="8">
        <v>0.03</v>
      </c>
      <c r="AZ130" s="8">
        <v>0.02</v>
      </c>
    </row>
    <row r="131" spans="2:52" x14ac:dyDescent="0.25">
      <c r="B131">
        <v>122</v>
      </c>
      <c r="C131" s="7">
        <v>2.9380000000000003E-2</v>
      </c>
      <c r="D131" s="7">
        <v>3.4590000000000003E-2</v>
      </c>
      <c r="E131" s="7">
        <v>2.9360000000000001E-2</v>
      </c>
      <c r="F131" s="8">
        <v>3.2509999999999997E-2</v>
      </c>
      <c r="G131" s="9">
        <v>3.5680000000000003E-2</v>
      </c>
      <c r="H131" s="9">
        <v>3.3500000000000002E-2</v>
      </c>
      <c r="I131" s="9">
        <v>4.5600000000000002E-2</v>
      </c>
      <c r="J131" s="8">
        <v>3.8940000000000002E-2</v>
      </c>
      <c r="K131" s="8">
        <v>2.928E-2</v>
      </c>
      <c r="L131" s="8">
        <v>3.3309999999999999E-2</v>
      </c>
      <c r="M131" s="8">
        <v>3.7080000000000002E-2</v>
      </c>
      <c r="N131" s="8">
        <v>1.9869999999999999E-2</v>
      </c>
      <c r="O131" s="8">
        <v>2.3539999999999995E-2</v>
      </c>
      <c r="P131" s="8">
        <v>2.579E-2</v>
      </c>
      <c r="Q131" s="8">
        <v>4.2630000000000001E-2</v>
      </c>
      <c r="R131" s="8">
        <v>2.6239999999999999E-2</v>
      </c>
      <c r="S131">
        <v>122</v>
      </c>
      <c r="T131" s="8">
        <v>3.0960000000000001E-2</v>
      </c>
      <c r="U131" s="8">
        <v>3.3259999999999998E-2</v>
      </c>
      <c r="V131" s="8">
        <v>3.1329999999999997E-2</v>
      </c>
      <c r="W131" s="8">
        <v>3.2809999999999999E-2</v>
      </c>
      <c r="X131" s="8">
        <v>3.449E-2</v>
      </c>
      <c r="Y131" s="8">
        <v>3.3669999999999999E-2</v>
      </c>
      <c r="Z131" s="8">
        <v>4.3499999999999997E-2</v>
      </c>
      <c r="AA131" s="8">
        <v>3.8280000000000002E-2</v>
      </c>
      <c r="AB131" s="8">
        <v>3.2439999999999997E-2</v>
      </c>
      <c r="AC131" s="8">
        <v>3.5229999999999997E-2</v>
      </c>
      <c r="AD131" s="8">
        <v>3.7819999999999999E-2</v>
      </c>
      <c r="AE131" s="8">
        <v>2.214E-2</v>
      </c>
      <c r="AF131" s="8">
        <v>2.537E-2</v>
      </c>
      <c r="AG131" s="8">
        <v>2.6579999999999999E-2</v>
      </c>
      <c r="AH131" s="8">
        <v>4.5490000000000003E-2</v>
      </c>
      <c r="AI131" s="8">
        <v>2.9170000000000001E-2</v>
      </c>
      <c r="AJ131">
        <v>122</v>
      </c>
      <c r="AK131" s="8">
        <v>2.0590000000000001E-2</v>
      </c>
      <c r="AL131" s="8">
        <v>0.02</v>
      </c>
      <c r="AM131" s="8">
        <v>2.0590000000000001E-2</v>
      </c>
      <c r="AN131" s="8">
        <v>0.02</v>
      </c>
      <c r="AO131" s="8">
        <v>0.02</v>
      </c>
      <c r="AP131" s="8">
        <v>0.02</v>
      </c>
      <c r="AQ131" s="8">
        <v>0.03</v>
      </c>
      <c r="AR131" s="8">
        <v>0.02</v>
      </c>
      <c r="AS131" s="8">
        <v>2.0590000000000001E-2</v>
      </c>
      <c r="AT131" s="8">
        <v>0.02</v>
      </c>
      <c r="AU131" s="8">
        <v>0.02</v>
      </c>
      <c r="AV131" s="8">
        <v>0.01</v>
      </c>
      <c r="AW131" s="8">
        <v>2.5559999999999999E-2</v>
      </c>
      <c r="AX131" s="8">
        <v>2.1930000000000002E-2</v>
      </c>
      <c r="AY131" s="8">
        <v>0.03</v>
      </c>
      <c r="AZ131" s="8">
        <v>0.02</v>
      </c>
    </row>
    <row r="132" spans="2:52" x14ac:dyDescent="0.25">
      <c r="B132">
        <v>123</v>
      </c>
      <c r="C132" s="7">
        <v>2.9430000000000001E-2</v>
      </c>
      <c r="D132" s="7">
        <v>3.4599999999999999E-2</v>
      </c>
      <c r="E132" s="7">
        <v>2.9409999999999999E-2</v>
      </c>
      <c r="F132" s="8">
        <v>3.2539999999999999E-2</v>
      </c>
      <c r="G132" s="9">
        <v>3.569E-2</v>
      </c>
      <c r="H132" s="9">
        <v>3.3520000000000001E-2</v>
      </c>
      <c r="I132" s="9">
        <v>4.5600000000000002E-2</v>
      </c>
      <c r="J132" s="8">
        <v>3.8920000000000003E-2</v>
      </c>
      <c r="K132" s="8">
        <v>2.9329999999999998E-2</v>
      </c>
      <c r="L132" s="8">
        <v>3.3340000000000002E-2</v>
      </c>
      <c r="M132" s="8">
        <v>3.7069999999999999E-2</v>
      </c>
      <c r="N132" s="8">
        <v>1.992E-2</v>
      </c>
      <c r="O132" s="8">
        <v>2.3640000000000005E-2</v>
      </c>
      <c r="P132" s="8">
        <v>2.588E-2</v>
      </c>
      <c r="Q132" s="8">
        <v>4.263999999999999E-2</v>
      </c>
      <c r="R132" s="8">
        <v>2.632E-2</v>
      </c>
      <c r="S132">
        <v>123</v>
      </c>
      <c r="T132" s="8">
        <v>3.1E-2</v>
      </c>
      <c r="U132" s="8">
        <v>3.3279999999999997E-2</v>
      </c>
      <c r="V132" s="8">
        <v>3.1370000000000002E-2</v>
      </c>
      <c r="W132" s="8">
        <v>3.2829999999999998E-2</v>
      </c>
      <c r="X132" s="8">
        <v>3.4509999999999999E-2</v>
      </c>
      <c r="Y132" s="8">
        <v>3.3689999999999998E-2</v>
      </c>
      <c r="Z132" s="8">
        <v>4.351E-2</v>
      </c>
      <c r="AA132" s="8">
        <v>3.8260000000000002E-2</v>
      </c>
      <c r="AB132" s="8">
        <v>3.2460000000000003E-2</v>
      </c>
      <c r="AC132" s="8">
        <v>3.524E-2</v>
      </c>
      <c r="AD132" s="8">
        <v>3.78E-2</v>
      </c>
      <c r="AE132" s="8">
        <v>2.2169999999999999E-2</v>
      </c>
      <c r="AF132" s="8">
        <v>2.546E-2</v>
      </c>
      <c r="AG132" s="8">
        <v>2.666E-2</v>
      </c>
      <c r="AH132" s="8">
        <v>4.5490000000000003E-2</v>
      </c>
      <c r="AI132" s="8">
        <v>2.9219999999999999E-2</v>
      </c>
      <c r="AJ132">
        <v>123</v>
      </c>
      <c r="AK132" s="8">
        <v>2.0580000000000001E-2</v>
      </c>
      <c r="AL132" s="8">
        <v>0.02</v>
      </c>
      <c r="AM132" s="8">
        <v>2.0580000000000001E-2</v>
      </c>
      <c r="AN132" s="8">
        <v>0.02</v>
      </c>
      <c r="AO132" s="8">
        <v>0.02</v>
      </c>
      <c r="AP132" s="8">
        <v>0.02</v>
      </c>
      <c r="AQ132" s="8">
        <v>0.03</v>
      </c>
      <c r="AR132" s="8">
        <v>0.02</v>
      </c>
      <c r="AS132" s="8">
        <v>2.0580000000000001E-2</v>
      </c>
      <c r="AT132" s="8">
        <v>0.02</v>
      </c>
      <c r="AU132" s="8">
        <v>0.02</v>
      </c>
      <c r="AV132" s="8">
        <v>0.01</v>
      </c>
      <c r="AW132" s="8">
        <v>2.5510000000000001E-2</v>
      </c>
      <c r="AX132" s="8">
        <v>2.1909999999999999E-2</v>
      </c>
      <c r="AY132" s="8">
        <v>0.03</v>
      </c>
      <c r="AZ132" s="8">
        <v>0.02</v>
      </c>
    </row>
    <row r="133" spans="2:52" x14ac:dyDescent="0.25">
      <c r="B133">
        <v>124</v>
      </c>
      <c r="C133" s="7">
        <v>2.9489999999999999E-2</v>
      </c>
      <c r="D133" s="7">
        <v>3.4610000000000002E-2</v>
      </c>
      <c r="E133" s="7">
        <v>2.947E-2</v>
      </c>
      <c r="F133" s="8">
        <v>3.2570000000000002E-2</v>
      </c>
      <c r="G133" s="9">
        <v>3.569E-2</v>
      </c>
      <c r="H133" s="9">
        <v>3.354E-2</v>
      </c>
      <c r="I133" s="9">
        <v>4.5589999999999999E-2</v>
      </c>
      <c r="J133" s="8">
        <v>3.8890000000000001E-2</v>
      </c>
      <c r="K133" s="8">
        <v>2.9389999999999999E-2</v>
      </c>
      <c r="L133" s="8">
        <v>3.3360000000000001E-2</v>
      </c>
      <c r="M133" s="8">
        <v>3.7060000000000003E-2</v>
      </c>
      <c r="N133" s="8">
        <v>1.9970000000000002E-2</v>
      </c>
      <c r="O133" s="8">
        <v>2.3740000000000001E-2</v>
      </c>
      <c r="P133" s="8">
        <v>2.596E-2</v>
      </c>
      <c r="Q133" s="8">
        <v>4.2660000000000003E-2</v>
      </c>
      <c r="R133" s="8">
        <v>2.6380000000000001E-2</v>
      </c>
      <c r="S133">
        <v>124</v>
      </c>
      <c r="T133" s="8">
        <v>3.1040000000000002E-2</v>
      </c>
      <c r="U133" s="8">
        <v>3.3300000000000003E-2</v>
      </c>
      <c r="V133" s="8">
        <v>3.141E-2</v>
      </c>
      <c r="W133" s="8">
        <v>3.286E-2</v>
      </c>
      <c r="X133" s="8">
        <v>3.4520000000000002E-2</v>
      </c>
      <c r="Y133" s="8">
        <v>3.3709999999999997E-2</v>
      </c>
      <c r="Z133" s="8">
        <v>4.3520000000000003E-2</v>
      </c>
      <c r="AA133" s="8">
        <v>3.8240000000000003E-2</v>
      </c>
      <c r="AB133" s="8">
        <v>3.2489999999999998E-2</v>
      </c>
      <c r="AC133" s="8">
        <v>3.5249999999999997E-2</v>
      </c>
      <c r="AD133" s="8">
        <v>3.7789999999999997E-2</v>
      </c>
      <c r="AE133" s="8">
        <v>2.2200000000000001E-2</v>
      </c>
      <c r="AF133" s="8">
        <v>2.554E-2</v>
      </c>
      <c r="AG133" s="8">
        <v>2.673E-2</v>
      </c>
      <c r="AH133" s="8">
        <v>4.5490000000000003E-2</v>
      </c>
      <c r="AI133" s="8">
        <v>2.9270000000000001E-2</v>
      </c>
      <c r="AJ133">
        <v>124</v>
      </c>
      <c r="AK133" s="8">
        <v>2.0580000000000001E-2</v>
      </c>
      <c r="AL133" s="8">
        <v>0.02</v>
      </c>
      <c r="AM133" s="8">
        <v>2.0580000000000001E-2</v>
      </c>
      <c r="AN133" s="8">
        <v>0.02</v>
      </c>
      <c r="AO133" s="8">
        <v>0.02</v>
      </c>
      <c r="AP133" s="8">
        <v>0.02</v>
      </c>
      <c r="AQ133" s="8">
        <v>0.03</v>
      </c>
      <c r="AR133" s="8">
        <v>0.02</v>
      </c>
      <c r="AS133" s="8">
        <v>2.0580000000000001E-2</v>
      </c>
      <c r="AT133" s="8">
        <v>0.02</v>
      </c>
      <c r="AU133" s="8">
        <v>0.02</v>
      </c>
      <c r="AV133" s="8">
        <v>0.01</v>
      </c>
      <c r="AW133" s="8">
        <v>2.547E-2</v>
      </c>
      <c r="AX133" s="8">
        <v>2.189E-2</v>
      </c>
      <c r="AY133" s="8">
        <v>0.03</v>
      </c>
      <c r="AZ133" s="8">
        <v>0.02</v>
      </c>
    </row>
    <row r="134" spans="2:52" x14ac:dyDescent="0.25">
      <c r="B134">
        <v>125</v>
      </c>
      <c r="C134" s="7">
        <v>2.954E-2</v>
      </c>
      <c r="D134" s="7">
        <v>3.4619999999999998E-2</v>
      </c>
      <c r="E134" s="7">
        <v>2.9520000000000001E-2</v>
      </c>
      <c r="F134" s="8">
        <v>3.2590000000000001E-2</v>
      </c>
      <c r="G134" s="9">
        <v>3.569E-2</v>
      </c>
      <c r="H134" s="9">
        <v>3.356E-2</v>
      </c>
      <c r="I134" s="9">
        <v>4.5589999999999999E-2</v>
      </c>
      <c r="J134" s="8">
        <v>3.8870000000000002E-2</v>
      </c>
      <c r="K134" s="8">
        <v>2.9440000000000001E-2</v>
      </c>
      <c r="L134" s="8">
        <v>3.338E-2</v>
      </c>
      <c r="M134" s="8">
        <v>3.7060000000000003E-2</v>
      </c>
      <c r="N134" s="8">
        <v>2.001E-2</v>
      </c>
      <c r="O134" s="8">
        <v>2.384E-2</v>
      </c>
      <c r="P134" s="8">
        <v>2.6040000000000001E-2</v>
      </c>
      <c r="Q134" s="8">
        <v>4.268000000000001E-2</v>
      </c>
      <c r="R134" s="8">
        <v>2.6450000000000001E-2</v>
      </c>
      <c r="S134">
        <v>125</v>
      </c>
      <c r="T134" s="8">
        <v>3.108E-2</v>
      </c>
      <c r="U134" s="8">
        <v>3.3329999999999999E-2</v>
      </c>
      <c r="V134" s="8">
        <v>3.1440000000000003E-2</v>
      </c>
      <c r="W134" s="8">
        <v>3.288E-2</v>
      </c>
      <c r="X134" s="8">
        <v>3.4529999999999998E-2</v>
      </c>
      <c r="Y134" s="8">
        <v>3.3730000000000003E-2</v>
      </c>
      <c r="Z134" s="8">
        <v>4.3529999999999999E-2</v>
      </c>
      <c r="AA134" s="8">
        <v>3.8219999999999997E-2</v>
      </c>
      <c r="AB134" s="8">
        <v>3.252E-2</v>
      </c>
      <c r="AC134" s="8">
        <v>3.5249999999999997E-2</v>
      </c>
      <c r="AD134" s="8">
        <v>3.7769999999999998E-2</v>
      </c>
      <c r="AE134" s="8">
        <v>2.223E-2</v>
      </c>
      <c r="AF134" s="8">
        <v>2.562E-2</v>
      </c>
      <c r="AG134" s="8">
        <v>2.681E-2</v>
      </c>
      <c r="AH134" s="8">
        <v>4.548E-2</v>
      </c>
      <c r="AI134" s="8">
        <v>2.9309999999999999E-2</v>
      </c>
      <c r="AJ134">
        <v>125</v>
      </c>
      <c r="AK134" s="8">
        <v>2.0570000000000001E-2</v>
      </c>
      <c r="AL134" s="8">
        <v>0.02</v>
      </c>
      <c r="AM134" s="8">
        <v>2.0570000000000001E-2</v>
      </c>
      <c r="AN134" s="8">
        <v>0.02</v>
      </c>
      <c r="AO134" s="8">
        <v>0.02</v>
      </c>
      <c r="AP134" s="8">
        <v>0.02</v>
      </c>
      <c r="AQ134" s="8">
        <v>0.03</v>
      </c>
      <c r="AR134" s="8">
        <v>0.02</v>
      </c>
      <c r="AS134" s="8">
        <v>2.0570000000000001E-2</v>
      </c>
      <c r="AT134" s="8">
        <v>0.02</v>
      </c>
      <c r="AU134" s="8">
        <v>0.02</v>
      </c>
      <c r="AV134" s="8">
        <v>0.01</v>
      </c>
      <c r="AW134" s="8">
        <v>2.5420000000000002E-2</v>
      </c>
      <c r="AX134" s="8">
        <v>2.188E-2</v>
      </c>
      <c r="AY134" s="8">
        <v>0.03</v>
      </c>
      <c r="AZ134" s="8">
        <v>0.02</v>
      </c>
    </row>
    <row r="135" spans="2:52" x14ac:dyDescent="0.25">
      <c r="B135">
        <v>126</v>
      </c>
      <c r="C135" s="7">
        <v>2.9590000000000002E-2</v>
      </c>
      <c r="D135" s="7">
        <v>3.4630000000000001E-2</v>
      </c>
      <c r="E135" s="7">
        <v>2.9569999999999999E-2</v>
      </c>
      <c r="F135" s="8">
        <v>3.2620000000000003E-2</v>
      </c>
      <c r="G135" s="9">
        <v>3.569E-2</v>
      </c>
      <c r="H135" s="9">
        <v>3.3579999999999999E-2</v>
      </c>
      <c r="I135" s="9">
        <v>4.5579999999999996E-2</v>
      </c>
      <c r="J135" s="8">
        <v>3.8850000000000003E-2</v>
      </c>
      <c r="K135" s="8">
        <v>2.9489999999999999E-2</v>
      </c>
      <c r="L135" s="8">
        <v>3.3399999999999999E-2</v>
      </c>
      <c r="M135" s="8">
        <v>3.705E-2</v>
      </c>
      <c r="N135" s="8">
        <v>2.0060000000000001E-2</v>
      </c>
      <c r="O135" s="8">
        <v>2.3929999999999996E-2</v>
      </c>
      <c r="P135" s="8">
        <v>2.6120000000000001E-2</v>
      </c>
      <c r="Q135" s="8">
        <v>4.2700000000000002E-2</v>
      </c>
      <c r="R135" s="8">
        <v>2.6519999999999998E-2</v>
      </c>
      <c r="S135">
        <v>126</v>
      </c>
      <c r="T135" s="8">
        <v>3.1119999999999998E-2</v>
      </c>
      <c r="U135" s="8">
        <v>3.3349999999999998E-2</v>
      </c>
      <c r="V135" s="8">
        <v>3.1480000000000001E-2</v>
      </c>
      <c r="W135" s="8">
        <v>3.2910000000000002E-2</v>
      </c>
      <c r="X135" s="8">
        <v>3.4540000000000001E-2</v>
      </c>
      <c r="Y135" s="8">
        <v>3.3750000000000002E-2</v>
      </c>
      <c r="Z135" s="8">
        <v>4.3540000000000002E-2</v>
      </c>
      <c r="AA135" s="8">
        <v>3.8210000000000001E-2</v>
      </c>
      <c r="AB135" s="8">
        <v>3.2550000000000003E-2</v>
      </c>
      <c r="AC135" s="8">
        <v>3.526E-2</v>
      </c>
      <c r="AD135" s="8">
        <v>3.7760000000000002E-2</v>
      </c>
      <c r="AE135" s="8">
        <v>2.2259999999999999E-2</v>
      </c>
      <c r="AF135" s="8">
        <v>2.571E-2</v>
      </c>
      <c r="AG135" s="8">
        <v>2.6880000000000001E-2</v>
      </c>
      <c r="AH135" s="8">
        <v>4.548E-2</v>
      </c>
      <c r="AI135" s="8">
        <v>2.9360000000000001E-2</v>
      </c>
      <c r="AJ135">
        <v>126</v>
      </c>
      <c r="AK135" s="8">
        <v>2.0570000000000001E-2</v>
      </c>
      <c r="AL135" s="8">
        <v>0.02</v>
      </c>
      <c r="AM135" s="8">
        <v>2.0570000000000001E-2</v>
      </c>
      <c r="AN135" s="8">
        <v>0.02</v>
      </c>
      <c r="AO135" s="8">
        <v>0.02</v>
      </c>
      <c r="AP135" s="8">
        <v>0.02</v>
      </c>
      <c r="AQ135" s="8">
        <v>0.03</v>
      </c>
      <c r="AR135" s="8">
        <v>0.02</v>
      </c>
      <c r="AS135" s="8">
        <v>2.0570000000000001E-2</v>
      </c>
      <c r="AT135" s="8">
        <v>0.02</v>
      </c>
      <c r="AU135" s="8">
        <v>0.02</v>
      </c>
      <c r="AV135" s="8">
        <v>0.01</v>
      </c>
      <c r="AW135" s="8">
        <v>2.538E-2</v>
      </c>
      <c r="AX135" s="8">
        <v>2.1860000000000001E-2</v>
      </c>
      <c r="AY135" s="8">
        <v>0.03</v>
      </c>
      <c r="AZ135" s="8">
        <v>0.02</v>
      </c>
    </row>
    <row r="136" spans="2:52" x14ac:dyDescent="0.25">
      <c r="B136">
        <v>127</v>
      </c>
      <c r="C136" s="7">
        <v>2.964E-2</v>
      </c>
      <c r="D136" s="7">
        <v>3.4639999999999997E-2</v>
      </c>
      <c r="E136" s="7">
        <v>2.962E-2</v>
      </c>
      <c r="F136" s="8">
        <v>3.2649999999999998E-2</v>
      </c>
      <c r="G136" s="9">
        <v>3.5700000000000003E-2</v>
      </c>
      <c r="H136" s="9">
        <v>3.3599999999999998E-2</v>
      </c>
      <c r="I136" s="9">
        <v>4.5579999999999996E-2</v>
      </c>
      <c r="J136" s="8">
        <v>3.8830000000000003E-2</v>
      </c>
      <c r="K136" s="8">
        <v>2.954E-2</v>
      </c>
      <c r="L136" s="8">
        <v>3.3419999999999998E-2</v>
      </c>
      <c r="M136" s="8">
        <v>3.7039999999999997E-2</v>
      </c>
      <c r="N136" s="8">
        <v>2.0110000000000003E-2</v>
      </c>
      <c r="O136" s="8">
        <v>2.4029999999999999E-2</v>
      </c>
      <c r="P136" s="8">
        <v>2.6190000000000001E-2</v>
      </c>
      <c r="Q136" s="8">
        <v>4.2720000000000001E-2</v>
      </c>
      <c r="R136" s="8">
        <v>2.6589999999999999E-2</v>
      </c>
      <c r="S136">
        <v>127</v>
      </c>
      <c r="T136" s="8">
        <v>3.116E-2</v>
      </c>
      <c r="U136" s="8">
        <v>3.3369999999999997E-2</v>
      </c>
      <c r="V136" s="8">
        <v>3.1519999999999999E-2</v>
      </c>
      <c r="W136" s="8">
        <v>3.2930000000000001E-2</v>
      </c>
      <c r="X136" s="8">
        <v>3.4549999999999997E-2</v>
      </c>
      <c r="Y136" s="8">
        <v>3.3759999999999998E-2</v>
      </c>
      <c r="Z136" s="8">
        <v>4.3560000000000001E-2</v>
      </c>
      <c r="AA136" s="8">
        <v>3.8190000000000002E-2</v>
      </c>
      <c r="AB136" s="8">
        <v>3.2579999999999998E-2</v>
      </c>
      <c r="AC136" s="8">
        <v>3.526E-2</v>
      </c>
      <c r="AD136" s="8">
        <v>3.7740000000000003E-2</v>
      </c>
      <c r="AE136" s="8">
        <v>2.2290000000000001E-2</v>
      </c>
      <c r="AF136" s="8">
        <v>2.579E-2</v>
      </c>
      <c r="AG136" s="8">
        <v>2.6950000000000002E-2</v>
      </c>
      <c r="AH136" s="8">
        <v>4.5469999999999997E-2</v>
      </c>
      <c r="AI136" s="8">
        <v>2.9399999999999999E-2</v>
      </c>
      <c r="AJ136">
        <v>127</v>
      </c>
      <c r="AK136" s="8">
        <v>2.0559999999999998E-2</v>
      </c>
      <c r="AL136" s="8">
        <v>0.02</v>
      </c>
      <c r="AM136" s="8">
        <v>2.0559999999999998E-2</v>
      </c>
      <c r="AN136" s="8">
        <v>0.02</v>
      </c>
      <c r="AO136" s="8">
        <v>0.02</v>
      </c>
      <c r="AP136" s="8">
        <v>0.02</v>
      </c>
      <c r="AQ136" s="8">
        <v>0.03</v>
      </c>
      <c r="AR136" s="8">
        <v>0.02</v>
      </c>
      <c r="AS136" s="8">
        <v>2.0559999999999998E-2</v>
      </c>
      <c r="AT136" s="8">
        <v>0.02</v>
      </c>
      <c r="AU136" s="8">
        <v>0.02</v>
      </c>
      <c r="AV136" s="8">
        <v>0.01</v>
      </c>
      <c r="AW136" s="8">
        <v>2.5340000000000001E-2</v>
      </c>
      <c r="AX136" s="8">
        <v>2.1850000000000001E-2</v>
      </c>
      <c r="AY136" s="8">
        <v>0.03</v>
      </c>
      <c r="AZ136" s="8">
        <v>0.02</v>
      </c>
    </row>
    <row r="137" spans="2:52" x14ac:dyDescent="0.25">
      <c r="B137">
        <v>128</v>
      </c>
      <c r="C137" s="7">
        <v>2.9690000000000005E-2</v>
      </c>
      <c r="D137" s="7">
        <v>3.465E-2</v>
      </c>
      <c r="E137" s="7">
        <v>2.9669999999999995E-2</v>
      </c>
      <c r="F137" s="8">
        <v>3.2669999999999998E-2</v>
      </c>
      <c r="G137" s="9">
        <v>3.5700000000000003E-2</v>
      </c>
      <c r="H137" s="9">
        <v>3.3610000000000001E-2</v>
      </c>
      <c r="I137" s="9">
        <v>4.5570000000000006E-2</v>
      </c>
      <c r="J137" s="8">
        <v>3.8800000000000001E-2</v>
      </c>
      <c r="K137" s="8">
        <v>2.9590000000000002E-2</v>
      </c>
      <c r="L137" s="8">
        <v>3.3439999999999998E-2</v>
      </c>
      <c r="M137" s="8">
        <v>3.703E-2</v>
      </c>
      <c r="N137" s="8">
        <v>2.0150000000000001E-2</v>
      </c>
      <c r="O137" s="8">
        <v>2.4119999999999999E-2</v>
      </c>
      <c r="P137" s="8">
        <v>2.6270000000000002E-2</v>
      </c>
      <c r="Q137" s="8">
        <v>4.274E-2</v>
      </c>
      <c r="R137" s="8">
        <v>2.665E-2</v>
      </c>
      <c r="S137">
        <v>128</v>
      </c>
      <c r="T137" s="8">
        <v>3.1189999999999999E-2</v>
      </c>
      <c r="U137" s="8">
        <v>3.3390000000000003E-2</v>
      </c>
      <c r="V137" s="8">
        <v>3.1550000000000002E-2</v>
      </c>
      <c r="W137" s="8">
        <v>3.295E-2</v>
      </c>
      <c r="X137" s="8">
        <v>3.456E-2</v>
      </c>
      <c r="Y137" s="8">
        <v>3.3779999999999998E-2</v>
      </c>
      <c r="Z137" s="8">
        <v>4.3569999999999998E-2</v>
      </c>
      <c r="AA137" s="8">
        <v>3.8170000000000003E-2</v>
      </c>
      <c r="AB137" s="8">
        <v>3.2599999999999997E-2</v>
      </c>
      <c r="AC137" s="8">
        <v>3.5270000000000003E-2</v>
      </c>
      <c r="AD137" s="8">
        <v>3.773E-2</v>
      </c>
      <c r="AE137" s="8">
        <v>2.232E-2</v>
      </c>
      <c r="AF137" s="8">
        <v>2.5870000000000001E-2</v>
      </c>
      <c r="AG137" s="8">
        <v>2.7019999999999999E-2</v>
      </c>
      <c r="AH137" s="8">
        <v>4.5469999999999997E-2</v>
      </c>
      <c r="AI137" s="8">
        <v>2.945E-2</v>
      </c>
      <c r="AJ137">
        <v>128</v>
      </c>
      <c r="AK137" s="8">
        <v>2.0559999999999998E-2</v>
      </c>
      <c r="AL137" s="8">
        <v>0.02</v>
      </c>
      <c r="AM137" s="8">
        <v>2.0559999999999998E-2</v>
      </c>
      <c r="AN137" s="8">
        <v>0.02</v>
      </c>
      <c r="AO137" s="8">
        <v>0.02</v>
      </c>
      <c r="AP137" s="8">
        <v>0.02</v>
      </c>
      <c r="AQ137" s="8">
        <v>0.03</v>
      </c>
      <c r="AR137" s="8">
        <v>0.02</v>
      </c>
      <c r="AS137" s="8">
        <v>2.0559999999999998E-2</v>
      </c>
      <c r="AT137" s="8">
        <v>0.02</v>
      </c>
      <c r="AU137" s="8">
        <v>0.02</v>
      </c>
      <c r="AV137" s="8">
        <v>0.01</v>
      </c>
      <c r="AW137" s="8">
        <v>2.529E-2</v>
      </c>
      <c r="AX137" s="8">
        <v>2.1839999999999998E-2</v>
      </c>
      <c r="AY137" s="8">
        <v>0.03</v>
      </c>
      <c r="AZ137" s="8">
        <v>0.02</v>
      </c>
    </row>
    <row r="138" spans="2:52" x14ac:dyDescent="0.25">
      <c r="B138">
        <v>129</v>
      </c>
      <c r="C138" s="7">
        <v>2.9739999999999999E-2</v>
      </c>
      <c r="D138" s="7">
        <v>3.4660000000000003E-2</v>
      </c>
      <c r="E138" s="7">
        <v>2.972E-2</v>
      </c>
      <c r="F138" s="8">
        <v>3.27E-2</v>
      </c>
      <c r="G138" s="9">
        <v>3.5700000000000003E-2</v>
      </c>
      <c r="H138" s="9">
        <v>3.363E-2</v>
      </c>
      <c r="I138" s="9">
        <v>4.5570000000000006E-2</v>
      </c>
      <c r="J138" s="8">
        <v>3.8780000000000002E-2</v>
      </c>
      <c r="K138" s="8">
        <v>2.964E-2</v>
      </c>
      <c r="L138" s="8">
        <v>3.3459999999999997E-2</v>
      </c>
      <c r="M138" s="8">
        <v>3.7019999999999997E-2</v>
      </c>
      <c r="N138" s="8">
        <v>2.0199999999999999E-2</v>
      </c>
      <c r="O138" s="8">
        <v>2.4209999999999999E-2</v>
      </c>
      <c r="P138" s="8">
        <v>2.6349999999999998E-2</v>
      </c>
      <c r="Q138" s="8">
        <v>4.2750000000000003E-2</v>
      </c>
      <c r="R138" s="8">
        <v>2.6720000000000001E-2</v>
      </c>
      <c r="S138">
        <v>129</v>
      </c>
      <c r="T138" s="8">
        <v>3.1230000000000001E-2</v>
      </c>
      <c r="U138" s="8">
        <v>3.3410000000000002E-2</v>
      </c>
      <c r="V138" s="8">
        <v>3.159E-2</v>
      </c>
      <c r="W138" s="8">
        <v>3.2980000000000002E-2</v>
      </c>
      <c r="X138" s="8">
        <v>3.4569999999999997E-2</v>
      </c>
      <c r="Y138" s="8">
        <v>3.3799999999999997E-2</v>
      </c>
      <c r="Z138" s="8">
        <v>4.3580000000000001E-2</v>
      </c>
      <c r="AA138" s="8">
        <v>3.8150000000000003E-2</v>
      </c>
      <c r="AB138" s="8">
        <v>3.2629999999999999E-2</v>
      </c>
      <c r="AC138" s="8">
        <v>3.5270000000000003E-2</v>
      </c>
      <c r="AD138" s="8">
        <v>3.7719999999999997E-2</v>
      </c>
      <c r="AE138" s="8">
        <v>2.2349999999999998E-2</v>
      </c>
      <c r="AF138" s="8">
        <v>2.5940000000000001E-2</v>
      </c>
      <c r="AG138" s="8">
        <v>2.7089999999999999E-2</v>
      </c>
      <c r="AH138" s="8">
        <v>4.5469999999999997E-2</v>
      </c>
      <c r="AI138" s="8">
        <v>2.9489999999999999E-2</v>
      </c>
      <c r="AJ138">
        <v>129</v>
      </c>
      <c r="AK138" s="8">
        <v>2.0549999999999999E-2</v>
      </c>
      <c r="AL138" s="8">
        <v>0.02</v>
      </c>
      <c r="AM138" s="8">
        <v>2.0549999999999999E-2</v>
      </c>
      <c r="AN138" s="8">
        <v>0.02</v>
      </c>
      <c r="AO138" s="8">
        <v>0.02</v>
      </c>
      <c r="AP138" s="8">
        <v>0.02</v>
      </c>
      <c r="AQ138" s="8">
        <v>0.03</v>
      </c>
      <c r="AR138" s="8">
        <v>0.02</v>
      </c>
      <c r="AS138" s="8">
        <v>2.0549999999999999E-2</v>
      </c>
      <c r="AT138" s="8">
        <v>0.02</v>
      </c>
      <c r="AU138" s="8">
        <v>0.02</v>
      </c>
      <c r="AV138" s="8">
        <v>0.01</v>
      </c>
      <c r="AW138" s="8">
        <v>2.5250000000000002E-2</v>
      </c>
      <c r="AX138" s="8">
        <v>2.1819999999999999E-2</v>
      </c>
      <c r="AY138" s="8">
        <v>0.03</v>
      </c>
      <c r="AZ138" s="8">
        <v>0.02</v>
      </c>
    </row>
    <row r="139" spans="2:52" x14ac:dyDescent="0.25">
      <c r="B139">
        <v>130</v>
      </c>
      <c r="C139" s="7">
        <v>2.9790000000000001E-2</v>
      </c>
      <c r="D139" s="7">
        <v>3.4669999999999999E-2</v>
      </c>
      <c r="E139" s="7">
        <v>2.9770000000000005E-2</v>
      </c>
      <c r="F139" s="8">
        <v>3.2730000000000002E-2</v>
      </c>
      <c r="G139" s="9">
        <v>3.5700000000000003E-2</v>
      </c>
      <c r="H139" s="9">
        <v>3.3649999999999999E-2</v>
      </c>
      <c r="I139" s="9">
        <v>4.5560000000000003E-2</v>
      </c>
      <c r="J139" s="8">
        <v>3.8760000000000003E-2</v>
      </c>
      <c r="K139" s="8">
        <v>2.9690000000000005E-2</v>
      </c>
      <c r="L139" s="8">
        <v>3.3480000000000003E-2</v>
      </c>
      <c r="M139" s="8">
        <v>3.7010000000000001E-2</v>
      </c>
      <c r="N139" s="8">
        <v>2.0240000000000001E-2</v>
      </c>
      <c r="O139" s="8">
        <v>2.4299999999999999E-2</v>
      </c>
      <c r="P139" s="8">
        <v>2.6419999999999999E-2</v>
      </c>
      <c r="Q139" s="8">
        <v>4.2770000000000002E-2</v>
      </c>
      <c r="R139" s="8">
        <v>2.6780000000000005E-2</v>
      </c>
      <c r="S139">
        <v>130</v>
      </c>
      <c r="T139" s="8">
        <v>3.1269999999999999E-2</v>
      </c>
      <c r="U139" s="8">
        <v>3.3430000000000001E-2</v>
      </c>
      <c r="V139" s="8">
        <v>3.1620000000000002E-2</v>
      </c>
      <c r="W139" s="8">
        <v>3.3000000000000002E-2</v>
      </c>
      <c r="X139" s="8">
        <v>3.4590000000000003E-2</v>
      </c>
      <c r="Y139" s="8">
        <v>3.381E-2</v>
      </c>
      <c r="Z139" s="8">
        <v>4.3589999999999997E-2</v>
      </c>
      <c r="AA139" s="8">
        <v>3.814E-2</v>
      </c>
      <c r="AB139" s="8">
        <v>3.2649999999999998E-2</v>
      </c>
      <c r="AC139" s="8">
        <v>3.5279999999999999E-2</v>
      </c>
      <c r="AD139" s="8">
        <v>3.7699999999999997E-2</v>
      </c>
      <c r="AE139" s="8">
        <v>2.2370000000000001E-2</v>
      </c>
      <c r="AF139" s="8">
        <v>2.6020000000000001E-2</v>
      </c>
      <c r="AG139" s="8">
        <v>2.716E-2</v>
      </c>
      <c r="AH139" s="8">
        <v>4.546E-2</v>
      </c>
      <c r="AI139" s="8">
        <v>2.9530000000000001E-2</v>
      </c>
      <c r="AJ139">
        <v>130</v>
      </c>
      <c r="AK139" s="8">
        <v>2.0549999999999999E-2</v>
      </c>
      <c r="AL139" s="8">
        <v>0.02</v>
      </c>
      <c r="AM139" s="8">
        <v>2.0549999999999999E-2</v>
      </c>
      <c r="AN139" s="8">
        <v>0.02</v>
      </c>
      <c r="AO139" s="8">
        <v>0.02</v>
      </c>
      <c r="AP139" s="8">
        <v>0.02</v>
      </c>
      <c r="AQ139" s="8">
        <v>0.03</v>
      </c>
      <c r="AR139" s="8">
        <v>0.02</v>
      </c>
      <c r="AS139" s="8">
        <v>2.0549999999999999E-2</v>
      </c>
      <c r="AT139" s="8">
        <v>0.02</v>
      </c>
      <c r="AU139" s="8">
        <v>0.02</v>
      </c>
      <c r="AV139" s="8">
        <v>0.01</v>
      </c>
      <c r="AW139" s="8">
        <v>2.521E-2</v>
      </c>
      <c r="AX139" s="8">
        <v>2.181E-2</v>
      </c>
      <c r="AY139" s="8">
        <v>0.03</v>
      </c>
      <c r="AZ139" s="8">
        <v>0.02</v>
      </c>
    </row>
    <row r="140" spans="2:52" x14ac:dyDescent="0.25">
      <c r="B140">
        <v>131</v>
      </c>
      <c r="C140" s="7">
        <v>2.9830000000000002E-2</v>
      </c>
      <c r="D140" s="7">
        <v>3.4680000000000002E-2</v>
      </c>
      <c r="E140" s="7">
        <v>2.9819999999999999E-2</v>
      </c>
      <c r="F140" s="8">
        <v>3.2750000000000001E-2</v>
      </c>
      <c r="G140" s="9">
        <v>3.5709999999999999E-2</v>
      </c>
      <c r="H140" s="9">
        <v>3.3669999999999999E-2</v>
      </c>
      <c r="I140" s="9">
        <v>4.5560000000000003E-2</v>
      </c>
      <c r="J140" s="8">
        <v>3.8739999999999997E-2</v>
      </c>
      <c r="K140" s="8">
        <v>2.9739999999999999E-2</v>
      </c>
      <c r="L140" s="8">
        <v>3.3500000000000002E-2</v>
      </c>
      <c r="M140" s="8">
        <v>3.7010000000000001E-2</v>
      </c>
      <c r="N140" s="8">
        <v>2.0289999999999999E-2</v>
      </c>
      <c r="O140" s="8">
        <v>2.4390000000000002E-2</v>
      </c>
      <c r="P140" s="8">
        <v>2.649E-2</v>
      </c>
      <c r="Q140" s="8">
        <v>4.2790000000000002E-2</v>
      </c>
      <c r="R140" s="8">
        <v>2.6839999999999996E-2</v>
      </c>
      <c r="S140">
        <v>131</v>
      </c>
      <c r="T140" s="8">
        <v>3.1300000000000001E-2</v>
      </c>
      <c r="U140" s="8">
        <v>3.3450000000000001E-2</v>
      </c>
      <c r="V140" s="8">
        <v>3.1649999999999998E-2</v>
      </c>
      <c r="W140" s="8">
        <v>3.3020000000000001E-2</v>
      </c>
      <c r="X140" s="8">
        <v>3.4599999999999999E-2</v>
      </c>
      <c r="Y140" s="8">
        <v>3.3829999999999999E-2</v>
      </c>
      <c r="Z140" s="8">
        <v>4.36E-2</v>
      </c>
      <c r="AA140" s="8">
        <v>3.8120000000000001E-2</v>
      </c>
      <c r="AB140" s="8">
        <v>3.2680000000000001E-2</v>
      </c>
      <c r="AC140" s="8">
        <v>3.5290000000000002E-2</v>
      </c>
      <c r="AD140" s="8">
        <v>3.7690000000000001E-2</v>
      </c>
      <c r="AE140" s="8">
        <v>2.24E-2</v>
      </c>
      <c r="AF140" s="8">
        <v>2.6100000000000002E-2</v>
      </c>
      <c r="AG140" s="8">
        <v>2.7230000000000001E-2</v>
      </c>
      <c r="AH140" s="8">
        <v>4.546E-2</v>
      </c>
      <c r="AI140" s="8">
        <v>2.9569999999999999E-2</v>
      </c>
      <c r="AJ140">
        <v>131</v>
      </c>
      <c r="AK140" s="8">
        <v>2.0549999999999999E-2</v>
      </c>
      <c r="AL140" s="8">
        <v>0.02</v>
      </c>
      <c r="AM140" s="8">
        <v>2.0549999999999999E-2</v>
      </c>
      <c r="AN140" s="8">
        <v>0.02</v>
      </c>
      <c r="AO140" s="8">
        <v>0.02</v>
      </c>
      <c r="AP140" s="8">
        <v>0.02</v>
      </c>
      <c r="AQ140" s="8">
        <v>0.03</v>
      </c>
      <c r="AR140" s="8">
        <v>0.02</v>
      </c>
      <c r="AS140" s="8">
        <v>2.0549999999999999E-2</v>
      </c>
      <c r="AT140" s="8">
        <v>0.02</v>
      </c>
      <c r="AU140" s="8">
        <v>0.02</v>
      </c>
      <c r="AV140" s="8">
        <v>0.01</v>
      </c>
      <c r="AW140" s="8">
        <v>2.5170000000000001E-2</v>
      </c>
      <c r="AX140" s="8">
        <v>2.179E-2</v>
      </c>
      <c r="AY140" s="8">
        <v>0.03</v>
      </c>
      <c r="AZ140" s="8">
        <v>0.02</v>
      </c>
    </row>
    <row r="141" spans="2:52" x14ac:dyDescent="0.25">
      <c r="B141">
        <v>132</v>
      </c>
      <c r="C141" s="7">
        <v>2.988E-2</v>
      </c>
      <c r="D141" s="7">
        <v>3.4689999999999999E-2</v>
      </c>
      <c r="E141" s="7">
        <v>2.9860000000000001E-2</v>
      </c>
      <c r="F141" s="8">
        <v>3.2779999999999997E-2</v>
      </c>
      <c r="G141" s="9">
        <v>3.5709999999999999E-2</v>
      </c>
      <c r="H141" s="9">
        <v>3.3689999999999998E-2</v>
      </c>
      <c r="I141" s="9">
        <v>4.5560000000000003E-2</v>
      </c>
      <c r="J141" s="8">
        <v>3.8719999999999997E-2</v>
      </c>
      <c r="K141" s="8">
        <v>2.9790000000000001E-2</v>
      </c>
      <c r="L141" s="8">
        <v>3.3520000000000001E-2</v>
      </c>
      <c r="M141" s="8">
        <v>3.6999999999999998E-2</v>
      </c>
      <c r="N141" s="8">
        <v>2.0330000000000001E-2</v>
      </c>
      <c r="O141" s="8">
        <v>2.4479999999999998E-2</v>
      </c>
      <c r="P141" s="8">
        <v>2.656E-2</v>
      </c>
      <c r="Q141" s="8">
        <v>4.2809999999999994E-2</v>
      </c>
      <c r="R141" s="8">
        <v>2.69E-2</v>
      </c>
      <c r="S141">
        <v>132</v>
      </c>
      <c r="T141" s="8">
        <v>3.134E-2</v>
      </c>
      <c r="U141" s="8">
        <v>3.347E-2</v>
      </c>
      <c r="V141" s="8">
        <v>3.1690000000000003E-2</v>
      </c>
      <c r="W141" s="8">
        <v>3.3050000000000003E-2</v>
      </c>
      <c r="X141" s="8">
        <v>3.4610000000000002E-2</v>
      </c>
      <c r="Y141" s="8">
        <v>3.3849999999999998E-2</v>
      </c>
      <c r="Z141" s="8">
        <v>4.3610000000000003E-2</v>
      </c>
      <c r="AA141" s="8">
        <v>3.8109999999999998E-2</v>
      </c>
      <c r="AB141" s="8">
        <v>3.2710000000000003E-2</v>
      </c>
      <c r="AC141" s="8">
        <v>3.5290000000000002E-2</v>
      </c>
      <c r="AD141" s="8">
        <v>3.7679999999999998E-2</v>
      </c>
      <c r="AE141" s="8">
        <v>2.2429999999999999E-2</v>
      </c>
      <c r="AF141" s="8">
        <v>2.6169999999999999E-2</v>
      </c>
      <c r="AG141" s="8">
        <v>2.7289999999999998E-2</v>
      </c>
      <c r="AH141" s="8">
        <v>4.546E-2</v>
      </c>
      <c r="AI141" s="8">
        <v>2.9610000000000001E-2</v>
      </c>
      <c r="AJ141">
        <v>132</v>
      </c>
      <c r="AK141" s="8">
        <v>2.0539999999999999E-2</v>
      </c>
      <c r="AL141" s="8">
        <v>0.02</v>
      </c>
      <c r="AM141" s="8">
        <v>2.0539999999999999E-2</v>
      </c>
      <c r="AN141" s="8">
        <v>0.02</v>
      </c>
      <c r="AO141" s="8">
        <v>0.02</v>
      </c>
      <c r="AP141" s="8">
        <v>0.02</v>
      </c>
      <c r="AQ141" s="8">
        <v>0.03</v>
      </c>
      <c r="AR141" s="8">
        <v>0.02</v>
      </c>
      <c r="AS141" s="8">
        <v>2.0539999999999999E-2</v>
      </c>
      <c r="AT141" s="8">
        <v>0.02</v>
      </c>
      <c r="AU141" s="8">
        <v>0.02</v>
      </c>
      <c r="AV141" s="8">
        <v>0.01</v>
      </c>
      <c r="AW141" s="8">
        <v>2.513E-2</v>
      </c>
      <c r="AX141" s="8">
        <v>2.1780000000000001E-2</v>
      </c>
      <c r="AY141" s="8">
        <v>0.03</v>
      </c>
      <c r="AZ141" s="8">
        <v>0.02</v>
      </c>
    </row>
    <row r="142" spans="2:52" x14ac:dyDescent="0.25">
      <c r="B142">
        <v>133</v>
      </c>
      <c r="C142" s="7">
        <v>2.9929999999999998E-2</v>
      </c>
      <c r="D142" s="7">
        <v>3.4700000000000002E-2</v>
      </c>
      <c r="E142" s="7">
        <v>2.9910000000000003E-2</v>
      </c>
      <c r="F142" s="8">
        <v>3.2800000000000003E-2</v>
      </c>
      <c r="G142" s="9">
        <v>3.5709999999999999E-2</v>
      </c>
      <c r="H142" s="9">
        <v>3.3700000000000001E-2</v>
      </c>
      <c r="I142" s="9">
        <v>4.555E-2</v>
      </c>
      <c r="J142" s="8">
        <v>3.8699999999999998E-2</v>
      </c>
      <c r="K142" s="8">
        <v>2.9830000000000002E-2</v>
      </c>
      <c r="L142" s="8">
        <v>3.354E-2</v>
      </c>
      <c r="M142" s="8">
        <v>3.6990000000000002E-2</v>
      </c>
      <c r="N142" s="8">
        <v>2.0369999999999999E-2</v>
      </c>
      <c r="O142" s="8">
        <v>2.4570000000000002E-2</v>
      </c>
      <c r="P142" s="8">
        <v>2.6630000000000001E-2</v>
      </c>
      <c r="Q142" s="8">
        <v>4.2819999999999997E-2</v>
      </c>
      <c r="R142" s="8">
        <v>2.6970000000000001E-2</v>
      </c>
      <c r="S142">
        <v>133</v>
      </c>
      <c r="T142" s="8">
        <v>3.1370000000000002E-2</v>
      </c>
      <c r="U142" s="8">
        <v>3.3489999999999999E-2</v>
      </c>
      <c r="V142" s="8">
        <v>3.1719999999999998E-2</v>
      </c>
      <c r="W142" s="8">
        <v>3.3070000000000002E-2</v>
      </c>
      <c r="X142" s="8">
        <v>3.4619999999999998E-2</v>
      </c>
      <c r="Y142" s="8">
        <v>3.3860000000000001E-2</v>
      </c>
      <c r="Z142" s="8">
        <v>4.3619999999999999E-2</v>
      </c>
      <c r="AA142" s="8">
        <v>3.8089999999999999E-2</v>
      </c>
      <c r="AB142" s="8">
        <v>3.2730000000000002E-2</v>
      </c>
      <c r="AC142" s="8">
        <v>3.5299999999999998E-2</v>
      </c>
      <c r="AD142" s="8">
        <v>3.7670000000000002E-2</v>
      </c>
      <c r="AE142" s="8">
        <v>2.2460000000000001E-2</v>
      </c>
      <c r="AF142" s="8">
        <v>2.6249999999999999E-2</v>
      </c>
      <c r="AG142" s="8">
        <v>2.7359999999999999E-2</v>
      </c>
      <c r="AH142" s="8">
        <v>4.5449999999999997E-2</v>
      </c>
      <c r="AI142" s="8">
        <v>2.9649999999999999E-2</v>
      </c>
      <c r="AJ142">
        <v>133</v>
      </c>
      <c r="AK142" s="8">
        <v>2.0539999999999999E-2</v>
      </c>
      <c r="AL142" s="8">
        <v>0.02</v>
      </c>
      <c r="AM142" s="8">
        <v>2.0539999999999999E-2</v>
      </c>
      <c r="AN142" s="8">
        <v>0.02</v>
      </c>
      <c r="AO142" s="8">
        <v>0.02</v>
      </c>
      <c r="AP142" s="8">
        <v>0.02</v>
      </c>
      <c r="AQ142" s="8">
        <v>0.03</v>
      </c>
      <c r="AR142" s="8">
        <v>0.02</v>
      </c>
      <c r="AS142" s="8">
        <v>2.0539999999999999E-2</v>
      </c>
      <c r="AT142" s="8">
        <v>0.02</v>
      </c>
      <c r="AU142" s="8">
        <v>0.02</v>
      </c>
      <c r="AV142" s="8">
        <v>0.01</v>
      </c>
      <c r="AW142" s="8">
        <v>2.5090000000000001E-2</v>
      </c>
      <c r="AX142" s="8">
        <v>2.1770000000000001E-2</v>
      </c>
      <c r="AY142" s="8">
        <v>0.03</v>
      </c>
      <c r="AZ142" s="8">
        <v>0.02</v>
      </c>
    </row>
    <row r="143" spans="2:52" x14ac:dyDescent="0.25">
      <c r="B143">
        <v>134</v>
      </c>
      <c r="C143" s="7">
        <v>2.997E-2</v>
      </c>
      <c r="D143" s="7">
        <v>3.4709999999999998E-2</v>
      </c>
      <c r="E143" s="7">
        <v>2.9950000000000001E-2</v>
      </c>
      <c r="F143" s="8">
        <v>3.2820000000000002E-2</v>
      </c>
      <c r="G143" s="9">
        <v>3.5709999999999999E-2</v>
      </c>
      <c r="H143" s="9">
        <v>3.372E-2</v>
      </c>
      <c r="I143" s="9">
        <v>4.555E-2</v>
      </c>
      <c r="J143" s="8">
        <v>3.8679999999999999E-2</v>
      </c>
      <c r="K143" s="8">
        <v>2.988E-2</v>
      </c>
      <c r="L143" s="8">
        <v>3.3550000000000003E-2</v>
      </c>
      <c r="M143" s="8">
        <v>3.6979999999999999E-2</v>
      </c>
      <c r="N143" s="8">
        <v>2.0409999999999998E-2</v>
      </c>
      <c r="O143" s="8">
        <v>2.4649999999999998E-2</v>
      </c>
      <c r="P143" s="8">
        <v>2.6699999999999998E-2</v>
      </c>
      <c r="Q143" s="8">
        <v>4.284000000000001E-2</v>
      </c>
      <c r="R143" s="8">
        <v>2.7029999999999998E-2</v>
      </c>
      <c r="S143">
        <v>134</v>
      </c>
      <c r="T143" s="8">
        <v>3.141E-2</v>
      </c>
      <c r="U143" s="8">
        <v>3.3509999999999998E-2</v>
      </c>
      <c r="V143" s="8">
        <v>3.175E-2</v>
      </c>
      <c r="W143" s="8">
        <v>3.3090000000000001E-2</v>
      </c>
      <c r="X143" s="8">
        <v>3.4630000000000001E-2</v>
      </c>
      <c r="Y143" s="8">
        <v>3.388E-2</v>
      </c>
      <c r="Z143" s="8">
        <v>4.3630000000000002E-2</v>
      </c>
      <c r="AA143" s="8">
        <v>3.807E-2</v>
      </c>
      <c r="AB143" s="8">
        <v>3.2750000000000001E-2</v>
      </c>
      <c r="AC143" s="8">
        <v>3.5299999999999998E-2</v>
      </c>
      <c r="AD143" s="8">
        <v>3.7650000000000003E-2</v>
      </c>
      <c r="AE143" s="8">
        <v>2.248E-2</v>
      </c>
      <c r="AF143" s="8">
        <v>2.632E-2</v>
      </c>
      <c r="AG143" s="8">
        <v>2.742E-2</v>
      </c>
      <c r="AH143" s="8">
        <v>4.5449999999999997E-2</v>
      </c>
      <c r="AI143" s="8">
        <v>2.9690000000000001E-2</v>
      </c>
      <c r="AJ143">
        <v>134</v>
      </c>
      <c r="AK143" s="8">
        <v>2.053E-2</v>
      </c>
      <c r="AL143" s="8">
        <v>0.02</v>
      </c>
      <c r="AM143" s="8">
        <v>2.053E-2</v>
      </c>
      <c r="AN143" s="8">
        <v>0.02</v>
      </c>
      <c r="AO143" s="8">
        <v>0.02</v>
      </c>
      <c r="AP143" s="8">
        <v>0.02</v>
      </c>
      <c r="AQ143" s="8">
        <v>0.03</v>
      </c>
      <c r="AR143" s="8">
        <v>0.02</v>
      </c>
      <c r="AS143" s="8">
        <v>2.053E-2</v>
      </c>
      <c r="AT143" s="8">
        <v>0.02</v>
      </c>
      <c r="AU143" s="8">
        <v>0.02</v>
      </c>
      <c r="AV143" s="8">
        <v>0.01</v>
      </c>
      <c r="AW143" s="8">
        <v>2.5059999999999999E-2</v>
      </c>
      <c r="AX143" s="8">
        <v>2.1749999999999999E-2</v>
      </c>
      <c r="AY143" s="8">
        <v>0.03</v>
      </c>
      <c r="AZ143" s="8">
        <v>0.02</v>
      </c>
    </row>
    <row r="144" spans="2:52" x14ac:dyDescent="0.25">
      <c r="B144">
        <v>135</v>
      </c>
      <c r="C144" s="7">
        <v>3.0020000000000002E-2</v>
      </c>
      <c r="D144" s="7">
        <v>3.4720000000000001E-2</v>
      </c>
      <c r="E144" s="7">
        <v>0.03</v>
      </c>
      <c r="F144" s="8">
        <v>3.2849999999999997E-2</v>
      </c>
      <c r="G144" s="9">
        <v>3.5709999999999999E-2</v>
      </c>
      <c r="H144" s="9">
        <v>3.3739999999999999E-2</v>
      </c>
      <c r="I144" s="9">
        <v>4.5539999999999997E-2</v>
      </c>
      <c r="J144" s="8">
        <v>3.866E-2</v>
      </c>
      <c r="K144" s="8">
        <v>2.9919999999999999E-2</v>
      </c>
      <c r="L144" s="8">
        <v>3.3570000000000003E-2</v>
      </c>
      <c r="M144" s="8">
        <v>3.6979999999999999E-2</v>
      </c>
      <c r="N144" s="8">
        <v>2.0459999999999999E-2</v>
      </c>
      <c r="O144" s="8">
        <v>2.4729999999999999E-2</v>
      </c>
      <c r="P144" s="8">
        <v>2.6770000000000002E-2</v>
      </c>
      <c r="Q144" s="8">
        <v>4.2849999999999999E-2</v>
      </c>
      <c r="R144" s="8">
        <v>2.7080000000000003E-2</v>
      </c>
      <c r="S144">
        <v>135</v>
      </c>
      <c r="T144" s="8">
        <v>3.1440000000000003E-2</v>
      </c>
      <c r="U144" s="8">
        <v>3.3520000000000001E-2</v>
      </c>
      <c r="V144" s="8">
        <v>3.1780000000000003E-2</v>
      </c>
      <c r="W144" s="8">
        <v>3.3110000000000001E-2</v>
      </c>
      <c r="X144" s="8">
        <v>3.4639999999999997E-2</v>
      </c>
      <c r="Y144" s="8">
        <v>3.39E-2</v>
      </c>
      <c r="Z144" s="8">
        <v>4.3639999999999998E-2</v>
      </c>
      <c r="AA144" s="8">
        <v>3.8059999999999997E-2</v>
      </c>
      <c r="AB144" s="8">
        <v>3.2779999999999997E-2</v>
      </c>
      <c r="AC144" s="8">
        <v>3.5310000000000001E-2</v>
      </c>
      <c r="AD144" s="8">
        <v>3.764E-2</v>
      </c>
      <c r="AE144" s="8">
        <v>2.2509999999999999E-2</v>
      </c>
      <c r="AF144" s="8">
        <v>2.639E-2</v>
      </c>
      <c r="AG144" s="8">
        <v>2.7490000000000001E-2</v>
      </c>
      <c r="AH144" s="8">
        <v>4.5449999999999997E-2</v>
      </c>
      <c r="AI144" s="8">
        <v>2.9729999999999999E-2</v>
      </c>
      <c r="AJ144">
        <v>135</v>
      </c>
      <c r="AK144" s="8">
        <v>2.053E-2</v>
      </c>
      <c r="AL144" s="8">
        <v>0.02</v>
      </c>
      <c r="AM144" s="8">
        <v>2.053E-2</v>
      </c>
      <c r="AN144" s="8">
        <v>0.02</v>
      </c>
      <c r="AO144" s="8">
        <v>0.02</v>
      </c>
      <c r="AP144" s="8">
        <v>0.02</v>
      </c>
      <c r="AQ144" s="8">
        <v>0.03</v>
      </c>
      <c r="AR144" s="8">
        <v>0.02</v>
      </c>
      <c r="AS144" s="8">
        <v>2.053E-2</v>
      </c>
      <c r="AT144" s="8">
        <v>0.02</v>
      </c>
      <c r="AU144" s="8">
        <v>0.02</v>
      </c>
      <c r="AV144" s="8">
        <v>0.01</v>
      </c>
      <c r="AW144" s="8">
        <v>2.5020000000000001E-2</v>
      </c>
      <c r="AX144" s="8">
        <v>2.1739999999999999E-2</v>
      </c>
      <c r="AY144" s="8">
        <v>0.03</v>
      </c>
      <c r="AZ144" s="8">
        <v>0.02</v>
      </c>
    </row>
    <row r="145" spans="2:52" x14ac:dyDescent="0.25">
      <c r="B145">
        <v>136</v>
      </c>
      <c r="C145" s="8">
        <v>3.0059999999999996E-2</v>
      </c>
      <c r="D145" s="9">
        <v>3.4729999999999997E-2</v>
      </c>
      <c r="E145" s="9">
        <v>3.0040000000000001E-2</v>
      </c>
      <c r="F145" s="9">
        <v>3.2870000000000003E-2</v>
      </c>
      <c r="G145" s="9">
        <v>3.5720000000000002E-2</v>
      </c>
      <c r="H145" s="9">
        <v>3.3750000000000002E-2</v>
      </c>
      <c r="I145" s="9">
        <v>4.5539999999999997E-2</v>
      </c>
      <c r="J145" s="9">
        <v>3.8640000000000001E-2</v>
      </c>
      <c r="K145" s="9">
        <v>2.997E-2</v>
      </c>
      <c r="L145" s="9">
        <v>3.3590000000000002E-2</v>
      </c>
      <c r="M145" s="9">
        <v>3.6970000000000003E-2</v>
      </c>
      <c r="N145" s="9">
        <v>2.0500000000000004E-2</v>
      </c>
      <c r="O145" s="8">
        <v>2.4819999999999998E-2</v>
      </c>
      <c r="P145" s="8">
        <v>2.6839999999999996E-2</v>
      </c>
      <c r="Q145" s="8">
        <v>4.2869999999999998E-2</v>
      </c>
      <c r="R145" s="8">
        <v>2.7140000000000001E-2</v>
      </c>
      <c r="S145">
        <v>136</v>
      </c>
      <c r="T145" s="8">
        <v>3.1480000000000001E-2</v>
      </c>
      <c r="U145" s="8">
        <v>3.354E-2</v>
      </c>
      <c r="V145" s="8">
        <v>3.1809999999999998E-2</v>
      </c>
      <c r="W145" s="8">
        <v>3.313E-2</v>
      </c>
      <c r="X145" s="8">
        <v>3.465E-2</v>
      </c>
      <c r="Y145" s="8">
        <v>3.3910000000000003E-2</v>
      </c>
      <c r="Z145" s="8">
        <v>4.3650000000000001E-2</v>
      </c>
      <c r="AA145" s="8">
        <v>3.8039999999999997E-2</v>
      </c>
      <c r="AB145" s="8">
        <v>3.2800000000000003E-2</v>
      </c>
      <c r="AC145" s="8">
        <v>3.5310000000000001E-2</v>
      </c>
      <c r="AD145" s="8">
        <v>3.7629999999999997E-2</v>
      </c>
      <c r="AE145" s="8">
        <v>2.2530000000000001E-2</v>
      </c>
      <c r="AF145" s="8">
        <v>2.6460000000000001E-2</v>
      </c>
      <c r="AG145" s="8">
        <v>2.7550000000000002E-2</v>
      </c>
      <c r="AH145" s="8">
        <v>4.5440000000000001E-2</v>
      </c>
      <c r="AI145" s="8">
        <v>2.9770000000000001E-2</v>
      </c>
      <c r="AJ145">
        <v>136</v>
      </c>
      <c r="AK145" s="8">
        <v>2.053E-2</v>
      </c>
      <c r="AL145" s="8">
        <v>0.02</v>
      </c>
      <c r="AM145" s="8">
        <v>2.053E-2</v>
      </c>
      <c r="AN145" s="8">
        <v>0.02</v>
      </c>
      <c r="AO145" s="8">
        <v>0.02</v>
      </c>
      <c r="AP145" s="8">
        <v>0.02</v>
      </c>
      <c r="AQ145" s="8">
        <v>0.03</v>
      </c>
      <c r="AR145" s="8">
        <v>0.02</v>
      </c>
      <c r="AS145" s="8">
        <v>2.053E-2</v>
      </c>
      <c r="AT145" s="8">
        <v>0.02</v>
      </c>
      <c r="AU145" s="8">
        <v>0.02</v>
      </c>
      <c r="AV145" s="8">
        <v>0.01</v>
      </c>
      <c r="AW145" s="8">
        <v>2.4979999999999999E-2</v>
      </c>
      <c r="AX145" s="8">
        <v>2.1729999999999999E-2</v>
      </c>
      <c r="AY145" s="8">
        <v>0.03</v>
      </c>
      <c r="AZ145" s="8">
        <v>0.02</v>
      </c>
    </row>
    <row r="146" spans="2:52" x14ac:dyDescent="0.25">
      <c r="B146">
        <v>137</v>
      </c>
      <c r="C146" s="8">
        <v>3.0099999999999998E-2</v>
      </c>
      <c r="D146" s="9">
        <v>3.474E-2</v>
      </c>
      <c r="E146" s="9">
        <v>3.0089999999999999E-2</v>
      </c>
      <c r="F146" s="9">
        <v>3.2890000000000003E-2</v>
      </c>
      <c r="G146" s="9">
        <v>3.5720000000000002E-2</v>
      </c>
      <c r="H146" s="9">
        <v>3.3770000000000001E-2</v>
      </c>
      <c r="I146" s="9">
        <v>4.5539999999999997E-2</v>
      </c>
      <c r="J146" s="9">
        <v>3.8620000000000002E-2</v>
      </c>
      <c r="K146" s="9">
        <v>3.0009999999999998E-2</v>
      </c>
      <c r="L146" s="9">
        <v>3.3610000000000001E-2</v>
      </c>
      <c r="M146" s="9">
        <v>3.696E-2</v>
      </c>
      <c r="N146" s="9">
        <v>2.0539999999999999E-2</v>
      </c>
      <c r="O146" s="8">
        <v>2.4899999999999999E-2</v>
      </c>
      <c r="P146" s="8">
        <v>2.691E-2</v>
      </c>
      <c r="Q146" s="8">
        <v>4.2889999999999998E-2</v>
      </c>
      <c r="R146" s="8">
        <v>2.7199999999999998E-2</v>
      </c>
      <c r="S146">
        <v>137</v>
      </c>
      <c r="T146" s="8">
        <v>3.1510000000000003E-2</v>
      </c>
      <c r="U146" s="8">
        <v>3.356E-2</v>
      </c>
      <c r="V146" s="8">
        <v>3.184E-2</v>
      </c>
      <c r="W146" s="8">
        <v>3.3149999999999999E-2</v>
      </c>
      <c r="X146" s="8">
        <v>3.4660000000000003E-2</v>
      </c>
      <c r="Y146" s="8">
        <v>3.3930000000000002E-2</v>
      </c>
      <c r="Z146" s="8">
        <v>4.3659999999999997E-2</v>
      </c>
      <c r="AA146" s="8">
        <v>3.8030000000000001E-2</v>
      </c>
      <c r="AB146" s="8">
        <v>3.2829999999999998E-2</v>
      </c>
      <c r="AC146" s="8">
        <v>3.5319999999999997E-2</v>
      </c>
      <c r="AD146" s="8">
        <v>3.7620000000000001E-2</v>
      </c>
      <c r="AE146" s="8">
        <v>2.256E-2</v>
      </c>
      <c r="AF146" s="8">
        <v>2.6530000000000001E-2</v>
      </c>
      <c r="AG146" s="8">
        <v>2.7609999999999999E-2</v>
      </c>
      <c r="AH146" s="8">
        <v>4.5440000000000001E-2</v>
      </c>
      <c r="AI146" s="8">
        <v>2.981E-2</v>
      </c>
      <c r="AJ146">
        <v>137</v>
      </c>
      <c r="AK146" s="8">
        <v>2.052E-2</v>
      </c>
      <c r="AL146" s="8">
        <v>0.02</v>
      </c>
      <c r="AM146" s="8">
        <v>2.052E-2</v>
      </c>
      <c r="AN146" s="8">
        <v>0.02</v>
      </c>
      <c r="AO146" s="8">
        <v>0.02</v>
      </c>
      <c r="AP146" s="8">
        <v>0.02</v>
      </c>
      <c r="AQ146" s="8">
        <v>0.03</v>
      </c>
      <c r="AR146" s="8">
        <v>0.02</v>
      </c>
      <c r="AS146" s="8">
        <v>2.052E-2</v>
      </c>
      <c r="AT146" s="8">
        <v>0.02</v>
      </c>
      <c r="AU146" s="8">
        <v>0.02</v>
      </c>
      <c r="AV146" s="8">
        <v>0.01</v>
      </c>
      <c r="AW146" s="8">
        <v>2.495E-2</v>
      </c>
      <c r="AX146" s="8">
        <v>2.172E-2</v>
      </c>
      <c r="AY146" s="8">
        <v>0.03</v>
      </c>
      <c r="AZ146" s="8">
        <v>0.02</v>
      </c>
    </row>
    <row r="147" spans="2:52" x14ac:dyDescent="0.25">
      <c r="B147">
        <v>138</v>
      </c>
      <c r="C147" s="8">
        <v>3.015E-2</v>
      </c>
      <c r="D147" s="9">
        <v>3.4750000000000003E-2</v>
      </c>
      <c r="E147" s="9">
        <v>3.0130000000000001E-2</v>
      </c>
      <c r="F147" s="9">
        <v>3.2919999999999998E-2</v>
      </c>
      <c r="G147" s="9">
        <v>3.5720000000000002E-2</v>
      </c>
      <c r="H147" s="9">
        <v>3.3790000000000001E-2</v>
      </c>
      <c r="I147" s="9">
        <v>4.5530000000000001E-2</v>
      </c>
      <c r="J147" s="9">
        <v>3.8600000000000002E-2</v>
      </c>
      <c r="K147" s="9">
        <v>3.0059999999999996E-2</v>
      </c>
      <c r="L147" s="9">
        <v>3.3619999999999997E-2</v>
      </c>
      <c r="M147" s="9">
        <v>3.696E-2</v>
      </c>
      <c r="N147" s="9">
        <v>2.0580000000000001E-2</v>
      </c>
      <c r="O147" s="8">
        <v>2.4979999999999999E-2</v>
      </c>
      <c r="P147" s="8">
        <v>2.6970000000000001E-2</v>
      </c>
      <c r="Q147" s="8">
        <v>4.2900000000000001E-2</v>
      </c>
      <c r="R147" s="8">
        <v>2.726E-2</v>
      </c>
      <c r="S147">
        <v>138</v>
      </c>
      <c r="T147" s="8">
        <v>3.1539999999999999E-2</v>
      </c>
      <c r="U147" s="8">
        <v>3.3579999999999999E-2</v>
      </c>
      <c r="V147" s="8">
        <v>3.1870000000000002E-2</v>
      </c>
      <c r="W147" s="8">
        <v>3.3180000000000001E-2</v>
      </c>
      <c r="X147" s="8">
        <v>3.4669999999999999E-2</v>
      </c>
      <c r="Y147" s="8">
        <v>3.3939999999999998E-2</v>
      </c>
      <c r="Z147" s="8">
        <v>4.367E-2</v>
      </c>
      <c r="AA147" s="8">
        <v>3.8010000000000002E-2</v>
      </c>
      <c r="AB147" s="8">
        <v>3.2849999999999997E-2</v>
      </c>
      <c r="AC147" s="8">
        <v>3.5319999999999997E-2</v>
      </c>
      <c r="AD147" s="8">
        <v>3.7609999999999998E-2</v>
      </c>
      <c r="AE147" s="8">
        <v>2.2579999999999999E-2</v>
      </c>
      <c r="AF147" s="8">
        <v>2.6599999999999999E-2</v>
      </c>
      <c r="AG147" s="8">
        <v>2.767E-2</v>
      </c>
      <c r="AH147" s="8">
        <v>4.5440000000000001E-2</v>
      </c>
      <c r="AI147" s="8">
        <v>2.9850000000000002E-2</v>
      </c>
      <c r="AJ147">
        <v>138</v>
      </c>
      <c r="AK147" s="8">
        <v>2.052E-2</v>
      </c>
      <c r="AL147" s="8">
        <v>0.02</v>
      </c>
      <c r="AM147" s="8">
        <v>2.052E-2</v>
      </c>
      <c r="AN147" s="8">
        <v>0.02</v>
      </c>
      <c r="AO147" s="8">
        <v>0.02</v>
      </c>
      <c r="AP147" s="8">
        <v>0.02</v>
      </c>
      <c r="AQ147" s="8">
        <v>0.03</v>
      </c>
      <c r="AR147" s="8">
        <v>0.02</v>
      </c>
      <c r="AS147" s="8">
        <v>2.052E-2</v>
      </c>
      <c r="AT147" s="8">
        <v>0.02</v>
      </c>
      <c r="AU147" s="8">
        <v>0.02</v>
      </c>
      <c r="AV147" s="8">
        <v>0.01</v>
      </c>
      <c r="AW147" s="8">
        <v>2.4910000000000002E-2</v>
      </c>
      <c r="AX147" s="8">
        <v>2.1700000000000001E-2</v>
      </c>
      <c r="AY147" s="8">
        <v>0.03</v>
      </c>
      <c r="AZ147" s="8">
        <v>0.02</v>
      </c>
    </row>
    <row r="148" spans="2:52" x14ac:dyDescent="0.25">
      <c r="B148">
        <v>139</v>
      </c>
      <c r="C148" s="8">
        <v>3.0190000000000002E-2</v>
      </c>
      <c r="D148" s="9">
        <v>3.4759999999999999E-2</v>
      </c>
      <c r="E148" s="9">
        <v>3.0169999999999999E-2</v>
      </c>
      <c r="F148" s="9">
        <v>3.2939999999999997E-2</v>
      </c>
      <c r="G148" s="9">
        <v>3.5720000000000002E-2</v>
      </c>
      <c r="H148" s="9">
        <v>3.3799999999999997E-2</v>
      </c>
      <c r="I148" s="9">
        <v>4.5530000000000001E-2</v>
      </c>
      <c r="J148" s="9">
        <v>3.8580000000000003E-2</v>
      </c>
      <c r="K148" s="9">
        <v>3.0099999999999998E-2</v>
      </c>
      <c r="L148" s="9">
        <v>3.3640000000000003E-2</v>
      </c>
      <c r="M148" s="9">
        <v>3.6949999999999997E-2</v>
      </c>
      <c r="N148" s="9">
        <v>2.061E-2</v>
      </c>
      <c r="O148" s="8">
        <v>2.5059999999999999E-2</v>
      </c>
      <c r="P148" s="8">
        <v>2.7040000000000002E-2</v>
      </c>
      <c r="Q148" s="8">
        <v>4.292E-2</v>
      </c>
      <c r="R148" s="8">
        <v>2.7309999999999997E-2</v>
      </c>
      <c r="S148">
        <v>139</v>
      </c>
      <c r="T148" s="8">
        <v>3.1570000000000001E-2</v>
      </c>
      <c r="U148" s="8">
        <v>3.3590000000000002E-2</v>
      </c>
      <c r="V148" s="8">
        <v>3.1899999999999998E-2</v>
      </c>
      <c r="W148" s="8">
        <v>3.32E-2</v>
      </c>
      <c r="X148" s="8">
        <v>3.4680000000000002E-2</v>
      </c>
      <c r="Y148" s="8">
        <v>3.3959999999999997E-2</v>
      </c>
      <c r="Z148" s="8">
        <v>4.3679999999999997E-2</v>
      </c>
      <c r="AA148" s="8">
        <v>3.7999999999999999E-2</v>
      </c>
      <c r="AB148" s="8">
        <v>3.2870000000000003E-2</v>
      </c>
      <c r="AC148" s="8">
        <v>3.533E-2</v>
      </c>
      <c r="AD148" s="8">
        <v>3.7589999999999998E-2</v>
      </c>
      <c r="AE148" s="8">
        <v>2.2610000000000002E-2</v>
      </c>
      <c r="AF148" s="8">
        <v>2.666E-2</v>
      </c>
      <c r="AG148" s="8">
        <v>2.7730000000000001E-2</v>
      </c>
      <c r="AH148" s="8">
        <v>4.5429999999999998E-2</v>
      </c>
      <c r="AI148" s="8">
        <v>2.988E-2</v>
      </c>
      <c r="AJ148">
        <v>139</v>
      </c>
      <c r="AK148" s="8">
        <v>2.051E-2</v>
      </c>
      <c r="AL148" s="8">
        <v>0.02</v>
      </c>
      <c r="AM148" s="8">
        <v>2.051E-2</v>
      </c>
      <c r="AN148" s="8">
        <v>0.02</v>
      </c>
      <c r="AO148" s="8">
        <v>0.02</v>
      </c>
      <c r="AP148" s="8">
        <v>0.02</v>
      </c>
      <c r="AQ148" s="8">
        <v>0.03</v>
      </c>
      <c r="AR148" s="8">
        <v>0.02</v>
      </c>
      <c r="AS148" s="8">
        <v>2.051E-2</v>
      </c>
      <c r="AT148" s="8">
        <v>0.02</v>
      </c>
      <c r="AU148" s="8">
        <v>0.02</v>
      </c>
      <c r="AV148" s="8">
        <v>0.01</v>
      </c>
      <c r="AW148" s="8">
        <v>2.487E-2</v>
      </c>
      <c r="AX148" s="8">
        <v>2.1690000000000001E-2</v>
      </c>
      <c r="AY148" s="8">
        <v>0.03</v>
      </c>
      <c r="AZ148" s="8">
        <v>0.02</v>
      </c>
    </row>
    <row r="149" spans="2:52" x14ac:dyDescent="0.25">
      <c r="B149">
        <v>140</v>
      </c>
      <c r="C149" s="8">
        <v>3.023E-2</v>
      </c>
      <c r="D149" s="9">
        <v>3.4770000000000002E-2</v>
      </c>
      <c r="E149" s="9">
        <v>3.0210000000000001E-2</v>
      </c>
      <c r="F149" s="9">
        <v>3.2960000000000003E-2</v>
      </c>
      <c r="G149" s="9">
        <v>3.5720000000000002E-2</v>
      </c>
      <c r="H149" s="9">
        <v>3.3820000000000003E-2</v>
      </c>
      <c r="I149" s="9">
        <v>4.5519999999999998E-2</v>
      </c>
      <c r="J149" s="9">
        <v>3.8559999999999997E-2</v>
      </c>
      <c r="K149" s="9">
        <v>3.0140000000000004E-2</v>
      </c>
      <c r="L149" s="9">
        <v>3.3660000000000002E-2</v>
      </c>
      <c r="M149" s="9">
        <v>3.6940000000000001E-2</v>
      </c>
      <c r="N149" s="9">
        <v>2.0650000000000005E-2</v>
      </c>
      <c r="O149" s="8">
        <v>2.513E-2</v>
      </c>
      <c r="P149" s="8">
        <v>2.7099999999999999E-2</v>
      </c>
      <c r="Q149" s="8">
        <v>4.2930000000000003E-2</v>
      </c>
      <c r="R149" s="8">
        <v>2.7369999999999995E-2</v>
      </c>
      <c r="S149">
        <v>140</v>
      </c>
      <c r="T149" s="8">
        <v>3.1600000000000003E-2</v>
      </c>
      <c r="U149" s="8">
        <v>3.3610000000000001E-2</v>
      </c>
      <c r="V149" s="8">
        <v>3.193E-2</v>
      </c>
      <c r="W149" s="8">
        <v>3.322E-2</v>
      </c>
      <c r="X149" s="8">
        <v>3.4689999999999999E-2</v>
      </c>
      <c r="Y149" s="8">
        <v>3.397E-2</v>
      </c>
      <c r="Z149" s="8">
        <v>4.369E-2</v>
      </c>
      <c r="AA149" s="8">
        <v>3.7990000000000003E-2</v>
      </c>
      <c r="AB149" s="8">
        <v>3.2890000000000003E-2</v>
      </c>
      <c r="AC149" s="8">
        <v>3.533E-2</v>
      </c>
      <c r="AD149" s="8">
        <v>3.7580000000000002E-2</v>
      </c>
      <c r="AE149" s="8">
        <v>2.2630000000000001E-2</v>
      </c>
      <c r="AF149" s="8">
        <v>2.673E-2</v>
      </c>
      <c r="AG149" s="8">
        <v>2.7789999999999999E-2</v>
      </c>
      <c r="AH149" s="8">
        <v>4.5429999999999998E-2</v>
      </c>
      <c r="AI149" s="8">
        <v>2.9919999999999999E-2</v>
      </c>
      <c r="AJ149">
        <v>140</v>
      </c>
      <c r="AK149" s="8">
        <v>2.051E-2</v>
      </c>
      <c r="AL149" s="8">
        <v>0.02</v>
      </c>
      <c r="AM149" s="8">
        <v>2.051E-2</v>
      </c>
      <c r="AN149" s="8">
        <v>0.02</v>
      </c>
      <c r="AO149" s="8">
        <v>0.02</v>
      </c>
      <c r="AP149" s="8">
        <v>0.02</v>
      </c>
      <c r="AQ149" s="8">
        <v>0.03</v>
      </c>
      <c r="AR149" s="8">
        <v>0.02</v>
      </c>
      <c r="AS149" s="8">
        <v>2.051E-2</v>
      </c>
      <c r="AT149" s="8">
        <v>0.02</v>
      </c>
      <c r="AU149" s="8">
        <v>0.02</v>
      </c>
      <c r="AV149" s="8">
        <v>0.01</v>
      </c>
      <c r="AW149" s="8">
        <v>2.4840000000000001E-2</v>
      </c>
      <c r="AX149" s="8">
        <v>2.1680000000000001E-2</v>
      </c>
      <c r="AY149" s="8">
        <v>0.03</v>
      </c>
      <c r="AZ149" s="8">
        <v>0.02</v>
      </c>
    </row>
    <row r="150" spans="2:52" x14ac:dyDescent="0.25">
      <c r="B150">
        <v>141</v>
      </c>
      <c r="C150" s="8">
        <v>3.0269999999999998E-2</v>
      </c>
      <c r="D150" s="9">
        <v>3.4779999999999998E-2</v>
      </c>
      <c r="E150" s="9">
        <v>3.0249999999999999E-2</v>
      </c>
      <c r="F150" s="9">
        <v>3.2980000000000002E-2</v>
      </c>
      <c r="G150" s="9">
        <v>3.5729999999999998E-2</v>
      </c>
      <c r="H150" s="9">
        <v>3.3829999999999999E-2</v>
      </c>
      <c r="I150" s="9">
        <v>4.5519999999999998E-2</v>
      </c>
      <c r="J150" s="9">
        <v>3.8550000000000001E-2</v>
      </c>
      <c r="K150" s="9">
        <v>3.0179999999999998E-2</v>
      </c>
      <c r="L150" s="9">
        <v>3.3669999999999999E-2</v>
      </c>
      <c r="M150" s="9">
        <v>3.6940000000000001E-2</v>
      </c>
      <c r="N150" s="9">
        <v>2.069E-2</v>
      </c>
      <c r="O150" s="8">
        <v>2.521E-2</v>
      </c>
      <c r="P150" s="8">
        <v>2.7160000000000004E-2</v>
      </c>
      <c r="Q150" s="8">
        <v>4.2950000000000002E-2</v>
      </c>
      <c r="R150" s="8">
        <v>2.742E-2</v>
      </c>
      <c r="S150">
        <v>141</v>
      </c>
      <c r="T150" s="8">
        <v>3.1640000000000001E-2</v>
      </c>
      <c r="U150" s="8">
        <v>3.363E-2</v>
      </c>
      <c r="V150" s="8">
        <v>3.1960000000000002E-2</v>
      </c>
      <c r="W150" s="8">
        <v>3.3239999999999999E-2</v>
      </c>
      <c r="X150" s="8">
        <v>3.4700000000000002E-2</v>
      </c>
      <c r="Y150" s="8">
        <v>3.3989999999999999E-2</v>
      </c>
      <c r="Z150" s="8">
        <v>4.3700000000000003E-2</v>
      </c>
      <c r="AA150" s="8">
        <v>3.7969999999999997E-2</v>
      </c>
      <c r="AB150" s="8">
        <v>3.2919999999999998E-2</v>
      </c>
      <c r="AC150" s="8">
        <v>3.5340000000000003E-2</v>
      </c>
      <c r="AD150" s="8">
        <v>3.7569999999999999E-2</v>
      </c>
      <c r="AE150" s="8">
        <v>2.266E-2</v>
      </c>
      <c r="AF150" s="8">
        <v>2.6800000000000001E-2</v>
      </c>
      <c r="AG150" s="8">
        <v>2.785E-2</v>
      </c>
      <c r="AH150" s="8">
        <v>4.5429999999999998E-2</v>
      </c>
      <c r="AI150" s="8">
        <v>2.9960000000000001E-2</v>
      </c>
      <c r="AJ150">
        <v>141</v>
      </c>
      <c r="AK150" s="8">
        <v>2.051E-2</v>
      </c>
      <c r="AL150" s="8">
        <v>0.02</v>
      </c>
      <c r="AM150" s="8">
        <v>2.051E-2</v>
      </c>
      <c r="AN150" s="8">
        <v>0.02</v>
      </c>
      <c r="AO150" s="8">
        <v>0.02</v>
      </c>
      <c r="AP150" s="8">
        <v>0.02</v>
      </c>
      <c r="AQ150" s="8">
        <v>0.03</v>
      </c>
      <c r="AR150" s="8">
        <v>0.02</v>
      </c>
      <c r="AS150" s="8">
        <v>2.051E-2</v>
      </c>
      <c r="AT150" s="8">
        <v>0.02</v>
      </c>
      <c r="AU150" s="8">
        <v>0.02</v>
      </c>
      <c r="AV150" s="8">
        <v>0.01</v>
      </c>
      <c r="AW150" s="8">
        <v>2.4799999999999999E-2</v>
      </c>
      <c r="AX150" s="8">
        <v>2.1669999999999998E-2</v>
      </c>
      <c r="AY150" s="8">
        <v>0.03</v>
      </c>
      <c r="AZ150" s="8">
        <v>0.02</v>
      </c>
    </row>
    <row r="151" spans="2:52" x14ac:dyDescent="0.25">
      <c r="B151">
        <v>142</v>
      </c>
      <c r="C151" s="8">
        <v>3.031E-2</v>
      </c>
      <c r="D151" s="9">
        <v>3.4790000000000001E-2</v>
      </c>
      <c r="E151" s="9">
        <v>3.0289999999999997E-2</v>
      </c>
      <c r="F151" s="9">
        <v>3.3000000000000002E-2</v>
      </c>
      <c r="G151" s="9">
        <v>3.5729999999999998E-2</v>
      </c>
      <c r="H151" s="9">
        <v>3.3849999999999998E-2</v>
      </c>
      <c r="I151" s="9">
        <v>4.5519999999999998E-2</v>
      </c>
      <c r="J151" s="9">
        <v>3.8530000000000002E-2</v>
      </c>
      <c r="K151" s="9">
        <v>3.0220000000000004E-2</v>
      </c>
      <c r="L151" s="9">
        <v>3.3689999999999998E-2</v>
      </c>
      <c r="M151" s="9">
        <v>3.6929999999999998E-2</v>
      </c>
      <c r="N151" s="9">
        <v>2.0729999999999998E-2</v>
      </c>
      <c r="O151" s="8">
        <v>2.529E-2</v>
      </c>
      <c r="P151" s="8">
        <v>2.7229999999999997E-2</v>
      </c>
      <c r="Q151" s="8">
        <v>4.2959999999999991E-2</v>
      </c>
      <c r="R151" s="8">
        <v>2.7470000000000005E-2</v>
      </c>
      <c r="S151">
        <v>142</v>
      </c>
      <c r="T151" s="8">
        <v>3.1669999999999997E-2</v>
      </c>
      <c r="U151" s="8">
        <v>3.3649999999999999E-2</v>
      </c>
      <c r="V151" s="8">
        <v>3.1989999999999998E-2</v>
      </c>
      <c r="W151" s="8">
        <v>3.3250000000000002E-2</v>
      </c>
      <c r="X151" s="8">
        <v>3.4709999999999998E-2</v>
      </c>
      <c r="Y151" s="8">
        <v>3.4000000000000002E-2</v>
      </c>
      <c r="Z151" s="8">
        <v>4.3709999999999999E-2</v>
      </c>
      <c r="AA151" s="8">
        <v>3.7960000000000001E-2</v>
      </c>
      <c r="AB151" s="8">
        <v>3.2939999999999997E-2</v>
      </c>
      <c r="AC151" s="8">
        <v>3.5340000000000003E-2</v>
      </c>
      <c r="AD151" s="8">
        <v>3.7560000000000003E-2</v>
      </c>
      <c r="AE151" s="8">
        <v>2.2679999999999999E-2</v>
      </c>
      <c r="AF151" s="8">
        <v>2.6859999999999998E-2</v>
      </c>
      <c r="AG151" s="8">
        <v>2.7900000000000001E-2</v>
      </c>
      <c r="AH151" s="8">
        <v>4.5420000000000002E-2</v>
      </c>
      <c r="AI151" s="8">
        <v>2.9989999999999999E-2</v>
      </c>
      <c r="AJ151">
        <v>142</v>
      </c>
      <c r="AK151" s="8">
        <v>2.0500000000000001E-2</v>
      </c>
      <c r="AL151" s="8">
        <v>0.02</v>
      </c>
      <c r="AM151" s="8">
        <v>2.0500000000000001E-2</v>
      </c>
      <c r="AN151" s="8">
        <v>0.02</v>
      </c>
      <c r="AO151" s="8">
        <v>0.02</v>
      </c>
      <c r="AP151" s="8">
        <v>0.02</v>
      </c>
      <c r="AQ151" s="8">
        <v>0.03</v>
      </c>
      <c r="AR151" s="8">
        <v>0.02</v>
      </c>
      <c r="AS151" s="8">
        <v>2.0500000000000001E-2</v>
      </c>
      <c r="AT151" s="8">
        <v>0.02</v>
      </c>
      <c r="AU151" s="8">
        <v>0.02</v>
      </c>
      <c r="AV151" s="8">
        <v>0.01</v>
      </c>
      <c r="AW151" s="8">
        <v>2.477E-2</v>
      </c>
      <c r="AX151" s="8">
        <v>2.1649999999999999E-2</v>
      </c>
      <c r="AY151" s="8">
        <v>0.03</v>
      </c>
      <c r="AZ151" s="8">
        <v>0.02</v>
      </c>
    </row>
    <row r="152" spans="2:52" x14ac:dyDescent="0.25">
      <c r="B152">
        <v>143</v>
      </c>
      <c r="C152" s="8">
        <v>3.0349999999999999E-2</v>
      </c>
      <c r="D152" s="9">
        <v>3.4790000000000001E-2</v>
      </c>
      <c r="E152" s="9">
        <v>3.0329999999999999E-2</v>
      </c>
      <c r="F152" s="9">
        <v>3.3020000000000001E-2</v>
      </c>
      <c r="G152" s="9">
        <v>3.5729999999999998E-2</v>
      </c>
      <c r="H152" s="9">
        <v>3.3860000000000001E-2</v>
      </c>
      <c r="I152" s="9">
        <v>4.5510000000000002E-2</v>
      </c>
      <c r="J152" s="9">
        <v>3.8510000000000003E-2</v>
      </c>
      <c r="K152" s="9">
        <v>3.0259999999999999E-2</v>
      </c>
      <c r="L152" s="9">
        <v>3.3709999999999997E-2</v>
      </c>
      <c r="M152" s="9">
        <v>3.6920000000000001E-2</v>
      </c>
      <c r="N152" s="9">
        <v>2.0760000000000001E-2</v>
      </c>
      <c r="O152" s="8">
        <v>2.5360000000000001E-2</v>
      </c>
      <c r="P152" s="8">
        <v>2.7289999999999995E-2</v>
      </c>
      <c r="Q152" s="8">
        <v>4.2969999999999994E-2</v>
      </c>
      <c r="R152" s="8">
        <v>2.7530000000000002E-2</v>
      </c>
      <c r="S152">
        <v>143</v>
      </c>
      <c r="T152" s="8">
        <v>3.1699999999999999E-2</v>
      </c>
      <c r="U152" s="8">
        <v>3.3660000000000002E-2</v>
      </c>
      <c r="V152" s="8">
        <v>3.202E-2</v>
      </c>
      <c r="W152" s="8">
        <v>3.3270000000000001E-2</v>
      </c>
      <c r="X152" s="8">
        <v>3.4709999999999998E-2</v>
      </c>
      <c r="Y152" s="8">
        <v>3.4009999999999999E-2</v>
      </c>
      <c r="Z152" s="8">
        <v>4.3720000000000002E-2</v>
      </c>
      <c r="AA152" s="8">
        <v>3.7940000000000002E-2</v>
      </c>
      <c r="AB152" s="8">
        <v>3.2960000000000003E-2</v>
      </c>
      <c r="AC152" s="8">
        <v>3.5349999999999999E-2</v>
      </c>
      <c r="AD152" s="8">
        <v>3.755E-2</v>
      </c>
      <c r="AE152" s="8">
        <v>2.2700000000000001E-2</v>
      </c>
      <c r="AF152" s="8">
        <v>2.6919999999999999E-2</v>
      </c>
      <c r="AG152" s="8">
        <v>2.7959999999999999E-2</v>
      </c>
      <c r="AH152" s="8">
        <v>4.5420000000000002E-2</v>
      </c>
      <c r="AI152" s="8">
        <v>3.0030000000000001E-2</v>
      </c>
      <c r="AJ152">
        <v>143</v>
      </c>
      <c r="AK152" s="8">
        <v>2.0500000000000001E-2</v>
      </c>
      <c r="AL152" s="8">
        <v>0.02</v>
      </c>
      <c r="AM152" s="8">
        <v>2.0500000000000001E-2</v>
      </c>
      <c r="AN152" s="8">
        <v>0.02</v>
      </c>
      <c r="AO152" s="8">
        <v>0.02</v>
      </c>
      <c r="AP152" s="8">
        <v>0.02</v>
      </c>
      <c r="AQ152" s="8">
        <v>0.03</v>
      </c>
      <c r="AR152" s="8">
        <v>0.02</v>
      </c>
      <c r="AS152" s="8">
        <v>2.0500000000000001E-2</v>
      </c>
      <c r="AT152" s="8">
        <v>0.02</v>
      </c>
      <c r="AU152" s="8">
        <v>0.02</v>
      </c>
      <c r="AV152" s="8">
        <v>0.01</v>
      </c>
      <c r="AW152" s="8">
        <v>2.4740000000000002E-2</v>
      </c>
      <c r="AX152" s="8">
        <v>2.164E-2</v>
      </c>
      <c r="AY152" s="8">
        <v>0.03</v>
      </c>
      <c r="AZ152" s="8">
        <v>0.02</v>
      </c>
    </row>
    <row r="153" spans="2:52" x14ac:dyDescent="0.25">
      <c r="B153">
        <v>144</v>
      </c>
      <c r="C153" s="8">
        <v>3.039E-2</v>
      </c>
      <c r="D153" s="9">
        <v>3.4799999999999998E-2</v>
      </c>
      <c r="E153" s="9">
        <v>3.0369999999999998E-2</v>
      </c>
      <c r="F153" s="9">
        <v>3.304E-2</v>
      </c>
      <c r="G153" s="9">
        <v>3.5729999999999998E-2</v>
      </c>
      <c r="H153" s="9">
        <v>3.388E-2</v>
      </c>
      <c r="I153" s="9">
        <v>4.5510000000000002E-2</v>
      </c>
      <c r="J153" s="9">
        <v>3.8490000000000003E-2</v>
      </c>
      <c r="K153" s="9">
        <v>3.0300000000000004E-2</v>
      </c>
      <c r="L153" s="9">
        <v>3.372E-2</v>
      </c>
      <c r="M153" s="9">
        <v>3.6920000000000001E-2</v>
      </c>
      <c r="N153" s="9">
        <v>2.0799999999999999E-2</v>
      </c>
      <c r="O153" s="8">
        <v>2.5430000000000001E-2</v>
      </c>
      <c r="P153" s="8">
        <v>2.7349999999999999E-2</v>
      </c>
      <c r="Q153" s="8">
        <v>4.299E-2</v>
      </c>
      <c r="R153" s="8">
        <v>2.758E-2</v>
      </c>
      <c r="S153">
        <v>144</v>
      </c>
      <c r="T153" s="8">
        <v>3.1730000000000001E-2</v>
      </c>
      <c r="U153" s="8">
        <v>3.3680000000000002E-2</v>
      </c>
      <c r="V153" s="8">
        <v>3.2039999999999999E-2</v>
      </c>
      <c r="W153" s="8">
        <v>3.329E-2</v>
      </c>
      <c r="X153" s="8">
        <v>3.4720000000000001E-2</v>
      </c>
      <c r="Y153" s="8">
        <v>3.4029999999999998E-2</v>
      </c>
      <c r="Z153" s="8">
        <v>4.3729999999999998E-2</v>
      </c>
      <c r="AA153" s="8">
        <v>3.7929999999999998E-2</v>
      </c>
      <c r="AB153" s="8">
        <v>3.2980000000000002E-2</v>
      </c>
      <c r="AC153" s="8">
        <v>3.5349999999999999E-2</v>
      </c>
      <c r="AD153" s="8">
        <v>3.7539999999999997E-2</v>
      </c>
      <c r="AE153" s="8">
        <v>2.273E-2</v>
      </c>
      <c r="AF153" s="8">
        <v>2.699E-2</v>
      </c>
      <c r="AG153" s="8">
        <v>2.802E-2</v>
      </c>
      <c r="AH153" s="8">
        <v>4.5420000000000002E-2</v>
      </c>
      <c r="AI153" s="8">
        <v>3.006E-2</v>
      </c>
      <c r="AJ153">
        <v>144</v>
      </c>
      <c r="AK153" s="8">
        <v>2.0500000000000001E-2</v>
      </c>
      <c r="AL153" s="8">
        <v>0.02</v>
      </c>
      <c r="AM153" s="8">
        <v>2.0500000000000001E-2</v>
      </c>
      <c r="AN153" s="8">
        <v>0.02</v>
      </c>
      <c r="AO153" s="8">
        <v>0.02</v>
      </c>
      <c r="AP153" s="8">
        <v>0.02</v>
      </c>
      <c r="AQ153" s="8">
        <v>0.03</v>
      </c>
      <c r="AR153" s="8">
        <v>0.02</v>
      </c>
      <c r="AS153" s="8">
        <v>2.0500000000000001E-2</v>
      </c>
      <c r="AT153" s="8">
        <v>0.02</v>
      </c>
      <c r="AU153" s="8">
        <v>0.02</v>
      </c>
      <c r="AV153" s="8">
        <v>0.01</v>
      </c>
      <c r="AW153" s="8">
        <v>2.47E-2</v>
      </c>
      <c r="AX153" s="8">
        <v>2.163E-2</v>
      </c>
      <c r="AY153" s="8">
        <v>0.03</v>
      </c>
      <c r="AZ153" s="8">
        <v>0.02</v>
      </c>
    </row>
    <row r="154" spans="2:52" x14ac:dyDescent="0.25">
      <c r="B154">
        <v>145</v>
      </c>
      <c r="C154" s="8">
        <v>3.0429999999999999E-2</v>
      </c>
      <c r="D154" s="9">
        <v>3.4810000000000001E-2</v>
      </c>
      <c r="E154" s="9">
        <v>3.041E-2</v>
      </c>
      <c r="F154" s="9">
        <v>3.3059999999999999E-2</v>
      </c>
      <c r="G154" s="9">
        <v>3.5729999999999998E-2</v>
      </c>
      <c r="H154" s="9">
        <v>3.3890000000000003E-2</v>
      </c>
      <c r="I154" s="9">
        <v>4.5510000000000002E-2</v>
      </c>
      <c r="J154" s="9">
        <v>3.8469999999999997E-2</v>
      </c>
      <c r="K154" s="9">
        <v>3.0339999999999999E-2</v>
      </c>
      <c r="L154" s="9">
        <v>3.3739999999999999E-2</v>
      </c>
      <c r="M154" s="9">
        <v>3.6909999999999998E-2</v>
      </c>
      <c r="N154" s="9">
        <v>2.0840000000000001E-2</v>
      </c>
      <c r="O154" s="8">
        <v>2.5510000000000001E-2</v>
      </c>
      <c r="P154" s="8">
        <v>2.741E-2</v>
      </c>
      <c r="Q154" s="8">
        <v>4.2999999999999997E-2</v>
      </c>
      <c r="R154" s="8">
        <v>2.7629999999999998E-2</v>
      </c>
      <c r="S154">
        <v>145</v>
      </c>
      <c r="T154" s="8">
        <v>3.1759999999999997E-2</v>
      </c>
      <c r="U154" s="8">
        <v>3.3689999999999998E-2</v>
      </c>
      <c r="V154" s="8">
        <v>3.2070000000000001E-2</v>
      </c>
      <c r="W154" s="8">
        <v>3.3309999999999999E-2</v>
      </c>
      <c r="X154" s="8">
        <v>3.4729999999999997E-2</v>
      </c>
      <c r="Y154" s="8">
        <v>3.4040000000000001E-2</v>
      </c>
      <c r="Z154" s="8">
        <v>4.3740000000000001E-2</v>
      </c>
      <c r="AA154" s="8">
        <v>3.7920000000000002E-2</v>
      </c>
      <c r="AB154" s="8">
        <v>3.3000000000000002E-2</v>
      </c>
      <c r="AC154" s="8">
        <v>3.5349999999999999E-2</v>
      </c>
      <c r="AD154" s="8">
        <v>3.7530000000000001E-2</v>
      </c>
      <c r="AE154" s="8">
        <v>2.2749999999999999E-2</v>
      </c>
      <c r="AF154" s="8">
        <v>2.7050000000000001E-2</v>
      </c>
      <c r="AG154" s="8">
        <v>2.8070000000000001E-2</v>
      </c>
      <c r="AH154" s="8">
        <v>4.5420000000000002E-2</v>
      </c>
      <c r="AI154" s="8">
        <v>3.0099999999999998E-2</v>
      </c>
      <c r="AJ154">
        <v>145</v>
      </c>
      <c r="AK154" s="8">
        <v>2.0490000000000001E-2</v>
      </c>
      <c r="AL154" s="8">
        <v>0.02</v>
      </c>
      <c r="AM154" s="8">
        <v>2.0490000000000001E-2</v>
      </c>
      <c r="AN154" s="8">
        <v>0.02</v>
      </c>
      <c r="AO154" s="8">
        <v>0.02</v>
      </c>
      <c r="AP154" s="8">
        <v>0.02</v>
      </c>
      <c r="AQ154" s="8">
        <v>0.03</v>
      </c>
      <c r="AR154" s="8">
        <v>0.02</v>
      </c>
      <c r="AS154" s="8">
        <v>2.0490000000000001E-2</v>
      </c>
      <c r="AT154" s="8">
        <v>0.02</v>
      </c>
      <c r="AU154" s="8">
        <v>0.02</v>
      </c>
      <c r="AV154" s="8">
        <v>0.01</v>
      </c>
      <c r="AW154" s="8">
        <v>2.4670000000000001E-2</v>
      </c>
      <c r="AX154" s="8">
        <v>2.162E-2</v>
      </c>
      <c r="AY154" s="8">
        <v>0.03</v>
      </c>
      <c r="AZ154" s="8">
        <v>0.02</v>
      </c>
    </row>
    <row r="155" spans="2:52" x14ac:dyDescent="0.25">
      <c r="B155">
        <v>146</v>
      </c>
      <c r="C155" s="8">
        <v>3.0470000000000001E-2</v>
      </c>
      <c r="D155" s="9">
        <v>3.4819999999999997E-2</v>
      </c>
      <c r="E155" s="9">
        <v>3.0449999999999998E-2</v>
      </c>
      <c r="F155" s="9">
        <v>3.3079999999999998E-2</v>
      </c>
      <c r="G155" s="9">
        <v>3.5740000000000001E-2</v>
      </c>
      <c r="H155" s="9">
        <v>3.3910000000000003E-2</v>
      </c>
      <c r="I155" s="9">
        <v>4.5499999999999999E-2</v>
      </c>
      <c r="J155" s="9">
        <v>3.8460000000000001E-2</v>
      </c>
      <c r="K155" s="9">
        <v>3.0380000000000004E-2</v>
      </c>
      <c r="L155" s="9">
        <v>3.3750000000000002E-2</v>
      </c>
      <c r="M155" s="9">
        <v>3.6900000000000002E-2</v>
      </c>
      <c r="N155" s="9">
        <v>2.0869999999999996E-2</v>
      </c>
      <c r="O155" s="8">
        <v>2.5579999999999999E-2</v>
      </c>
      <c r="P155" s="8">
        <v>2.7459999999999998E-2</v>
      </c>
      <c r="Q155" s="8">
        <v>4.3020000000000003E-2</v>
      </c>
      <c r="R155" s="8">
        <v>2.7679999999999996E-2</v>
      </c>
      <c r="S155">
        <v>146</v>
      </c>
      <c r="T155" s="8">
        <v>3.1780000000000003E-2</v>
      </c>
      <c r="U155" s="8">
        <v>3.3709999999999997E-2</v>
      </c>
      <c r="V155" s="8">
        <v>3.2099999999999997E-2</v>
      </c>
      <c r="W155" s="8">
        <v>3.3329999999999999E-2</v>
      </c>
      <c r="X155" s="8">
        <v>3.474E-2</v>
      </c>
      <c r="Y155" s="8">
        <v>3.4049999999999997E-2</v>
      </c>
      <c r="Z155" s="8">
        <v>4.3740000000000001E-2</v>
      </c>
      <c r="AA155" s="8">
        <v>3.7900000000000003E-2</v>
      </c>
      <c r="AB155" s="8">
        <v>3.3020000000000001E-2</v>
      </c>
      <c r="AC155" s="8">
        <v>3.5360000000000003E-2</v>
      </c>
      <c r="AD155" s="8">
        <v>3.7519999999999998E-2</v>
      </c>
      <c r="AE155" s="8">
        <v>2.2769999999999999E-2</v>
      </c>
      <c r="AF155" s="8">
        <v>2.7109999999999999E-2</v>
      </c>
      <c r="AG155" s="8">
        <v>2.8129999999999999E-2</v>
      </c>
      <c r="AH155" s="8">
        <v>4.5409999999999999E-2</v>
      </c>
      <c r="AI155" s="8">
        <v>3.0130000000000001E-2</v>
      </c>
      <c r="AJ155">
        <v>146</v>
      </c>
      <c r="AK155" s="8">
        <v>2.0490000000000001E-2</v>
      </c>
      <c r="AL155" s="8">
        <v>0.02</v>
      </c>
      <c r="AM155" s="8">
        <v>2.0490000000000001E-2</v>
      </c>
      <c r="AN155" s="8">
        <v>0.02</v>
      </c>
      <c r="AO155" s="8">
        <v>0.02</v>
      </c>
      <c r="AP155" s="8">
        <v>0.02</v>
      </c>
      <c r="AQ155" s="8">
        <v>0.03</v>
      </c>
      <c r="AR155" s="8">
        <v>0.02</v>
      </c>
      <c r="AS155" s="8">
        <v>2.0490000000000001E-2</v>
      </c>
      <c r="AT155" s="8">
        <v>0.02</v>
      </c>
      <c r="AU155" s="8">
        <v>0.02</v>
      </c>
      <c r="AV155" s="8">
        <v>0.01</v>
      </c>
      <c r="AW155" s="8">
        <v>2.4639999999999999E-2</v>
      </c>
      <c r="AX155" s="8">
        <v>2.1610000000000001E-2</v>
      </c>
      <c r="AY155" s="8">
        <v>0.03</v>
      </c>
      <c r="AZ155" s="8">
        <v>0.02</v>
      </c>
    </row>
    <row r="156" spans="2:52" x14ac:dyDescent="0.25">
      <c r="B156">
        <v>147</v>
      </c>
      <c r="C156" s="8">
        <v>3.0499999999999999E-2</v>
      </c>
      <c r="D156" s="9">
        <v>3.483E-2</v>
      </c>
      <c r="E156" s="9">
        <v>3.049E-2</v>
      </c>
      <c r="F156" s="9">
        <v>3.3099999999999997E-2</v>
      </c>
      <c r="G156" s="9">
        <v>3.5740000000000001E-2</v>
      </c>
      <c r="H156" s="9">
        <v>3.3919999999999999E-2</v>
      </c>
      <c r="I156" s="9">
        <v>4.5499999999999999E-2</v>
      </c>
      <c r="J156" s="9">
        <v>3.8440000000000002E-2</v>
      </c>
      <c r="K156" s="9">
        <v>3.0419999999999999E-2</v>
      </c>
      <c r="L156" s="9">
        <v>3.3770000000000001E-2</v>
      </c>
      <c r="M156" s="9">
        <v>3.6900000000000002E-2</v>
      </c>
      <c r="N156" s="9">
        <v>2.0910000000000002E-2</v>
      </c>
      <c r="O156" s="8">
        <v>2.5649999999999999E-2</v>
      </c>
      <c r="P156" s="8">
        <v>2.7519999999999999E-2</v>
      </c>
      <c r="Q156" s="8">
        <v>4.3029999999999999E-2</v>
      </c>
      <c r="R156" s="8">
        <v>2.7730000000000001E-2</v>
      </c>
      <c r="S156">
        <v>147</v>
      </c>
      <c r="T156" s="8">
        <v>3.1809999999999998E-2</v>
      </c>
      <c r="U156" s="8">
        <v>3.3730000000000003E-2</v>
      </c>
      <c r="V156" s="8">
        <v>3.2120000000000003E-2</v>
      </c>
      <c r="W156" s="8">
        <v>3.3349999999999998E-2</v>
      </c>
      <c r="X156" s="8">
        <v>3.4750000000000003E-2</v>
      </c>
      <c r="Y156" s="8">
        <v>3.4070000000000003E-2</v>
      </c>
      <c r="Z156" s="8">
        <v>4.3749999999999997E-2</v>
      </c>
      <c r="AA156" s="8">
        <v>3.789E-2</v>
      </c>
      <c r="AB156" s="8">
        <v>3.304E-2</v>
      </c>
      <c r="AC156" s="8">
        <v>3.5360000000000003E-2</v>
      </c>
      <c r="AD156" s="8">
        <v>3.7510000000000002E-2</v>
      </c>
      <c r="AE156" s="8">
        <v>2.2790000000000001E-2</v>
      </c>
      <c r="AF156" s="8">
        <v>2.717E-2</v>
      </c>
      <c r="AG156" s="8">
        <v>2.818E-2</v>
      </c>
      <c r="AH156" s="8">
        <v>4.5409999999999999E-2</v>
      </c>
      <c r="AI156" s="8">
        <v>3.0159999999999999E-2</v>
      </c>
      <c r="AJ156">
        <v>147</v>
      </c>
      <c r="AK156" s="8">
        <v>2.0490000000000001E-2</v>
      </c>
      <c r="AL156" s="8">
        <v>0.02</v>
      </c>
      <c r="AM156" s="8">
        <v>2.0490000000000001E-2</v>
      </c>
      <c r="AN156" s="8">
        <v>0.02</v>
      </c>
      <c r="AO156" s="8">
        <v>0.02</v>
      </c>
      <c r="AP156" s="8">
        <v>0.02</v>
      </c>
      <c r="AQ156" s="8">
        <v>0.03</v>
      </c>
      <c r="AR156" s="8">
        <v>0.02</v>
      </c>
      <c r="AS156" s="8">
        <v>2.0490000000000001E-2</v>
      </c>
      <c r="AT156" s="8">
        <v>0.02</v>
      </c>
      <c r="AU156" s="8">
        <v>0.02</v>
      </c>
      <c r="AV156" s="8">
        <v>0.01</v>
      </c>
      <c r="AW156" s="8">
        <v>2.461E-2</v>
      </c>
      <c r="AX156" s="8">
        <v>2.1600000000000001E-2</v>
      </c>
      <c r="AY156" s="8">
        <v>0.03</v>
      </c>
      <c r="AZ156" s="8">
        <v>0.02</v>
      </c>
    </row>
    <row r="157" spans="2:52" x14ac:dyDescent="0.25">
      <c r="B157">
        <v>148</v>
      </c>
      <c r="C157" s="8">
        <v>3.0540000000000001E-2</v>
      </c>
      <c r="D157" s="9">
        <v>3.483E-2</v>
      </c>
      <c r="E157" s="9">
        <v>3.0520000000000002E-2</v>
      </c>
      <c r="F157" s="9">
        <v>3.3119999999999997E-2</v>
      </c>
      <c r="G157" s="9">
        <v>3.5740000000000001E-2</v>
      </c>
      <c r="H157" s="9">
        <v>3.3939999999999998E-2</v>
      </c>
      <c r="I157" s="9">
        <v>4.5499999999999999E-2</v>
      </c>
      <c r="J157" s="9">
        <v>3.8420000000000003E-2</v>
      </c>
      <c r="K157" s="9">
        <v>3.0460000000000001E-2</v>
      </c>
      <c r="L157" s="9">
        <v>3.3779999999999998E-2</v>
      </c>
      <c r="M157" s="9">
        <v>3.6889999999999999E-2</v>
      </c>
      <c r="N157" s="9">
        <v>2.094E-2</v>
      </c>
      <c r="O157" s="8">
        <v>2.572E-2</v>
      </c>
      <c r="P157" s="8">
        <v>2.758E-2</v>
      </c>
      <c r="Q157" s="8">
        <v>4.3040000000000002E-2</v>
      </c>
      <c r="R157" s="8">
        <v>2.7779999999999999E-2</v>
      </c>
      <c r="S157">
        <v>148</v>
      </c>
      <c r="T157" s="8">
        <v>3.184E-2</v>
      </c>
      <c r="U157" s="8">
        <v>3.3739999999999999E-2</v>
      </c>
      <c r="V157" s="8">
        <v>3.2149999999999998E-2</v>
      </c>
      <c r="W157" s="8">
        <v>3.3369999999999997E-2</v>
      </c>
      <c r="X157" s="8">
        <v>3.4759999999999999E-2</v>
      </c>
      <c r="Y157" s="8">
        <v>3.4079999999999999E-2</v>
      </c>
      <c r="Z157" s="8">
        <v>4.376E-2</v>
      </c>
      <c r="AA157" s="8">
        <v>3.7879999999999997E-2</v>
      </c>
      <c r="AB157" s="8">
        <v>3.3059999999999999E-2</v>
      </c>
      <c r="AC157" s="8">
        <v>3.5369999999999999E-2</v>
      </c>
      <c r="AD157" s="8">
        <v>3.7499999999999999E-2</v>
      </c>
      <c r="AE157" s="8">
        <v>2.281E-2</v>
      </c>
      <c r="AF157" s="8">
        <v>2.7230000000000001E-2</v>
      </c>
      <c r="AG157" s="8">
        <v>2.8230000000000002E-2</v>
      </c>
      <c r="AH157" s="8">
        <v>4.5409999999999999E-2</v>
      </c>
      <c r="AI157" s="8">
        <v>3.0190000000000002E-2</v>
      </c>
      <c r="AJ157">
        <v>148</v>
      </c>
      <c r="AK157" s="8">
        <v>2.0480000000000002E-2</v>
      </c>
      <c r="AL157" s="8">
        <v>0.02</v>
      </c>
      <c r="AM157" s="8">
        <v>2.0480000000000002E-2</v>
      </c>
      <c r="AN157" s="8">
        <v>0.02</v>
      </c>
      <c r="AO157" s="8">
        <v>0.02</v>
      </c>
      <c r="AP157" s="8">
        <v>0.02</v>
      </c>
      <c r="AQ157" s="8">
        <v>0.03</v>
      </c>
      <c r="AR157" s="8">
        <v>0.02</v>
      </c>
      <c r="AS157" s="8">
        <v>2.0480000000000002E-2</v>
      </c>
      <c r="AT157" s="8">
        <v>0.02</v>
      </c>
      <c r="AU157" s="8">
        <v>0.02</v>
      </c>
      <c r="AV157" s="8">
        <v>0.01</v>
      </c>
      <c r="AW157" s="8">
        <v>2.4580000000000001E-2</v>
      </c>
      <c r="AX157" s="8">
        <v>2.1590000000000002E-2</v>
      </c>
      <c r="AY157" s="8">
        <v>0.03</v>
      </c>
      <c r="AZ157" s="8">
        <v>0.02</v>
      </c>
    </row>
    <row r="158" spans="2:52" x14ac:dyDescent="0.25">
      <c r="B158">
        <v>149</v>
      </c>
      <c r="C158" s="8">
        <v>3.058E-2</v>
      </c>
      <c r="D158" s="9">
        <v>3.4840000000000003E-2</v>
      </c>
      <c r="E158" s="9">
        <v>3.056E-2</v>
      </c>
      <c r="F158" s="9">
        <v>3.3140000000000003E-2</v>
      </c>
      <c r="G158" s="9">
        <v>3.5740000000000001E-2</v>
      </c>
      <c r="H158" s="9">
        <v>3.3950000000000001E-2</v>
      </c>
      <c r="I158" s="9">
        <v>4.5490000000000003E-2</v>
      </c>
      <c r="J158" s="9">
        <v>3.841E-2</v>
      </c>
      <c r="K158" s="9">
        <v>3.049E-2</v>
      </c>
      <c r="L158" s="9">
        <v>3.3799999999999997E-2</v>
      </c>
      <c r="M158" s="9">
        <v>3.6889999999999999E-2</v>
      </c>
      <c r="N158" s="9">
        <v>2.0979999999999999E-2</v>
      </c>
      <c r="O158" s="8">
        <v>2.579E-2</v>
      </c>
      <c r="P158" s="8">
        <v>2.7640000000000001E-2</v>
      </c>
      <c r="Q158" s="8">
        <v>4.3060000000000001E-2</v>
      </c>
      <c r="R158" s="8">
        <v>2.7830000000000001E-2</v>
      </c>
      <c r="S158">
        <v>149</v>
      </c>
      <c r="T158" s="8">
        <v>3.1870000000000002E-2</v>
      </c>
      <c r="U158" s="8">
        <v>3.3759999999999998E-2</v>
      </c>
      <c r="V158" s="8">
        <v>3.218E-2</v>
      </c>
      <c r="W158" s="8">
        <v>3.338E-2</v>
      </c>
      <c r="X158" s="8">
        <v>3.4770000000000002E-2</v>
      </c>
      <c r="Y158" s="8">
        <v>3.4090000000000002E-2</v>
      </c>
      <c r="Z158" s="8">
        <v>4.3770000000000003E-2</v>
      </c>
      <c r="AA158" s="8">
        <v>3.7870000000000001E-2</v>
      </c>
      <c r="AB158" s="8">
        <v>3.3079999999999998E-2</v>
      </c>
      <c r="AC158" s="8">
        <v>3.5369999999999999E-2</v>
      </c>
      <c r="AD158" s="8">
        <v>3.7490000000000002E-2</v>
      </c>
      <c r="AE158" s="8">
        <v>2.2839999999999999E-2</v>
      </c>
      <c r="AF158" s="8">
        <v>2.7289999999999998E-2</v>
      </c>
      <c r="AG158" s="8">
        <v>2.828E-2</v>
      </c>
      <c r="AH158" s="8">
        <v>4.5400000000000003E-2</v>
      </c>
      <c r="AI158" s="8">
        <v>3.023E-2</v>
      </c>
      <c r="AJ158">
        <v>149</v>
      </c>
      <c r="AK158" s="8">
        <v>2.0480000000000002E-2</v>
      </c>
      <c r="AL158" s="8">
        <v>0.02</v>
      </c>
      <c r="AM158" s="8">
        <v>2.0480000000000002E-2</v>
      </c>
      <c r="AN158" s="8">
        <v>0.02</v>
      </c>
      <c r="AO158" s="8">
        <v>0.02</v>
      </c>
      <c r="AP158" s="8">
        <v>0.02</v>
      </c>
      <c r="AQ158" s="8">
        <v>0.03</v>
      </c>
      <c r="AR158" s="8">
        <v>0.02</v>
      </c>
      <c r="AS158" s="8">
        <v>2.0480000000000002E-2</v>
      </c>
      <c r="AT158" s="8">
        <v>0.02</v>
      </c>
      <c r="AU158" s="8">
        <v>0.02</v>
      </c>
      <c r="AV158" s="8">
        <v>0.01</v>
      </c>
      <c r="AW158" s="8">
        <v>2.4549999999999999E-2</v>
      </c>
      <c r="AX158" s="8">
        <v>2.1579999999999998E-2</v>
      </c>
      <c r="AY158" s="8">
        <v>0.03</v>
      </c>
      <c r="AZ158" s="8">
        <v>0.02</v>
      </c>
    </row>
    <row r="159" spans="2:52" x14ac:dyDescent="0.25">
      <c r="B159">
        <v>150</v>
      </c>
      <c r="C159" s="8">
        <v>3.0609999999999998E-2</v>
      </c>
      <c r="D159" s="9">
        <v>3.4849999999999999E-2</v>
      </c>
      <c r="E159" s="9">
        <v>3.0600000000000002E-2</v>
      </c>
      <c r="F159" s="9">
        <v>3.3160000000000002E-2</v>
      </c>
      <c r="G159" s="9">
        <v>3.5740000000000001E-2</v>
      </c>
      <c r="H159" s="9">
        <v>3.3959999999999997E-2</v>
      </c>
      <c r="I159" s="9">
        <v>4.5490000000000003E-2</v>
      </c>
      <c r="J159" s="9">
        <v>3.8390000000000001E-2</v>
      </c>
      <c r="K159" s="9">
        <v>3.0529999999999998E-2</v>
      </c>
      <c r="L159" s="9">
        <v>3.381E-2</v>
      </c>
      <c r="M159" s="9">
        <v>3.6880000000000003E-2</v>
      </c>
      <c r="N159" s="9">
        <v>2.1010000000000001E-2</v>
      </c>
      <c r="O159" s="8">
        <v>2.5849999999999998E-2</v>
      </c>
      <c r="P159" s="8">
        <v>2.7690000000000003E-2</v>
      </c>
      <c r="Q159" s="8">
        <v>4.3069999999999997E-2</v>
      </c>
      <c r="R159" s="8">
        <v>2.7869999999999999E-2</v>
      </c>
      <c r="S159">
        <v>150</v>
      </c>
      <c r="T159" s="8">
        <v>3.1899999999999998E-2</v>
      </c>
      <c r="U159" s="8">
        <v>3.3770000000000001E-2</v>
      </c>
      <c r="V159" s="8">
        <v>3.2199999999999999E-2</v>
      </c>
      <c r="W159" s="8">
        <v>3.3399999999999999E-2</v>
      </c>
      <c r="X159" s="8">
        <v>3.4770000000000002E-2</v>
      </c>
      <c r="Y159" s="8">
        <v>3.4110000000000001E-2</v>
      </c>
      <c r="Z159" s="8">
        <v>4.3779999999999999E-2</v>
      </c>
      <c r="AA159" s="8">
        <v>3.7850000000000002E-2</v>
      </c>
      <c r="AB159" s="8">
        <v>3.3099999999999997E-2</v>
      </c>
      <c r="AC159" s="8">
        <v>3.5380000000000002E-2</v>
      </c>
      <c r="AD159" s="8">
        <v>3.7479999999999999E-2</v>
      </c>
      <c r="AE159" s="8">
        <v>2.2859999999999998E-2</v>
      </c>
      <c r="AF159" s="8">
        <v>2.7349999999999999E-2</v>
      </c>
      <c r="AG159" s="8">
        <v>2.8330000000000001E-2</v>
      </c>
      <c r="AH159" s="8">
        <v>4.5400000000000003E-2</v>
      </c>
      <c r="AI159" s="8">
        <v>3.0259999999999999E-2</v>
      </c>
      <c r="AJ159">
        <v>150</v>
      </c>
      <c r="AK159" s="8">
        <v>2.0480000000000002E-2</v>
      </c>
      <c r="AL159" s="8">
        <v>0.02</v>
      </c>
      <c r="AM159" s="8">
        <v>2.0480000000000002E-2</v>
      </c>
      <c r="AN159" s="8">
        <v>0.02</v>
      </c>
      <c r="AO159" s="8">
        <v>0.02</v>
      </c>
      <c r="AP159" s="8">
        <v>0.02</v>
      </c>
      <c r="AQ159" s="8">
        <v>0.03</v>
      </c>
      <c r="AR159" s="8">
        <v>0.02</v>
      </c>
      <c r="AS159" s="8">
        <v>2.0480000000000002E-2</v>
      </c>
      <c r="AT159" s="8">
        <v>0.02</v>
      </c>
      <c r="AU159" s="8">
        <v>0.02</v>
      </c>
      <c r="AV159" s="8">
        <v>0.01</v>
      </c>
      <c r="AW159" s="8">
        <v>2.452E-2</v>
      </c>
      <c r="AX159" s="8">
        <v>2.1569999999999999E-2</v>
      </c>
      <c r="AY159" s="8">
        <v>0.03</v>
      </c>
      <c r="AZ159" s="8">
        <v>0.02</v>
      </c>
    </row>
    <row r="160" spans="2:52" x14ac:dyDescent="0.25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3:14" x14ac:dyDescent="0.25"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3:14" x14ac:dyDescent="0.25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3:14" x14ac:dyDescent="0.25"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3:14" x14ac:dyDescent="0.25"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3:14" x14ac:dyDescent="0.25"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3:14" x14ac:dyDescent="0.25"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3:14" x14ac:dyDescent="0.25"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3:14" x14ac:dyDescent="0.25"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3:14" x14ac:dyDescent="0.25"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3:14" x14ac:dyDescent="0.25"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3:14" x14ac:dyDescent="0.25"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3:14" x14ac:dyDescent="0.25"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3:14" x14ac:dyDescent="0.25"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3:14" x14ac:dyDescent="0.25"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3:14" x14ac:dyDescent="0.25"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3:14" x14ac:dyDescent="0.25"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3:14" x14ac:dyDescent="0.25"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3:14" x14ac:dyDescent="0.25"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3:14" x14ac:dyDescent="0.25"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3:14" x14ac:dyDescent="0.25"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3:14" x14ac:dyDescent="0.25"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3:14" x14ac:dyDescent="0.25"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3:14" x14ac:dyDescent="0.25"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3:14" x14ac:dyDescent="0.25"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3:14" x14ac:dyDescent="0.25"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</row>
    <row r="186" spans="3:14" x14ac:dyDescent="0.25"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</row>
    <row r="187" spans="3:14" x14ac:dyDescent="0.25"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</row>
    <row r="188" spans="3:14" x14ac:dyDescent="0.25"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3:14" x14ac:dyDescent="0.25"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3:14" x14ac:dyDescent="0.25"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</row>
    <row r="191" spans="3:14" x14ac:dyDescent="0.25"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3:14" x14ac:dyDescent="0.25"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3:14" x14ac:dyDescent="0.25"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</row>
    <row r="194" spans="3:14" x14ac:dyDescent="0.25"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</row>
    <row r="195" spans="3:14" x14ac:dyDescent="0.25"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</row>
    <row r="196" spans="3:14" x14ac:dyDescent="0.25"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3:14" x14ac:dyDescent="0.25"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3:14" x14ac:dyDescent="0.25"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</row>
    <row r="199" spans="3:14" x14ac:dyDescent="0.25"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</row>
    <row r="200" spans="3:14" x14ac:dyDescent="0.25"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</row>
    <row r="201" spans="3:14" x14ac:dyDescent="0.25"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3:14" x14ac:dyDescent="0.25"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</row>
    <row r="203" spans="3:14" x14ac:dyDescent="0.25"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</row>
    <row r="204" spans="3:14" x14ac:dyDescent="0.25"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</row>
    <row r="205" spans="3:14" x14ac:dyDescent="0.25"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</row>
    <row r="206" spans="3:14" x14ac:dyDescent="0.25"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3:14" x14ac:dyDescent="0.25"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</row>
    <row r="208" spans="3:14" x14ac:dyDescent="0.25"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3:14" x14ac:dyDescent="0.25"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</sheetData>
  <sheetProtection formatCell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52"/>
  <sheetViews>
    <sheetView showGridLines="0" showRowColHeaders="0" topLeftCell="A4" zoomScale="115" zoomScaleNormal="115" workbookViewId="0">
      <selection activeCell="F21" sqref="F21"/>
    </sheetView>
  </sheetViews>
  <sheetFormatPr defaultColWidth="0" defaultRowHeight="15" customHeight="1" zeroHeight="1" x14ac:dyDescent="0.25"/>
  <cols>
    <col min="1" max="1" width="21" style="59" customWidth="1"/>
    <col min="2" max="11" width="9" style="59" customWidth="1"/>
    <col min="12" max="14" width="9.140625" style="59" customWidth="1"/>
    <col min="15" max="16384" width="9.140625" style="59" hidden="1"/>
  </cols>
  <sheetData>
    <row r="1" spans="1:14" x14ac:dyDescent="0.25"/>
    <row r="2" spans="1:14" x14ac:dyDescent="0.25"/>
    <row r="3" spans="1:14" x14ac:dyDescent="0.25"/>
    <row r="4" spans="1:14" x14ac:dyDescent="0.25"/>
    <row r="5" spans="1:14" x14ac:dyDescent="0.25"/>
    <row r="6" spans="1:14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ht="18.75" x14ac:dyDescent="0.3">
      <c r="A7" s="61" t="s">
        <v>139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1:14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</row>
    <row r="9" spans="1:14" ht="30" customHeight="1" x14ac:dyDescent="0.25">
      <c r="A9" s="60"/>
      <c r="B9" s="162" t="s">
        <v>180</v>
      </c>
      <c r="C9" s="162"/>
      <c r="D9" s="162"/>
      <c r="E9" s="162"/>
      <c r="F9" s="162"/>
      <c r="G9" s="162"/>
      <c r="H9" s="162"/>
      <c r="I9" s="162"/>
      <c r="J9" s="162"/>
      <c r="K9" s="162"/>
      <c r="L9" s="60"/>
      <c r="M9" s="103" t="s">
        <v>179</v>
      </c>
      <c r="N9" s="60"/>
    </row>
    <row r="10" spans="1:14" ht="15" customHeight="1" x14ac:dyDescent="0.25">
      <c r="A10" s="60"/>
      <c r="B10" s="163" t="s">
        <v>192</v>
      </c>
      <c r="C10" s="163"/>
      <c r="D10" s="163"/>
      <c r="E10" s="163"/>
      <c r="F10" s="163"/>
      <c r="G10" s="163"/>
      <c r="H10" s="163"/>
      <c r="I10" s="163"/>
      <c r="J10" s="163"/>
      <c r="K10" s="163"/>
      <c r="L10" s="60"/>
      <c r="M10" s="60"/>
      <c r="N10" s="60"/>
    </row>
    <row r="11" spans="1:14" x14ac:dyDescent="0.25">
      <c r="A11" s="62" t="s">
        <v>130</v>
      </c>
      <c r="B11" s="63" t="s">
        <v>181</v>
      </c>
      <c r="C11" s="63" t="s">
        <v>182</v>
      </c>
      <c r="D11" s="63" t="s">
        <v>183</v>
      </c>
      <c r="E11" s="63" t="s">
        <v>184</v>
      </c>
      <c r="F11" s="63" t="s">
        <v>185</v>
      </c>
      <c r="G11" s="63" t="s">
        <v>186</v>
      </c>
      <c r="H11" s="63" t="s">
        <v>187</v>
      </c>
      <c r="I11" s="63" t="s">
        <v>188</v>
      </c>
      <c r="J11" s="63" t="s">
        <v>189</v>
      </c>
      <c r="K11" s="63" t="s">
        <v>190</v>
      </c>
      <c r="L11" s="60"/>
      <c r="M11" s="60"/>
      <c r="N11" s="60"/>
    </row>
    <row r="12" spans="1:14" x14ac:dyDescent="0.25">
      <c r="A12" s="64" t="str">
        <f t="array" ref="A12:A47">CountryRegion</f>
        <v>Austria</v>
      </c>
      <c r="B12" s="139">
        <v>-7.7845719222970082</v>
      </c>
      <c r="C12" s="139">
        <v>6.2052380899210924</v>
      </c>
      <c r="D12" s="140">
        <v>20.195048102139193</v>
      </c>
      <c r="E12" s="140">
        <v>34.184858114357297</v>
      </c>
      <c r="F12" s="140">
        <v>48.174668126575398</v>
      </c>
      <c r="G12" s="140">
        <v>62.164478138793498</v>
      </c>
      <c r="H12" s="140">
        <v>76.154288151011599</v>
      </c>
      <c r="I12" s="140">
        <v>90.1440981632297</v>
      </c>
      <c r="J12" s="140">
        <v>104.1339081754478</v>
      </c>
      <c r="K12" s="140">
        <v>118.12371818766592</v>
      </c>
      <c r="L12" s="60"/>
      <c r="M12" s="60"/>
      <c r="N12" s="60"/>
    </row>
    <row r="13" spans="1:14" x14ac:dyDescent="0.25">
      <c r="A13" s="64" t="str">
        <v>Belgium</v>
      </c>
      <c r="B13" s="141">
        <v>85.659186874069491</v>
      </c>
      <c r="C13" s="141">
        <v>89.651875281442926</v>
      </c>
      <c r="D13" s="142">
        <v>93.644563688816376</v>
      </c>
      <c r="E13" s="142">
        <v>97.637252096189812</v>
      </c>
      <c r="F13" s="142">
        <v>101.62994050356326</v>
      </c>
      <c r="G13" s="142">
        <v>105.6226289109367</v>
      </c>
      <c r="H13" s="142">
        <v>109.61531731831015</v>
      </c>
      <c r="I13" s="142">
        <v>113.60800572568358</v>
      </c>
      <c r="J13" s="142">
        <v>117.60069413305703</v>
      </c>
      <c r="K13" s="142">
        <v>121.59338254043047</v>
      </c>
      <c r="L13" s="60"/>
      <c r="M13" s="60"/>
      <c r="N13" s="60"/>
    </row>
    <row r="14" spans="1:14" x14ac:dyDescent="0.25">
      <c r="A14" s="64" t="str">
        <v>Cyprus</v>
      </c>
      <c r="B14" s="141">
        <v>78.51605316915834</v>
      </c>
      <c r="C14" s="141">
        <v>80.139096636650237</v>
      </c>
      <c r="D14" s="142">
        <v>81.762140104142119</v>
      </c>
      <c r="E14" s="142">
        <v>83.385183571634016</v>
      </c>
      <c r="F14" s="142">
        <v>85.008227039125899</v>
      </c>
      <c r="G14" s="142">
        <v>86.631270506617795</v>
      </c>
      <c r="H14" s="142">
        <v>88.254313974109678</v>
      </c>
      <c r="I14" s="142">
        <v>89.877357441601575</v>
      </c>
      <c r="J14" s="142">
        <v>91.500400909093457</v>
      </c>
      <c r="K14" s="142">
        <v>93.123444376585354</v>
      </c>
      <c r="L14" s="60"/>
      <c r="M14" s="60"/>
      <c r="N14" s="60"/>
    </row>
    <row r="15" spans="1:14" x14ac:dyDescent="0.25">
      <c r="A15" s="64" t="str">
        <v>Germany</v>
      </c>
      <c r="B15" s="141">
        <v>80.54162839403638</v>
      </c>
      <c r="C15" s="141">
        <v>84.930638828032329</v>
      </c>
      <c r="D15" s="142">
        <v>89.319649262028278</v>
      </c>
      <c r="E15" s="142">
        <v>93.708659696024242</v>
      </c>
      <c r="F15" s="142">
        <v>98.097670130020191</v>
      </c>
      <c r="G15" s="142">
        <v>102.48668056401615</v>
      </c>
      <c r="H15" s="142">
        <v>106.8756909980121</v>
      </c>
      <c r="I15" s="142">
        <v>111.26470143200805</v>
      </c>
      <c r="J15" s="142">
        <v>115.65371186600402</v>
      </c>
      <c r="K15" s="142">
        <v>120.04272229999997</v>
      </c>
      <c r="L15" s="60"/>
      <c r="M15" s="60"/>
      <c r="N15" s="60"/>
    </row>
    <row r="16" spans="1:14" x14ac:dyDescent="0.25">
      <c r="A16" s="64" t="str">
        <v>Estonia</v>
      </c>
      <c r="B16" s="141">
        <v>78.401929318888023</v>
      </c>
      <c r="C16" s="141">
        <v>82.458674319352838</v>
      </c>
      <c r="D16" s="142">
        <v>86.515419319817639</v>
      </c>
      <c r="E16" s="142">
        <v>90.57216432028244</v>
      </c>
      <c r="F16" s="142">
        <v>94.628909320747255</v>
      </c>
      <c r="G16" s="142">
        <v>98.685654321212056</v>
      </c>
      <c r="H16" s="142">
        <v>102.74239932167687</v>
      </c>
      <c r="I16" s="142">
        <v>106.79914432214167</v>
      </c>
      <c r="J16" s="142">
        <v>110.85588932260649</v>
      </c>
      <c r="K16" s="142">
        <v>114.91263432307129</v>
      </c>
      <c r="L16" s="60"/>
      <c r="M16" s="60"/>
      <c r="N16" s="60"/>
    </row>
    <row r="17" spans="1:14" x14ac:dyDescent="0.25">
      <c r="A17" s="64" t="str">
        <v>Spain</v>
      </c>
      <c r="B17" s="141">
        <v>92.674375238959072</v>
      </c>
      <c r="C17" s="141">
        <v>95.832514799518634</v>
      </c>
      <c r="D17" s="142">
        <v>98.990654360078182</v>
      </c>
      <c r="E17" s="142">
        <v>102.14879392063773</v>
      </c>
      <c r="F17" s="142">
        <v>105.30693348119729</v>
      </c>
      <c r="G17" s="142">
        <v>108.46507304175684</v>
      </c>
      <c r="H17" s="142">
        <v>111.62321260231639</v>
      </c>
      <c r="I17" s="142">
        <v>114.78135216287595</v>
      </c>
      <c r="J17" s="142">
        <v>117.93949172343549</v>
      </c>
      <c r="K17" s="142">
        <v>121.09763128399504</v>
      </c>
      <c r="L17" s="60"/>
      <c r="M17" s="60"/>
      <c r="N17" s="60"/>
    </row>
    <row r="18" spans="1:14" x14ac:dyDescent="0.25">
      <c r="A18" s="64" t="str">
        <v>Finland</v>
      </c>
      <c r="B18" s="141">
        <v>88.96759400377357</v>
      </c>
      <c r="C18" s="141">
        <v>92.389358584085784</v>
      </c>
      <c r="D18" s="142">
        <v>95.811123164397998</v>
      </c>
      <c r="E18" s="142">
        <v>99.232887744710212</v>
      </c>
      <c r="F18" s="142">
        <v>102.65465232502243</v>
      </c>
      <c r="G18" s="142">
        <v>106.07641690533464</v>
      </c>
      <c r="H18" s="142">
        <v>109.49818148564685</v>
      </c>
      <c r="I18" s="142">
        <v>112.91994606595905</v>
      </c>
      <c r="J18" s="142">
        <v>116.34171064627127</v>
      </c>
      <c r="K18" s="142">
        <v>119.76347522658348</v>
      </c>
      <c r="L18" s="60"/>
      <c r="M18" s="60"/>
      <c r="N18" s="60"/>
    </row>
    <row r="19" spans="1:14" x14ac:dyDescent="0.25">
      <c r="A19" s="64" t="str">
        <v>France</v>
      </c>
      <c r="B19" s="141">
        <v>91.050324844816828</v>
      </c>
      <c r="C19" s="141">
        <v>94.358797213186733</v>
      </c>
      <c r="D19" s="142">
        <v>97.667269581556624</v>
      </c>
      <c r="E19" s="142">
        <v>100.97574194992652</v>
      </c>
      <c r="F19" s="142">
        <v>104.28421431829641</v>
      </c>
      <c r="G19" s="142">
        <v>107.5926866866663</v>
      </c>
      <c r="H19" s="142">
        <v>110.9011590550362</v>
      </c>
      <c r="I19" s="142">
        <v>114.20963142340609</v>
      </c>
      <c r="J19" s="142">
        <v>117.51810379177599</v>
      </c>
      <c r="K19" s="142">
        <v>120.82657616014588</v>
      </c>
      <c r="L19" s="60"/>
      <c r="M19" s="60"/>
      <c r="N19" s="60"/>
    </row>
    <row r="20" spans="1:14" x14ac:dyDescent="0.25">
      <c r="A20" s="64" t="str">
        <v>Greece</v>
      </c>
      <c r="B20" s="141">
        <v>61.057804949711944</v>
      </c>
      <c r="C20" s="141">
        <v>64.607984124608649</v>
      </c>
      <c r="D20" s="142">
        <v>68.158163299505361</v>
      </c>
      <c r="E20" s="142">
        <v>71.708342474402073</v>
      </c>
      <c r="F20" s="142">
        <v>75.258521649298785</v>
      </c>
      <c r="G20" s="142">
        <v>78.808700824195498</v>
      </c>
      <c r="H20" s="142">
        <v>82.35887999909221</v>
      </c>
      <c r="I20" s="142">
        <v>85.909059173988908</v>
      </c>
      <c r="J20" s="142">
        <v>89.45923834888562</v>
      </c>
      <c r="K20" s="142">
        <v>93.009417523782332</v>
      </c>
      <c r="L20" s="60"/>
      <c r="M20" s="60"/>
      <c r="N20" s="60"/>
    </row>
    <row r="21" spans="1:14" x14ac:dyDescent="0.25">
      <c r="A21" s="64" t="str">
        <v>Ireland</v>
      </c>
      <c r="B21" s="141">
        <v>69.536232227447499</v>
      </c>
      <c r="C21" s="141">
        <v>71.963914439324938</v>
      </c>
      <c r="D21" s="142">
        <v>74.391596651202391</v>
      </c>
      <c r="E21" s="142">
        <v>76.81927886307983</v>
      </c>
      <c r="F21" s="142">
        <v>79.246961074957269</v>
      </c>
      <c r="G21" s="142">
        <v>81.674643286834723</v>
      </c>
      <c r="H21" s="142">
        <v>84.102325498712162</v>
      </c>
      <c r="I21" s="142">
        <v>86.530007710589615</v>
      </c>
      <c r="J21" s="142">
        <v>88.957689922467054</v>
      </c>
      <c r="K21" s="142">
        <v>91.385372134344493</v>
      </c>
      <c r="L21" s="60"/>
      <c r="M21" s="60"/>
      <c r="N21" s="60"/>
    </row>
    <row r="22" spans="1:14" x14ac:dyDescent="0.25">
      <c r="A22" s="64" t="str">
        <v>Italy</v>
      </c>
      <c r="B22" s="141">
        <v>84.746340164106385</v>
      </c>
      <c r="C22" s="141">
        <v>85.861632958195685</v>
      </c>
      <c r="D22" s="142">
        <v>86.97692575228497</v>
      </c>
      <c r="E22" s="142">
        <v>88.092218546374255</v>
      </c>
      <c r="F22" s="142">
        <v>89.207511340463554</v>
      </c>
      <c r="G22" s="142">
        <v>90.32280413455284</v>
      </c>
      <c r="H22" s="142">
        <v>91.438096928642139</v>
      </c>
      <c r="I22" s="142">
        <v>92.553389722731424</v>
      </c>
      <c r="J22" s="142">
        <v>93.668682516820724</v>
      </c>
      <c r="K22" s="142">
        <v>94.783975310910009</v>
      </c>
      <c r="L22" s="60"/>
      <c r="M22" s="60"/>
      <c r="N22" s="60"/>
    </row>
    <row r="23" spans="1:14" x14ac:dyDescent="0.25">
      <c r="A23" s="64" t="str">
        <v>Lithuania</v>
      </c>
      <c r="B23" s="141">
        <v>90.163522287739383</v>
      </c>
      <c r="C23" s="141">
        <v>91.699191246672655</v>
      </c>
      <c r="D23" s="142">
        <v>93.234860205605941</v>
      </c>
      <c r="E23" s="142">
        <v>94.770529164539226</v>
      </c>
      <c r="F23" s="142">
        <v>96.306198123472498</v>
      </c>
      <c r="G23" s="142">
        <v>97.841867082405784</v>
      </c>
      <c r="H23" s="142">
        <v>99.377536041339056</v>
      </c>
      <c r="I23" s="142">
        <v>100.91320500027234</v>
      </c>
      <c r="J23" s="142">
        <v>102.44887395920563</v>
      </c>
      <c r="K23" s="142">
        <v>103.9845429181389</v>
      </c>
      <c r="L23" s="60"/>
      <c r="M23" s="60"/>
      <c r="N23" s="60"/>
    </row>
    <row r="24" spans="1:14" x14ac:dyDescent="0.25">
      <c r="A24" s="64" t="str">
        <v>Luxembourg</v>
      </c>
      <c r="B24" s="141">
        <v>74.804613168433548</v>
      </c>
      <c r="C24" s="141">
        <v>74.064936634959039</v>
      </c>
      <c r="D24" s="142">
        <v>73.325260101484545</v>
      </c>
      <c r="E24" s="142">
        <v>72.585583568010037</v>
      </c>
      <c r="F24" s="142">
        <v>71.845907034535543</v>
      </c>
      <c r="G24" s="142">
        <v>71.106230501061049</v>
      </c>
      <c r="H24" s="142">
        <v>70.36655396758654</v>
      </c>
      <c r="I24" s="142">
        <v>69.626877434112046</v>
      </c>
      <c r="J24" s="142">
        <v>68.887200900637538</v>
      </c>
      <c r="K24" s="142">
        <v>68.147524367163044</v>
      </c>
      <c r="L24" s="60"/>
      <c r="M24" s="60"/>
      <c r="N24" s="60"/>
    </row>
    <row r="25" spans="1:14" x14ac:dyDescent="0.25">
      <c r="A25" s="64" t="str">
        <v>Latvia</v>
      </c>
      <c r="B25" s="141">
        <v>46.801471247699297</v>
      </c>
      <c r="C25" s="141">
        <v>53.497338819912471</v>
      </c>
      <c r="D25" s="142">
        <v>60.193206392125653</v>
      </c>
      <c r="E25" s="142">
        <v>66.889073964338834</v>
      </c>
      <c r="F25" s="142">
        <v>73.584941536552009</v>
      </c>
      <c r="G25" s="142">
        <v>80.280809108765183</v>
      </c>
      <c r="H25" s="142">
        <v>86.976676680978358</v>
      </c>
      <c r="I25" s="142">
        <v>93.672544253191546</v>
      </c>
      <c r="J25" s="142">
        <v>100.36841182540472</v>
      </c>
      <c r="K25" s="142">
        <v>107.0642793976179</v>
      </c>
      <c r="L25" s="60"/>
      <c r="M25" s="60"/>
      <c r="N25" s="60"/>
    </row>
    <row r="26" spans="1:14" x14ac:dyDescent="0.25">
      <c r="A26" s="64" t="str">
        <v>Malta</v>
      </c>
      <c r="B26" s="141">
        <v>51.985002740547756</v>
      </c>
      <c r="C26" s="141">
        <v>57.565045636558871</v>
      </c>
      <c r="D26" s="142">
        <v>63.145088532569986</v>
      </c>
      <c r="E26" s="142">
        <v>68.725131428581108</v>
      </c>
      <c r="F26" s="142">
        <v>74.305174324592215</v>
      </c>
      <c r="G26" s="142">
        <v>79.885217220603323</v>
      </c>
      <c r="H26" s="142">
        <v>85.465260116614445</v>
      </c>
      <c r="I26" s="142">
        <v>91.045303012625553</v>
      </c>
      <c r="J26" s="142">
        <v>96.62534590863666</v>
      </c>
      <c r="K26" s="142">
        <v>102.20538880464778</v>
      </c>
      <c r="L26" s="60"/>
      <c r="M26" s="60"/>
      <c r="N26" s="60"/>
    </row>
    <row r="27" spans="1:14" x14ac:dyDescent="0.25">
      <c r="A27" s="64" t="str">
        <v>Netherlands</v>
      </c>
      <c r="B27" s="141">
        <v>89.157600341112385</v>
      </c>
      <c r="C27" s="141">
        <v>92.976973371209681</v>
      </c>
      <c r="D27" s="142">
        <v>96.796346401306977</v>
      </c>
      <c r="E27" s="142">
        <v>100.61571943140426</v>
      </c>
      <c r="F27" s="142">
        <v>104.43509246150155</v>
      </c>
      <c r="G27" s="142">
        <v>108.25446549159884</v>
      </c>
      <c r="H27" s="142">
        <v>112.07383852169613</v>
      </c>
      <c r="I27" s="142">
        <v>115.89321155179343</v>
      </c>
      <c r="J27" s="142">
        <v>119.71258458189072</v>
      </c>
      <c r="K27" s="142">
        <v>123.53195761198801</v>
      </c>
      <c r="L27" s="60"/>
      <c r="M27" s="60"/>
      <c r="N27" s="60"/>
    </row>
    <row r="28" spans="1:14" x14ac:dyDescent="0.25">
      <c r="A28" s="64" t="str">
        <v>Portugal</v>
      </c>
      <c r="B28" s="141">
        <v>98.0521940419316</v>
      </c>
      <c r="C28" s="141">
        <v>100.86995867312119</v>
      </c>
      <c r="D28" s="142">
        <v>103.68772330431078</v>
      </c>
      <c r="E28" s="142">
        <v>106.50548793550035</v>
      </c>
      <c r="F28" s="142">
        <v>109.32325256668994</v>
      </c>
      <c r="G28" s="142">
        <v>112.14101719787953</v>
      </c>
      <c r="H28" s="142">
        <v>114.95878182906912</v>
      </c>
      <c r="I28" s="142">
        <v>117.77654646025871</v>
      </c>
      <c r="J28" s="142">
        <v>120.59431109144829</v>
      </c>
      <c r="K28" s="142">
        <v>123.41207572263788</v>
      </c>
      <c r="L28" s="60"/>
      <c r="M28" s="60"/>
      <c r="N28" s="60"/>
    </row>
    <row r="29" spans="1:14" x14ac:dyDescent="0.25">
      <c r="A29" s="64" t="str">
        <v>Slovenia</v>
      </c>
      <c r="B29" s="141">
        <v>106.37190969087645</v>
      </c>
      <c r="C29" s="141">
        <v>106.1336951873258</v>
      </c>
      <c r="D29" s="142">
        <v>105.89548068377515</v>
      </c>
      <c r="E29" s="142">
        <v>105.65726618022451</v>
      </c>
      <c r="F29" s="142">
        <v>105.41905167667386</v>
      </c>
      <c r="G29" s="142">
        <v>105.18083717312321</v>
      </c>
      <c r="H29" s="142">
        <v>104.94262266957257</v>
      </c>
      <c r="I29" s="142">
        <v>104.70440816602192</v>
      </c>
      <c r="J29" s="142">
        <v>104.46619366247128</v>
      </c>
      <c r="K29" s="142">
        <v>104.22797915892063</v>
      </c>
      <c r="L29" s="60"/>
      <c r="M29" s="60"/>
      <c r="N29" s="60"/>
    </row>
    <row r="30" spans="1:14" x14ac:dyDescent="0.25">
      <c r="A30" s="64" t="str">
        <v>Slovakia</v>
      </c>
      <c r="B30" s="141">
        <v>137.76446297108623</v>
      </c>
      <c r="C30" s="141">
        <v>135.76591950781531</v>
      </c>
      <c r="D30" s="142">
        <v>133.76737604454439</v>
      </c>
      <c r="E30" s="142">
        <v>131.76883258127347</v>
      </c>
      <c r="F30" s="142">
        <v>129.77028911800255</v>
      </c>
      <c r="G30" s="142">
        <v>127.77174565473163</v>
      </c>
      <c r="H30" s="142">
        <v>125.77320219146071</v>
      </c>
      <c r="I30" s="142">
        <v>123.77465872818981</v>
      </c>
      <c r="J30" s="142">
        <v>121.77611526491889</v>
      </c>
      <c r="K30" s="142">
        <v>119.77757180164797</v>
      </c>
      <c r="L30" s="60"/>
      <c r="M30" s="60"/>
      <c r="N30" s="60"/>
    </row>
    <row r="31" spans="1:14" x14ac:dyDescent="0.25">
      <c r="A31" s="65" t="str">
        <v>Euroarea</v>
      </c>
      <c r="B31" s="143">
        <v>78.078147885901657</v>
      </c>
      <c r="C31" s="143">
        <v>81.703184309051309</v>
      </c>
      <c r="D31" s="144">
        <v>85.328220732200961</v>
      </c>
      <c r="E31" s="144">
        <v>88.953257155350613</v>
      </c>
      <c r="F31" s="144">
        <v>92.578293578500279</v>
      </c>
      <c r="G31" s="144">
        <v>96.203330001649931</v>
      </c>
      <c r="H31" s="144">
        <v>99.828366424799583</v>
      </c>
      <c r="I31" s="144">
        <v>103.45340284794923</v>
      </c>
      <c r="J31" s="144">
        <v>107.07843927109889</v>
      </c>
      <c r="K31" s="144">
        <v>110.70347569424854</v>
      </c>
      <c r="L31" s="60"/>
      <c r="M31" s="60"/>
      <c r="N31" s="60"/>
    </row>
    <row r="32" spans="1:14" x14ac:dyDescent="0.25">
      <c r="A32" s="64" t="str">
        <v>Czech Republic</v>
      </c>
      <c r="B32" s="141">
        <v>20.928361207692298</v>
      </c>
      <c r="C32" s="141">
        <v>12.544601751282038</v>
      </c>
      <c r="D32" s="142">
        <v>4.1608422948717774</v>
      </c>
      <c r="E32" s="142">
        <v>-4.2229171615384793</v>
      </c>
      <c r="F32" s="142">
        <v>-12.606676617948736</v>
      </c>
      <c r="G32" s="142">
        <v>-20.990436074358996</v>
      </c>
      <c r="H32" s="142">
        <v>-29.374195530769256</v>
      </c>
      <c r="I32" s="142">
        <v>-37.757954987179517</v>
      </c>
      <c r="J32" s="142">
        <v>-46.141714443589777</v>
      </c>
      <c r="K32" s="142">
        <v>-54.525473900000023</v>
      </c>
      <c r="L32" s="60"/>
      <c r="M32" s="60"/>
      <c r="N32" s="60"/>
    </row>
    <row r="33" spans="1:14" x14ac:dyDescent="0.25">
      <c r="A33" s="64" t="str">
        <v>Denmark</v>
      </c>
      <c r="B33" s="141">
        <v>93.403804453846135</v>
      </c>
      <c r="C33" s="141">
        <v>95.798674658974335</v>
      </c>
      <c r="D33" s="142">
        <v>98.19354486410252</v>
      </c>
      <c r="E33" s="142">
        <v>100.58841506923072</v>
      </c>
      <c r="F33" s="142">
        <v>102.98328527435892</v>
      </c>
      <c r="G33" s="142">
        <v>105.37815547948712</v>
      </c>
      <c r="H33" s="142">
        <v>107.77302568461531</v>
      </c>
      <c r="I33" s="142">
        <v>110.16789588974351</v>
      </c>
      <c r="J33" s="142">
        <v>112.56276609487171</v>
      </c>
      <c r="K33" s="142">
        <v>114.9576362999999</v>
      </c>
      <c r="L33" s="60"/>
      <c r="M33" s="60"/>
      <c r="N33" s="60"/>
    </row>
    <row r="34" spans="1:14" x14ac:dyDescent="0.25">
      <c r="A34" s="64" t="str">
        <v>Croatia</v>
      </c>
      <c r="B34" s="141">
        <v>316.15824407538139</v>
      </c>
      <c r="C34" s="141">
        <v>289.8836137758899</v>
      </c>
      <c r="D34" s="142">
        <v>263.60898347639841</v>
      </c>
      <c r="E34" s="142">
        <v>237.33435317690697</v>
      </c>
      <c r="F34" s="142">
        <v>211.05972287741548</v>
      </c>
      <c r="G34" s="142">
        <v>184.78509257792399</v>
      </c>
      <c r="H34" s="142">
        <v>158.51046227843253</v>
      </c>
      <c r="I34" s="142">
        <v>132.23583197894104</v>
      </c>
      <c r="J34" s="142">
        <v>105.96120167944954</v>
      </c>
      <c r="K34" s="142">
        <v>79.686571379958067</v>
      </c>
      <c r="L34" s="60"/>
      <c r="M34" s="60"/>
      <c r="N34" s="60"/>
    </row>
    <row r="35" spans="1:14" x14ac:dyDescent="0.25">
      <c r="A35" s="64" t="str">
        <v>Poland</v>
      </c>
      <c r="B35" s="141">
        <v>-24.90345540769232</v>
      </c>
      <c r="C35" s="141">
        <v>-33.246315551282066</v>
      </c>
      <c r="D35" s="142">
        <v>-41.589175694871805</v>
      </c>
      <c r="E35" s="142">
        <v>-49.932035838461545</v>
      </c>
      <c r="F35" s="142">
        <v>-58.274895982051291</v>
      </c>
      <c r="G35" s="142">
        <v>-66.617756125641037</v>
      </c>
      <c r="H35" s="142">
        <v>-74.960616269230783</v>
      </c>
      <c r="I35" s="142">
        <v>-83.303476412820515</v>
      </c>
      <c r="J35" s="142">
        <v>-91.646336556410262</v>
      </c>
      <c r="K35" s="142">
        <v>-99.989196699999994</v>
      </c>
      <c r="L35" s="60"/>
      <c r="M35" s="60"/>
      <c r="N35" s="60"/>
    </row>
    <row r="36" spans="1:14" x14ac:dyDescent="0.25">
      <c r="A36" s="64" t="str">
        <v>Sweden</v>
      </c>
      <c r="B36" s="141">
        <v>92.688550876923074</v>
      </c>
      <c r="C36" s="141">
        <v>91.983116446153844</v>
      </c>
      <c r="D36" s="142">
        <v>91.277682015384627</v>
      </c>
      <c r="E36" s="142">
        <v>90.572247584615397</v>
      </c>
      <c r="F36" s="142">
        <v>89.866813153846167</v>
      </c>
      <c r="G36" s="142">
        <v>89.161378723076936</v>
      </c>
      <c r="H36" s="142">
        <v>88.455944292307706</v>
      </c>
      <c r="I36" s="142">
        <v>87.75050986153849</v>
      </c>
      <c r="J36" s="142">
        <v>87.045075430769259</v>
      </c>
      <c r="K36" s="142">
        <v>86.339641000000029</v>
      </c>
      <c r="L36" s="60"/>
      <c r="M36" s="60"/>
      <c r="N36" s="60"/>
    </row>
    <row r="37" spans="1:14" x14ac:dyDescent="0.25">
      <c r="A37" s="64" t="str">
        <v>Hungary</v>
      </c>
      <c r="B37" s="141">
        <v>74.829687230769196</v>
      </c>
      <c r="C37" s="141">
        <v>54.689342471794831</v>
      </c>
      <c r="D37" s="142">
        <v>34.548997712820473</v>
      </c>
      <c r="E37" s="142">
        <v>14.408652953846115</v>
      </c>
      <c r="F37" s="142">
        <v>-5.7316918051282499</v>
      </c>
      <c r="G37" s="142">
        <v>-25.872036564102615</v>
      </c>
      <c r="H37" s="142">
        <v>-46.01238132307698</v>
      </c>
      <c r="I37" s="142">
        <v>-66.152726082051331</v>
      </c>
      <c r="J37" s="142">
        <v>-86.29307084102571</v>
      </c>
      <c r="K37" s="142">
        <v>-106.43341560000006</v>
      </c>
      <c r="L37" s="60"/>
      <c r="M37" s="60"/>
      <c r="N37" s="60"/>
    </row>
    <row r="38" spans="1:14" x14ac:dyDescent="0.25">
      <c r="A38" s="64" t="str">
        <v>Romania</v>
      </c>
      <c r="B38" s="141">
        <v>-187.24307212307693</v>
      </c>
      <c r="C38" s="141">
        <v>-179.69995095384618</v>
      </c>
      <c r="D38" s="142">
        <v>-172.15682978461541</v>
      </c>
      <c r="E38" s="142">
        <v>-164.61370861538464</v>
      </c>
      <c r="F38" s="142">
        <v>-157.07058744615387</v>
      </c>
      <c r="G38" s="142">
        <v>-149.52746627692312</v>
      </c>
      <c r="H38" s="142">
        <v>-141.98434510769235</v>
      </c>
      <c r="I38" s="142">
        <v>-134.44122393846158</v>
      </c>
      <c r="J38" s="142">
        <v>-126.8981027692308</v>
      </c>
      <c r="K38" s="142">
        <v>-119.35498160000004</v>
      </c>
      <c r="L38" s="60"/>
      <c r="M38" s="60"/>
      <c r="N38" s="60"/>
    </row>
    <row r="39" spans="1:14" x14ac:dyDescent="0.25">
      <c r="A39" s="64" t="str">
        <v>Bulgaria</v>
      </c>
      <c r="B39" s="141">
        <v>111.87669864615384</v>
      </c>
      <c r="C39" s="141">
        <v>112.18900537435897</v>
      </c>
      <c r="D39" s="142">
        <v>112.5013121025641</v>
      </c>
      <c r="E39" s="142">
        <v>112.81361883076923</v>
      </c>
      <c r="F39" s="142">
        <v>113.12592555897436</v>
      </c>
      <c r="G39" s="142">
        <v>113.43823228717949</v>
      </c>
      <c r="H39" s="142">
        <v>113.75053901538462</v>
      </c>
      <c r="I39" s="142">
        <v>114.06284574358975</v>
      </c>
      <c r="J39" s="142">
        <v>114.37515247179488</v>
      </c>
      <c r="K39" s="142">
        <v>114.68745920000001</v>
      </c>
      <c r="L39" s="60"/>
      <c r="M39" s="60"/>
      <c r="N39" s="60"/>
    </row>
    <row r="40" spans="1:14" x14ac:dyDescent="0.25">
      <c r="A40" s="64" t="str">
        <v>Norway</v>
      </c>
      <c r="B40" s="141">
        <v>89.067277253846143</v>
      </c>
      <c r="C40" s="141">
        <v>91.744487325641003</v>
      </c>
      <c r="D40" s="142">
        <v>94.421697397435864</v>
      </c>
      <c r="E40" s="142">
        <v>97.098907469230738</v>
      </c>
      <c r="F40" s="142">
        <v>99.776117541025599</v>
      </c>
      <c r="G40" s="142">
        <v>102.45332761282046</v>
      </c>
      <c r="H40" s="142">
        <v>105.13053768461532</v>
      </c>
      <c r="I40" s="142">
        <v>107.80774775641018</v>
      </c>
      <c r="J40" s="142">
        <v>110.48495782820505</v>
      </c>
      <c r="K40" s="142">
        <v>113.16216789999991</v>
      </c>
      <c r="L40" s="60"/>
      <c r="M40" s="60"/>
      <c r="N40" s="60"/>
    </row>
    <row r="41" spans="1:14" x14ac:dyDescent="0.25">
      <c r="A41" s="64" t="str">
        <v>Iceland</v>
      </c>
      <c r="B41" s="141">
        <v>-6.3320429446154032</v>
      </c>
      <c r="C41" s="141">
        <v>-2.4013860974359238</v>
      </c>
      <c r="D41" s="142">
        <v>1.5292707497435547</v>
      </c>
      <c r="E41" s="142">
        <v>5.4599275969230341</v>
      </c>
      <c r="F41" s="142">
        <v>9.3905844441025135</v>
      </c>
      <c r="G41" s="142">
        <v>13.321241291281991</v>
      </c>
      <c r="H41" s="142">
        <v>17.25189813846147</v>
      </c>
      <c r="I41" s="142">
        <v>21.182554985640948</v>
      </c>
      <c r="J41" s="142">
        <v>25.113211832820433</v>
      </c>
      <c r="K41" s="142">
        <v>29.043868679999907</v>
      </c>
      <c r="L41" s="60"/>
      <c r="M41" s="60"/>
      <c r="N41" s="60"/>
    </row>
    <row r="42" spans="1:14" x14ac:dyDescent="0.25">
      <c r="A42" s="64" t="str">
        <v>Switzerland</v>
      </c>
      <c r="B42" s="141">
        <v>72.624785323076907</v>
      </c>
      <c r="C42" s="141">
        <v>76.619276687179479</v>
      </c>
      <c r="D42" s="142">
        <v>80.613768051282037</v>
      </c>
      <c r="E42" s="142">
        <v>84.608259415384595</v>
      </c>
      <c r="F42" s="142">
        <v>88.602750779487167</v>
      </c>
      <c r="G42" s="142">
        <v>92.597242143589725</v>
      </c>
      <c r="H42" s="142">
        <v>96.591733507692297</v>
      </c>
      <c r="I42" s="142">
        <v>100.58622487179485</v>
      </c>
      <c r="J42" s="142">
        <v>104.58071623589743</v>
      </c>
      <c r="K42" s="142">
        <v>108.57520759999998</v>
      </c>
      <c r="L42" s="60"/>
      <c r="M42" s="60"/>
      <c r="N42" s="60"/>
    </row>
    <row r="43" spans="1:14" x14ac:dyDescent="0.25">
      <c r="A43" s="64" t="str">
        <v>Liechtenstein</v>
      </c>
      <c r="B43" s="141">
        <v>72.624785323076907</v>
      </c>
      <c r="C43" s="141">
        <v>76.619276687179479</v>
      </c>
      <c r="D43" s="142">
        <v>80.613768051282037</v>
      </c>
      <c r="E43" s="142">
        <v>84.608259415384595</v>
      </c>
      <c r="F43" s="142">
        <v>88.602750779487167</v>
      </c>
      <c r="G43" s="142">
        <v>92.597242143589725</v>
      </c>
      <c r="H43" s="142">
        <v>96.591733507692297</v>
      </c>
      <c r="I43" s="142">
        <v>100.58622487179485</v>
      </c>
      <c r="J43" s="142">
        <v>104.58071623589743</v>
      </c>
      <c r="K43" s="142">
        <v>108.57520759999998</v>
      </c>
      <c r="L43" s="60"/>
      <c r="M43" s="60"/>
      <c r="N43" s="60"/>
    </row>
    <row r="44" spans="1:14" x14ac:dyDescent="0.25">
      <c r="A44" s="64" t="str">
        <v>United Kingdom</v>
      </c>
      <c r="B44" s="141">
        <v>120.29336725384618</v>
      </c>
      <c r="C44" s="141">
        <v>113.05413105897438</v>
      </c>
      <c r="D44" s="142">
        <v>105.81489486410258</v>
      </c>
      <c r="E44" s="142">
        <v>98.575658669230791</v>
      </c>
      <c r="F44" s="142">
        <v>91.336422474358983</v>
      </c>
      <c r="G44" s="142">
        <v>84.09718627948719</v>
      </c>
      <c r="H44" s="142">
        <v>76.857950084615396</v>
      </c>
      <c r="I44" s="142">
        <v>69.618713889743589</v>
      </c>
      <c r="J44" s="142">
        <v>62.379477694871795</v>
      </c>
      <c r="K44" s="142">
        <v>55.140241500000009</v>
      </c>
      <c r="L44" s="60"/>
      <c r="M44" s="60"/>
      <c r="N44" s="60"/>
    </row>
    <row r="45" spans="1:14" x14ac:dyDescent="0.25">
      <c r="A45" s="64" t="str">
        <v>United States</v>
      </c>
      <c r="B45" s="141">
        <v>149.12858920769233</v>
      </c>
      <c r="C45" s="141">
        <v>134.7370546846154</v>
      </c>
      <c r="D45" s="142">
        <v>120.34552016153847</v>
      </c>
      <c r="E45" s="142">
        <v>105.95398563846155</v>
      </c>
      <c r="F45" s="142">
        <v>91.562451115384619</v>
      </c>
      <c r="G45" s="142">
        <v>77.170916592307691</v>
      </c>
      <c r="H45" s="142">
        <v>62.779382069230778</v>
      </c>
      <c r="I45" s="142">
        <v>48.38784754615385</v>
      </c>
      <c r="J45" s="142">
        <v>33.996313023076922</v>
      </c>
      <c r="K45" s="142">
        <v>19.604778499999998</v>
      </c>
      <c r="L45" s="60"/>
      <c r="M45" s="60"/>
      <c r="N45" s="60"/>
    </row>
    <row r="46" spans="1:14" x14ac:dyDescent="0.25">
      <c r="A46" s="64" t="str">
        <v>China</v>
      </c>
      <c r="B46" s="141">
        <v>-63.23118916923076</v>
      </c>
      <c r="C46" s="141">
        <v>-45.571042194871787</v>
      </c>
      <c r="D46" s="142">
        <v>-27.910895220512813</v>
      </c>
      <c r="E46" s="142">
        <v>-10.250748246153833</v>
      </c>
      <c r="F46" s="142">
        <v>7.409398728205133</v>
      </c>
      <c r="G46" s="142">
        <v>25.069545702564113</v>
      </c>
      <c r="H46" s="142">
        <v>42.729692676923079</v>
      </c>
      <c r="I46" s="142">
        <v>60.389839651282045</v>
      </c>
      <c r="J46" s="142">
        <v>78.049986625641026</v>
      </c>
      <c r="K46" s="142">
        <v>95.710133600000006</v>
      </c>
      <c r="L46" s="60"/>
      <c r="M46" s="60"/>
      <c r="N46" s="60"/>
    </row>
    <row r="47" spans="1:14" x14ac:dyDescent="0.25">
      <c r="A47" s="113" t="str">
        <v>Japan</v>
      </c>
      <c r="B47" s="145">
        <v>59.309393715384623</v>
      </c>
      <c r="C47" s="145">
        <v>63.457221602564118</v>
      </c>
      <c r="D47" s="146">
        <v>67.605049489743607</v>
      </c>
      <c r="E47" s="146">
        <v>71.752877376923095</v>
      </c>
      <c r="F47" s="146">
        <v>75.900705264102598</v>
      </c>
      <c r="G47" s="146">
        <v>80.048533151282086</v>
      </c>
      <c r="H47" s="146">
        <v>84.196361038461575</v>
      </c>
      <c r="I47" s="146">
        <v>88.344188925641078</v>
      </c>
      <c r="J47" s="146">
        <v>92.492016812820566</v>
      </c>
      <c r="K47" s="146">
        <v>96.639844700000054</v>
      </c>
      <c r="L47" s="60"/>
      <c r="M47" s="60"/>
      <c r="N47" s="60"/>
    </row>
    <row r="48" spans="1:14" ht="15" customHeight="1" x14ac:dyDescent="0.25">
      <c r="A48" s="112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</row>
    <row r="49" spans="1:14" ht="15" customHeight="1" x14ac:dyDescent="0.3">
      <c r="A49" s="112"/>
      <c r="B49" s="164" t="s">
        <v>193</v>
      </c>
      <c r="C49" s="165"/>
      <c r="D49" s="165"/>
      <c r="E49" s="165"/>
      <c r="F49" s="165"/>
      <c r="G49" s="165"/>
      <c r="H49" s="165"/>
      <c r="I49" s="165"/>
      <c r="J49" s="165"/>
      <c r="K49" s="166"/>
      <c r="L49" s="60"/>
      <c r="M49" s="60"/>
      <c r="N49" s="60"/>
    </row>
    <row r="50" spans="1:14" ht="15" customHeight="1" x14ac:dyDescent="0.25">
      <c r="A50" s="112"/>
      <c r="B50" s="110" t="s">
        <v>181</v>
      </c>
      <c r="C50" s="110" t="s">
        <v>182</v>
      </c>
      <c r="D50" s="110" t="s">
        <v>183</v>
      </c>
      <c r="E50" s="110" t="s">
        <v>184</v>
      </c>
      <c r="F50" s="110" t="s">
        <v>185</v>
      </c>
      <c r="G50" s="110" t="s">
        <v>186</v>
      </c>
      <c r="H50" s="110" t="s">
        <v>187</v>
      </c>
      <c r="I50" s="110" t="s">
        <v>188</v>
      </c>
      <c r="J50" s="110" t="s">
        <v>189</v>
      </c>
      <c r="K50" s="110" t="s">
        <v>190</v>
      </c>
      <c r="L50" s="60"/>
      <c r="M50" s="60"/>
      <c r="N50" s="60"/>
    </row>
    <row r="51" spans="1:14" ht="15" customHeight="1" x14ac:dyDescent="0.25">
      <c r="A51" s="111" t="s">
        <v>124</v>
      </c>
      <c r="B51" s="145">
        <f>ESRB2022A!H54</f>
        <v>458.42073443384606</v>
      </c>
      <c r="C51" s="145">
        <f>ESRB2022A!I54</f>
        <v>451.36322666564098</v>
      </c>
      <c r="D51" s="146">
        <f>ESRB2022A!J54</f>
        <v>444.30571889743584</v>
      </c>
      <c r="E51" s="146">
        <f>ESRB2022A!K54</f>
        <v>437.2482111292307</v>
      </c>
      <c r="F51" s="146">
        <f>ESRB2022A!L54</f>
        <v>430.19070336102561</v>
      </c>
      <c r="G51" s="146">
        <f>ESRB2022A!M54</f>
        <v>423.13319559282047</v>
      </c>
      <c r="H51" s="146">
        <f>ESRB2022A!N54</f>
        <v>416.07568782461533</v>
      </c>
      <c r="I51" s="146">
        <f>ESRB2022A!O54</f>
        <v>409.01818005641019</v>
      </c>
      <c r="J51" s="146">
        <f>ESRB2022A!P54</f>
        <v>401.9606722882051</v>
      </c>
      <c r="K51" s="146">
        <f>ESRB2022A!Q54</f>
        <v>394.90316451999996</v>
      </c>
      <c r="L51" s="60"/>
      <c r="M51" s="60"/>
      <c r="N51" s="60"/>
    </row>
    <row r="52" spans="1:14" ht="15" customHeight="1" x14ac:dyDescent="0.2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</row>
  </sheetData>
  <sheetProtection sheet="1" objects="1" scenarios="1" selectLockedCells="1"/>
  <mergeCells count="3">
    <mergeCell ref="B9:K9"/>
    <mergeCell ref="B10:K10"/>
    <mergeCell ref="B49:K49"/>
  </mergeCells>
  <hyperlinks>
    <hyperlink ref="M9" location="MENU!A1" display="MENU"/>
  </hyperlink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workbookViewId="0">
      <selection activeCell="D23" sqref="D23"/>
    </sheetView>
  </sheetViews>
  <sheetFormatPr defaultColWidth="0" defaultRowHeight="15" zeroHeight="1" x14ac:dyDescent="0.25"/>
  <cols>
    <col min="1" max="1" width="9.140625" customWidth="1"/>
    <col min="2" max="2" width="24" customWidth="1"/>
    <col min="3" max="9" width="9.140625" customWidth="1"/>
    <col min="10" max="16384" width="9.140625" hidden="1"/>
  </cols>
  <sheetData>
    <row r="1" spans="1:9" x14ac:dyDescent="0.25">
      <c r="A1" s="59"/>
      <c r="B1" s="59"/>
      <c r="C1" s="59"/>
      <c r="D1" s="59"/>
      <c r="E1" s="59"/>
      <c r="F1" s="59"/>
      <c r="G1" s="59"/>
      <c r="H1" s="59"/>
      <c r="I1" s="59"/>
    </row>
    <row r="2" spans="1:9" x14ac:dyDescent="0.25">
      <c r="A2" s="59"/>
      <c r="B2" s="59"/>
      <c r="C2" s="59"/>
      <c r="D2" s="59"/>
      <c r="E2" s="59"/>
      <c r="F2" s="59"/>
      <c r="G2" s="59"/>
      <c r="H2" s="59"/>
      <c r="I2" s="59"/>
    </row>
    <row r="3" spans="1:9" x14ac:dyDescent="0.25">
      <c r="A3" s="59"/>
      <c r="B3" s="59"/>
      <c r="C3" s="59"/>
      <c r="D3" s="59"/>
      <c r="E3" s="59"/>
      <c r="F3" s="59"/>
      <c r="G3" s="59"/>
      <c r="H3" s="59"/>
      <c r="I3" s="59"/>
    </row>
    <row r="4" spans="1:9" x14ac:dyDescent="0.25">
      <c r="A4" s="59"/>
      <c r="B4" s="59"/>
      <c r="C4" s="59"/>
      <c r="D4" s="59"/>
      <c r="E4" s="59"/>
      <c r="F4" s="59"/>
      <c r="G4" s="59"/>
      <c r="H4" s="59"/>
      <c r="I4" s="59"/>
    </row>
    <row r="5" spans="1:9" x14ac:dyDescent="0.25">
      <c r="A5" s="59"/>
      <c r="B5" s="59"/>
      <c r="C5" s="59"/>
      <c r="D5" s="59"/>
      <c r="E5" s="59"/>
      <c r="F5" s="59"/>
      <c r="G5" s="59"/>
      <c r="H5" s="59"/>
      <c r="I5" s="59"/>
    </row>
    <row r="6" spans="1:9" x14ac:dyDescent="0.25">
      <c r="A6" s="60"/>
      <c r="B6" s="60"/>
      <c r="C6" s="60"/>
      <c r="D6" s="60"/>
      <c r="E6" s="60"/>
      <c r="F6" s="60"/>
      <c r="G6" s="60"/>
      <c r="H6" s="60"/>
      <c r="I6" s="60"/>
    </row>
    <row r="7" spans="1:9" ht="21" x14ac:dyDescent="0.35">
      <c r="A7" s="129" t="s">
        <v>196</v>
      </c>
      <c r="B7" s="60"/>
      <c r="C7" s="60"/>
      <c r="D7" s="60"/>
      <c r="E7" s="60"/>
      <c r="F7" s="60"/>
      <c r="G7" s="60"/>
      <c r="H7" s="103" t="s">
        <v>179</v>
      </c>
      <c r="I7" s="60"/>
    </row>
    <row r="8" spans="1:9" x14ac:dyDescent="0.25">
      <c r="A8" s="60"/>
      <c r="B8" s="60"/>
      <c r="C8" s="60"/>
      <c r="D8" s="60"/>
      <c r="E8" s="60"/>
      <c r="F8" s="60"/>
      <c r="G8" s="60"/>
      <c r="H8" s="60"/>
      <c r="I8" s="60"/>
    </row>
    <row r="9" spans="1:9" x14ac:dyDescent="0.25">
      <c r="A9" s="60"/>
      <c r="B9" s="116" t="s">
        <v>207</v>
      </c>
      <c r="C9" s="60"/>
      <c r="D9" s="60"/>
      <c r="E9" s="60"/>
      <c r="F9" s="60"/>
      <c r="G9" s="60"/>
      <c r="H9" s="60"/>
      <c r="I9" s="60"/>
    </row>
    <row r="10" spans="1:9" x14ac:dyDescent="0.25">
      <c r="A10" s="60"/>
      <c r="B10" s="60"/>
      <c r="C10" s="60"/>
      <c r="D10" s="60"/>
      <c r="E10" s="60"/>
      <c r="F10" s="60"/>
      <c r="G10" s="60"/>
      <c r="H10" s="60"/>
      <c r="I10" s="60"/>
    </row>
    <row r="11" spans="1:9" ht="15" customHeight="1" x14ac:dyDescent="0.25">
      <c r="A11" s="60"/>
      <c r="B11" s="167" t="s">
        <v>209</v>
      </c>
      <c r="C11" s="167"/>
      <c r="D11" s="167"/>
      <c r="E11" s="167"/>
      <c r="F11" s="167"/>
      <c r="G11" s="167"/>
      <c r="H11" s="167"/>
      <c r="I11" s="60"/>
    </row>
    <row r="12" spans="1:9" x14ac:dyDescent="0.25">
      <c r="A12" s="60"/>
      <c r="B12" s="167"/>
      <c r="C12" s="167"/>
      <c r="D12" s="167"/>
      <c r="E12" s="167"/>
      <c r="F12" s="167"/>
      <c r="G12" s="167"/>
      <c r="H12" s="167"/>
      <c r="I12" s="60"/>
    </row>
    <row r="13" spans="1:9" x14ac:dyDescent="0.25">
      <c r="A13" s="60"/>
      <c r="B13" s="117"/>
      <c r="C13" s="117"/>
      <c r="D13" s="117"/>
      <c r="E13" s="117"/>
      <c r="F13" s="117"/>
      <c r="G13" s="117"/>
      <c r="H13" s="117"/>
      <c r="I13" s="60"/>
    </row>
    <row r="14" spans="1:9" x14ac:dyDescent="0.25">
      <c r="A14" s="64">
        <v>1</v>
      </c>
      <c r="B14" s="167" t="s">
        <v>208</v>
      </c>
      <c r="C14" s="167"/>
      <c r="D14" s="167"/>
      <c r="E14" s="167"/>
      <c r="F14" s="167"/>
      <c r="G14" s="167"/>
      <c r="H14" s="167"/>
      <c r="I14" s="60"/>
    </row>
    <row r="15" spans="1:9" x14ac:dyDescent="0.25">
      <c r="A15" s="64"/>
      <c r="B15" s="167"/>
      <c r="C15" s="167"/>
      <c r="D15" s="167"/>
      <c r="E15" s="167"/>
      <c r="F15" s="167"/>
      <c r="G15" s="167"/>
      <c r="H15" s="167"/>
      <c r="I15" s="60"/>
    </row>
    <row r="16" spans="1:9" x14ac:dyDescent="0.25">
      <c r="A16" s="64"/>
      <c r="B16" s="118"/>
      <c r="C16" s="118"/>
      <c r="D16" s="118"/>
      <c r="E16" s="118"/>
      <c r="F16" s="118"/>
      <c r="G16" s="118"/>
      <c r="H16" s="118"/>
      <c r="I16" s="60"/>
    </row>
    <row r="17" spans="1:9" x14ac:dyDescent="0.25">
      <c r="A17" s="64">
        <v>2</v>
      </c>
      <c r="B17" s="167" t="s">
        <v>210</v>
      </c>
      <c r="C17" s="167"/>
      <c r="D17" s="167"/>
      <c r="E17" s="167"/>
      <c r="F17" s="167"/>
      <c r="G17" s="167"/>
      <c r="H17" s="167"/>
      <c r="I17" s="60"/>
    </row>
    <row r="18" spans="1:9" x14ac:dyDescent="0.25">
      <c r="A18" s="60"/>
      <c r="B18" s="167"/>
      <c r="C18" s="167"/>
      <c r="D18" s="167"/>
      <c r="E18" s="167"/>
      <c r="F18" s="167"/>
      <c r="G18" s="167"/>
      <c r="H18" s="167"/>
      <c r="I18" s="60"/>
    </row>
    <row r="19" spans="1:9" x14ac:dyDescent="0.25">
      <c r="A19" s="60"/>
      <c r="B19" s="60"/>
      <c r="C19" s="60"/>
      <c r="D19" s="60"/>
      <c r="E19" s="60"/>
      <c r="F19" s="60"/>
      <c r="G19" s="60"/>
      <c r="H19" s="60"/>
      <c r="I19" s="60"/>
    </row>
    <row r="20" spans="1:9" x14ac:dyDescent="0.25">
      <c r="A20" s="60"/>
      <c r="B20" s="60"/>
      <c r="C20" s="60"/>
      <c r="D20" s="60"/>
      <c r="E20" s="60"/>
      <c r="F20" s="60"/>
      <c r="G20" s="60"/>
      <c r="H20" s="60"/>
      <c r="I20" s="60"/>
    </row>
    <row r="21" spans="1:9" x14ac:dyDescent="0.25">
      <c r="A21" s="60"/>
      <c r="B21" s="60"/>
      <c r="C21" s="60"/>
      <c r="D21" s="119" t="s">
        <v>205</v>
      </c>
      <c r="E21" s="60"/>
      <c r="F21" s="60"/>
      <c r="G21" s="60"/>
      <c r="H21" s="60"/>
      <c r="I21" s="60"/>
    </row>
    <row r="22" spans="1:9" ht="15.75" x14ac:dyDescent="0.25">
      <c r="A22" s="60"/>
      <c r="B22" s="120" t="s">
        <v>45</v>
      </c>
      <c r="C22" s="60"/>
      <c r="D22" s="124" t="s">
        <v>0</v>
      </c>
      <c r="E22" s="60"/>
      <c r="F22" s="60"/>
      <c r="G22" s="60"/>
      <c r="H22" s="60"/>
      <c r="I22" s="60"/>
    </row>
    <row r="23" spans="1:9" ht="15.75" x14ac:dyDescent="0.25">
      <c r="A23" s="60"/>
      <c r="B23" s="120" t="s">
        <v>197</v>
      </c>
      <c r="C23" s="60"/>
      <c r="D23" s="124" t="s">
        <v>163</v>
      </c>
      <c r="E23" s="60"/>
      <c r="F23" s="60"/>
      <c r="G23" s="60"/>
      <c r="H23" s="60"/>
      <c r="I23" s="60"/>
    </row>
    <row r="24" spans="1:9" ht="15.75" x14ac:dyDescent="0.25">
      <c r="A24" s="60"/>
      <c r="B24" s="120" t="s">
        <v>206</v>
      </c>
      <c r="C24" s="60"/>
      <c r="D24" s="125">
        <v>7</v>
      </c>
      <c r="E24" s="64" t="s">
        <v>198</v>
      </c>
      <c r="F24" s="60"/>
      <c r="G24" s="60"/>
      <c r="H24" s="60"/>
      <c r="I24" s="60"/>
    </row>
    <row r="25" spans="1:9" x14ac:dyDescent="0.25">
      <c r="A25" s="60"/>
      <c r="B25" s="60"/>
      <c r="C25" s="60"/>
      <c r="D25" s="60"/>
      <c r="E25" s="60"/>
      <c r="F25" s="60"/>
      <c r="G25" s="60"/>
      <c r="H25" s="60"/>
      <c r="I25" s="60"/>
    </row>
    <row r="26" spans="1:9" x14ac:dyDescent="0.25">
      <c r="A26" s="60"/>
      <c r="B26" s="60"/>
      <c r="C26" s="60"/>
      <c r="D26" s="60"/>
      <c r="E26" s="60"/>
      <c r="F26" s="60"/>
      <c r="G26" s="60"/>
      <c r="H26" s="60"/>
      <c r="I26" s="60"/>
    </row>
    <row r="27" spans="1:9" x14ac:dyDescent="0.25">
      <c r="A27" s="60"/>
      <c r="B27" s="64" t="s">
        <v>199</v>
      </c>
      <c r="C27" s="60"/>
      <c r="D27" s="130">
        <f ca="1">INDEX(INDIRECT($D$22&amp;"_RFR"),$D$24)</f>
        <v>2.9999999999999997E-4</v>
      </c>
      <c r="E27" s="60"/>
      <c r="F27" s="60"/>
      <c r="G27" s="60"/>
      <c r="H27" s="60"/>
      <c r="I27" s="60"/>
    </row>
    <row r="28" spans="1:9" x14ac:dyDescent="0.25">
      <c r="A28" s="60"/>
      <c r="B28" s="121" t="s">
        <v>200</v>
      </c>
      <c r="C28" s="122"/>
      <c r="D28" s="130">
        <f ca="1">INDEX(INDIRECT($D$22&amp;"_RFR_ADV"),$D$24)</f>
        <v>7.6299999999999996E-3</v>
      </c>
      <c r="E28" s="60"/>
      <c r="F28" s="60"/>
      <c r="G28" s="60"/>
      <c r="H28" s="60"/>
      <c r="I28" s="60"/>
    </row>
    <row r="29" spans="1:9" x14ac:dyDescent="0.25">
      <c r="A29" s="60"/>
      <c r="B29" s="64" t="s">
        <v>201</v>
      </c>
      <c r="C29" s="60"/>
      <c r="D29" s="137">
        <f ca="1">ROUND((D28-D27)*10000,0)</f>
        <v>73</v>
      </c>
      <c r="E29" s="64" t="s">
        <v>202</v>
      </c>
      <c r="F29" s="60"/>
      <c r="G29" s="60"/>
      <c r="H29" s="60"/>
      <c r="I29" s="60"/>
    </row>
    <row r="30" spans="1:9" x14ac:dyDescent="0.25">
      <c r="A30" s="60"/>
      <c r="B30" s="60"/>
      <c r="C30" s="60"/>
      <c r="D30" s="60"/>
      <c r="E30" s="60"/>
      <c r="F30" s="60"/>
      <c r="G30" s="60"/>
      <c r="H30" s="60"/>
      <c r="I30" s="60"/>
    </row>
    <row r="31" spans="1:9" x14ac:dyDescent="0.25">
      <c r="A31" s="60"/>
      <c r="B31" s="64" t="s">
        <v>203</v>
      </c>
      <c r="C31" s="60"/>
      <c r="D31" s="136">
        <f>ROUND(INDEX('EQUITY PRICES &amp; CREDIT SPREADS'!$C$12:$C$34,MATCH($D$23,'EQUITY PRICES &amp; CREDIT SPREADS'!$A$12:$A$34,0)),0)</f>
        <v>143</v>
      </c>
      <c r="E31" s="64" t="s">
        <v>202</v>
      </c>
      <c r="F31" s="60"/>
      <c r="G31" s="60"/>
      <c r="H31" s="60"/>
      <c r="I31" s="60"/>
    </row>
    <row r="32" spans="1:9" ht="15.75" thickBot="1" x14ac:dyDescent="0.3">
      <c r="A32" s="60"/>
      <c r="B32" s="123"/>
      <c r="C32" s="123"/>
      <c r="D32" s="123"/>
      <c r="E32" s="60"/>
      <c r="F32" s="60"/>
      <c r="G32" s="60"/>
      <c r="H32" s="60"/>
      <c r="I32" s="60"/>
    </row>
    <row r="33" spans="1:9" ht="15.75" thickTop="1" x14ac:dyDescent="0.25">
      <c r="A33" s="60"/>
      <c r="B33" s="60"/>
      <c r="C33" s="60"/>
      <c r="D33" s="60"/>
      <c r="E33" s="60"/>
      <c r="F33" s="60"/>
      <c r="G33" s="60"/>
      <c r="H33" s="60"/>
      <c r="I33" s="60"/>
    </row>
    <row r="34" spans="1:9" ht="18.75" x14ac:dyDescent="0.3">
      <c r="A34" s="60"/>
      <c r="B34" s="60"/>
      <c r="C34" s="60"/>
      <c r="D34" s="61" t="s">
        <v>204</v>
      </c>
      <c r="E34" s="60"/>
      <c r="F34" s="60"/>
      <c r="G34" s="138">
        <f ca="1">D29+D31</f>
        <v>216</v>
      </c>
      <c r="H34" s="61" t="s">
        <v>202</v>
      </c>
      <c r="I34" s="60"/>
    </row>
    <row r="35" spans="1:9" x14ac:dyDescent="0.25">
      <c r="A35" s="60"/>
      <c r="B35" s="60"/>
      <c r="C35" s="60"/>
      <c r="D35" s="60"/>
      <c r="E35" s="60"/>
      <c r="F35" s="60"/>
      <c r="G35" s="60"/>
      <c r="H35" s="60"/>
      <c r="I35" s="60"/>
    </row>
  </sheetData>
  <sheetProtection sheet="1" objects="1" scenarios="1" selectLockedCells="1"/>
  <mergeCells count="3">
    <mergeCell ref="B11:H12"/>
    <mergeCell ref="B14:H15"/>
    <mergeCell ref="B17:H18"/>
  </mergeCells>
  <hyperlinks>
    <hyperlink ref="H7" location="MENU!A1" display="MENU"/>
  </hyperlink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'RFR &amp; INF SOURCE'!$C$1:$R$1</xm:f>
          </x14:formula1>
          <xm:sqref>D22</xm:sqref>
        </x14:dataValidation>
        <x14:dataValidation type="list" allowBlank="1" showInputMessage="1" showErrorMessage="1">
          <x14:formula1>
            <xm:f>'EQUITY PRICES &amp; CREDIT SPREADS'!$A$12:$A$34</xm:f>
          </x14:formula1>
          <xm:sqref>D23</xm:sqref>
        </x14:dataValidation>
        <x14:dataValidation type="list" allowBlank="1" showInputMessage="1" showErrorMessage="1">
          <x14:formula1>
            <xm:f>'RISK-FREE RATE &amp; INFLATION'!$A$13:$A$162</xm:f>
          </x14:formula1>
          <xm:sqref>D24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48"/>
  <sheetViews>
    <sheetView showGridLines="0" showRowColHeaders="0" zoomScale="115" zoomScaleNormal="115" workbookViewId="0">
      <selection activeCell="G10" sqref="G10"/>
    </sheetView>
  </sheetViews>
  <sheetFormatPr defaultColWidth="9.140625" defaultRowHeight="15" customHeight="1" zeroHeight="1" x14ac:dyDescent="0.25"/>
  <cols>
    <col min="1" max="1" width="21" style="59" customWidth="1"/>
    <col min="2" max="4" width="10.7109375" style="59" customWidth="1"/>
    <col min="5" max="5" width="13.28515625" style="59" customWidth="1"/>
    <col min="6" max="7" width="9.140625" style="59" customWidth="1"/>
    <col min="8" max="16384" width="9.140625" style="59"/>
  </cols>
  <sheetData>
    <row r="1" spans="1:8" x14ac:dyDescent="0.25"/>
    <row r="2" spans="1:8" x14ac:dyDescent="0.25"/>
    <row r="3" spans="1:8" x14ac:dyDescent="0.25"/>
    <row r="4" spans="1:8" x14ac:dyDescent="0.25"/>
    <row r="5" spans="1:8" x14ac:dyDescent="0.25"/>
    <row r="6" spans="1:8" x14ac:dyDescent="0.25">
      <c r="A6" s="60"/>
      <c r="B6" s="60"/>
      <c r="C6" s="60"/>
      <c r="D6" s="60"/>
      <c r="E6" s="60"/>
      <c r="F6" s="60"/>
      <c r="G6" s="60"/>
      <c r="H6" s="60"/>
    </row>
    <row r="7" spans="1:8" ht="18.75" x14ac:dyDescent="0.3">
      <c r="A7" s="61" t="s">
        <v>138</v>
      </c>
      <c r="B7" s="60"/>
      <c r="C7" s="60"/>
      <c r="D7" s="60"/>
      <c r="E7" s="60"/>
      <c r="F7" s="60"/>
      <c r="G7" s="60"/>
      <c r="H7" s="60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ht="15" customHeight="1" x14ac:dyDescent="0.25">
      <c r="A9" s="60"/>
      <c r="B9" s="164" t="s">
        <v>135</v>
      </c>
      <c r="C9" s="165"/>
      <c r="D9" s="165"/>
      <c r="E9" s="166"/>
      <c r="F9" s="60"/>
      <c r="G9" s="60"/>
      <c r="H9" s="60"/>
    </row>
    <row r="10" spans="1:8" ht="30" customHeight="1" x14ac:dyDescent="0.25">
      <c r="A10" s="60"/>
      <c r="B10" s="168" t="s">
        <v>134</v>
      </c>
      <c r="C10" s="169"/>
      <c r="D10" s="170"/>
      <c r="E10" s="72" t="s">
        <v>136</v>
      </c>
      <c r="F10" s="60"/>
      <c r="G10" s="103" t="s">
        <v>179</v>
      </c>
      <c r="H10" s="60"/>
    </row>
    <row r="11" spans="1:8" x14ac:dyDescent="0.25">
      <c r="A11" s="62" t="s">
        <v>130</v>
      </c>
      <c r="B11" s="63" t="s">
        <v>35</v>
      </c>
      <c r="C11" s="63" t="s">
        <v>36</v>
      </c>
      <c r="D11" s="63" t="s">
        <v>37</v>
      </c>
      <c r="E11" s="63" t="s">
        <v>137</v>
      </c>
      <c r="F11" s="60"/>
      <c r="G11" s="60"/>
      <c r="H11" s="60"/>
    </row>
    <row r="12" spans="1:8" x14ac:dyDescent="0.25">
      <c r="A12" s="64" t="str">
        <f t="array" ref="A12:A48">CountryRegion</f>
        <v>Austria</v>
      </c>
      <c r="B12" s="69">
        <f t="array" ref="B12:B48">OilPrices/100</f>
        <v>2.7537540466272867</v>
      </c>
      <c r="C12" s="69">
        <f t="array" ref="C12:C48">GasPrices/100</f>
        <v>2.3912917735625436</v>
      </c>
      <c r="D12" s="69">
        <f t="array" ref="D12:D48">CoalPrices/100</f>
        <v>12.939510788465395</v>
      </c>
      <c r="E12" s="104">
        <f t="array" ref="E12:E48">CarbonPrices</f>
        <v>320.99075543048963</v>
      </c>
      <c r="F12" s="60"/>
      <c r="G12" s="60"/>
      <c r="H12" s="60"/>
    </row>
    <row r="13" spans="1:8" x14ac:dyDescent="0.25">
      <c r="A13" s="64" t="str">
        <v>Belgium</v>
      </c>
      <c r="B13" s="70">
        <v>2.7537540466272867</v>
      </c>
      <c r="C13" s="70">
        <v>2.3912917735625436</v>
      </c>
      <c r="D13" s="70">
        <v>12.939510788465395</v>
      </c>
      <c r="E13" s="105">
        <v>320.99075543048963</v>
      </c>
      <c r="F13" s="60"/>
      <c r="G13" s="60"/>
      <c r="H13" s="60"/>
    </row>
    <row r="14" spans="1:8" x14ac:dyDescent="0.25">
      <c r="A14" s="64" t="str">
        <v>Cyprus</v>
      </c>
      <c r="B14" s="70">
        <v>2.7537540466272867</v>
      </c>
      <c r="C14" s="70">
        <v>2.3912917735625436</v>
      </c>
      <c r="D14" s="70">
        <v>12.939510788465395</v>
      </c>
      <c r="E14" s="105">
        <v>320.99075543048963</v>
      </c>
      <c r="F14" s="60"/>
      <c r="G14" s="60"/>
      <c r="H14" s="60"/>
    </row>
    <row r="15" spans="1:8" x14ac:dyDescent="0.25">
      <c r="A15" s="64" t="str">
        <v>Germany</v>
      </c>
      <c r="B15" s="70">
        <v>2.7537540466272867</v>
      </c>
      <c r="C15" s="70">
        <v>2.3912917735625436</v>
      </c>
      <c r="D15" s="70">
        <v>12.939510788465395</v>
      </c>
      <c r="E15" s="105">
        <v>320.99075543048963</v>
      </c>
      <c r="F15" s="60"/>
      <c r="G15" s="60"/>
      <c r="H15" s="60"/>
    </row>
    <row r="16" spans="1:8" x14ac:dyDescent="0.25">
      <c r="A16" s="64" t="str">
        <v>Estonia</v>
      </c>
      <c r="B16" s="70">
        <v>2.7537540466272867</v>
      </c>
      <c r="C16" s="70">
        <v>2.3912917735625436</v>
      </c>
      <c r="D16" s="70">
        <v>12.939510788465395</v>
      </c>
      <c r="E16" s="105">
        <v>320.99075543048963</v>
      </c>
      <c r="F16" s="60"/>
      <c r="G16" s="60"/>
      <c r="H16" s="60"/>
    </row>
    <row r="17" spans="1:8" x14ac:dyDescent="0.25">
      <c r="A17" s="64" t="str">
        <v>Spain</v>
      </c>
      <c r="B17" s="70">
        <v>2.7537540466272867</v>
      </c>
      <c r="C17" s="70">
        <v>2.3912917735625436</v>
      </c>
      <c r="D17" s="70">
        <v>12.939510788465395</v>
      </c>
      <c r="E17" s="105">
        <v>320.99075543048963</v>
      </c>
      <c r="F17" s="60"/>
      <c r="G17" s="60"/>
      <c r="H17" s="60"/>
    </row>
    <row r="18" spans="1:8" x14ac:dyDescent="0.25">
      <c r="A18" s="64" t="str">
        <v>Finland</v>
      </c>
      <c r="B18" s="70">
        <v>2.7537540466272867</v>
      </c>
      <c r="C18" s="70">
        <v>2.3912917735625436</v>
      </c>
      <c r="D18" s="70">
        <v>12.939510788465395</v>
      </c>
      <c r="E18" s="105">
        <v>320.99075543048963</v>
      </c>
      <c r="F18" s="60"/>
      <c r="G18" s="60"/>
      <c r="H18" s="60"/>
    </row>
    <row r="19" spans="1:8" x14ac:dyDescent="0.25">
      <c r="A19" s="64" t="str">
        <v>France</v>
      </c>
      <c r="B19" s="70">
        <v>2.7537540466272867</v>
      </c>
      <c r="C19" s="70">
        <v>2.3912917735625436</v>
      </c>
      <c r="D19" s="70">
        <v>12.939510788465395</v>
      </c>
      <c r="E19" s="105">
        <v>320.99075543048963</v>
      </c>
      <c r="F19" s="60"/>
      <c r="G19" s="60"/>
      <c r="H19" s="60"/>
    </row>
    <row r="20" spans="1:8" x14ac:dyDescent="0.25">
      <c r="A20" s="64" t="str">
        <v>Greece</v>
      </c>
      <c r="B20" s="70">
        <v>2.7537540466272867</v>
      </c>
      <c r="C20" s="70">
        <v>2.3912917735625436</v>
      </c>
      <c r="D20" s="70">
        <v>12.939510788465395</v>
      </c>
      <c r="E20" s="105">
        <v>320.99075543048963</v>
      </c>
      <c r="F20" s="60"/>
      <c r="G20" s="60"/>
      <c r="H20" s="60"/>
    </row>
    <row r="21" spans="1:8" x14ac:dyDescent="0.25">
      <c r="A21" s="64" t="str">
        <v>Ireland</v>
      </c>
      <c r="B21" s="70">
        <v>2.7537540466272867</v>
      </c>
      <c r="C21" s="70">
        <v>2.3912917735625436</v>
      </c>
      <c r="D21" s="70">
        <v>12.939510788465395</v>
      </c>
      <c r="E21" s="105">
        <v>320.99075543048963</v>
      </c>
      <c r="F21" s="60"/>
      <c r="G21" s="60"/>
      <c r="H21" s="60"/>
    </row>
    <row r="22" spans="1:8" x14ac:dyDescent="0.25">
      <c r="A22" s="64" t="str">
        <v>Italy</v>
      </c>
      <c r="B22" s="70">
        <v>2.7537540466272867</v>
      </c>
      <c r="C22" s="70">
        <v>2.3912917735625436</v>
      </c>
      <c r="D22" s="70">
        <v>12.939510788465395</v>
      </c>
      <c r="E22" s="105">
        <v>320.99075543048963</v>
      </c>
      <c r="F22" s="60"/>
      <c r="G22" s="60"/>
      <c r="H22" s="60"/>
    </row>
    <row r="23" spans="1:8" x14ac:dyDescent="0.25">
      <c r="A23" s="64" t="str">
        <v>Lithuania</v>
      </c>
      <c r="B23" s="70">
        <v>2.7537540466272867</v>
      </c>
      <c r="C23" s="70">
        <v>2.3912917735625436</v>
      </c>
      <c r="D23" s="70">
        <v>12.939510788465395</v>
      </c>
      <c r="E23" s="105">
        <v>320.99075543048963</v>
      </c>
      <c r="F23" s="60"/>
      <c r="G23" s="60"/>
      <c r="H23" s="60"/>
    </row>
    <row r="24" spans="1:8" x14ac:dyDescent="0.25">
      <c r="A24" s="64" t="str">
        <v>Luxembourg</v>
      </c>
      <c r="B24" s="70">
        <v>2.7537540466272867</v>
      </c>
      <c r="C24" s="70">
        <v>2.3912917735625436</v>
      </c>
      <c r="D24" s="70">
        <v>12.939510788465395</v>
      </c>
      <c r="E24" s="105">
        <v>320.99075543048963</v>
      </c>
      <c r="F24" s="60"/>
      <c r="G24" s="60"/>
      <c r="H24" s="60"/>
    </row>
    <row r="25" spans="1:8" x14ac:dyDescent="0.25">
      <c r="A25" s="64" t="str">
        <v>Latvia</v>
      </c>
      <c r="B25" s="70">
        <v>2.7537540466272867</v>
      </c>
      <c r="C25" s="70">
        <v>2.3912917735625436</v>
      </c>
      <c r="D25" s="70">
        <v>12.939510788465395</v>
      </c>
      <c r="E25" s="105">
        <v>320.99075543048963</v>
      </c>
      <c r="F25" s="60"/>
      <c r="G25" s="60"/>
      <c r="H25" s="60"/>
    </row>
    <row r="26" spans="1:8" x14ac:dyDescent="0.25">
      <c r="A26" s="64" t="str">
        <v>Malta</v>
      </c>
      <c r="B26" s="70">
        <v>2.7537540466272867</v>
      </c>
      <c r="C26" s="70">
        <v>2.3912917735625436</v>
      </c>
      <c r="D26" s="70">
        <v>12.939510788465395</v>
      </c>
      <c r="E26" s="105">
        <v>320.99075543048963</v>
      </c>
      <c r="F26" s="60"/>
      <c r="G26" s="60"/>
      <c r="H26" s="60"/>
    </row>
    <row r="27" spans="1:8" x14ac:dyDescent="0.25">
      <c r="A27" s="64" t="str">
        <v>Netherlands</v>
      </c>
      <c r="B27" s="70">
        <v>2.7537540466272867</v>
      </c>
      <c r="C27" s="70">
        <v>2.3912917735625436</v>
      </c>
      <c r="D27" s="70">
        <v>12.939510788465395</v>
      </c>
      <c r="E27" s="105">
        <v>320.99075543048963</v>
      </c>
      <c r="F27" s="60"/>
      <c r="G27" s="60"/>
      <c r="H27" s="60"/>
    </row>
    <row r="28" spans="1:8" x14ac:dyDescent="0.25">
      <c r="A28" s="64" t="str">
        <v>Portugal</v>
      </c>
      <c r="B28" s="70">
        <v>2.7537540466272867</v>
      </c>
      <c r="C28" s="70">
        <v>2.3912917735625436</v>
      </c>
      <c r="D28" s="70">
        <v>12.939510788465395</v>
      </c>
      <c r="E28" s="105">
        <v>320.99075543048963</v>
      </c>
      <c r="F28" s="60"/>
      <c r="G28" s="60"/>
      <c r="H28" s="60"/>
    </row>
    <row r="29" spans="1:8" x14ac:dyDescent="0.25">
      <c r="A29" s="64" t="str">
        <v>Slovenia</v>
      </c>
      <c r="B29" s="70">
        <v>2.7537540466272867</v>
      </c>
      <c r="C29" s="70">
        <v>2.3912917735625436</v>
      </c>
      <c r="D29" s="70">
        <v>12.939510788465395</v>
      </c>
      <c r="E29" s="105">
        <v>320.99075543048963</v>
      </c>
      <c r="F29" s="60"/>
      <c r="G29" s="60"/>
      <c r="H29" s="60"/>
    </row>
    <row r="30" spans="1:8" x14ac:dyDescent="0.25">
      <c r="A30" s="64" t="str">
        <v>Slovakia</v>
      </c>
      <c r="B30" s="70">
        <v>2.7537540466272867</v>
      </c>
      <c r="C30" s="70">
        <v>2.3912917735625436</v>
      </c>
      <c r="D30" s="70">
        <v>12.939510788465395</v>
      </c>
      <c r="E30" s="105">
        <v>320.99075543048963</v>
      </c>
      <c r="F30" s="60"/>
      <c r="G30" s="60"/>
      <c r="H30" s="60"/>
    </row>
    <row r="31" spans="1:8" x14ac:dyDescent="0.25">
      <c r="A31" s="65" t="str">
        <v>Euroarea</v>
      </c>
      <c r="B31" s="71">
        <v>2.7537540466272867</v>
      </c>
      <c r="C31" s="71">
        <v>2.3912917735625436</v>
      </c>
      <c r="D31" s="71">
        <v>12.939510788465395</v>
      </c>
      <c r="E31" s="106">
        <v>320.99075543048963</v>
      </c>
      <c r="F31" s="60"/>
      <c r="G31" s="60"/>
      <c r="H31" s="60"/>
    </row>
    <row r="32" spans="1:8" x14ac:dyDescent="0.25">
      <c r="A32" s="64" t="str">
        <v>Czech Republic</v>
      </c>
      <c r="B32" s="70">
        <v>2.7537540466272867</v>
      </c>
      <c r="C32" s="70">
        <v>2.3912917735625436</v>
      </c>
      <c r="D32" s="70">
        <v>12.939510788465395</v>
      </c>
      <c r="E32" s="105">
        <v>320.99075543048963</v>
      </c>
      <c r="F32" s="60"/>
      <c r="G32" s="60"/>
      <c r="H32" s="60"/>
    </row>
    <row r="33" spans="1:8" x14ac:dyDescent="0.25">
      <c r="A33" s="64" t="str">
        <v>Denmark</v>
      </c>
      <c r="B33" s="70">
        <v>2.7537540466272867</v>
      </c>
      <c r="C33" s="70">
        <v>2.3912917735625436</v>
      </c>
      <c r="D33" s="70">
        <v>12.939510788465395</v>
      </c>
      <c r="E33" s="105">
        <v>320.99075543048963</v>
      </c>
      <c r="F33" s="60"/>
      <c r="G33" s="60"/>
      <c r="H33" s="60"/>
    </row>
    <row r="34" spans="1:8" x14ac:dyDescent="0.25">
      <c r="A34" s="64" t="str">
        <v>Croatia</v>
      </c>
      <c r="B34" s="70">
        <v>2.7537540466272867</v>
      </c>
      <c r="C34" s="70">
        <v>2.3912917735625436</v>
      </c>
      <c r="D34" s="70">
        <v>12.939510788465395</v>
      </c>
      <c r="E34" s="105">
        <v>320.99075543048963</v>
      </c>
      <c r="F34" s="60"/>
      <c r="G34" s="60"/>
      <c r="H34" s="60"/>
    </row>
    <row r="35" spans="1:8" x14ac:dyDescent="0.25">
      <c r="A35" s="64" t="str">
        <v>Poland</v>
      </c>
      <c r="B35" s="70">
        <v>2.7537540466272867</v>
      </c>
      <c r="C35" s="70">
        <v>2.3912917735625436</v>
      </c>
      <c r="D35" s="70">
        <v>12.939510788465395</v>
      </c>
      <c r="E35" s="105">
        <v>320.99075543048963</v>
      </c>
      <c r="F35" s="60"/>
      <c r="G35" s="60"/>
      <c r="H35" s="60"/>
    </row>
    <row r="36" spans="1:8" x14ac:dyDescent="0.25">
      <c r="A36" s="64" t="str">
        <v>Sweden</v>
      </c>
      <c r="B36" s="70">
        <v>2.7537540466272867</v>
      </c>
      <c r="C36" s="70">
        <v>2.3912917735625436</v>
      </c>
      <c r="D36" s="70">
        <v>12.939510788465395</v>
      </c>
      <c r="E36" s="105">
        <v>320.99075543048963</v>
      </c>
      <c r="F36" s="60"/>
      <c r="G36" s="60"/>
      <c r="H36" s="60"/>
    </row>
    <row r="37" spans="1:8" x14ac:dyDescent="0.25">
      <c r="A37" s="64" t="str">
        <v>Hungary</v>
      </c>
      <c r="B37" s="70">
        <v>2.7537540466272867</v>
      </c>
      <c r="C37" s="70">
        <v>2.3912917735625436</v>
      </c>
      <c r="D37" s="70">
        <v>12.939510788465395</v>
      </c>
      <c r="E37" s="105">
        <v>320.99075543048963</v>
      </c>
      <c r="F37" s="60"/>
      <c r="G37" s="60"/>
      <c r="H37" s="60"/>
    </row>
    <row r="38" spans="1:8" x14ac:dyDescent="0.25">
      <c r="A38" s="64" t="str">
        <v>Romania</v>
      </c>
      <c r="B38" s="70">
        <v>2.7537540466272867</v>
      </c>
      <c r="C38" s="70">
        <v>2.3912917735625436</v>
      </c>
      <c r="D38" s="70">
        <v>12.939510788465395</v>
      </c>
      <c r="E38" s="105">
        <v>320.99075543048963</v>
      </c>
      <c r="F38" s="60"/>
      <c r="G38" s="60"/>
      <c r="H38" s="60"/>
    </row>
    <row r="39" spans="1:8" x14ac:dyDescent="0.25">
      <c r="A39" s="64" t="str">
        <v>Bulgaria</v>
      </c>
      <c r="B39" s="70">
        <v>2.7537540466272867</v>
      </c>
      <c r="C39" s="70">
        <v>2.3912917735625436</v>
      </c>
      <c r="D39" s="70">
        <v>12.939510788465395</v>
      </c>
      <c r="E39" s="105">
        <v>320.99075543048963</v>
      </c>
      <c r="F39" s="60"/>
      <c r="G39" s="60"/>
      <c r="H39" s="60"/>
    </row>
    <row r="40" spans="1:8" x14ac:dyDescent="0.25">
      <c r="A40" s="64" t="str">
        <v>Norway</v>
      </c>
      <c r="B40" s="70">
        <v>2.7537540466272867</v>
      </c>
      <c r="C40" s="70">
        <v>2.3912917735625436</v>
      </c>
      <c r="D40" s="70">
        <v>12.939510788465395</v>
      </c>
      <c r="E40" s="105">
        <v>320.99075543048963</v>
      </c>
      <c r="F40" s="60"/>
      <c r="G40" s="60"/>
      <c r="H40" s="60"/>
    </row>
    <row r="41" spans="1:8" x14ac:dyDescent="0.25">
      <c r="A41" s="64" t="str">
        <v>Iceland</v>
      </c>
      <c r="B41" s="70">
        <v>2.7537540466272867</v>
      </c>
      <c r="C41" s="70">
        <v>2.3912917735625436</v>
      </c>
      <c r="D41" s="70">
        <v>12.939510788465395</v>
      </c>
      <c r="E41" s="105">
        <v>320.99075543048963</v>
      </c>
      <c r="F41" s="60"/>
      <c r="G41" s="60"/>
      <c r="H41" s="60"/>
    </row>
    <row r="42" spans="1:8" x14ac:dyDescent="0.25">
      <c r="A42" s="64" t="str">
        <v>Switzerland</v>
      </c>
      <c r="B42" s="70">
        <v>2.7537540466272867</v>
      </c>
      <c r="C42" s="70">
        <v>2.3912917735625436</v>
      </c>
      <c r="D42" s="70">
        <v>12.939510788465395</v>
      </c>
      <c r="E42" s="105">
        <v>320.99075543048963</v>
      </c>
      <c r="F42" s="60"/>
      <c r="G42" s="60"/>
      <c r="H42" s="60"/>
    </row>
    <row r="43" spans="1:8" x14ac:dyDescent="0.25">
      <c r="A43" s="64" t="str">
        <v>Liechtenstein</v>
      </c>
      <c r="B43" s="70">
        <v>2.7537540466272867</v>
      </c>
      <c r="C43" s="70">
        <v>2.3912917735625436</v>
      </c>
      <c r="D43" s="70">
        <v>12.939510788465395</v>
      </c>
      <c r="E43" s="105">
        <v>320.99075543048963</v>
      </c>
      <c r="F43" s="60"/>
      <c r="G43" s="60"/>
      <c r="H43" s="60"/>
    </row>
    <row r="44" spans="1:8" x14ac:dyDescent="0.25">
      <c r="A44" s="64" t="str">
        <v>United Kingdom</v>
      </c>
      <c r="B44" s="70">
        <v>2.7537540466272867</v>
      </c>
      <c r="C44" s="70">
        <v>2.3912917735625436</v>
      </c>
      <c r="D44" s="70">
        <v>12.939510788465395</v>
      </c>
      <c r="E44" s="105">
        <v>320.99075543048963</v>
      </c>
      <c r="F44" s="60"/>
      <c r="G44" s="60"/>
      <c r="H44" s="60"/>
    </row>
    <row r="45" spans="1:8" x14ac:dyDescent="0.25">
      <c r="A45" s="64" t="str">
        <v>United States</v>
      </c>
      <c r="B45" s="70">
        <v>2.7064248840539351</v>
      </c>
      <c r="C45" s="70">
        <v>2.3488418380256793</v>
      </c>
      <c r="D45" s="70">
        <v>12.710102273681539</v>
      </c>
      <c r="E45" s="107">
        <v>439.37986568065025</v>
      </c>
      <c r="F45" s="60"/>
      <c r="G45" s="60"/>
      <c r="H45" s="60"/>
    </row>
    <row r="46" spans="1:8" x14ac:dyDescent="0.25">
      <c r="A46" s="64" t="str">
        <v>China</v>
      </c>
      <c r="B46" s="70">
        <v>1.2811645421537916</v>
      </c>
      <c r="C46" s="70">
        <v>1.0705117770258137</v>
      </c>
      <c r="D46" s="70">
        <v>5.8017349881215754</v>
      </c>
      <c r="E46" s="107">
        <v>201.33346778065032</v>
      </c>
      <c r="F46" s="60"/>
      <c r="G46" s="60"/>
      <c r="H46" s="60"/>
    </row>
    <row r="47" spans="1:8" x14ac:dyDescent="0.25">
      <c r="A47" s="64" t="str">
        <v>Japan</v>
      </c>
      <c r="B47" s="70">
        <v>2.9060368471211513</v>
      </c>
      <c r="C47" s="70">
        <v>2.5278758190440414</v>
      </c>
      <c r="D47" s="70">
        <v>13.677639326069922</v>
      </c>
      <c r="E47" s="108">
        <v>472.71898618065029</v>
      </c>
      <c r="F47" s="60"/>
      <c r="G47" s="60"/>
      <c r="H47" s="60"/>
    </row>
    <row r="48" spans="1:8" x14ac:dyDescent="0.25">
      <c r="A48" s="65" t="str">
        <v>Rest of the World</v>
      </c>
      <c r="B48" s="71">
        <v>1.2017062162656951</v>
      </c>
      <c r="C48" s="71">
        <v>0.99924483905151096</v>
      </c>
      <c r="D48" s="71">
        <v>5.4165933853115709</v>
      </c>
      <c r="E48" s="109">
        <v>192.35741663662597</v>
      </c>
      <c r="F48" s="60"/>
      <c r="G48" s="60"/>
      <c r="H48" s="60"/>
    </row>
  </sheetData>
  <sheetProtection sheet="1" selectLockedCells="1"/>
  <mergeCells count="2">
    <mergeCell ref="B9:E9"/>
    <mergeCell ref="B10:D10"/>
  </mergeCells>
  <hyperlinks>
    <hyperlink ref="G10" location="MENU!A1" display="MENU"/>
  </hyperlink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48"/>
  <sheetViews>
    <sheetView showGridLines="0" showRowColHeaders="0" zoomScale="115" zoomScaleNormal="115" workbookViewId="0">
      <selection activeCell="C12" sqref="C12:C1048576"/>
    </sheetView>
  </sheetViews>
  <sheetFormatPr defaultColWidth="0" defaultRowHeight="15" customHeight="1" zeroHeight="1" x14ac:dyDescent="0.25"/>
  <cols>
    <col min="1" max="1" width="21" style="59" customWidth="1"/>
    <col min="2" max="2" width="17.7109375" style="59" customWidth="1"/>
    <col min="3" max="3" width="17.7109375" style="135" customWidth="1"/>
    <col min="4" max="6" width="9.140625" style="59" customWidth="1"/>
    <col min="7" max="7" width="0" style="59" hidden="1" customWidth="1"/>
    <col min="8" max="16384" width="9.140625" style="59" hidden="1"/>
  </cols>
  <sheetData>
    <row r="1" spans="1:6" x14ac:dyDescent="0.25">
      <c r="A1" s="99"/>
      <c r="C1" s="59"/>
    </row>
    <row r="2" spans="1:6" x14ac:dyDescent="0.25">
      <c r="C2" s="59"/>
    </row>
    <row r="3" spans="1:6" x14ac:dyDescent="0.25">
      <c r="C3" s="59"/>
    </row>
    <row r="4" spans="1:6" x14ac:dyDescent="0.25">
      <c r="C4" s="59"/>
    </row>
    <row r="5" spans="1:6" x14ac:dyDescent="0.25">
      <c r="C5" s="59"/>
    </row>
    <row r="6" spans="1:6" x14ac:dyDescent="0.25">
      <c r="A6" s="60"/>
      <c r="B6" s="60"/>
      <c r="C6" s="60"/>
      <c r="D6" s="60"/>
      <c r="E6" s="60"/>
      <c r="F6" s="60"/>
    </row>
    <row r="7" spans="1:6" ht="18.75" x14ac:dyDescent="0.3">
      <c r="A7" s="61" t="s">
        <v>169</v>
      </c>
      <c r="B7" s="60"/>
      <c r="C7" s="60"/>
      <c r="D7" s="60"/>
      <c r="E7" s="60"/>
      <c r="F7" s="60"/>
    </row>
    <row r="8" spans="1:6" x14ac:dyDescent="0.25">
      <c r="A8" s="60"/>
      <c r="B8" s="60"/>
      <c r="C8" s="60"/>
      <c r="D8" s="60"/>
      <c r="E8" s="60"/>
      <c r="F8" s="60"/>
    </row>
    <row r="9" spans="1:6" ht="30" customHeight="1" x14ac:dyDescent="0.25">
      <c r="A9" s="60"/>
      <c r="B9" s="171" t="s">
        <v>170</v>
      </c>
      <c r="C9" s="172"/>
      <c r="D9" s="60"/>
      <c r="E9" s="103" t="s">
        <v>179</v>
      </c>
      <c r="F9" s="60"/>
    </row>
    <row r="10" spans="1:6" ht="30" customHeight="1" x14ac:dyDescent="0.25">
      <c r="A10" s="60"/>
      <c r="B10" s="91" t="s">
        <v>171</v>
      </c>
      <c r="C10" s="73" t="s">
        <v>172</v>
      </c>
      <c r="D10" s="60"/>
      <c r="E10" s="60"/>
      <c r="F10" s="60"/>
    </row>
    <row r="11" spans="1:6" x14ac:dyDescent="0.25">
      <c r="A11" s="62" t="str">
        <f>ESRB2022B!B4</f>
        <v>NACE codes</v>
      </c>
      <c r="B11" s="92" t="s">
        <v>166</v>
      </c>
      <c r="C11" s="92" t="s">
        <v>191</v>
      </c>
      <c r="D11" s="60"/>
      <c r="E11" s="60"/>
      <c r="F11" s="60"/>
    </row>
    <row r="12" spans="1:6" x14ac:dyDescent="0.25">
      <c r="A12" s="93" t="str">
        <f>ESRB2022B!B5</f>
        <v>A01</v>
      </c>
      <c r="B12" s="126">
        <f>ESRB2022B!C5/100</f>
        <v>-0.11542568966286805</v>
      </c>
      <c r="C12" s="131">
        <f>ESRB2022B!D5</f>
        <v>142.59538657817976</v>
      </c>
      <c r="D12" s="60"/>
      <c r="E12" s="60"/>
      <c r="F12" s="60"/>
    </row>
    <row r="13" spans="1:6" x14ac:dyDescent="0.25">
      <c r="A13" s="94" t="str">
        <f>ESRB2022B!B6</f>
        <v>A02-A03</v>
      </c>
      <c r="B13" s="127">
        <f>ESRB2022B!C6/100</f>
        <v>-0.11786420498396877</v>
      </c>
      <c r="C13" s="132">
        <f>ESRB2022B!D6</f>
        <v>145.60789649607398</v>
      </c>
      <c r="D13" s="60"/>
      <c r="E13" s="60"/>
      <c r="F13" s="60"/>
    </row>
    <row r="14" spans="1:6" x14ac:dyDescent="0.25">
      <c r="A14" s="94" t="str">
        <f>ESRB2022B!B7</f>
        <v>B05-B09</v>
      </c>
      <c r="B14" s="127">
        <f>ESRB2022B!C7/100</f>
        <v>-0.37775522247992621</v>
      </c>
      <c r="C14" s="132">
        <f>ESRB2022B!D7</f>
        <v>466.67385864257813</v>
      </c>
      <c r="D14" s="60"/>
      <c r="E14" s="60"/>
      <c r="F14" s="60"/>
    </row>
    <row r="15" spans="1:6" x14ac:dyDescent="0.25">
      <c r="A15" s="94" t="str">
        <f>ESRB2022B!B8</f>
        <v>C10-C12</v>
      </c>
      <c r="B15" s="127">
        <f>ESRB2022B!C8/100</f>
        <v>-0.12301380796179927</v>
      </c>
      <c r="C15" s="132">
        <f>ESRB2022B!D8</f>
        <v>151.96964862848608</v>
      </c>
      <c r="D15" s="60"/>
      <c r="E15" s="60"/>
      <c r="F15" s="60"/>
    </row>
    <row r="16" spans="1:6" x14ac:dyDescent="0.25">
      <c r="A16" s="94" t="str">
        <f>ESRB2022B!B9</f>
        <v>C13-C18</v>
      </c>
      <c r="B16" s="127">
        <f>ESRB2022B!C9/100</f>
        <v>-0.10858045470723778</v>
      </c>
      <c r="C16" s="132">
        <f>ESRB2022B!D9</f>
        <v>134.13887288900423</v>
      </c>
      <c r="D16" s="60"/>
      <c r="E16" s="60"/>
      <c r="F16" s="60"/>
    </row>
    <row r="17" spans="1:6" x14ac:dyDescent="0.25">
      <c r="A17" s="94" t="str">
        <f>ESRB2022B!B10</f>
        <v>C19</v>
      </c>
      <c r="B17" s="127">
        <f>ESRB2022B!C10/100</f>
        <v>-0.32169287743318131</v>
      </c>
      <c r="C17" s="132">
        <f>ESRB2022B!D10</f>
        <v>397.41517118947121</v>
      </c>
      <c r="D17" s="60"/>
      <c r="E17" s="60"/>
      <c r="F17" s="60"/>
    </row>
    <row r="18" spans="1:6" x14ac:dyDescent="0.25">
      <c r="A18" s="94" t="str">
        <f>ESRB2022B!B11</f>
        <v>C20</v>
      </c>
      <c r="B18" s="127">
        <f>ESRB2022B!C11/100</f>
        <v>-0.12689361933506138</v>
      </c>
      <c r="C18" s="132">
        <f>ESRB2022B!D11</f>
        <v>156.76271682878556</v>
      </c>
      <c r="D18" s="60"/>
      <c r="E18" s="60"/>
      <c r="F18" s="60"/>
    </row>
    <row r="19" spans="1:6" x14ac:dyDescent="0.25">
      <c r="A19" s="94" t="str">
        <f>ESRB2022B!B12</f>
        <v>C21-C22</v>
      </c>
      <c r="B19" s="127">
        <f>ESRB2022B!C12/100</f>
        <v>-0.11113816735708359</v>
      </c>
      <c r="C19" s="132">
        <f>ESRB2022B!D12</f>
        <v>137.29863762704414</v>
      </c>
      <c r="D19" s="60"/>
      <c r="E19" s="60"/>
      <c r="F19" s="60"/>
    </row>
    <row r="20" spans="1:6" x14ac:dyDescent="0.25">
      <c r="A20" s="94" t="str">
        <f>ESRB2022B!B13</f>
        <v>C23</v>
      </c>
      <c r="B20" s="127">
        <f>ESRB2022B!C13/100</f>
        <v>-0.20428928015305103</v>
      </c>
      <c r="C20" s="132">
        <f>ESRB2022B!D13</f>
        <v>252.37630342332363</v>
      </c>
      <c r="D20" s="60"/>
      <c r="E20" s="60"/>
      <c r="F20" s="60"/>
    </row>
    <row r="21" spans="1:6" x14ac:dyDescent="0.25">
      <c r="A21" s="94" t="str">
        <f>ESRB2022B!B14</f>
        <v>C24-C25</v>
      </c>
      <c r="B21" s="127">
        <f>ESRB2022B!C14/100</f>
        <v>-0.15284594964810683</v>
      </c>
      <c r="C21" s="132">
        <f>ESRB2022B!D14</f>
        <v>188.82388609190343</v>
      </c>
      <c r="D21" s="60"/>
      <c r="E21" s="60"/>
      <c r="F21" s="60"/>
    </row>
    <row r="22" spans="1:6" x14ac:dyDescent="0.25">
      <c r="A22" s="94" t="str">
        <f>ESRB2022B!B15</f>
        <v>C26-C28</v>
      </c>
      <c r="B22" s="127">
        <f>ESRB2022B!C15/100</f>
        <v>-0.11140671826837012</v>
      </c>
      <c r="C22" s="132">
        <f>ESRB2022B!D15</f>
        <v>137.63040190865834</v>
      </c>
      <c r="D22" s="60"/>
      <c r="E22" s="60"/>
      <c r="F22" s="60"/>
    </row>
    <row r="23" spans="1:6" x14ac:dyDescent="0.25">
      <c r="A23" s="94" t="str">
        <f>ESRB2022B!B16</f>
        <v>C29-C30</v>
      </c>
      <c r="B23" s="127">
        <f>ESRB2022B!C16/100</f>
        <v>-0.11248746060470383</v>
      </c>
      <c r="C23" s="132">
        <f>ESRB2022B!D16</f>
        <v>138.96553684864463</v>
      </c>
      <c r="D23" s="60"/>
      <c r="E23" s="60"/>
      <c r="F23" s="60"/>
    </row>
    <row r="24" spans="1:6" x14ac:dyDescent="0.25">
      <c r="A24" s="94" t="str">
        <f>ESRB2022B!B17</f>
        <v>C31-C33</v>
      </c>
      <c r="B24" s="127">
        <f>ESRB2022B!C17/100</f>
        <v>-9.8071416472755302E-2</v>
      </c>
      <c r="C24" s="132">
        <f>ESRB2022B!D17</f>
        <v>121.15614457273607</v>
      </c>
      <c r="D24" s="60"/>
      <c r="E24" s="60"/>
      <c r="F24" s="60"/>
    </row>
    <row r="25" spans="1:6" x14ac:dyDescent="0.25">
      <c r="A25" s="94" t="str">
        <f>ESRB2022B!B18</f>
        <v>D35</v>
      </c>
      <c r="B25" s="127">
        <f>ESRB2022B!C18/100</f>
        <v>-0.22999683070507548</v>
      </c>
      <c r="C25" s="132">
        <f>ESRB2022B!D18</f>
        <v>284.1350749728021</v>
      </c>
      <c r="D25" s="60"/>
      <c r="E25" s="60"/>
      <c r="F25" s="60"/>
    </row>
    <row r="26" spans="1:6" x14ac:dyDescent="0.25">
      <c r="A26" s="94" t="str">
        <f>ESRB2022B!B19</f>
        <v>E36-E39</v>
      </c>
      <c r="B26" s="127">
        <f>ESRB2022B!C19/100</f>
        <v>-0.13081486065246228</v>
      </c>
      <c r="C26" s="132">
        <f>ESRB2022B!D19</f>
        <v>161.60696703993233</v>
      </c>
      <c r="D26" s="60"/>
      <c r="E26" s="60"/>
      <c r="F26" s="60"/>
    </row>
    <row r="27" spans="1:6" x14ac:dyDescent="0.25">
      <c r="A27" s="94" t="str">
        <f>ESRB2022B!B20</f>
        <v>F41-F43</v>
      </c>
      <c r="B27" s="127">
        <f>ESRB2022B!C20/100</f>
        <v>-0.11537939488852667</v>
      </c>
      <c r="C27" s="132">
        <f>ESRB2022B!D20</f>
        <v>142.53819461976011</v>
      </c>
      <c r="D27" s="60"/>
      <c r="E27" s="60"/>
      <c r="F27" s="60"/>
    </row>
    <row r="28" spans="1:6" x14ac:dyDescent="0.25">
      <c r="A28" s="94" t="str">
        <f>ESRB2022B!B21</f>
        <v>G45-G47</v>
      </c>
      <c r="B28" s="127">
        <f>ESRB2022B!C21/100</f>
        <v>-0.13359343736724905</v>
      </c>
      <c r="C28" s="132">
        <f>ESRB2022B!D21</f>
        <v>165.03958435362907</v>
      </c>
      <c r="D28" s="60"/>
      <c r="E28" s="60"/>
      <c r="F28" s="60"/>
    </row>
    <row r="29" spans="1:6" x14ac:dyDescent="0.25">
      <c r="A29" s="94" t="str">
        <f>ESRB2022B!B22</f>
        <v>H49</v>
      </c>
      <c r="B29" s="127">
        <f>ESRB2022B!C22/100</f>
        <v>-0.22573221364791929</v>
      </c>
      <c r="C29" s="132">
        <f>ESRB2022B!D22</f>
        <v>278.86662286608959</v>
      </c>
      <c r="D29" s="60"/>
      <c r="E29" s="60"/>
      <c r="F29" s="60"/>
    </row>
    <row r="30" spans="1:6" x14ac:dyDescent="0.25">
      <c r="A30" s="94" t="str">
        <f>ESRB2022B!B23</f>
        <v>H50</v>
      </c>
      <c r="B30" s="127">
        <f>ESRB2022B!C23/100</f>
        <v>-0.12690851492598654</v>
      </c>
      <c r="C30" s="132">
        <f>ESRB2022B!D23</f>
        <v>156.78111864689456</v>
      </c>
      <c r="D30" s="60"/>
      <c r="E30" s="60"/>
      <c r="F30" s="60"/>
    </row>
    <row r="31" spans="1:6" x14ac:dyDescent="0.25">
      <c r="A31" s="94" t="str">
        <f>ESRB2022B!B24</f>
        <v>H51</v>
      </c>
      <c r="B31" s="127">
        <f>ESRB2022B!C24/100</f>
        <v>-0.14220102613877572</v>
      </c>
      <c r="C31" s="132">
        <f>ESRB2022B!D24</f>
        <v>175.67328688524751</v>
      </c>
      <c r="D31" s="60"/>
      <c r="E31" s="60"/>
      <c r="F31" s="60"/>
    </row>
    <row r="32" spans="1:6" x14ac:dyDescent="0.25">
      <c r="A32" s="94" t="str">
        <f>ESRB2022B!B25</f>
        <v>H52-H53</v>
      </c>
      <c r="B32" s="127">
        <f>ESRB2022B!C25/100</f>
        <v>-0.10801876162389501</v>
      </c>
      <c r="C32" s="132">
        <f>ESRB2022B!D25</f>
        <v>133.44496460401595</v>
      </c>
      <c r="D32" s="60"/>
      <c r="E32" s="60"/>
      <c r="F32" s="60"/>
    </row>
    <row r="33" spans="1:6" x14ac:dyDescent="0.25">
      <c r="A33" s="94" t="str">
        <f>ESRB2022B!B26</f>
        <v>L68</v>
      </c>
      <c r="B33" s="127">
        <f>ESRB2022B!C26/100</f>
        <v>-0.12020046643187587</v>
      </c>
      <c r="C33" s="132">
        <f>ESRB2022B!D26</f>
        <v>148.4940833170931</v>
      </c>
      <c r="D33" s="60"/>
      <c r="E33" s="60"/>
      <c r="F33" s="60"/>
    </row>
    <row r="34" spans="1:6" x14ac:dyDescent="0.25">
      <c r="A34" s="95" t="str">
        <f>ESRB2022B!B27</f>
        <v>Other</v>
      </c>
      <c r="B34" s="128">
        <f>ESRB2022B!C27/100</f>
        <v>-0.14300000000000002</v>
      </c>
      <c r="C34" s="133">
        <f>ESRB2022B!D27</f>
        <v>176.66032873823451</v>
      </c>
      <c r="D34" s="60"/>
      <c r="E34" s="60"/>
      <c r="F34" s="60"/>
    </row>
    <row r="35" spans="1:6" s="98" customFormat="1" hidden="1" x14ac:dyDescent="0.25">
      <c r="A35" s="96"/>
      <c r="B35" s="97"/>
      <c r="C35" s="134"/>
    </row>
    <row r="36" spans="1:6" s="98" customFormat="1" hidden="1" x14ac:dyDescent="0.25">
      <c r="A36" s="96"/>
      <c r="B36" s="97"/>
      <c r="C36" s="134"/>
    </row>
    <row r="37" spans="1:6" s="98" customFormat="1" hidden="1" x14ac:dyDescent="0.25">
      <c r="A37" s="96"/>
      <c r="B37" s="97"/>
      <c r="C37" s="134"/>
    </row>
    <row r="38" spans="1:6" s="98" customFormat="1" hidden="1" x14ac:dyDescent="0.25">
      <c r="A38" s="96"/>
      <c r="B38" s="97"/>
      <c r="C38" s="134"/>
    </row>
    <row r="39" spans="1:6" s="98" customFormat="1" hidden="1" x14ac:dyDescent="0.25">
      <c r="A39" s="96"/>
      <c r="B39" s="97"/>
      <c r="C39" s="134"/>
    </row>
    <row r="40" spans="1:6" s="98" customFormat="1" hidden="1" x14ac:dyDescent="0.25">
      <c r="A40" s="96"/>
      <c r="B40" s="97"/>
      <c r="C40" s="134"/>
    </row>
    <row r="41" spans="1:6" s="98" customFormat="1" hidden="1" x14ac:dyDescent="0.25">
      <c r="A41" s="96"/>
      <c r="B41" s="97"/>
      <c r="C41" s="134"/>
    </row>
    <row r="42" spans="1:6" s="98" customFormat="1" hidden="1" x14ac:dyDescent="0.25">
      <c r="A42" s="96"/>
      <c r="B42" s="97"/>
      <c r="C42" s="134"/>
    </row>
    <row r="43" spans="1:6" s="98" customFormat="1" hidden="1" x14ac:dyDescent="0.25">
      <c r="A43" s="96"/>
      <c r="B43" s="97"/>
      <c r="C43" s="134"/>
    </row>
    <row r="44" spans="1:6" s="98" customFormat="1" hidden="1" x14ac:dyDescent="0.25">
      <c r="A44" s="96"/>
      <c r="B44" s="97"/>
      <c r="C44" s="134"/>
    </row>
    <row r="45" spans="1:6" s="98" customFormat="1" hidden="1" x14ac:dyDescent="0.25">
      <c r="A45" s="96"/>
      <c r="B45" s="97"/>
      <c r="C45" s="134"/>
    </row>
    <row r="46" spans="1:6" s="98" customFormat="1" hidden="1" x14ac:dyDescent="0.25">
      <c r="A46" s="96"/>
      <c r="B46" s="97"/>
      <c r="C46" s="134"/>
    </row>
    <row r="47" spans="1:6" s="98" customFormat="1" hidden="1" x14ac:dyDescent="0.25">
      <c r="A47" s="96"/>
      <c r="B47" s="97"/>
      <c r="C47" s="134"/>
    </row>
    <row r="48" spans="1:6" s="98" customFormat="1" hidden="1" x14ac:dyDescent="0.25">
      <c r="A48" s="96"/>
      <c r="B48" s="97"/>
      <c r="C48" s="134"/>
    </row>
  </sheetData>
  <sheetProtection sheet="1" objects="1" scenarios="1" selectLockedCells="1"/>
  <mergeCells count="1">
    <mergeCell ref="B9:C9"/>
  </mergeCells>
  <hyperlinks>
    <hyperlink ref="E9" location="MENU!A1" display="MENU"/>
  </hyperlink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47"/>
  <sheetViews>
    <sheetView showGridLines="0" showRowColHeaders="0" topLeftCell="A4" zoomScale="115" zoomScaleNormal="115" workbookViewId="0">
      <selection activeCell="E9" sqref="E9"/>
    </sheetView>
  </sheetViews>
  <sheetFormatPr defaultColWidth="0" defaultRowHeight="15" zeroHeight="1" x14ac:dyDescent="0.25"/>
  <cols>
    <col min="1" max="1" width="21" style="59" customWidth="1"/>
    <col min="2" max="3" width="12.7109375" style="59" customWidth="1"/>
    <col min="4" max="6" width="9.140625" style="59" customWidth="1"/>
    <col min="7" max="7" width="9.140625" style="59" hidden="1" customWidth="1"/>
    <col min="8" max="16384" width="9.140625" style="59" hidden="1"/>
  </cols>
  <sheetData>
    <row r="1" spans="1:6" x14ac:dyDescent="0.25"/>
    <row r="2" spans="1:6" x14ac:dyDescent="0.25"/>
    <row r="3" spans="1:6" x14ac:dyDescent="0.25"/>
    <row r="4" spans="1:6" x14ac:dyDescent="0.25"/>
    <row r="5" spans="1:6" x14ac:dyDescent="0.25"/>
    <row r="6" spans="1:6" x14ac:dyDescent="0.25">
      <c r="A6" s="60"/>
      <c r="B6" s="60"/>
      <c r="C6" s="60"/>
      <c r="D6" s="60"/>
      <c r="E6" s="60"/>
      <c r="F6" s="60"/>
    </row>
    <row r="7" spans="1:6" ht="18.75" x14ac:dyDescent="0.3">
      <c r="A7" s="61" t="s">
        <v>131</v>
      </c>
      <c r="B7" s="60"/>
      <c r="C7" s="60"/>
      <c r="D7" s="60"/>
      <c r="E7" s="60"/>
      <c r="F7" s="60"/>
    </row>
    <row r="8" spans="1:6" x14ac:dyDescent="0.25">
      <c r="A8" s="60"/>
      <c r="B8" s="60"/>
      <c r="C8" s="60"/>
      <c r="D8" s="60"/>
      <c r="E8" s="60"/>
      <c r="F8" s="60"/>
    </row>
    <row r="9" spans="1:6" ht="44.25" customHeight="1" x14ac:dyDescent="0.25">
      <c r="A9" s="60"/>
      <c r="B9" s="168" t="s">
        <v>132</v>
      </c>
      <c r="C9" s="170"/>
      <c r="D9" s="60"/>
      <c r="E9" s="103" t="s">
        <v>179</v>
      </c>
      <c r="F9" s="60"/>
    </row>
    <row r="10" spans="1:6" x14ac:dyDescent="0.25">
      <c r="A10" s="62" t="s">
        <v>130</v>
      </c>
      <c r="B10" s="63" t="s">
        <v>128</v>
      </c>
      <c r="C10" s="63" t="s">
        <v>129</v>
      </c>
      <c r="D10" s="60"/>
      <c r="E10" s="60"/>
      <c r="F10" s="60"/>
    </row>
    <row r="11" spans="1:6" x14ac:dyDescent="0.25">
      <c r="A11" s="64" t="str">
        <f t="array" ref="A11:A47">CountryRegion</f>
        <v>Austria</v>
      </c>
      <c r="B11" s="66">
        <f t="array" ref="B11:B47">RRE_Prices/100</f>
        <v>-6.1724359931936146E-3</v>
      </c>
      <c r="C11" s="66">
        <f t="array" ref="C11:C47">CRE_Prices/100</f>
        <v>-3.3691666379962104E-3</v>
      </c>
      <c r="D11" s="60"/>
      <c r="E11" s="60"/>
      <c r="F11" s="60"/>
    </row>
    <row r="12" spans="1:6" x14ac:dyDescent="0.25">
      <c r="A12" s="64" t="str">
        <v>Belgium</v>
      </c>
      <c r="B12" s="67">
        <v>-5.5116192845993117E-3</v>
      </c>
      <c r="C12" s="67">
        <v>-3.0084659987540284E-3</v>
      </c>
      <c r="D12" s="60"/>
      <c r="E12" s="60"/>
      <c r="F12" s="60"/>
    </row>
    <row r="13" spans="1:6" x14ac:dyDescent="0.25">
      <c r="A13" s="64" t="str">
        <v>Cyprus</v>
      </c>
      <c r="B13" s="67">
        <v>8.0946620320235547E-3</v>
      </c>
      <c r="C13" s="67">
        <v>7.7274404037449788E-3</v>
      </c>
      <c r="D13" s="60"/>
      <c r="E13" s="60"/>
      <c r="F13" s="60"/>
    </row>
    <row r="14" spans="1:6" x14ac:dyDescent="0.25">
      <c r="A14" s="64" t="str">
        <v>Germany</v>
      </c>
      <c r="B14" s="67">
        <v>1.5119078726957724E-2</v>
      </c>
      <c r="C14" s="67">
        <v>6.8496653552749974E-3</v>
      </c>
      <c r="D14" s="60"/>
      <c r="E14" s="60"/>
      <c r="F14" s="60"/>
    </row>
    <row r="15" spans="1:6" x14ac:dyDescent="0.25">
      <c r="A15" s="64" t="str">
        <v>Estonia</v>
      </c>
      <c r="B15" s="67">
        <v>8.0946620320235547E-3</v>
      </c>
      <c r="C15" s="67">
        <v>4.4183957993605243E-3</v>
      </c>
      <c r="D15" s="60"/>
      <c r="E15" s="60"/>
      <c r="F15" s="60"/>
    </row>
    <row r="16" spans="1:6" x14ac:dyDescent="0.25">
      <c r="A16" s="64" t="str">
        <v>Spain</v>
      </c>
      <c r="B16" s="67">
        <v>-1.9598874266676836E-2</v>
      </c>
      <c r="C16" s="67">
        <v>-7.2340934432748461E-3</v>
      </c>
      <c r="D16" s="60"/>
      <c r="E16" s="60"/>
      <c r="F16" s="60"/>
    </row>
    <row r="17" spans="1:6" x14ac:dyDescent="0.25">
      <c r="A17" s="64" t="str">
        <v>Finland</v>
      </c>
      <c r="B17" s="67">
        <v>-1.1349467949170244E-2</v>
      </c>
      <c r="C17" s="67">
        <v>-6.1950012629563463E-3</v>
      </c>
      <c r="D17" s="60"/>
      <c r="E17" s="60"/>
      <c r="F17" s="60"/>
    </row>
    <row r="18" spans="1:6" x14ac:dyDescent="0.25">
      <c r="A18" s="64" t="str">
        <v>France</v>
      </c>
      <c r="B18" s="67">
        <v>-4.8153613463379763E-3</v>
      </c>
      <c r="C18" s="67">
        <v>-3.4995084817956413E-3</v>
      </c>
      <c r="D18" s="60"/>
      <c r="E18" s="60"/>
      <c r="F18" s="60"/>
    </row>
    <row r="19" spans="1:6" x14ac:dyDescent="0.25">
      <c r="A19" s="64" t="str">
        <v>Greece</v>
      </c>
      <c r="B19" s="67">
        <v>3.7348843203002025E-2</v>
      </c>
      <c r="C19" s="67">
        <v>3.1080676485465881E-2</v>
      </c>
      <c r="D19" s="60"/>
      <c r="E19" s="60"/>
      <c r="F19" s="60"/>
    </row>
    <row r="20" spans="1:6" x14ac:dyDescent="0.25">
      <c r="A20" s="64" t="str">
        <v>Ireland</v>
      </c>
      <c r="B20" s="67">
        <v>-5.3085831415430329E-3</v>
      </c>
      <c r="C20" s="67">
        <v>-6.2134629895178916E-3</v>
      </c>
      <c r="D20" s="60"/>
      <c r="E20" s="60"/>
      <c r="F20" s="60"/>
    </row>
    <row r="21" spans="1:6" x14ac:dyDescent="0.25">
      <c r="A21" s="64" t="str">
        <v>Italy</v>
      </c>
      <c r="B21" s="67">
        <v>6.8014020200286573E-3</v>
      </c>
      <c r="C21" s="67">
        <v>3.5290761128619653E-3</v>
      </c>
      <c r="D21" s="60"/>
      <c r="E21" s="60"/>
      <c r="F21" s="60"/>
    </row>
    <row r="22" spans="1:6" x14ac:dyDescent="0.25">
      <c r="A22" s="64" t="str">
        <v>Lithuania</v>
      </c>
      <c r="B22" s="67">
        <v>8.0946620320235547E-3</v>
      </c>
      <c r="C22" s="67">
        <v>4.4183957993605243E-3</v>
      </c>
      <c r="D22" s="60"/>
      <c r="E22" s="60"/>
      <c r="F22" s="60"/>
    </row>
    <row r="23" spans="1:6" x14ac:dyDescent="0.25">
      <c r="A23" s="64" t="str">
        <v>Luxembourg</v>
      </c>
      <c r="B23" s="67">
        <v>8.0946620320235547E-3</v>
      </c>
      <c r="C23" s="67">
        <v>4.4183957993605243E-3</v>
      </c>
      <c r="D23" s="60"/>
      <c r="E23" s="60"/>
      <c r="F23" s="60"/>
    </row>
    <row r="24" spans="1:6" x14ac:dyDescent="0.25">
      <c r="A24" s="64" t="str">
        <v>Latvia</v>
      </c>
      <c r="B24" s="67">
        <v>8.0946620320235547E-3</v>
      </c>
      <c r="C24" s="67">
        <v>4.4183957993605243E-3</v>
      </c>
      <c r="D24" s="60"/>
      <c r="E24" s="60"/>
      <c r="F24" s="60"/>
    </row>
    <row r="25" spans="1:6" x14ac:dyDescent="0.25">
      <c r="A25" s="64" t="str">
        <v>Malta</v>
      </c>
      <c r="B25" s="67">
        <v>8.0946620320235547E-3</v>
      </c>
      <c r="C25" s="67">
        <v>4.4183957993605243E-3</v>
      </c>
      <c r="D25" s="60"/>
      <c r="E25" s="60"/>
      <c r="F25" s="60"/>
    </row>
    <row r="26" spans="1:6" x14ac:dyDescent="0.25">
      <c r="A26" s="64" t="str">
        <v>Netherlands</v>
      </c>
      <c r="B26" s="67">
        <v>1.0098548037325017E-3</v>
      </c>
      <c r="C26" s="67">
        <v>6.1850041941158545E-4</v>
      </c>
      <c r="D26" s="60"/>
      <c r="E26" s="60"/>
      <c r="F26" s="60"/>
    </row>
    <row r="27" spans="1:6" x14ac:dyDescent="0.25">
      <c r="A27" s="64" t="str">
        <v>Portugal</v>
      </c>
      <c r="B27" s="67">
        <v>-1.4221784033506046E-2</v>
      </c>
      <c r="C27" s="67">
        <v>-7.762828217467552E-3</v>
      </c>
      <c r="D27" s="60"/>
      <c r="E27" s="60"/>
      <c r="F27" s="60"/>
    </row>
    <row r="28" spans="1:6" x14ac:dyDescent="0.25">
      <c r="A28" s="64" t="str">
        <v>Slovenia</v>
      </c>
      <c r="B28" s="67">
        <v>8.0946620320235547E-3</v>
      </c>
      <c r="C28" s="67">
        <v>4.4183957993605243E-3</v>
      </c>
      <c r="D28" s="60"/>
      <c r="E28" s="60"/>
      <c r="F28" s="60"/>
    </row>
    <row r="29" spans="1:6" x14ac:dyDescent="0.25">
      <c r="A29" s="64" t="str">
        <v>Slovakia</v>
      </c>
      <c r="B29" s="67">
        <v>8.0946620320235547E-3</v>
      </c>
      <c r="C29" s="67">
        <v>4.4183957993605243E-3</v>
      </c>
      <c r="D29" s="60"/>
      <c r="E29" s="60"/>
      <c r="F29" s="60"/>
    </row>
    <row r="30" spans="1:6" x14ac:dyDescent="0.25">
      <c r="A30" s="65" t="str">
        <v>Euroarea</v>
      </c>
      <c r="B30" s="68">
        <v>8.0946620320235547E-3</v>
      </c>
      <c r="C30" s="68">
        <v>4.4183957993605243E-3</v>
      </c>
      <c r="D30" s="60"/>
      <c r="E30" s="60"/>
      <c r="F30" s="60"/>
    </row>
    <row r="31" spans="1:6" x14ac:dyDescent="0.25">
      <c r="A31" s="64" t="str">
        <v>Czech Republic</v>
      </c>
      <c r="B31" s="67">
        <v>8.0946620320235547E-3</v>
      </c>
      <c r="C31" s="67">
        <v>3.1472143116451968E-3</v>
      </c>
      <c r="D31" s="60"/>
      <c r="E31" s="60"/>
      <c r="F31" s="60"/>
    </row>
    <row r="32" spans="1:6" x14ac:dyDescent="0.25">
      <c r="A32" s="64" t="str">
        <v>Denmark</v>
      </c>
      <c r="B32" s="67">
        <v>-1.3135873617082794E-2</v>
      </c>
      <c r="C32" s="67">
        <v>-1.3945030296021477E-2</v>
      </c>
      <c r="D32" s="60"/>
      <c r="E32" s="60"/>
      <c r="F32" s="60"/>
    </row>
    <row r="33" spans="1:6" x14ac:dyDescent="0.25">
      <c r="A33" s="64" t="str">
        <v>Croatia</v>
      </c>
      <c r="B33" s="67">
        <v>8.0946620320235547E-3</v>
      </c>
      <c r="C33" s="67">
        <v>4.4183957993605243E-3</v>
      </c>
      <c r="D33" s="60"/>
      <c r="E33" s="60"/>
      <c r="F33" s="60"/>
    </row>
    <row r="34" spans="1:6" x14ac:dyDescent="0.25">
      <c r="A34" s="64" t="str">
        <v>Poland</v>
      </c>
      <c r="B34" s="67">
        <v>8.0946620320235547E-3</v>
      </c>
      <c r="C34" s="67">
        <v>4.4183957993605243E-3</v>
      </c>
      <c r="D34" s="60"/>
      <c r="E34" s="60"/>
      <c r="F34" s="60"/>
    </row>
    <row r="35" spans="1:6" x14ac:dyDescent="0.25">
      <c r="A35" s="64" t="str">
        <v>Sweden</v>
      </c>
      <c r="B35" s="67">
        <v>8.0946620320235547E-3</v>
      </c>
      <c r="C35" s="67">
        <v>4.4183957993605243E-3</v>
      </c>
      <c r="D35" s="60"/>
      <c r="E35" s="60"/>
      <c r="F35" s="60"/>
    </row>
    <row r="36" spans="1:6" x14ac:dyDescent="0.25">
      <c r="A36" s="64" t="str">
        <v>Hungary</v>
      </c>
      <c r="B36" s="67">
        <v>8.0946620320235547E-3</v>
      </c>
      <c r="C36" s="67">
        <v>4.5454886594555556E-3</v>
      </c>
      <c r="D36" s="60"/>
      <c r="E36" s="60"/>
      <c r="F36" s="60"/>
    </row>
    <row r="37" spans="1:6" x14ac:dyDescent="0.25">
      <c r="A37" s="64" t="str">
        <v>Romania</v>
      </c>
      <c r="B37" s="67">
        <v>8.0946620320235547E-3</v>
      </c>
      <c r="C37" s="67">
        <v>4.4183957993605243E-3</v>
      </c>
      <c r="D37" s="60"/>
      <c r="E37" s="60"/>
      <c r="F37" s="60"/>
    </row>
    <row r="38" spans="1:6" x14ac:dyDescent="0.25">
      <c r="A38" s="64" t="str">
        <v>Bulgaria</v>
      </c>
      <c r="B38" s="67">
        <v>8.0946620320235547E-3</v>
      </c>
      <c r="C38" s="67">
        <v>4.4183957993605243E-3</v>
      </c>
      <c r="D38" s="60"/>
      <c r="E38" s="60"/>
      <c r="F38" s="60"/>
    </row>
    <row r="39" spans="1:6" x14ac:dyDescent="0.25">
      <c r="A39" s="64" t="str">
        <v>Norway</v>
      </c>
      <c r="B39" s="67">
        <v>3.4618569606881255E-3</v>
      </c>
      <c r="C39" s="67">
        <v>1.8896223452664212E-3</v>
      </c>
      <c r="D39" s="60"/>
      <c r="E39" s="60"/>
      <c r="F39" s="60"/>
    </row>
    <row r="40" spans="1:6" x14ac:dyDescent="0.25">
      <c r="A40" s="64" t="str">
        <v>Iceland</v>
      </c>
      <c r="B40" s="67">
        <v>3.4618569606881255E-3</v>
      </c>
      <c r="C40" s="67">
        <v>1.8896223452664212E-3</v>
      </c>
      <c r="D40" s="60"/>
      <c r="E40" s="60"/>
      <c r="F40" s="60"/>
    </row>
    <row r="41" spans="1:6" x14ac:dyDescent="0.25">
      <c r="A41" s="64" t="str">
        <v>Switzerland</v>
      </c>
      <c r="B41" s="67">
        <v>2.8539997849653664E-2</v>
      </c>
      <c r="C41" s="67">
        <v>1.5578291732724093E-2</v>
      </c>
      <c r="D41" s="60"/>
      <c r="E41" s="60"/>
      <c r="F41" s="60"/>
    </row>
    <row r="42" spans="1:6" x14ac:dyDescent="0.25">
      <c r="A42" s="64" t="str">
        <v>Liechtenstein</v>
      </c>
      <c r="B42" s="67">
        <v>2.8539997849653664E-2</v>
      </c>
      <c r="C42" s="67">
        <v>1.5578291732724093E-2</v>
      </c>
      <c r="D42" s="60"/>
      <c r="E42" s="60"/>
      <c r="F42" s="60"/>
    </row>
    <row r="43" spans="1:6" x14ac:dyDescent="0.25">
      <c r="A43" s="64" t="str">
        <v>United Kingdom</v>
      </c>
      <c r="B43" s="67">
        <v>4.6010501704480955E-3</v>
      </c>
      <c r="C43" s="67">
        <v>4.4067906115166575E-3</v>
      </c>
      <c r="D43" s="60"/>
      <c r="E43" s="60"/>
      <c r="F43" s="60"/>
    </row>
    <row r="44" spans="1:6" x14ac:dyDescent="0.25">
      <c r="A44" s="64" t="str">
        <v>United States</v>
      </c>
      <c r="B44" s="67">
        <v>2.8285380862904219E-2</v>
      </c>
      <c r="C44" s="67">
        <v>1.5439311424435873E-2</v>
      </c>
      <c r="D44" s="60"/>
      <c r="E44" s="60"/>
      <c r="F44" s="60"/>
    </row>
    <row r="45" spans="1:6" x14ac:dyDescent="0.25">
      <c r="A45" s="64" t="str">
        <v>China</v>
      </c>
      <c r="B45" s="67">
        <v>6.96065917510027E-2</v>
      </c>
      <c r="C45" s="67">
        <v>3.7994109128179382E-2</v>
      </c>
      <c r="D45" s="60"/>
      <c r="E45" s="60"/>
      <c r="F45" s="60"/>
    </row>
    <row r="46" spans="1:6" x14ac:dyDescent="0.25">
      <c r="A46" s="64" t="str">
        <v>Japan</v>
      </c>
      <c r="B46" s="67">
        <v>1.1178407530254786E-2</v>
      </c>
      <c r="C46" s="67">
        <v>6.1016295281781903E-3</v>
      </c>
      <c r="D46" s="60"/>
      <c r="E46" s="60"/>
      <c r="F46" s="60"/>
    </row>
    <row r="47" spans="1:6" x14ac:dyDescent="0.25">
      <c r="A47" s="65" t="str">
        <v>Rest of the World</v>
      </c>
      <c r="B47" s="68">
        <v>9.8000133326087424E-3</v>
      </c>
      <c r="C47" s="68">
        <v>5.3492459068919408E-3</v>
      </c>
      <c r="D47" s="60"/>
      <c r="E47" s="60"/>
      <c r="F47" s="60"/>
    </row>
  </sheetData>
  <sheetProtection sheet="1" objects="1" scenarios="1" selectLockedCells="1"/>
  <mergeCells count="1">
    <mergeCell ref="B9:C9"/>
  </mergeCells>
  <hyperlinks>
    <hyperlink ref="E9" location="MENU!A1" display="MENU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4:T54"/>
  <sheetViews>
    <sheetView showGridLines="0" topLeftCell="A22" zoomScale="85" zoomScaleNormal="85" workbookViewId="0">
      <selection activeCell="I56" sqref="I56"/>
    </sheetView>
  </sheetViews>
  <sheetFormatPr defaultRowHeight="15" x14ac:dyDescent="0.25"/>
  <cols>
    <col min="4" max="4" width="19.7109375" customWidth="1"/>
    <col min="5" max="20" width="14.7109375" customWidth="1"/>
  </cols>
  <sheetData>
    <row r="4" spans="2:20" x14ac:dyDescent="0.25">
      <c r="D4" t="s">
        <v>27</v>
      </c>
      <c r="E4" t="s">
        <v>28</v>
      </c>
      <c r="G4" t="s">
        <v>29</v>
      </c>
    </row>
    <row r="5" spans="2:20" x14ac:dyDescent="0.25">
      <c r="C5" s="23"/>
      <c r="D5" s="24" t="s">
        <v>30</v>
      </c>
      <c r="E5" s="23" t="s">
        <v>31</v>
      </c>
      <c r="F5" s="25"/>
      <c r="G5" s="23" t="s">
        <v>32</v>
      </c>
      <c r="H5" s="25"/>
      <c r="I5" s="26" t="s">
        <v>33</v>
      </c>
      <c r="J5" s="26"/>
      <c r="K5" s="23" t="s">
        <v>34</v>
      </c>
      <c r="L5" s="25"/>
      <c r="M5" s="26" t="s">
        <v>35</v>
      </c>
      <c r="N5" s="26"/>
      <c r="O5" s="23" t="s">
        <v>36</v>
      </c>
      <c r="P5" s="25"/>
      <c r="Q5" s="26" t="s">
        <v>37</v>
      </c>
      <c r="R5" s="25"/>
      <c r="S5" s="26" t="s">
        <v>38</v>
      </c>
      <c r="T5" s="25"/>
    </row>
    <row r="6" spans="2:20" x14ac:dyDescent="0.25">
      <c r="C6" s="27"/>
      <c r="D6" s="28" t="s">
        <v>39</v>
      </c>
      <c r="E6" s="173" t="s">
        <v>40</v>
      </c>
      <c r="F6" s="174"/>
      <c r="G6" s="173" t="s">
        <v>41</v>
      </c>
      <c r="H6" s="174"/>
      <c r="I6" s="173" t="s">
        <v>42</v>
      </c>
      <c r="J6" s="174"/>
      <c r="K6" s="173" t="s">
        <v>43</v>
      </c>
      <c r="L6" s="174"/>
      <c r="M6" s="173" t="s">
        <v>43</v>
      </c>
      <c r="N6" s="174"/>
      <c r="O6" s="173" t="s">
        <v>43</v>
      </c>
      <c r="P6" s="174"/>
      <c r="Q6" s="173" t="s">
        <v>43</v>
      </c>
      <c r="R6" s="174"/>
      <c r="S6" s="173" t="s">
        <v>44</v>
      </c>
      <c r="T6" s="174"/>
    </row>
    <row r="7" spans="2:20" x14ac:dyDescent="0.25">
      <c r="B7" t="s">
        <v>45</v>
      </c>
      <c r="C7" s="29" t="s">
        <v>46</v>
      </c>
      <c r="D7" s="30" t="s">
        <v>47</v>
      </c>
      <c r="E7" s="31">
        <v>2021</v>
      </c>
      <c r="F7" s="32">
        <v>2022</v>
      </c>
      <c r="G7" s="31">
        <v>2021</v>
      </c>
      <c r="H7" s="32">
        <v>2022</v>
      </c>
      <c r="I7" s="33">
        <v>2021</v>
      </c>
      <c r="J7" s="33">
        <v>2022</v>
      </c>
      <c r="K7" s="31">
        <v>2021</v>
      </c>
      <c r="L7" s="32">
        <v>2022</v>
      </c>
      <c r="M7" s="33">
        <v>2021</v>
      </c>
      <c r="N7" s="33">
        <v>2022</v>
      </c>
      <c r="O7" s="31">
        <v>2021</v>
      </c>
      <c r="P7" s="32">
        <v>2022</v>
      </c>
      <c r="Q7" s="33">
        <v>2021</v>
      </c>
      <c r="R7" s="32">
        <v>2022</v>
      </c>
      <c r="S7" s="33">
        <v>2021</v>
      </c>
      <c r="T7" s="32">
        <v>2022</v>
      </c>
    </row>
    <row r="8" spans="2:20" x14ac:dyDescent="0.25">
      <c r="B8" t="s">
        <v>48</v>
      </c>
      <c r="C8" s="34" t="s">
        <v>49</v>
      </c>
      <c r="D8" s="35" t="s">
        <v>50</v>
      </c>
      <c r="E8" s="36">
        <v>-0.54762846231460571</v>
      </c>
      <c r="F8" s="37">
        <v>5.8602705685394163E-2</v>
      </c>
      <c r="G8" s="36">
        <v>-7.1630068123340607</v>
      </c>
      <c r="H8" s="37">
        <v>131.7555181876659</v>
      </c>
      <c r="I8" s="38">
        <v>11.44509220123291</v>
      </c>
      <c r="J8" s="39">
        <v>-0.61724359931936146</v>
      </c>
      <c r="K8" s="38">
        <v>6.2471968693892261</v>
      </c>
      <c r="L8" s="39">
        <v>-0.33691666379962104</v>
      </c>
      <c r="M8" s="40" t="s">
        <v>51</v>
      </c>
      <c r="N8" s="41">
        <v>275.37540466272867</v>
      </c>
      <c r="O8" s="40" t="s">
        <v>51</v>
      </c>
      <c r="P8" s="41">
        <v>239.12917735625436</v>
      </c>
      <c r="Q8" s="40" t="s">
        <v>51</v>
      </c>
      <c r="R8" s="41">
        <v>1293.9510788465395</v>
      </c>
      <c r="S8" s="42">
        <v>53.545269012451172</v>
      </c>
      <c r="T8" s="41">
        <v>320.99075543048963</v>
      </c>
    </row>
    <row r="9" spans="2:20" x14ac:dyDescent="0.25">
      <c r="B9" t="s">
        <v>48</v>
      </c>
      <c r="C9" s="34" t="s">
        <v>52</v>
      </c>
      <c r="D9" s="35" t="s">
        <v>53</v>
      </c>
      <c r="E9" s="36">
        <v>-0.54762846231460571</v>
      </c>
      <c r="F9" s="37">
        <v>5.8602705685394163E-2</v>
      </c>
      <c r="G9" s="36">
        <v>0.41058124043047428</v>
      </c>
      <c r="H9" s="37">
        <v>138.45358254043046</v>
      </c>
      <c r="I9" s="38">
        <v>7.6533560752868652</v>
      </c>
      <c r="J9" s="39">
        <v>-0.55116192845993117</v>
      </c>
      <c r="K9" s="38">
        <v>4.1775130574048696</v>
      </c>
      <c r="L9" s="39">
        <v>-0.30084659987540285</v>
      </c>
      <c r="M9" s="40" t="s">
        <v>51</v>
      </c>
      <c r="N9" s="41">
        <v>275.37540466272867</v>
      </c>
      <c r="O9" s="40" t="s">
        <v>51</v>
      </c>
      <c r="P9" s="41">
        <v>239.12917735625436</v>
      </c>
      <c r="Q9" s="40" t="s">
        <v>51</v>
      </c>
      <c r="R9" s="41">
        <v>1293.9510788465395</v>
      </c>
      <c r="S9" s="42">
        <v>53.545269012451172</v>
      </c>
      <c r="T9" s="41">
        <v>320.99075543048963</v>
      </c>
    </row>
    <row r="10" spans="2:20" x14ac:dyDescent="0.25">
      <c r="B10" t="s">
        <v>48</v>
      </c>
      <c r="C10" s="34" t="s">
        <v>54</v>
      </c>
      <c r="D10" s="35" t="s">
        <v>55</v>
      </c>
      <c r="E10" s="36">
        <v>-0.54762846231460571</v>
      </c>
      <c r="F10" s="37">
        <v>5.8602705685394163E-2</v>
      </c>
      <c r="G10" s="36">
        <v>34.300526976585388</v>
      </c>
      <c r="H10" s="37">
        <v>170.18684437658536</v>
      </c>
      <c r="I10" s="38">
        <v>1.1249316930770874</v>
      </c>
      <c r="J10" s="39">
        <v>0.80946620320235552</v>
      </c>
      <c r="K10" s="38">
        <v>1.0738981543821216</v>
      </c>
      <c r="L10" s="39">
        <v>0.77274404037449784</v>
      </c>
      <c r="M10" s="40" t="s">
        <v>51</v>
      </c>
      <c r="N10" s="41">
        <v>275.37540466272867</v>
      </c>
      <c r="O10" s="40" t="s">
        <v>51</v>
      </c>
      <c r="P10" s="41">
        <v>239.12917735625436</v>
      </c>
      <c r="Q10" s="40" t="s">
        <v>51</v>
      </c>
      <c r="R10" s="41">
        <v>1293.9510788465395</v>
      </c>
      <c r="S10" s="42">
        <v>53.545269012451172</v>
      </c>
      <c r="T10" s="41">
        <v>320.99075543048963</v>
      </c>
    </row>
    <row r="11" spans="2:20" x14ac:dyDescent="0.25">
      <c r="B11" t="s">
        <v>48</v>
      </c>
      <c r="C11" s="34" t="s">
        <v>56</v>
      </c>
      <c r="D11" s="35" t="s">
        <v>57</v>
      </c>
      <c r="E11" s="36">
        <v>-0.54762846231460571</v>
      </c>
      <c r="F11" s="37">
        <v>5.8602705685394163E-2</v>
      </c>
      <c r="G11" s="36">
        <v>-38</v>
      </c>
      <c r="H11" s="37">
        <v>98.286622299999976</v>
      </c>
      <c r="I11" s="38">
        <v>11.033102989196777</v>
      </c>
      <c r="J11" s="39">
        <v>1.5119078726957724</v>
      </c>
      <c r="K11" s="38">
        <v>4.9985230364290238</v>
      </c>
      <c r="L11" s="39">
        <v>0.68496653552749975</v>
      </c>
      <c r="M11" s="40" t="s">
        <v>51</v>
      </c>
      <c r="N11" s="41">
        <v>275.37540466272867</v>
      </c>
      <c r="O11" s="40" t="s">
        <v>51</v>
      </c>
      <c r="P11" s="41">
        <v>239.12917735625436</v>
      </c>
      <c r="Q11" s="40" t="s">
        <v>51</v>
      </c>
      <c r="R11" s="41">
        <v>1293.9510788465395</v>
      </c>
      <c r="S11" s="42">
        <v>53.545269012451172</v>
      </c>
      <c r="T11" s="41">
        <v>320.99075543048963</v>
      </c>
    </row>
    <row r="12" spans="2:20" x14ac:dyDescent="0.25">
      <c r="B12" t="s">
        <v>48</v>
      </c>
      <c r="C12" s="34" t="s">
        <v>58</v>
      </c>
      <c r="D12" s="35" t="s">
        <v>59</v>
      </c>
      <c r="E12" s="36">
        <v>-0.54762846231460571</v>
      </c>
      <c r="F12" s="37">
        <v>5.8602705685394163E-2</v>
      </c>
      <c r="G12" s="36">
        <v>7.2065830230712891</v>
      </c>
      <c r="H12" s="37">
        <v>146.80333432307128</v>
      </c>
      <c r="I12" s="38">
        <v>9.2893552780151367</v>
      </c>
      <c r="J12" s="39">
        <v>0.80946620320235552</v>
      </c>
      <c r="K12" s="38">
        <v>3.4287716322154997</v>
      </c>
      <c r="L12" s="39">
        <v>0.44183957993605244</v>
      </c>
      <c r="M12" s="40" t="s">
        <v>51</v>
      </c>
      <c r="N12" s="41">
        <v>275.37540466272867</v>
      </c>
      <c r="O12" s="40" t="s">
        <v>51</v>
      </c>
      <c r="P12" s="41">
        <v>239.12917735625436</v>
      </c>
      <c r="Q12" s="40" t="s">
        <v>51</v>
      </c>
      <c r="R12" s="41">
        <v>1293.9510788465395</v>
      </c>
      <c r="S12" s="42">
        <v>53.545269012451172</v>
      </c>
      <c r="T12" s="41">
        <v>320.99075543048963</v>
      </c>
    </row>
    <row r="13" spans="2:20" x14ac:dyDescent="0.25">
      <c r="B13" t="s">
        <v>48</v>
      </c>
      <c r="C13" s="34" t="s">
        <v>60</v>
      </c>
      <c r="D13" s="35" t="s">
        <v>61</v>
      </c>
      <c r="E13" s="36">
        <v>-0.54762846231460571</v>
      </c>
      <c r="F13" s="37">
        <v>5.8602705685394163E-2</v>
      </c>
      <c r="G13" s="36">
        <v>37.074264883995056</v>
      </c>
      <c r="H13" s="37">
        <v>176.81513128399504</v>
      </c>
      <c r="I13" s="38">
        <v>3.3333745002746582</v>
      </c>
      <c r="J13" s="39">
        <v>-1.9598874266676836</v>
      </c>
      <c r="K13" s="38">
        <v>1.8194913921597287</v>
      </c>
      <c r="L13" s="39">
        <v>-0.7234093443274846</v>
      </c>
      <c r="M13" s="40" t="s">
        <v>51</v>
      </c>
      <c r="N13" s="41">
        <v>275.37540466272867</v>
      </c>
      <c r="O13" s="40" t="s">
        <v>51</v>
      </c>
      <c r="P13" s="41">
        <v>239.12917735625436</v>
      </c>
      <c r="Q13" s="40" t="s">
        <v>51</v>
      </c>
      <c r="R13" s="41">
        <v>1293.9510788465395</v>
      </c>
      <c r="S13" s="42">
        <v>53.545269012451172</v>
      </c>
      <c r="T13" s="41">
        <v>320.99075543048963</v>
      </c>
    </row>
    <row r="14" spans="2:20" x14ac:dyDescent="0.25">
      <c r="B14" t="s">
        <v>48</v>
      </c>
      <c r="C14" s="34" t="s">
        <v>62</v>
      </c>
      <c r="D14" s="35" t="s">
        <v>63</v>
      </c>
      <c r="E14" s="36">
        <v>-0.54762846231460571</v>
      </c>
      <c r="F14" s="37">
        <v>5.8602705685394163E-2</v>
      </c>
      <c r="G14" s="36">
        <v>-10.379902273416519</v>
      </c>
      <c r="H14" s="37">
        <v>128.76257522658346</v>
      </c>
      <c r="I14" s="38">
        <v>4.8717226982116699</v>
      </c>
      <c r="J14" s="39">
        <v>-1.1349467949170244</v>
      </c>
      <c r="K14" s="38">
        <v>2.6591844131689775</v>
      </c>
      <c r="L14" s="39">
        <v>-0.61950012629563467</v>
      </c>
      <c r="M14" s="40" t="s">
        <v>51</v>
      </c>
      <c r="N14" s="41">
        <v>275.37540466272867</v>
      </c>
      <c r="O14" s="40" t="s">
        <v>51</v>
      </c>
      <c r="P14" s="41">
        <v>239.12917735625436</v>
      </c>
      <c r="Q14" s="40" t="s">
        <v>51</v>
      </c>
      <c r="R14" s="41">
        <v>1293.9510788465395</v>
      </c>
      <c r="S14" s="42">
        <v>53.545269012451172</v>
      </c>
      <c r="T14" s="41">
        <v>320.99075543048963</v>
      </c>
    </row>
    <row r="15" spans="2:20" x14ac:dyDescent="0.25">
      <c r="B15" t="s">
        <v>48</v>
      </c>
      <c r="C15" s="34" t="s">
        <v>64</v>
      </c>
      <c r="D15" s="35" t="s">
        <v>65</v>
      </c>
      <c r="E15" s="36">
        <v>-0.54762846231460571</v>
      </c>
      <c r="F15" s="37">
        <v>5.8602705685394163E-2</v>
      </c>
      <c r="G15" s="36">
        <v>1.2674237601459026</v>
      </c>
      <c r="H15" s="37">
        <v>139.67857616014587</v>
      </c>
      <c r="I15" s="38">
        <v>6.5695314407348633</v>
      </c>
      <c r="J15" s="39">
        <v>-0.48153613463379763</v>
      </c>
      <c r="K15" s="38">
        <v>4.7743314249424929</v>
      </c>
      <c r="L15" s="39">
        <v>-0.34995084817956412</v>
      </c>
      <c r="M15" s="40" t="s">
        <v>51</v>
      </c>
      <c r="N15" s="41">
        <v>275.37540466272867</v>
      </c>
      <c r="O15" s="40" t="s">
        <v>51</v>
      </c>
      <c r="P15" s="41">
        <v>239.12917735625436</v>
      </c>
      <c r="Q15" s="40" t="s">
        <v>51</v>
      </c>
      <c r="R15" s="41">
        <v>1293.9510788465395</v>
      </c>
      <c r="S15" s="42">
        <v>53.545269012451172</v>
      </c>
      <c r="T15" s="41">
        <v>320.99075543048963</v>
      </c>
    </row>
    <row r="16" spans="2:20" x14ac:dyDescent="0.25">
      <c r="B16" t="s">
        <v>48</v>
      </c>
      <c r="C16" s="34" t="s">
        <v>66</v>
      </c>
      <c r="D16" s="35" t="s">
        <v>67</v>
      </c>
      <c r="E16" s="36">
        <v>-0.54762846231460571</v>
      </c>
      <c r="F16" s="37">
        <v>5.8602705685394163E-2</v>
      </c>
      <c r="G16" s="36">
        <v>89.578419923782349</v>
      </c>
      <c r="H16" s="37">
        <v>214.44941752378233</v>
      </c>
      <c r="I16" s="38">
        <v>7.0349330902099609</v>
      </c>
      <c r="J16" s="39">
        <v>3.7348843203002025</v>
      </c>
      <c r="K16" s="38">
        <v>5.8542771535194396</v>
      </c>
      <c r="L16" s="39">
        <v>3.1080676485465881</v>
      </c>
      <c r="M16" s="40" t="s">
        <v>51</v>
      </c>
      <c r="N16" s="41">
        <v>275.37540466272867</v>
      </c>
      <c r="O16" s="40" t="s">
        <v>51</v>
      </c>
      <c r="P16" s="41">
        <v>239.12917735625436</v>
      </c>
      <c r="Q16" s="40" t="s">
        <v>51</v>
      </c>
      <c r="R16" s="41">
        <v>1293.9510788465395</v>
      </c>
      <c r="S16" s="42">
        <v>53.545269012451172</v>
      </c>
      <c r="T16" s="41">
        <v>320.99075543048963</v>
      </c>
    </row>
    <row r="17" spans="2:20" x14ac:dyDescent="0.25">
      <c r="B17" t="s">
        <v>48</v>
      </c>
      <c r="C17" s="34" t="s">
        <v>68</v>
      </c>
      <c r="D17" s="35" t="s">
        <v>69</v>
      </c>
      <c r="E17" s="36">
        <v>-0.54762846231460571</v>
      </c>
      <c r="F17" s="37">
        <v>5.8602705685394163E-2</v>
      </c>
      <c r="G17" s="36">
        <v>-23.975002765655518</v>
      </c>
      <c r="H17" s="37">
        <v>115.80197213434448</v>
      </c>
      <c r="I17" s="38">
        <v>6.1224675178527832</v>
      </c>
      <c r="J17" s="39">
        <v>-0.53085831415430329</v>
      </c>
      <c r="K17" s="38">
        <v>7.1660788410758967</v>
      </c>
      <c r="L17" s="39">
        <v>-0.62134629895178917</v>
      </c>
      <c r="M17" s="40" t="s">
        <v>51</v>
      </c>
      <c r="N17" s="41">
        <v>275.37540466272867</v>
      </c>
      <c r="O17" s="40" t="s">
        <v>51</v>
      </c>
      <c r="P17" s="41">
        <v>239.12917735625436</v>
      </c>
      <c r="Q17" s="40" t="s">
        <v>51</v>
      </c>
      <c r="R17" s="41">
        <v>1293.9510788465395</v>
      </c>
      <c r="S17" s="42">
        <v>53.545269012451172</v>
      </c>
      <c r="T17" s="41">
        <v>320.99075543048963</v>
      </c>
    </row>
    <row r="18" spans="2:20" x14ac:dyDescent="0.25">
      <c r="B18" t="s">
        <v>48</v>
      </c>
      <c r="C18" s="34" t="s">
        <v>70</v>
      </c>
      <c r="D18" s="35" t="s">
        <v>71</v>
      </c>
      <c r="E18" s="36">
        <v>-0.54762846231460571</v>
      </c>
      <c r="F18" s="37">
        <v>5.8602705685394163E-2</v>
      </c>
      <c r="G18" s="36">
        <v>78.500622510910034</v>
      </c>
      <c r="H18" s="37">
        <v>214.02987531091</v>
      </c>
      <c r="I18" s="38">
        <v>1.5633761882781982</v>
      </c>
      <c r="J18" s="39">
        <v>0.68014020200286573</v>
      </c>
      <c r="K18" s="38">
        <v>0.81119650701761237</v>
      </c>
      <c r="L18" s="39">
        <v>0.35290761128619652</v>
      </c>
      <c r="M18" s="40" t="s">
        <v>51</v>
      </c>
      <c r="N18" s="41">
        <v>275.37540466272867</v>
      </c>
      <c r="O18" s="40" t="s">
        <v>51</v>
      </c>
      <c r="P18" s="41">
        <v>239.12917735625436</v>
      </c>
      <c r="Q18" s="40" t="s">
        <v>51</v>
      </c>
      <c r="R18" s="41">
        <v>1293.9510788465395</v>
      </c>
      <c r="S18" s="42">
        <v>53.545269012451172</v>
      </c>
      <c r="T18" s="41">
        <v>320.99075543048963</v>
      </c>
    </row>
    <row r="19" spans="2:20" x14ac:dyDescent="0.25">
      <c r="B19" t="s">
        <v>48</v>
      </c>
      <c r="C19" s="34" t="s">
        <v>72</v>
      </c>
      <c r="D19" s="35" t="s">
        <v>73</v>
      </c>
      <c r="E19" s="36">
        <v>-0.54762846231460571</v>
      </c>
      <c r="F19" s="37">
        <v>5.8602705685394163E-2</v>
      </c>
      <c r="G19" s="36">
        <v>18.304042518138885</v>
      </c>
      <c r="H19" s="37">
        <v>157.74384291813891</v>
      </c>
      <c r="I19" s="38">
        <v>12.962995529174805</v>
      </c>
      <c r="J19" s="39">
        <v>0.80946620320235552</v>
      </c>
      <c r="K19" s="38">
        <v>7.0757302487299869</v>
      </c>
      <c r="L19" s="39">
        <v>0.44183957993605244</v>
      </c>
      <c r="M19" s="40" t="s">
        <v>51</v>
      </c>
      <c r="N19" s="41">
        <v>275.37540466272867</v>
      </c>
      <c r="O19" s="40" t="s">
        <v>51</v>
      </c>
      <c r="P19" s="41">
        <v>239.12917735625436</v>
      </c>
      <c r="Q19" s="40" t="s">
        <v>51</v>
      </c>
      <c r="R19" s="41">
        <v>1293.9510788465395</v>
      </c>
      <c r="S19" s="42">
        <v>53.545269012451172</v>
      </c>
      <c r="T19" s="41">
        <v>320.99075543048963</v>
      </c>
    </row>
    <row r="20" spans="2:20" x14ac:dyDescent="0.25">
      <c r="B20" t="s">
        <v>48</v>
      </c>
      <c r="C20" s="34" t="s">
        <v>74</v>
      </c>
      <c r="D20" s="35" t="s">
        <v>75</v>
      </c>
      <c r="E20" s="36">
        <v>-0.54762846231460571</v>
      </c>
      <c r="F20" s="37">
        <v>5.8602705685394163E-2</v>
      </c>
      <c r="G20" s="36">
        <v>-35.848093032836914</v>
      </c>
      <c r="H20" s="37">
        <v>100.03822436716305</v>
      </c>
      <c r="I20" s="38">
        <v>13.005224227905273</v>
      </c>
      <c r="J20" s="39">
        <v>0.80946620320235552</v>
      </c>
      <c r="K20" s="38">
        <v>7.0987803902114992</v>
      </c>
      <c r="L20" s="39">
        <v>0.44183957993605244</v>
      </c>
      <c r="M20" s="40" t="s">
        <v>51</v>
      </c>
      <c r="N20" s="41">
        <v>275.37540466272867</v>
      </c>
      <c r="O20" s="40" t="s">
        <v>51</v>
      </c>
      <c r="P20" s="41">
        <v>239.12917735625436</v>
      </c>
      <c r="Q20" s="40" t="s">
        <v>51</v>
      </c>
      <c r="R20" s="41">
        <v>1293.9510788465395</v>
      </c>
      <c r="S20" s="42">
        <v>53.545269012451172</v>
      </c>
      <c r="T20" s="41">
        <v>320.99075543048963</v>
      </c>
    </row>
    <row r="21" spans="2:20" x14ac:dyDescent="0.25">
      <c r="B21" t="s">
        <v>48</v>
      </c>
      <c r="C21" s="34" t="s">
        <v>76</v>
      </c>
      <c r="D21" s="35" t="s">
        <v>77</v>
      </c>
      <c r="E21" s="36">
        <v>-0.54762846231460571</v>
      </c>
      <c r="F21" s="37">
        <v>5.8602705685394163E-2</v>
      </c>
      <c r="G21" s="36">
        <v>-0.76732910238206387</v>
      </c>
      <c r="H21" s="37">
        <v>138.9549793976179</v>
      </c>
      <c r="I21" s="38">
        <v>9.9133567810058594</v>
      </c>
      <c r="J21" s="39">
        <v>0.80946620320235552</v>
      </c>
      <c r="K21" s="38">
        <v>5.4111133714385318</v>
      </c>
      <c r="L21" s="39">
        <v>0.44183957993605244</v>
      </c>
      <c r="M21" s="40" t="s">
        <v>51</v>
      </c>
      <c r="N21" s="41">
        <v>275.37540466272867</v>
      </c>
      <c r="O21" s="40" t="s">
        <v>51</v>
      </c>
      <c r="P21" s="41">
        <v>239.12917735625436</v>
      </c>
      <c r="Q21" s="40" t="s">
        <v>51</v>
      </c>
      <c r="R21" s="41">
        <v>1293.9510788465395</v>
      </c>
      <c r="S21" s="42">
        <v>53.545269012451172</v>
      </c>
      <c r="T21" s="41">
        <v>320.99075543048963</v>
      </c>
    </row>
    <row r="22" spans="2:20" x14ac:dyDescent="0.25">
      <c r="B22" t="s">
        <v>48</v>
      </c>
      <c r="C22" s="34" t="s">
        <v>78</v>
      </c>
      <c r="D22" s="35" t="s">
        <v>79</v>
      </c>
      <c r="E22" s="36">
        <v>-0.54762846231460571</v>
      </c>
      <c r="F22" s="37">
        <v>5.8602705685394163E-2</v>
      </c>
      <c r="G22" s="36">
        <v>50.629371404647827</v>
      </c>
      <c r="H22" s="37">
        <v>186.51568880464779</v>
      </c>
      <c r="I22" s="38">
        <v>4.8098959922790527</v>
      </c>
      <c r="J22" s="39">
        <v>0.80946620320235552</v>
      </c>
      <c r="K22" s="38">
        <v>2.6254368821787697</v>
      </c>
      <c r="L22" s="39">
        <v>0.44183957993605244</v>
      </c>
      <c r="M22" s="40" t="s">
        <v>51</v>
      </c>
      <c r="N22" s="41">
        <v>275.37540466272867</v>
      </c>
      <c r="O22" s="40" t="s">
        <v>51</v>
      </c>
      <c r="P22" s="41">
        <v>239.12917735625436</v>
      </c>
      <c r="Q22" s="40" t="s">
        <v>51</v>
      </c>
      <c r="R22" s="41">
        <v>1293.9510788465395</v>
      </c>
      <c r="S22" s="42">
        <v>53.545269012451172</v>
      </c>
      <c r="T22" s="41">
        <v>320.99075543048963</v>
      </c>
    </row>
    <row r="23" spans="2:20" x14ac:dyDescent="0.25">
      <c r="B23" t="s">
        <v>48</v>
      </c>
      <c r="C23" s="34" t="s">
        <v>80</v>
      </c>
      <c r="D23" s="35" t="s">
        <v>81</v>
      </c>
      <c r="E23" s="36">
        <v>-0.54762846231460571</v>
      </c>
      <c r="F23" s="37">
        <v>5.8602705685394163E-2</v>
      </c>
      <c r="G23" s="36">
        <v>-19.214515388011932</v>
      </c>
      <c r="H23" s="37">
        <v>119.30615761198803</v>
      </c>
      <c r="I23" s="38">
        <v>14.954154014587402</v>
      </c>
      <c r="J23" s="39">
        <v>0.10098548037325017</v>
      </c>
      <c r="K23" s="38">
        <v>9.158891452298068</v>
      </c>
      <c r="L23" s="39">
        <v>6.1850041941158548E-2</v>
      </c>
      <c r="M23" s="40" t="s">
        <v>51</v>
      </c>
      <c r="N23" s="41">
        <v>275.37540466272867</v>
      </c>
      <c r="O23" s="40" t="s">
        <v>51</v>
      </c>
      <c r="P23" s="41">
        <v>239.12917735625436</v>
      </c>
      <c r="Q23" s="40" t="s">
        <v>51</v>
      </c>
      <c r="R23" s="41">
        <v>1293.9510788465395</v>
      </c>
      <c r="S23" s="42">
        <v>53.545269012451172</v>
      </c>
      <c r="T23" s="41">
        <v>320.99075543048963</v>
      </c>
    </row>
    <row r="24" spans="2:20" x14ac:dyDescent="0.25">
      <c r="B24" t="s">
        <v>48</v>
      </c>
      <c r="C24" s="34" t="s">
        <v>82</v>
      </c>
      <c r="D24" s="35" t="s">
        <v>83</v>
      </c>
      <c r="E24" s="36">
        <v>-0.54762846231460571</v>
      </c>
      <c r="F24" s="37">
        <v>5.8602705685394163E-2</v>
      </c>
      <c r="G24" s="36">
        <v>30.148994922637939</v>
      </c>
      <c r="H24" s="37">
        <v>169.3087757226379</v>
      </c>
      <c r="I24" s="38">
        <v>5.8957529067993164</v>
      </c>
      <c r="J24" s="39">
        <v>-1.4221784033506046</v>
      </c>
      <c r="K24" s="38">
        <v>3.2181417549507763</v>
      </c>
      <c r="L24" s="39">
        <v>-0.77628282174675522</v>
      </c>
      <c r="M24" s="40" t="s">
        <v>51</v>
      </c>
      <c r="N24" s="41">
        <v>275.37540466272867</v>
      </c>
      <c r="O24" s="40" t="s">
        <v>51</v>
      </c>
      <c r="P24" s="41">
        <v>239.12917735625436</v>
      </c>
      <c r="Q24" s="40" t="s">
        <v>51</v>
      </c>
      <c r="R24" s="41">
        <v>1293.9510788465395</v>
      </c>
      <c r="S24" s="42">
        <v>53.545269012451172</v>
      </c>
      <c r="T24" s="41">
        <v>320.99075543048963</v>
      </c>
    </row>
    <row r="25" spans="2:20" x14ac:dyDescent="0.25">
      <c r="B25" t="s">
        <v>48</v>
      </c>
      <c r="C25" s="34" t="s">
        <v>84</v>
      </c>
      <c r="D25" s="35" t="s">
        <v>85</v>
      </c>
      <c r="E25" s="36">
        <v>-0.54762846231460571</v>
      </c>
      <c r="F25" s="37">
        <v>5.8602705685394163E-2</v>
      </c>
      <c r="G25" s="36">
        <v>9.8207272589206696</v>
      </c>
      <c r="H25" s="37">
        <v>149.43367915892063</v>
      </c>
      <c r="I25" s="38">
        <v>9.328791618347168</v>
      </c>
      <c r="J25" s="39">
        <v>0.80946620320235552</v>
      </c>
      <c r="K25" s="38">
        <v>5.0920339276117721</v>
      </c>
      <c r="L25" s="39">
        <v>0.44183957993605244</v>
      </c>
      <c r="M25" s="40" t="s">
        <v>51</v>
      </c>
      <c r="N25" s="41">
        <v>275.37540466272867</v>
      </c>
      <c r="O25" s="40" t="s">
        <v>51</v>
      </c>
      <c r="P25" s="41">
        <v>239.12917735625436</v>
      </c>
      <c r="Q25" s="40" t="s">
        <v>51</v>
      </c>
      <c r="R25" s="41">
        <v>1293.9510788465395</v>
      </c>
      <c r="S25" s="42">
        <v>53.545269012451172</v>
      </c>
      <c r="T25" s="41">
        <v>320.99075543048963</v>
      </c>
    </row>
    <row r="26" spans="2:20" x14ac:dyDescent="0.25">
      <c r="B26" t="s">
        <v>48</v>
      </c>
      <c r="C26" s="43" t="s">
        <v>86</v>
      </c>
      <c r="D26" s="35" t="s">
        <v>87</v>
      </c>
      <c r="E26" s="36">
        <v>-0.54762846231460571</v>
      </c>
      <c r="F26" s="37">
        <v>5.8602705685394163E-2</v>
      </c>
      <c r="G26" s="36">
        <v>-7.6325654983520508</v>
      </c>
      <c r="H26" s="37">
        <v>132.11707180164797</v>
      </c>
      <c r="I26" s="38">
        <v>17.505767822265625</v>
      </c>
      <c r="J26" s="39">
        <v>0.80946620320235552</v>
      </c>
      <c r="K26" s="38">
        <v>9.5553601502425263</v>
      </c>
      <c r="L26" s="39">
        <v>0.44183957993605244</v>
      </c>
      <c r="M26" s="40" t="s">
        <v>51</v>
      </c>
      <c r="N26" s="41">
        <v>275.37540466272867</v>
      </c>
      <c r="O26" s="40" t="s">
        <v>51</v>
      </c>
      <c r="P26" s="41">
        <v>239.12917735625436</v>
      </c>
      <c r="Q26" s="40" t="s">
        <v>51</v>
      </c>
      <c r="R26" s="41">
        <v>1293.9510788465395</v>
      </c>
      <c r="S26" s="42">
        <v>53.545269012451172</v>
      </c>
      <c r="T26" s="41">
        <v>320.99075543048963</v>
      </c>
    </row>
    <row r="27" spans="2:20" x14ac:dyDescent="0.25">
      <c r="B27" t="s">
        <v>0</v>
      </c>
      <c r="C27" s="44" t="s">
        <v>88</v>
      </c>
      <c r="D27" s="45" t="s">
        <v>89</v>
      </c>
      <c r="E27" s="36">
        <v>-0.54762846231460571</v>
      </c>
      <c r="F27" s="37">
        <v>5.8602705685394163E-2</v>
      </c>
      <c r="G27" s="36">
        <v>6.7078582942485809</v>
      </c>
      <c r="H27" s="37">
        <v>142.59417569424855</v>
      </c>
      <c r="I27" s="38">
        <v>7.6766190528869629</v>
      </c>
      <c r="J27" s="39">
        <v>0.80946620320235552</v>
      </c>
      <c r="K27" s="38">
        <v>4.190210936834827</v>
      </c>
      <c r="L27" s="39">
        <v>0.44183957993605244</v>
      </c>
      <c r="M27" s="40" t="s">
        <v>51</v>
      </c>
      <c r="N27" s="41">
        <v>275.37540466272867</v>
      </c>
      <c r="O27" s="40" t="s">
        <v>51</v>
      </c>
      <c r="P27" s="41">
        <v>239.12917735625436</v>
      </c>
      <c r="Q27" s="40" t="s">
        <v>51</v>
      </c>
      <c r="R27" s="41">
        <v>1293.9510788465395</v>
      </c>
      <c r="S27" s="42">
        <v>53.545269012451172</v>
      </c>
      <c r="T27" s="41">
        <v>320.99075543048963</v>
      </c>
    </row>
    <row r="28" spans="2:20" x14ac:dyDescent="0.25">
      <c r="B28" t="s">
        <v>1</v>
      </c>
      <c r="C28" s="43" t="s">
        <v>90</v>
      </c>
      <c r="D28" s="35" t="s">
        <v>91</v>
      </c>
      <c r="E28" s="36">
        <v>3.75</v>
      </c>
      <c r="F28" s="37">
        <v>4.313242808</v>
      </c>
      <c r="G28" s="36">
        <v>123.75000119999999</v>
      </c>
      <c r="H28" s="37">
        <v>230.32912609999994</v>
      </c>
      <c r="I28" s="38">
        <v>8.5456487578886033</v>
      </c>
      <c r="J28" s="39">
        <v>0.80946620320235552</v>
      </c>
      <c r="K28" s="38">
        <v>3.3225584918455984</v>
      </c>
      <c r="L28" s="39">
        <v>0.31472143116451967</v>
      </c>
      <c r="M28" s="40" t="s">
        <v>51</v>
      </c>
      <c r="N28" s="41">
        <v>275.37540466272867</v>
      </c>
      <c r="O28" s="40" t="s">
        <v>51</v>
      </c>
      <c r="P28" s="41">
        <v>239.12917735625436</v>
      </c>
      <c r="Q28" s="40" t="s">
        <v>51</v>
      </c>
      <c r="R28" s="41">
        <v>1293.9510788465395</v>
      </c>
      <c r="S28" s="42">
        <v>53.545269012451172</v>
      </c>
      <c r="T28" s="41">
        <v>320.99075543048963</v>
      </c>
    </row>
    <row r="29" spans="2:20" x14ac:dyDescent="0.25">
      <c r="B29" t="s">
        <v>2</v>
      </c>
      <c r="C29" s="43" t="s">
        <v>92</v>
      </c>
      <c r="D29" s="35" t="s">
        <v>93</v>
      </c>
      <c r="E29" s="36">
        <v>-0.6</v>
      </c>
      <c r="F29" s="37">
        <v>0.18514751799999984</v>
      </c>
      <c r="G29" s="36">
        <v>-28.500000399999998</v>
      </c>
      <c r="H29" s="37">
        <v>116.53273629999993</v>
      </c>
      <c r="I29" s="38">
        <v>11.5747133900619</v>
      </c>
      <c r="J29" s="39">
        <v>-1.3135873617082794</v>
      </c>
      <c r="K29" s="38">
        <v>12.287704160176323</v>
      </c>
      <c r="L29" s="39">
        <v>-1.3945030296021477</v>
      </c>
      <c r="M29" s="40" t="s">
        <v>51</v>
      </c>
      <c r="N29" s="41">
        <v>275.37540466272867</v>
      </c>
      <c r="O29" s="40" t="s">
        <v>51</v>
      </c>
      <c r="P29" s="41">
        <v>239.12917735625436</v>
      </c>
      <c r="Q29" s="40" t="s">
        <v>51</v>
      </c>
      <c r="R29" s="41">
        <v>1293.9510788465395</v>
      </c>
      <c r="S29" s="42">
        <v>53.545269012451172</v>
      </c>
      <c r="T29" s="41">
        <v>320.99075543048963</v>
      </c>
    </row>
    <row r="30" spans="2:20" x14ac:dyDescent="0.25">
      <c r="B30" t="s">
        <v>3</v>
      </c>
      <c r="C30" s="43" t="s">
        <v>94</v>
      </c>
      <c r="D30" s="35" t="s">
        <v>95</v>
      </c>
      <c r="E30" s="36">
        <v>2.5</v>
      </c>
      <c r="F30" s="37">
        <v>3.1062311679999999</v>
      </c>
      <c r="G30" s="36">
        <v>36.358353979958103</v>
      </c>
      <c r="H30" s="37">
        <v>172.24467137995808</v>
      </c>
      <c r="I30" s="38">
        <v>6.9027943016405802</v>
      </c>
      <c r="J30" s="39">
        <v>0.80946620320235552</v>
      </c>
      <c r="K30" s="38">
        <v>3.7678259111448167</v>
      </c>
      <c r="L30" s="39">
        <v>0.44183957993605244</v>
      </c>
      <c r="M30" s="40" t="s">
        <v>51</v>
      </c>
      <c r="N30" s="41">
        <v>275.37540466272867</v>
      </c>
      <c r="O30" s="40" t="s">
        <v>51</v>
      </c>
      <c r="P30" s="41">
        <v>239.12917735625436</v>
      </c>
      <c r="Q30" s="40" t="s">
        <v>51</v>
      </c>
      <c r="R30" s="41">
        <v>1293.9510788465395</v>
      </c>
      <c r="S30" s="42">
        <v>53.545269012451172</v>
      </c>
      <c r="T30" s="41">
        <v>320.99075543048963</v>
      </c>
    </row>
    <row r="31" spans="2:20" x14ac:dyDescent="0.25">
      <c r="B31" t="s">
        <v>4</v>
      </c>
      <c r="C31" s="43" t="s">
        <v>96</v>
      </c>
      <c r="D31" s="35" t="s">
        <v>97</v>
      </c>
      <c r="E31" s="36">
        <v>1.75</v>
      </c>
      <c r="F31" s="37">
        <v>1.4834368969999998</v>
      </c>
      <c r="G31" s="36">
        <v>118.5000002</v>
      </c>
      <c r="H31" s="37">
        <v>267.2663033</v>
      </c>
      <c r="I31" s="38">
        <v>9.2091659400000108</v>
      </c>
      <c r="J31" s="39">
        <v>0.80946620320235552</v>
      </c>
      <c r="K31" s="38">
        <v>5.026737366419507</v>
      </c>
      <c r="L31" s="39">
        <v>0.44183957993605244</v>
      </c>
      <c r="M31" s="40" t="s">
        <v>51</v>
      </c>
      <c r="N31" s="41">
        <v>275.37540466272867</v>
      </c>
      <c r="O31" s="40" t="s">
        <v>51</v>
      </c>
      <c r="P31" s="41">
        <v>239.12917735625436</v>
      </c>
      <c r="Q31" s="40" t="s">
        <v>51</v>
      </c>
      <c r="R31" s="41">
        <v>1293.9510788465395</v>
      </c>
      <c r="S31" s="42">
        <v>53.545269012451172</v>
      </c>
      <c r="T31" s="41">
        <v>320.99075543048963</v>
      </c>
    </row>
    <row r="32" spans="2:20" x14ac:dyDescent="0.25">
      <c r="B32" t="s">
        <v>5</v>
      </c>
      <c r="C32" s="43" t="s">
        <v>98</v>
      </c>
      <c r="D32" s="35" t="s">
        <v>99</v>
      </c>
      <c r="E32" s="36">
        <v>0</v>
      </c>
      <c r="F32" s="37">
        <v>0.56168326700000004</v>
      </c>
      <c r="G32" s="36">
        <v>15.749999799999999</v>
      </c>
      <c r="H32" s="37">
        <v>109.50404100000002</v>
      </c>
      <c r="I32" s="38">
        <v>15.8297861350789</v>
      </c>
      <c r="J32" s="39">
        <v>0.80946620320235552</v>
      </c>
      <c r="K32" s="38">
        <v>12.361193473754067</v>
      </c>
      <c r="L32" s="39">
        <v>0.44183957993605244</v>
      </c>
      <c r="M32" s="40" t="s">
        <v>51</v>
      </c>
      <c r="N32" s="41">
        <v>275.37540466272867</v>
      </c>
      <c r="O32" s="40" t="s">
        <v>51</v>
      </c>
      <c r="P32" s="41">
        <v>239.12917735625436</v>
      </c>
      <c r="Q32" s="40" t="s">
        <v>51</v>
      </c>
      <c r="R32" s="41">
        <v>1293.9510788465395</v>
      </c>
      <c r="S32" s="42">
        <v>53.545269012451172</v>
      </c>
      <c r="T32" s="41">
        <v>320.99075543048963</v>
      </c>
    </row>
    <row r="33" spans="2:20" x14ac:dyDescent="0.25">
      <c r="B33" t="s">
        <v>6</v>
      </c>
      <c r="C33" s="43" t="s">
        <v>100</v>
      </c>
      <c r="D33" s="35" t="s">
        <v>101</v>
      </c>
      <c r="E33" s="36">
        <v>2.4</v>
      </c>
      <c r="F33" s="37">
        <v>2.7754164579999996</v>
      </c>
      <c r="G33" s="36">
        <v>205.57500119999997</v>
      </c>
      <c r="H33" s="37">
        <v>346.7871844</v>
      </c>
      <c r="I33" s="38">
        <v>8.5122245384654622</v>
      </c>
      <c r="J33" s="39">
        <v>0.80946620320235552</v>
      </c>
      <c r="K33" s="38">
        <v>4.7799673356667034</v>
      </c>
      <c r="L33" s="39">
        <v>0.45454886594555555</v>
      </c>
      <c r="M33" s="40" t="s">
        <v>51</v>
      </c>
      <c r="N33" s="41">
        <v>275.37540466272867</v>
      </c>
      <c r="O33" s="40" t="s">
        <v>51</v>
      </c>
      <c r="P33" s="41">
        <v>239.12917735625436</v>
      </c>
      <c r="Q33" s="40" t="s">
        <v>51</v>
      </c>
      <c r="R33" s="41">
        <v>1293.9510788465395</v>
      </c>
      <c r="S33" s="42">
        <v>53.545269012451172</v>
      </c>
      <c r="T33" s="41">
        <v>320.99075543048963</v>
      </c>
    </row>
    <row r="34" spans="2:20" x14ac:dyDescent="0.25">
      <c r="B34" t="s">
        <v>7</v>
      </c>
      <c r="C34" s="43" t="s">
        <v>102</v>
      </c>
      <c r="D34" s="35" t="s">
        <v>103</v>
      </c>
      <c r="E34" s="36">
        <v>1.75</v>
      </c>
      <c r="F34" s="37">
        <v>1.4916888699999999</v>
      </c>
      <c r="G34" s="36">
        <v>261.500001</v>
      </c>
      <c r="H34" s="37">
        <v>397.38631839999994</v>
      </c>
      <c r="I34" s="38">
        <v>3.7299362991331599</v>
      </c>
      <c r="J34" s="39">
        <v>0.80946620320235552</v>
      </c>
      <c r="K34" s="38">
        <v>2.0359509527110466</v>
      </c>
      <c r="L34" s="39">
        <v>0.44183957993605244</v>
      </c>
      <c r="M34" s="40" t="s">
        <v>51</v>
      </c>
      <c r="N34" s="41">
        <v>275.37540466272867</v>
      </c>
      <c r="O34" s="40" t="s">
        <v>51</v>
      </c>
      <c r="P34" s="41">
        <v>239.12917735625436</v>
      </c>
      <c r="Q34" s="40" t="s">
        <v>51</v>
      </c>
      <c r="R34" s="41">
        <v>1293.9510788465395</v>
      </c>
      <c r="S34" s="42">
        <v>53.545269012451172</v>
      </c>
      <c r="T34" s="41">
        <v>320.99075543048963</v>
      </c>
    </row>
    <row r="35" spans="2:20" x14ac:dyDescent="0.25">
      <c r="B35" t="s">
        <v>8</v>
      </c>
      <c r="C35" s="44" t="s">
        <v>104</v>
      </c>
      <c r="D35" s="45" t="s">
        <v>105</v>
      </c>
      <c r="E35" s="36">
        <v>0</v>
      </c>
      <c r="F35" s="37">
        <v>0.77258868600000008</v>
      </c>
      <c r="G35" s="36">
        <v>27</v>
      </c>
      <c r="H35" s="37">
        <v>170.36535920000003</v>
      </c>
      <c r="I35" s="38">
        <v>7.9776403165650898</v>
      </c>
      <c r="J35" s="39">
        <v>0.80946620320235552</v>
      </c>
      <c r="K35" s="38">
        <v>4.3545205870329271</v>
      </c>
      <c r="L35" s="39">
        <v>0.44183957993605244</v>
      </c>
      <c r="M35" s="40" t="s">
        <v>51</v>
      </c>
      <c r="N35" s="41">
        <v>275.37540466272867</v>
      </c>
      <c r="O35" s="40" t="s">
        <v>51</v>
      </c>
      <c r="P35" s="41">
        <v>239.12917735625436</v>
      </c>
      <c r="Q35" s="40" t="s">
        <v>51</v>
      </c>
      <c r="R35" s="41">
        <v>1293.9510788465395</v>
      </c>
      <c r="S35" s="42">
        <v>53.545269012451172</v>
      </c>
      <c r="T35" s="41">
        <v>320.99075543048963</v>
      </c>
    </row>
    <row r="36" spans="2:20" x14ac:dyDescent="0.25">
      <c r="B36" t="s">
        <v>9</v>
      </c>
      <c r="C36" s="43" t="s">
        <v>106</v>
      </c>
      <c r="D36" s="35" t="s">
        <v>107</v>
      </c>
      <c r="E36" s="36">
        <v>0.5</v>
      </c>
      <c r="F36" s="37">
        <v>1.342025697</v>
      </c>
      <c r="G36" s="36">
        <v>169.79999999999998</v>
      </c>
      <c r="H36" s="37">
        <v>283.5157678999999</v>
      </c>
      <c r="I36" s="46" t="s">
        <v>108</v>
      </c>
      <c r="J36" s="39">
        <v>0.34618569606881255</v>
      </c>
      <c r="K36" s="46" t="s">
        <v>108</v>
      </c>
      <c r="L36" s="39">
        <v>0.18896223452664213</v>
      </c>
      <c r="M36" s="40" t="s">
        <v>51</v>
      </c>
      <c r="N36" s="41">
        <v>275.37540466272867</v>
      </c>
      <c r="O36" s="40" t="s">
        <v>51</v>
      </c>
      <c r="P36" s="41">
        <v>239.12917735625436</v>
      </c>
      <c r="Q36" s="40" t="s">
        <v>51</v>
      </c>
      <c r="R36" s="41">
        <v>1293.9510788465395</v>
      </c>
      <c r="S36" s="42">
        <v>53.545269012451172</v>
      </c>
      <c r="T36" s="41">
        <v>320.99075543048963</v>
      </c>
    </row>
    <row r="37" spans="2:20" x14ac:dyDescent="0.25">
      <c r="B37" t="s">
        <v>10</v>
      </c>
      <c r="C37" s="43" t="s">
        <v>109</v>
      </c>
      <c r="D37" s="35" t="s">
        <v>110</v>
      </c>
      <c r="E37" s="36">
        <v>2</v>
      </c>
      <c r="F37" s="37">
        <v>2.8961386441999997</v>
      </c>
      <c r="G37" s="36">
        <v>410.29999999999995</v>
      </c>
      <c r="H37" s="37">
        <v>451.45316867999992</v>
      </c>
      <c r="I37" s="46" t="s">
        <v>108</v>
      </c>
      <c r="J37" s="39">
        <v>0.34618569606881255</v>
      </c>
      <c r="K37" s="46" t="s">
        <v>108</v>
      </c>
      <c r="L37" s="39">
        <v>0.18896223452664213</v>
      </c>
      <c r="M37" s="40" t="s">
        <v>51</v>
      </c>
      <c r="N37" s="41">
        <v>275.37540466272867</v>
      </c>
      <c r="O37" s="40" t="s">
        <v>51</v>
      </c>
      <c r="P37" s="41">
        <v>239.12917735625436</v>
      </c>
      <c r="Q37" s="40" t="s">
        <v>51</v>
      </c>
      <c r="R37" s="41">
        <v>1293.9510788465395</v>
      </c>
      <c r="S37" s="42">
        <v>53.545269012451172</v>
      </c>
      <c r="T37" s="41">
        <v>320.99075543048963</v>
      </c>
    </row>
    <row r="38" spans="2:20" x14ac:dyDescent="0.25">
      <c r="B38" t="s">
        <v>11</v>
      </c>
      <c r="C38" s="43" t="s">
        <v>111</v>
      </c>
      <c r="D38" s="35" t="s">
        <v>112</v>
      </c>
      <c r="E38" s="36">
        <v>-0.75</v>
      </c>
      <c r="F38" s="37">
        <v>-0.14376883200000012</v>
      </c>
      <c r="G38" s="36">
        <v>-16.3</v>
      </c>
      <c r="H38" s="37">
        <v>96.210007599999983</v>
      </c>
      <c r="I38" s="46" t="s">
        <v>108</v>
      </c>
      <c r="J38" s="39">
        <v>2.8539997849653664</v>
      </c>
      <c r="K38" s="46" t="s">
        <v>108</v>
      </c>
      <c r="L38" s="39">
        <v>1.5578291732724092</v>
      </c>
      <c r="M38" s="40" t="s">
        <v>51</v>
      </c>
      <c r="N38" s="41">
        <v>275.37540466272867</v>
      </c>
      <c r="O38" s="40" t="s">
        <v>51</v>
      </c>
      <c r="P38" s="41">
        <v>239.12917735625436</v>
      </c>
      <c r="Q38" s="40" t="s">
        <v>51</v>
      </c>
      <c r="R38" s="41">
        <v>1293.9510788465395</v>
      </c>
      <c r="S38" s="42">
        <v>53.545269012451172</v>
      </c>
      <c r="T38" s="41">
        <v>320.99075543048963</v>
      </c>
    </row>
    <row r="39" spans="2:20" x14ac:dyDescent="0.25">
      <c r="B39" t="s">
        <v>48</v>
      </c>
      <c r="C39" s="44" t="s">
        <v>113</v>
      </c>
      <c r="D39" s="45" t="s">
        <v>114</v>
      </c>
      <c r="E39" s="36">
        <v>-0.75</v>
      </c>
      <c r="F39" s="37">
        <v>-0.14376883200000012</v>
      </c>
      <c r="G39" s="36">
        <v>-16.3</v>
      </c>
      <c r="H39" s="37">
        <v>96.210007599999983</v>
      </c>
      <c r="I39" s="46" t="s">
        <v>108</v>
      </c>
      <c r="J39" s="39">
        <v>2.8539997849653664</v>
      </c>
      <c r="K39" s="46" t="s">
        <v>108</v>
      </c>
      <c r="L39" s="39">
        <v>1.5578291732724092</v>
      </c>
      <c r="M39" s="40" t="s">
        <v>51</v>
      </c>
      <c r="N39" s="41">
        <v>275.37540466272867</v>
      </c>
      <c r="O39" s="40" t="s">
        <v>51</v>
      </c>
      <c r="P39" s="41">
        <v>239.12917735625436</v>
      </c>
      <c r="Q39" s="40" t="s">
        <v>51</v>
      </c>
      <c r="R39" s="41">
        <v>1293.9510788465395</v>
      </c>
      <c r="S39" s="42">
        <v>53.545269012451172</v>
      </c>
      <c r="T39" s="41">
        <v>320.99075543048963</v>
      </c>
    </row>
    <row r="40" spans="2:20" x14ac:dyDescent="0.25">
      <c r="B40" t="s">
        <v>12</v>
      </c>
      <c r="C40" s="43" t="s">
        <v>115</v>
      </c>
      <c r="D40" s="35" t="s">
        <v>116</v>
      </c>
      <c r="E40" s="36">
        <v>0.25</v>
      </c>
      <c r="F40" s="37">
        <v>1.4352569440000003</v>
      </c>
      <c r="G40" s="36">
        <v>35.499999700000004</v>
      </c>
      <c r="H40" s="37">
        <v>153.7181415</v>
      </c>
      <c r="I40" s="46" t="s">
        <v>108</v>
      </c>
      <c r="J40" s="39">
        <v>0.46010501704480955</v>
      </c>
      <c r="K40" s="46" t="s">
        <v>108</v>
      </c>
      <c r="L40" s="39">
        <v>0.44067906115166577</v>
      </c>
      <c r="M40" s="40" t="s">
        <v>51</v>
      </c>
      <c r="N40" s="41">
        <v>275.37540466272867</v>
      </c>
      <c r="O40" s="40" t="s">
        <v>51</v>
      </c>
      <c r="P40" s="41">
        <v>239.12917735625436</v>
      </c>
      <c r="Q40" s="40" t="s">
        <v>51</v>
      </c>
      <c r="R40" s="41">
        <v>1293.9510788465395</v>
      </c>
      <c r="S40" s="42">
        <v>53.545269012451172</v>
      </c>
      <c r="T40" s="41">
        <v>320.99075543048963</v>
      </c>
    </row>
    <row r="41" spans="2:20" x14ac:dyDescent="0.25">
      <c r="B41" t="s">
        <v>13</v>
      </c>
      <c r="C41" s="43" t="s">
        <v>117</v>
      </c>
      <c r="D41" s="35" t="s">
        <v>118</v>
      </c>
      <c r="E41" s="36">
        <v>0.25</v>
      </c>
      <c r="F41" s="37">
        <v>1.675237401</v>
      </c>
      <c r="G41" s="36">
        <v>103.24999690000001</v>
      </c>
      <c r="H41" s="37">
        <v>168.4040785</v>
      </c>
      <c r="I41" s="46" t="s">
        <v>108</v>
      </c>
      <c r="J41" s="39">
        <v>2.8285380862904219</v>
      </c>
      <c r="K41" s="46" t="s">
        <v>108</v>
      </c>
      <c r="L41" s="39">
        <v>1.5439311424435873</v>
      </c>
      <c r="M41" s="40" t="s">
        <v>51</v>
      </c>
      <c r="N41" s="41">
        <v>270.64248840539352</v>
      </c>
      <c r="O41" s="40" t="s">
        <v>51</v>
      </c>
      <c r="P41" s="41">
        <v>234.88418380256792</v>
      </c>
      <c r="Q41" s="40" t="s">
        <v>51</v>
      </c>
      <c r="R41" s="41">
        <v>1271.0102273681539</v>
      </c>
      <c r="S41" s="47" t="s">
        <v>108</v>
      </c>
      <c r="T41" s="41">
        <v>439.37986568065025</v>
      </c>
    </row>
    <row r="42" spans="2:20" x14ac:dyDescent="0.25">
      <c r="B42" t="s">
        <v>14</v>
      </c>
      <c r="C42" s="43" t="s">
        <v>119</v>
      </c>
      <c r="D42" s="35" t="s">
        <v>120</v>
      </c>
      <c r="E42" s="36">
        <v>0.35</v>
      </c>
      <c r="F42" s="37">
        <v>1.2775850060000002</v>
      </c>
      <c r="G42" s="36">
        <v>356.99999330000003</v>
      </c>
      <c r="H42" s="37">
        <v>383.38153360000001</v>
      </c>
      <c r="I42" s="46" t="s">
        <v>108</v>
      </c>
      <c r="J42" s="39">
        <v>6.96065917510027</v>
      </c>
      <c r="K42" s="46" t="s">
        <v>108</v>
      </c>
      <c r="L42" s="39">
        <v>3.7994109128179385</v>
      </c>
      <c r="M42" s="40" t="s">
        <v>51</v>
      </c>
      <c r="N42" s="41">
        <v>128.11645421537915</v>
      </c>
      <c r="O42" s="40" t="s">
        <v>51</v>
      </c>
      <c r="P42" s="41">
        <v>107.05117770258137</v>
      </c>
      <c r="Q42" s="40" t="s">
        <v>51</v>
      </c>
      <c r="R42" s="41">
        <v>580.1734988121575</v>
      </c>
      <c r="S42" s="40" t="s">
        <v>108</v>
      </c>
      <c r="T42" s="41">
        <v>201.33346778065032</v>
      </c>
    </row>
    <row r="43" spans="2:20" x14ac:dyDescent="0.25">
      <c r="B43" t="s">
        <v>15</v>
      </c>
      <c r="C43" s="43" t="s">
        <v>121</v>
      </c>
      <c r="D43" s="35" t="s">
        <v>122</v>
      </c>
      <c r="E43" s="36">
        <v>-0.10000000100000001</v>
      </c>
      <c r="F43" s="37">
        <v>0.47552222800000005</v>
      </c>
      <c r="G43" s="36">
        <v>11.750000100000001</v>
      </c>
      <c r="H43" s="37">
        <v>105.15374470000006</v>
      </c>
      <c r="I43" s="46" t="s">
        <v>108</v>
      </c>
      <c r="J43" s="39">
        <v>1.1178407530254786</v>
      </c>
      <c r="K43" s="46" t="s">
        <v>108</v>
      </c>
      <c r="L43" s="39">
        <v>0.61016295281781907</v>
      </c>
      <c r="M43" s="40" t="s">
        <v>51</v>
      </c>
      <c r="N43" s="41">
        <v>290.60368471211513</v>
      </c>
      <c r="O43" s="40" t="s">
        <v>51</v>
      </c>
      <c r="P43" s="41">
        <v>252.78758190440414</v>
      </c>
      <c r="Q43" s="40" t="s">
        <v>51</v>
      </c>
      <c r="R43" s="41">
        <v>1367.7639326069923</v>
      </c>
      <c r="S43" s="40" t="s">
        <v>108</v>
      </c>
      <c r="T43" s="41">
        <v>472.71898618065029</v>
      </c>
    </row>
    <row r="44" spans="2:20" x14ac:dyDescent="0.25">
      <c r="B44" t="s">
        <v>48</v>
      </c>
      <c r="C44" s="44" t="s">
        <v>123</v>
      </c>
      <c r="D44" s="48" t="s">
        <v>124</v>
      </c>
      <c r="E44" s="49">
        <v>3.7410000083999995</v>
      </c>
      <c r="F44" s="50">
        <v>4.6371386525999991</v>
      </c>
      <c r="G44" s="49">
        <v>353.74999584</v>
      </c>
      <c r="H44" s="50">
        <v>394.90316451999996</v>
      </c>
      <c r="I44" s="51" t="s">
        <v>108</v>
      </c>
      <c r="J44" s="52">
        <v>0.98000133326087424</v>
      </c>
      <c r="K44" s="51" t="s">
        <v>108</v>
      </c>
      <c r="L44" s="52">
        <v>0.53492459068919407</v>
      </c>
      <c r="M44" s="53" t="s">
        <v>51</v>
      </c>
      <c r="N44" s="54">
        <v>120.1706216265695</v>
      </c>
      <c r="O44" s="53" t="s">
        <v>51</v>
      </c>
      <c r="P44" s="54">
        <v>99.924483905151092</v>
      </c>
      <c r="Q44" s="53" t="s">
        <v>51</v>
      </c>
      <c r="R44" s="54">
        <v>541.65933853115712</v>
      </c>
      <c r="S44" s="53" t="s">
        <v>108</v>
      </c>
      <c r="T44" s="54">
        <v>192.35741663662597</v>
      </c>
    </row>
    <row r="46" spans="2:20" x14ac:dyDescent="0.25">
      <c r="D46" t="s">
        <v>125</v>
      </c>
    </row>
    <row r="47" spans="2:20" x14ac:dyDescent="0.25">
      <c r="D47" t="s">
        <v>126</v>
      </c>
    </row>
    <row r="48" spans="2:20" x14ac:dyDescent="0.25">
      <c r="D48" t="s">
        <v>127</v>
      </c>
    </row>
    <row r="53" spans="6:17" x14ac:dyDescent="0.25">
      <c r="G53">
        <v>0.25</v>
      </c>
      <c r="H53">
        <v>1</v>
      </c>
      <c r="I53">
        <v>2</v>
      </c>
      <c r="J53">
        <v>3</v>
      </c>
      <c r="K53">
        <v>4</v>
      </c>
      <c r="L53">
        <v>5</v>
      </c>
      <c r="M53">
        <v>6</v>
      </c>
      <c r="N53">
        <v>7</v>
      </c>
      <c r="O53">
        <v>8</v>
      </c>
      <c r="P53">
        <v>9</v>
      </c>
      <c r="Q53">
        <v>10</v>
      </c>
    </row>
    <row r="54" spans="6:17" x14ac:dyDescent="0.25">
      <c r="F54" s="3" t="str">
        <f>D44</f>
        <v>Rest of the World</v>
      </c>
      <c r="G54" s="114">
        <f>F44*100</f>
        <v>463.71386525999992</v>
      </c>
      <c r="H54" s="115">
        <f>$G54+($Q54-$G54)/($Q$53-$G$53)*(H53-$G53)</f>
        <v>458.42073443384606</v>
      </c>
      <c r="I54" s="115">
        <f t="shared" ref="I54:P54" si="0">$G54+($Q54-$G54)/($Q$53-$G$53)*(I53-$G53)</f>
        <v>451.36322666564098</v>
      </c>
      <c r="J54" s="115">
        <f t="shared" si="0"/>
        <v>444.30571889743584</v>
      </c>
      <c r="K54" s="115">
        <f t="shared" si="0"/>
        <v>437.2482111292307</v>
      </c>
      <c r="L54" s="115">
        <f t="shared" si="0"/>
        <v>430.19070336102561</v>
      </c>
      <c r="M54" s="115">
        <f t="shared" si="0"/>
        <v>423.13319559282047</v>
      </c>
      <c r="N54" s="115">
        <f t="shared" si="0"/>
        <v>416.07568782461533</v>
      </c>
      <c r="O54" s="115">
        <f t="shared" si="0"/>
        <v>409.01818005641019</v>
      </c>
      <c r="P54" s="115">
        <f t="shared" si="0"/>
        <v>401.9606722882051</v>
      </c>
      <c r="Q54" s="115">
        <f>H44</f>
        <v>394.90316451999996</v>
      </c>
    </row>
  </sheetData>
  <mergeCells count="8">
    <mergeCell ref="Q6:R6"/>
    <mergeCell ref="S6:T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extMeetingSubfolder xmlns="87aa1843-8de0-4a0d-8f84-ba38364cedd3" xsi:nil="true"/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Stress Tests</TermName>
          <TermId xmlns="http://schemas.microsoft.com/office/infopath/2007/PartnerControls">310a71fb-0b6d-4cce-965f-02ba7f2cca49</TermId>
        </TermInfo>
        <TermInfo xmlns="http://schemas.microsoft.com/office/infopath/2007/PartnerControls">
          <TermName xmlns="http://schemas.microsoft.com/office/infopath/2007/PartnerControls">Pensions</TermName>
          <TermId xmlns="http://schemas.microsoft.com/office/infopath/2007/PartnerControls">eef60d05-9a64-4d19-a843-387167e1c3bc</TermId>
        </TermInfo>
      </Terms>
    </h892087fa426483fb4aeabf5f62cea07>
    <ERIS_Relation xmlns="87aa1843-8de0-4a0d-8f84-ba38364cedd3">, </ERIS_Relation>
    <FilenameMeetingNo xmlns="87aa1843-8de0-4a0d-8f84-ba38364cedd3" xsi:nil="true"/>
    <TaxCatchAll xmlns="87aa1843-8de0-4a0d-8f84-ba38364cedd3">
      <Value>31</Value>
      <Value>11</Value>
      <Value>6</Value>
      <Value>3</Value>
      <Value>2</Value>
      <Value>1</Value>
    </TaxCatchAll>
    <ERIS_ApprovalStatus xmlns="87aa1843-8de0-4a0d-8f84-ba38364cedd3">DRAFT</ERIS_ApprovalStatus>
    <ERIS_RecordNumber xmlns="87aa1843-8de0-4a0d-8f84-ba38364cedd3">EIOPA(2022)0017119</ERIS_RecordNumber>
    <IconOverlay xmlns="http://schemas.microsoft.com/sharepoint/v4" xsi:nil="true"/>
    <NextMeeting xmlns="87aa1843-8de0-4a0d-8f84-ba38364cedd3" xsi:nil="true"/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Note</TermName>
          <TermId xmlns="http://schemas.microsoft.com/office/infopath/2007/PartnerControls">d2c68be8-58e4-4467-97a9-75f824d1c556</TermId>
        </TermInfo>
      </Terms>
    </i10d68d9f23847cf8af6dfd6ea5a13c5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ERIS_BusinessArea xmlns="87aa1843-8de0-4a0d-8f84-ba38364cedd3" xsi:nil="true"/>
    <ERIS_AssignedTo xmlns="87aa1843-8de0-4a0d-8f84-ba38364cedd3">
      <UserInfo>
        <DisplayName/>
        <AccountId xsi:nil="true"/>
        <AccountType/>
      </UserInfo>
    </ERIS_AssignedTo>
    <FilenameMeetingAgendaNo xmlns="87aa1843-8de0-4a0d-8f84-ba38364cedd3" xsi:nil="true"/>
    <FormData xmlns="http://schemas.microsoft.com/sharepoint/v3">&lt;?xml version="1.0" encoding="utf-8"?&gt;&lt;FormVariables&gt;&lt;Version /&gt;&lt;Advanced type="System.Boolean"&gt;False&lt;/Advanced&gt;&lt;/FormVariables&gt;</FormData>
    <ERIS_ConfidentialityLevel xmlns="87aa1843-8de0-4a0d-8f84-ba38364cedd3">EIOPA Regular Use</ERIS_ConfidentialityLevel>
    <ERIS_OtherReference xmlns="87aa1843-8de0-4a0d-8f84-ba38364cedd3" xsi:nil="true"/>
    <FilenameMeetingType xmlns="87aa1843-8de0-4a0d-8f84-ba38364cedd3" xsi:nil="true"/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ERIS_SupersededObsolete xmlns="87aa1843-8de0-4a0d-8f84-ba38364cedd3">false</ERIS_SupersededObsolete>
    <ERIS_AdditionalMarkings xmlns="87aa1843-8de0-4a0d-8f84-ba38364cedd3" xsi:nil="true"/>
    <SourceDocumentInfo xmlns="87aa1843-8de0-4a0d-8f84-ba38364cedd3" xsi:nil="true"/>
    <SubmittingDepartment xmlns="87aa1843-8de0-4a0d-8f84-ba38364cedd3" xsi:nil="true"/>
    <MeetingApprovalPath xmlns="87aa1843-8de0-4a0d-8f84-ba38364cedd3" xsi:nil="true"/>
    <NextMeetingType xmlns="87aa1843-8de0-4a0d-8f84-ba38364cedd3" xsi:nil="true"/>
    <SharedWithUsers xmlns="9c9d3f1c-d43e-412d-b5ba-25b99655e7b0">
      <UserInfo>
        <DisplayName>Henk-Jan van Well</DisplayName>
        <AccountId>214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0F447CD28E23394F80C2EE9C647A2A02" ma:contentTypeVersion="46" ma:contentTypeDescription="" ma:contentTypeScope="" ma:versionID="c0fc4ae62a1db9be6f9f210176a0b01b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4="9c9d3f1c-d43e-412d-b5ba-25b99655e7b0" xmlns:ns5="http://schemas.microsoft.com/sharepoint/v4" targetNamespace="http://schemas.microsoft.com/office/2006/metadata/properties" ma:root="true" ma:fieldsID="aa8437d17eeefbb31854630f958329fb" ns1:_="" ns2:_="" ns4:_="" ns5:_="">
    <xsd:import namespace="http://schemas.microsoft.com/sharepoint/v3"/>
    <xsd:import namespace="87aa1843-8de0-4a0d-8f84-ba38364cedd3"/>
    <xsd:import namespace="9c9d3f1c-d43e-412d-b5ba-25b99655e7b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SupersededObsolete" minOccurs="0"/>
                <xsd:element ref="ns4:SharedWithUsers" minOccurs="0"/>
                <xsd:element ref="ns2:ERIS_BusinessArea" minOccurs="0"/>
                <xsd:element ref="ns5:IconOverlay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7" nillable="true" ma:displayName="Superseded/Obsolete?" ma:default="0" ma:internalName="ERIS_SupersededObsolete">
      <xsd:simpleType>
        <xsd:restriction base="dms:Boolean"/>
      </xsd:simpleType>
    </xsd:element>
    <xsd:element name="ERIS_BusinessArea" ma:index="29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1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2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3" nillable="true" ma:displayName="FilenameMeetingAgendaNo" ma:internalName="FilenameMeetingAgendaNo">
      <xsd:simpleType>
        <xsd:restriction base="dms:Text"/>
      </xsd:simpleType>
    </xsd:element>
    <xsd:element name="FilenameMeetingNo" ma:index="34" nillable="true" ma:displayName="FilenameMeetingNo" ma:internalName="FilenameMeetingNo">
      <xsd:simpleType>
        <xsd:restriction base="dms:Text"/>
      </xsd:simpleType>
    </xsd:element>
    <xsd:element name="NextMeeting" ma:index="35" nillable="true" ma:displayName="NextMeeting" ma:internalName="NextMeeting">
      <xsd:simpleType>
        <xsd:restriction base="dms:Text"/>
      </xsd:simpleType>
    </xsd:element>
    <xsd:element name="SourceDocumentInfo" ma:index="36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7" nillable="true" ma:displayName="NextMeetingSubfolder" ma:internalName="NextMeetingSubfolder">
      <xsd:simpleType>
        <xsd:restriction base="dms:Text"/>
      </xsd:simpleType>
    </xsd:element>
    <xsd:element name="SubmittingDepartment" ma:index="38" nillable="true" ma:displayName="SubmittingDepartment" ma:internalName="SubmittingDepartment">
      <xsd:simpleType>
        <xsd:restriction base="dms:Text"/>
      </xsd:simpleType>
    </xsd:element>
    <xsd:element name="MeetingApprovalPath" ma:index="39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9d3f1c-d43e-412d-b5ba-25b99655e7b0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5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5AD8C50D-F3EA-4B7D-B96D-B4B725DBF79E}">
  <ds:schemaRefs>
    <ds:schemaRef ds:uri="http://schemas.microsoft.com/sharepoint/v3/contenttype/forms/url"/>
  </ds:schemaRefs>
</ds:datastoreItem>
</file>

<file path=customXml/itemProps2.xml><?xml version="1.0" encoding="utf-8"?>
<ds:datastoreItem xmlns:ds="http://schemas.openxmlformats.org/officeDocument/2006/customXml" ds:itemID="{4017AE69-AC5E-4A0C-8070-FC24F690991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c9d3f1c-d43e-412d-b5ba-25b99655e7b0"/>
    <ds:schemaRef ds:uri="http://schemas.microsoft.com/sharepoint/v3"/>
    <ds:schemaRef ds:uri="http://schemas.microsoft.com/sharepoint/v4"/>
    <ds:schemaRef ds:uri="87aa1843-8de0-4a0d-8f84-ba38364cedd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431D9A-AA0B-4D74-A9A9-25F2C06108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aa1843-8de0-4a0d-8f84-ba38364cedd3"/>
    <ds:schemaRef ds:uri="9c9d3f1c-d43e-412d-b5ba-25b99655e7b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AF75848-078E-459D-AC84-11B4859019D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815BBA1-2286-4818-BA68-7ECD687ADF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57</vt:i4>
      </vt:variant>
    </vt:vector>
  </HeadingPairs>
  <TitlesOfParts>
    <vt:vector size="67" baseType="lpstr">
      <vt:lpstr>MENU</vt:lpstr>
      <vt:lpstr>RISK-FREE RATE &amp; INFLATION</vt:lpstr>
      <vt:lpstr>RFR &amp; INF SOURCE</vt:lpstr>
      <vt:lpstr>SOVEREIGN YIELDS</vt:lpstr>
      <vt:lpstr>CORPORATE YIELDS</vt:lpstr>
      <vt:lpstr>COMMODITY &amp; CARBON PRICES</vt:lpstr>
      <vt:lpstr>EQUITY PRICES &amp; CREDIT SPREADS</vt:lpstr>
      <vt:lpstr>REAL ESTATE PRICES</vt:lpstr>
      <vt:lpstr>ESRB2022A</vt:lpstr>
      <vt:lpstr>ESRB2022B</vt:lpstr>
      <vt:lpstr>BGN_INF</vt:lpstr>
      <vt:lpstr>BGN_RFR</vt:lpstr>
      <vt:lpstr>BGN_RFR_ADV</vt:lpstr>
      <vt:lpstr>CarbonPrices</vt:lpstr>
      <vt:lpstr>CHF_INF</vt:lpstr>
      <vt:lpstr>CHF_RFR</vt:lpstr>
      <vt:lpstr>CHF_RFR_ADV</vt:lpstr>
      <vt:lpstr>CNY_INF</vt:lpstr>
      <vt:lpstr>CNY_RFR</vt:lpstr>
      <vt:lpstr>CNY_RFR_ADV</vt:lpstr>
      <vt:lpstr>CoalPrices</vt:lpstr>
      <vt:lpstr>CountryRegion</vt:lpstr>
      <vt:lpstr>CRE_Prices</vt:lpstr>
      <vt:lpstr>CZK_INF</vt:lpstr>
      <vt:lpstr>CZK_RFR</vt:lpstr>
      <vt:lpstr>CZK_RFR_ADV</vt:lpstr>
      <vt:lpstr>DKK_INF</vt:lpstr>
      <vt:lpstr>DKK_RFR</vt:lpstr>
      <vt:lpstr>DKK_RFR_ADV</vt:lpstr>
      <vt:lpstr>EUR_INF</vt:lpstr>
      <vt:lpstr>EUR_RFR</vt:lpstr>
      <vt:lpstr>EUR_RFR_ADV</vt:lpstr>
      <vt:lpstr>GasPrices</vt:lpstr>
      <vt:lpstr>GBP_INF</vt:lpstr>
      <vt:lpstr>GBP_RFR</vt:lpstr>
      <vt:lpstr>GBP_RFR_ADV</vt:lpstr>
      <vt:lpstr>HRK_INF</vt:lpstr>
      <vt:lpstr>HRK_RFR</vt:lpstr>
      <vt:lpstr>HRK_RFR_ADV</vt:lpstr>
      <vt:lpstr>HUF_INF</vt:lpstr>
      <vt:lpstr>HUF_RFR</vt:lpstr>
      <vt:lpstr>HUF_RFR_ADV</vt:lpstr>
      <vt:lpstr>ISK_INF</vt:lpstr>
      <vt:lpstr>ISK_RFR</vt:lpstr>
      <vt:lpstr>ISK_RFR_ADV</vt:lpstr>
      <vt:lpstr>JPY_INF</vt:lpstr>
      <vt:lpstr>JPY_RFR</vt:lpstr>
      <vt:lpstr>JPY_RFR_ADV</vt:lpstr>
      <vt:lpstr>NOK_INF</vt:lpstr>
      <vt:lpstr>NOK_RFR</vt:lpstr>
      <vt:lpstr>NOK_RFR_ADV</vt:lpstr>
      <vt:lpstr>OilPrices</vt:lpstr>
      <vt:lpstr>PLN_INF</vt:lpstr>
      <vt:lpstr>PLN_RFR</vt:lpstr>
      <vt:lpstr>PLN_RFR_ADV</vt:lpstr>
      <vt:lpstr>RON_INF</vt:lpstr>
      <vt:lpstr>RON_RFR</vt:lpstr>
      <vt:lpstr>RON_RFR_ADV</vt:lpstr>
      <vt:lpstr>RRE_Prices</vt:lpstr>
      <vt:lpstr>SEK_INF</vt:lpstr>
      <vt:lpstr>SEK_RFR</vt:lpstr>
      <vt:lpstr>SEK_RFR_ADV</vt:lpstr>
      <vt:lpstr>SovYield10Y</vt:lpstr>
      <vt:lpstr>SovYield3M</vt:lpstr>
      <vt:lpstr>USD_INF</vt:lpstr>
      <vt:lpstr>USD_RFR</vt:lpstr>
      <vt:lpstr>USD_RFR_ADV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Henk-Jan van Well</dc:creator>
  <cp:lastModifiedBy>Marton Bekker</cp:lastModifiedBy>
  <dcterms:created xsi:type="dcterms:W3CDTF">2022-03-11T13:12:35Z</dcterms:created>
  <dcterms:modified xsi:type="dcterms:W3CDTF">2022-04-06T14:51:40Z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0x010100A36099ABA2FA51469125793B4B7AB4F5000F447CD28E23394F80C2EE9C647A2A02</vt:lpwstr>
  </property>
  <property fmtid="{D5CDD505-2E9C-101B-9397-08002B2CF9AE}" pid="3" name="ERIS_Department">
    <vt:lpwstr>1;#Risks ＆ Financial Stability Department|364f0868-cf23-4007-af85-0c17c2d1b8b6</vt:lpwstr>
  </property>
  <property fmtid="{D5CDD505-2E9C-101B-9397-08002B2CF9AE}" pid="4" name="ERIS_DocumentType">
    <vt:lpwstr>31;#Note|d2c68be8-58e4-4467-97a9-75f824d1c556</vt:lpwstr>
  </property>
  <property fmtid="{D5CDD505-2E9C-101B-9397-08002B2CF9AE}" pid="5" name="ERIS_Language">
    <vt:lpwstr>2;#English|2741a941-2920-4ba4-aa70-d8ed6ac1785d</vt:lpwstr>
  </property>
  <property fmtid="{D5CDD505-2E9C-101B-9397-08002B2CF9AE}" pid="6" name="MDU">
    <vt:lpwstr/>
  </property>
  <property fmtid="{D5CDD505-2E9C-101B-9397-08002B2CF9AE}" pid="7" name="ERIS_Keywords">
    <vt:lpwstr>3;#Financial Stability|049b862d-b39b-44a2-9998-86d5f061724c;#6;#Stress Tests|310a71fb-0b6d-4cce-965f-02ba7f2cca49;#11;#Pensions|eef60d05-9a64-4d19-a843-387167e1c3bc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{9c9d3f1c-d43e-412d-b5ba-25b99655e7b0}</vt:lpwstr>
  </property>
  <property fmtid="{D5CDD505-2E9C-101B-9397-08002B2CF9AE}" pid="10" name="RecordPoint_ActiveItemSiteId">
    <vt:lpwstr>{61999160-d9b8-4a87-bd5b-b288d02af9da}</vt:lpwstr>
  </property>
  <property fmtid="{D5CDD505-2E9C-101B-9397-08002B2CF9AE}" pid="11" name="RecordPoint_ActiveItemListId">
    <vt:lpwstr>{f8ddd6c2-a9a9-432a-8302-827cf0317077}</vt:lpwstr>
  </property>
  <property fmtid="{D5CDD505-2E9C-101B-9397-08002B2CF9AE}" pid="12" name="RecordPoint_ActiveItemUniqueId">
    <vt:lpwstr>{9aac6e2a-152c-4dc2-a317-700d318967e9}</vt:lpwstr>
  </property>
  <property fmtid="{D5CDD505-2E9C-101B-9397-08002B2CF9AE}" pid="13" name="RecordPoint_RecordNumberSubmitted">
    <vt:lpwstr>EIOPA(2022)0017119</vt:lpwstr>
  </property>
  <property fmtid="{D5CDD505-2E9C-101B-9397-08002B2CF9AE}" pid="14" name="RecordPoint_SubmissionCompleted">
    <vt:lpwstr>2022-04-06T14:34:42.2422763+00:00</vt:lpwstr>
  </property>
</Properties>
</file>