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ceaRa\Desktop\website-content review\"/>
    </mc:Choice>
  </mc:AlternateContent>
  <bookViews>
    <workbookView xWindow="0" yWindow="0" windowWidth="28800" windowHeight="11550" tabRatio="725"/>
  </bookViews>
  <sheets>
    <sheet name="RFR Baseline - NO VA" sheetId="1" r:id="rId1"/>
    <sheet name="RFR Scenario - NO VA" sheetId="3" r:id="rId2"/>
    <sheet name="RFR Baseline - WITH VA" sheetId="4" r:id="rId3"/>
    <sheet name="RFR Scenario - WITH VA" sheetId="5" r:id="rId4"/>
    <sheet name="VA RunOff + SCR Interest Shocks" sheetId="6" r:id="rId5"/>
  </sheets>
  <definedNames>
    <definedName name="anscount" hidden="1">1</definedName>
    <definedName name="RfrNoVaBaseBGN">'RFR Baseline - NO VA'!$R$11:$R$160</definedName>
    <definedName name="RfrNoVaBaseCHF">'RFR Baseline - NO VA'!$L$11:$L$160</definedName>
    <definedName name="RfrNoVaBaseDKK">'RFR Baseline - NO VA'!$U$11:$U$160</definedName>
    <definedName name="RfrNoVaBaseEUR">'RFR Baseline - NO VA'!$C$11:$C$160</definedName>
    <definedName name="RfrNoVaBaseGBP">'RFR Baseline - NO VA'!$F$11:$F$160</definedName>
    <definedName name="RfrNoVaBaseJPY">'RFR Baseline - NO VA'!$O$11:$O$160</definedName>
    <definedName name="RfrNoVaBaseUSD">'RFR Baseline - NO VA'!$I$11:$I$160</definedName>
    <definedName name="RfrNoVaScenBGN">'RFR Scenario - NO VA'!$R$11:$R$160</definedName>
    <definedName name="RfrNoVaScenCHF">'RFR Scenario - NO VA'!$L$11:$L$160</definedName>
    <definedName name="RfrNoVaScenDKK">'RFR Scenario - NO VA'!$U$11:$U$160</definedName>
    <definedName name="RfrNoVaScenEUR">'RFR Scenario - NO VA'!$C$11:$C$160</definedName>
    <definedName name="RfrNoVaScenGBP">'RFR Scenario - NO VA'!$F$11:$F$160</definedName>
    <definedName name="RfrNoVaScenJPY">'RFR Scenario - NO VA'!$O$11:$O$160</definedName>
    <definedName name="RfrNoVaScenUSD">'RFR Scenario - NO VA'!$I$11:$I$160</definedName>
    <definedName name="RfrVaBaseBGN">'RFR Baseline - WITH VA'!$R$11:$R$160</definedName>
    <definedName name="RfrVaBaseCHF">'RFR Baseline - WITH VA'!$L$11:$L$160</definedName>
    <definedName name="RfrVaBaseDKK">'RFR Baseline - WITH VA'!$U$11:$U$160</definedName>
    <definedName name="RfrVaBaseEUR">'RFR Baseline - WITH VA'!$C$11:$C$160</definedName>
    <definedName name="RfrVaBaseGBP">'RFR Baseline - WITH VA'!$F$11:$F$160</definedName>
    <definedName name="RfrVaBaseJPY">'RFR Baseline - WITH VA'!$O$11:$O$160</definedName>
    <definedName name="RfrVaBaseUSD">'RFR Baseline - WITH VA'!$I$11:$I$160</definedName>
    <definedName name="RfrVaScenBGN">'RFR Scenario - WITH VA'!$R$11:$R$160</definedName>
    <definedName name="RfrVaScenCHF">'RFR Scenario - WITH VA'!$L$11:$L$160</definedName>
    <definedName name="RfrVaScenDKK">'RFR Scenario - WITH VA'!$U$11:$U$160</definedName>
    <definedName name="RfrVaScenEUR">'RFR Scenario - WITH VA'!$C$11:$C$160</definedName>
    <definedName name="RfrVaScenGBP">'RFR Scenario - WITH VA'!$F$11:$F$160</definedName>
    <definedName name="RfrVaScenJPY">'RFR Scenario - WITH VA'!$O$11:$O$160</definedName>
    <definedName name="RfrVaScenUSD">'RFR Scenario - WITH VA'!$I$11:$I$160</definedName>
    <definedName name="ShockDown">'VA RunOff + SCR Interest Shocks'!$S$11:$S$160</definedName>
    <definedName name="ShockUp">'VA RunOff + SCR Interest Shocks'!$T$11:$T$160</definedName>
    <definedName name="VaRunOffBaseBGN">'VA RunOff + SCR Interest Shocks'!$H$11:$H$160</definedName>
    <definedName name="VaRunOffBaseCHF">'VA RunOff + SCR Interest Shocks'!$F$11:$F$160</definedName>
    <definedName name="VaRunOffBaseDKK">'VA RunOff + SCR Interest Shocks'!$I$11:$I$160</definedName>
    <definedName name="VaRunOffBaseEUR">'VA RunOff + SCR Interest Shocks'!$C$11:$C$160</definedName>
    <definedName name="VaRunOffBaseGBP">'VA RunOff + SCR Interest Shocks'!$D$11:$D$160</definedName>
    <definedName name="VaRunOffBaseJPY">'VA RunOff + SCR Interest Shocks'!$G$11:$G$160</definedName>
    <definedName name="VaRunOffBaseUSD">'VA RunOff + SCR Interest Shocks'!$E$11:$E$160</definedName>
    <definedName name="VaRunOffScenBGN">'VA RunOff + SCR Interest Shocks'!$O$11:$O$160</definedName>
    <definedName name="VaRunOffScenCHF">'VA RunOff + SCR Interest Shocks'!$M$11:$M$160</definedName>
    <definedName name="VaRunOffScenDKK">'VA RunOff + SCR Interest Shocks'!$P$11:$P$160</definedName>
    <definedName name="VaRunOffScenEUR">'VA RunOff + SCR Interest Shocks'!$J$11:$J$160</definedName>
    <definedName name="VaRunOffScenGBP">'VA RunOff + SCR Interest Shocks'!$K$11:$K$160</definedName>
    <definedName name="VaRunOffScenJPY">'VA RunOff + SCR Interest Shocks'!$N$11:$N$160</definedName>
    <definedName name="VaRunOffScenUSD">'VA RunOff + SCR Interest Shocks'!$L$11:$L$160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60" i="5" l="1"/>
  <c r="V160" i="5"/>
  <c r="W159" i="5"/>
  <c r="V159" i="5"/>
  <c r="W158" i="5"/>
  <c r="V158" i="5"/>
  <c r="W157" i="5"/>
  <c r="V157" i="5"/>
  <c r="W156" i="5"/>
  <c r="V156" i="5"/>
  <c r="W155" i="5"/>
  <c r="V155" i="5"/>
  <c r="W154" i="5"/>
  <c r="V154" i="5"/>
  <c r="W153" i="5"/>
  <c r="V153" i="5"/>
  <c r="W152" i="5"/>
  <c r="V152" i="5"/>
  <c r="W151" i="5"/>
  <c r="V151" i="5"/>
  <c r="W150" i="5"/>
  <c r="V150" i="5"/>
  <c r="W149" i="5"/>
  <c r="V149" i="5"/>
  <c r="W148" i="5"/>
  <c r="V148" i="5"/>
  <c r="W147" i="5"/>
  <c r="V147" i="5"/>
  <c r="W146" i="5"/>
  <c r="V146" i="5"/>
  <c r="W145" i="5"/>
  <c r="V145" i="5"/>
  <c r="W144" i="5"/>
  <c r="V144" i="5"/>
  <c r="W143" i="5"/>
  <c r="V143" i="5"/>
  <c r="W142" i="5"/>
  <c r="V142" i="5"/>
  <c r="W141" i="5"/>
  <c r="V141" i="5"/>
  <c r="W140" i="5"/>
  <c r="V140" i="5"/>
  <c r="W139" i="5"/>
  <c r="V139" i="5"/>
  <c r="W138" i="5"/>
  <c r="V138" i="5"/>
  <c r="W137" i="5"/>
  <c r="V137" i="5"/>
  <c r="W136" i="5"/>
  <c r="V136" i="5"/>
  <c r="W135" i="5"/>
  <c r="V135" i="5"/>
  <c r="W134" i="5"/>
  <c r="V134" i="5"/>
  <c r="W133" i="5"/>
  <c r="V133" i="5"/>
  <c r="W132" i="5"/>
  <c r="V132" i="5"/>
  <c r="W131" i="5"/>
  <c r="V131" i="5"/>
  <c r="W130" i="5"/>
  <c r="V130" i="5"/>
  <c r="W129" i="5"/>
  <c r="V129" i="5"/>
  <c r="W128" i="5"/>
  <c r="V128" i="5"/>
  <c r="W127" i="5"/>
  <c r="V127" i="5"/>
  <c r="W126" i="5"/>
  <c r="V126" i="5"/>
  <c r="W125" i="5"/>
  <c r="V125" i="5"/>
  <c r="W124" i="5"/>
  <c r="V124" i="5"/>
  <c r="W123" i="5"/>
  <c r="V123" i="5"/>
  <c r="W122" i="5"/>
  <c r="V122" i="5"/>
  <c r="W121" i="5"/>
  <c r="V121" i="5"/>
  <c r="W120" i="5"/>
  <c r="V120" i="5"/>
  <c r="W119" i="5"/>
  <c r="V119" i="5"/>
  <c r="W118" i="5"/>
  <c r="V118" i="5"/>
  <c r="W117" i="5"/>
  <c r="V117" i="5"/>
  <c r="W116" i="5"/>
  <c r="V116" i="5"/>
  <c r="W115" i="5"/>
  <c r="V115" i="5"/>
  <c r="W114" i="5"/>
  <c r="V114" i="5"/>
  <c r="W113" i="5"/>
  <c r="V113" i="5"/>
  <c r="W112" i="5"/>
  <c r="V112" i="5"/>
  <c r="W111" i="5"/>
  <c r="V111" i="5"/>
  <c r="W110" i="5"/>
  <c r="V110" i="5"/>
  <c r="W109" i="5"/>
  <c r="V109" i="5"/>
  <c r="W108" i="5"/>
  <c r="V108" i="5"/>
  <c r="W107" i="5"/>
  <c r="V107" i="5"/>
  <c r="W106" i="5"/>
  <c r="V106" i="5"/>
  <c r="W105" i="5"/>
  <c r="V105" i="5"/>
  <c r="W104" i="5"/>
  <c r="V104" i="5"/>
  <c r="W103" i="5"/>
  <c r="V103" i="5"/>
  <c r="W102" i="5"/>
  <c r="V102" i="5"/>
  <c r="W101" i="5"/>
  <c r="V101" i="5"/>
  <c r="W100" i="5"/>
  <c r="V100" i="5"/>
  <c r="W99" i="5"/>
  <c r="V99" i="5"/>
  <c r="W98" i="5"/>
  <c r="V98" i="5"/>
  <c r="W97" i="5"/>
  <c r="V97" i="5"/>
  <c r="W96" i="5"/>
  <c r="V96" i="5"/>
  <c r="W95" i="5"/>
  <c r="V95" i="5"/>
  <c r="W94" i="5"/>
  <c r="V94" i="5"/>
  <c r="W93" i="5"/>
  <c r="V93" i="5"/>
  <c r="W92" i="5"/>
  <c r="V92" i="5"/>
  <c r="W91" i="5"/>
  <c r="V91" i="5"/>
  <c r="W90" i="5"/>
  <c r="V90" i="5"/>
  <c r="W89" i="5"/>
  <c r="V89" i="5"/>
  <c r="W88" i="5"/>
  <c r="V88" i="5"/>
  <c r="W87" i="5"/>
  <c r="V87" i="5"/>
  <c r="W86" i="5"/>
  <c r="V86" i="5"/>
  <c r="W85" i="5"/>
  <c r="V85" i="5"/>
  <c r="W84" i="5"/>
  <c r="V84" i="5"/>
  <c r="W83" i="5"/>
  <c r="V83" i="5"/>
  <c r="W82" i="5"/>
  <c r="V82" i="5"/>
  <c r="W81" i="5"/>
  <c r="V81" i="5"/>
  <c r="W80" i="5"/>
  <c r="V80" i="5"/>
  <c r="W79" i="5"/>
  <c r="V79" i="5"/>
  <c r="W78" i="5"/>
  <c r="V78" i="5"/>
  <c r="W77" i="5"/>
  <c r="V77" i="5"/>
  <c r="W76" i="5"/>
  <c r="V76" i="5"/>
  <c r="W75" i="5"/>
  <c r="V75" i="5"/>
  <c r="W74" i="5"/>
  <c r="V74" i="5"/>
  <c r="W73" i="5"/>
  <c r="V73" i="5"/>
  <c r="W72" i="5"/>
  <c r="V72" i="5"/>
  <c r="W71" i="5"/>
  <c r="V71" i="5"/>
  <c r="W70" i="5"/>
  <c r="V70" i="5"/>
  <c r="W69" i="5"/>
  <c r="V69" i="5"/>
  <c r="W68" i="5"/>
  <c r="V68" i="5"/>
  <c r="W67" i="5"/>
  <c r="V67" i="5"/>
  <c r="W66" i="5"/>
  <c r="V66" i="5"/>
  <c r="W65" i="5"/>
  <c r="V65" i="5"/>
  <c r="W64" i="5"/>
  <c r="V64" i="5"/>
  <c r="W63" i="5"/>
  <c r="V63" i="5"/>
  <c r="W62" i="5"/>
  <c r="V62" i="5"/>
  <c r="W61" i="5"/>
  <c r="V61" i="5"/>
  <c r="W60" i="5"/>
  <c r="V60" i="5"/>
  <c r="W59" i="5"/>
  <c r="V59" i="5"/>
  <c r="W58" i="5"/>
  <c r="V58" i="5"/>
  <c r="W57" i="5"/>
  <c r="V57" i="5"/>
  <c r="W56" i="5"/>
  <c r="V56" i="5"/>
  <c r="W55" i="5"/>
  <c r="V55" i="5"/>
  <c r="W54" i="5"/>
  <c r="V54" i="5"/>
  <c r="W53" i="5"/>
  <c r="V53" i="5"/>
  <c r="W52" i="5"/>
  <c r="V52" i="5"/>
  <c r="W51" i="5"/>
  <c r="V51" i="5"/>
  <c r="W50" i="5"/>
  <c r="V50" i="5"/>
  <c r="W49" i="5"/>
  <c r="V49" i="5"/>
  <c r="W48" i="5"/>
  <c r="V48" i="5"/>
  <c r="W47" i="5"/>
  <c r="V47" i="5"/>
  <c r="W46" i="5"/>
  <c r="V46" i="5"/>
  <c r="W45" i="5"/>
  <c r="V45" i="5"/>
  <c r="W44" i="5"/>
  <c r="V44" i="5"/>
  <c r="W43" i="5"/>
  <c r="V43" i="5"/>
  <c r="W42" i="5"/>
  <c r="V42" i="5"/>
  <c r="W41" i="5"/>
  <c r="V41" i="5"/>
  <c r="W40" i="5"/>
  <c r="V40" i="5"/>
  <c r="W39" i="5"/>
  <c r="V39" i="5"/>
  <c r="W38" i="5"/>
  <c r="V38" i="5"/>
  <c r="W37" i="5"/>
  <c r="V37" i="5"/>
  <c r="W36" i="5"/>
  <c r="V36" i="5"/>
  <c r="W35" i="5"/>
  <c r="V35" i="5"/>
  <c r="W34" i="5"/>
  <c r="V34" i="5"/>
  <c r="W33" i="5"/>
  <c r="V33" i="5"/>
  <c r="W32" i="5"/>
  <c r="V32" i="5"/>
  <c r="W31" i="5"/>
  <c r="V31" i="5"/>
  <c r="W30" i="5"/>
  <c r="V30" i="5"/>
  <c r="W29" i="5"/>
  <c r="V29" i="5"/>
  <c r="W28" i="5"/>
  <c r="V28" i="5"/>
  <c r="W27" i="5"/>
  <c r="V27" i="5"/>
  <c r="W26" i="5"/>
  <c r="V26" i="5"/>
  <c r="W25" i="5"/>
  <c r="V25" i="5"/>
  <c r="W24" i="5"/>
  <c r="V24" i="5"/>
  <c r="W23" i="5"/>
  <c r="V23" i="5"/>
  <c r="W22" i="5"/>
  <c r="V22" i="5"/>
  <c r="W21" i="5"/>
  <c r="V21" i="5"/>
  <c r="W20" i="5"/>
  <c r="V20" i="5"/>
  <c r="W19" i="5"/>
  <c r="V19" i="5"/>
  <c r="W18" i="5"/>
  <c r="V18" i="5"/>
  <c r="W17" i="5"/>
  <c r="V17" i="5"/>
  <c r="W16" i="5"/>
  <c r="V16" i="5"/>
  <c r="W15" i="5"/>
  <c r="V15" i="5"/>
  <c r="W14" i="5"/>
  <c r="V14" i="5"/>
  <c r="W13" i="5"/>
  <c r="V13" i="5"/>
  <c r="W12" i="5"/>
  <c r="V12" i="5"/>
  <c r="T160" i="5"/>
  <c r="S160" i="5"/>
  <c r="T159" i="5"/>
  <c r="S159" i="5"/>
  <c r="T158" i="5"/>
  <c r="S158" i="5"/>
  <c r="T157" i="5"/>
  <c r="S157" i="5"/>
  <c r="T156" i="5"/>
  <c r="S156" i="5"/>
  <c r="T155" i="5"/>
  <c r="S155" i="5"/>
  <c r="T154" i="5"/>
  <c r="S154" i="5"/>
  <c r="T153" i="5"/>
  <c r="S153" i="5"/>
  <c r="T152" i="5"/>
  <c r="S152" i="5"/>
  <c r="T151" i="5"/>
  <c r="S151" i="5"/>
  <c r="T150" i="5"/>
  <c r="S150" i="5"/>
  <c r="T149" i="5"/>
  <c r="S149" i="5"/>
  <c r="T148" i="5"/>
  <c r="S148" i="5"/>
  <c r="T147" i="5"/>
  <c r="S147" i="5"/>
  <c r="T146" i="5"/>
  <c r="S146" i="5"/>
  <c r="T145" i="5"/>
  <c r="S145" i="5"/>
  <c r="T144" i="5"/>
  <c r="S144" i="5"/>
  <c r="T143" i="5"/>
  <c r="S143" i="5"/>
  <c r="T142" i="5"/>
  <c r="S142" i="5"/>
  <c r="T141" i="5"/>
  <c r="S141" i="5"/>
  <c r="T140" i="5"/>
  <c r="S140" i="5"/>
  <c r="T139" i="5"/>
  <c r="S139" i="5"/>
  <c r="T138" i="5"/>
  <c r="S138" i="5"/>
  <c r="T137" i="5"/>
  <c r="S137" i="5"/>
  <c r="T136" i="5"/>
  <c r="S136" i="5"/>
  <c r="T135" i="5"/>
  <c r="S135" i="5"/>
  <c r="T134" i="5"/>
  <c r="S134" i="5"/>
  <c r="T133" i="5"/>
  <c r="S133" i="5"/>
  <c r="T132" i="5"/>
  <c r="S132" i="5"/>
  <c r="T131" i="5"/>
  <c r="S131" i="5"/>
  <c r="T130" i="5"/>
  <c r="S130" i="5"/>
  <c r="T129" i="5"/>
  <c r="S129" i="5"/>
  <c r="T128" i="5"/>
  <c r="S128" i="5"/>
  <c r="T127" i="5"/>
  <c r="S127" i="5"/>
  <c r="T126" i="5"/>
  <c r="S126" i="5"/>
  <c r="T125" i="5"/>
  <c r="S125" i="5"/>
  <c r="T124" i="5"/>
  <c r="S124" i="5"/>
  <c r="T123" i="5"/>
  <c r="S123" i="5"/>
  <c r="T122" i="5"/>
  <c r="S122" i="5"/>
  <c r="T121" i="5"/>
  <c r="S121" i="5"/>
  <c r="T120" i="5"/>
  <c r="S120" i="5"/>
  <c r="T119" i="5"/>
  <c r="S119" i="5"/>
  <c r="T118" i="5"/>
  <c r="S118" i="5"/>
  <c r="T117" i="5"/>
  <c r="S117" i="5"/>
  <c r="T116" i="5"/>
  <c r="S116" i="5"/>
  <c r="T115" i="5"/>
  <c r="S115" i="5"/>
  <c r="T114" i="5"/>
  <c r="S114" i="5"/>
  <c r="T113" i="5"/>
  <c r="S113" i="5"/>
  <c r="T112" i="5"/>
  <c r="S112" i="5"/>
  <c r="T111" i="5"/>
  <c r="S111" i="5"/>
  <c r="T110" i="5"/>
  <c r="S110" i="5"/>
  <c r="T109" i="5"/>
  <c r="S109" i="5"/>
  <c r="T108" i="5"/>
  <c r="S108" i="5"/>
  <c r="T107" i="5"/>
  <c r="S107" i="5"/>
  <c r="T106" i="5"/>
  <c r="S106" i="5"/>
  <c r="T105" i="5"/>
  <c r="S105" i="5"/>
  <c r="T104" i="5"/>
  <c r="S104" i="5"/>
  <c r="T103" i="5"/>
  <c r="S103" i="5"/>
  <c r="T102" i="5"/>
  <c r="S102" i="5"/>
  <c r="T101" i="5"/>
  <c r="S101" i="5"/>
  <c r="T100" i="5"/>
  <c r="S100" i="5"/>
  <c r="T99" i="5"/>
  <c r="S99" i="5"/>
  <c r="T98" i="5"/>
  <c r="S98" i="5"/>
  <c r="T97" i="5"/>
  <c r="S97" i="5"/>
  <c r="T96" i="5"/>
  <c r="S96" i="5"/>
  <c r="T95" i="5"/>
  <c r="S95" i="5"/>
  <c r="T94" i="5"/>
  <c r="S94" i="5"/>
  <c r="T93" i="5"/>
  <c r="S93" i="5"/>
  <c r="T92" i="5"/>
  <c r="S92" i="5"/>
  <c r="T91" i="5"/>
  <c r="S91" i="5"/>
  <c r="T90" i="5"/>
  <c r="S90" i="5"/>
  <c r="T89" i="5"/>
  <c r="S89" i="5"/>
  <c r="T88" i="5"/>
  <c r="S88" i="5"/>
  <c r="T87" i="5"/>
  <c r="S87" i="5"/>
  <c r="T86" i="5"/>
  <c r="S86" i="5"/>
  <c r="T85" i="5"/>
  <c r="S85" i="5"/>
  <c r="T84" i="5"/>
  <c r="S84" i="5"/>
  <c r="T83" i="5"/>
  <c r="S83" i="5"/>
  <c r="T82" i="5"/>
  <c r="S82" i="5"/>
  <c r="T81" i="5"/>
  <c r="S81" i="5"/>
  <c r="T80" i="5"/>
  <c r="S80" i="5"/>
  <c r="T79" i="5"/>
  <c r="S79" i="5"/>
  <c r="T78" i="5"/>
  <c r="S78" i="5"/>
  <c r="T77" i="5"/>
  <c r="S77" i="5"/>
  <c r="T76" i="5"/>
  <c r="S76" i="5"/>
  <c r="T75" i="5"/>
  <c r="S75" i="5"/>
  <c r="T74" i="5"/>
  <c r="S74" i="5"/>
  <c r="T73" i="5"/>
  <c r="S73" i="5"/>
  <c r="T72" i="5"/>
  <c r="S72" i="5"/>
  <c r="T71" i="5"/>
  <c r="S71" i="5"/>
  <c r="T70" i="5"/>
  <c r="S70" i="5"/>
  <c r="T69" i="5"/>
  <c r="S69" i="5"/>
  <c r="T68" i="5"/>
  <c r="S68" i="5"/>
  <c r="T67" i="5"/>
  <c r="S67" i="5"/>
  <c r="T66" i="5"/>
  <c r="S66" i="5"/>
  <c r="T65" i="5"/>
  <c r="S65" i="5"/>
  <c r="T64" i="5"/>
  <c r="S64" i="5"/>
  <c r="T63" i="5"/>
  <c r="S63" i="5"/>
  <c r="T62" i="5"/>
  <c r="S62" i="5"/>
  <c r="T61" i="5"/>
  <c r="S61" i="5"/>
  <c r="T60" i="5"/>
  <c r="S60" i="5"/>
  <c r="T59" i="5"/>
  <c r="S59" i="5"/>
  <c r="T58" i="5"/>
  <c r="S58" i="5"/>
  <c r="T57" i="5"/>
  <c r="S57" i="5"/>
  <c r="T56" i="5"/>
  <c r="S56" i="5"/>
  <c r="T55" i="5"/>
  <c r="S55" i="5"/>
  <c r="T54" i="5"/>
  <c r="S54" i="5"/>
  <c r="T53" i="5"/>
  <c r="S53" i="5"/>
  <c r="T52" i="5"/>
  <c r="S52" i="5"/>
  <c r="T51" i="5"/>
  <c r="S51" i="5"/>
  <c r="T50" i="5"/>
  <c r="S50" i="5"/>
  <c r="T49" i="5"/>
  <c r="S49" i="5"/>
  <c r="T48" i="5"/>
  <c r="S48" i="5"/>
  <c r="T47" i="5"/>
  <c r="S47" i="5"/>
  <c r="T46" i="5"/>
  <c r="S46" i="5"/>
  <c r="T45" i="5"/>
  <c r="S45" i="5"/>
  <c r="T44" i="5"/>
  <c r="S44" i="5"/>
  <c r="T43" i="5"/>
  <c r="S43" i="5"/>
  <c r="T42" i="5"/>
  <c r="S42" i="5"/>
  <c r="T41" i="5"/>
  <c r="S41" i="5"/>
  <c r="T40" i="5"/>
  <c r="S40" i="5"/>
  <c r="T39" i="5"/>
  <c r="S39" i="5"/>
  <c r="T38" i="5"/>
  <c r="S38" i="5"/>
  <c r="T37" i="5"/>
  <c r="S37" i="5"/>
  <c r="T36" i="5"/>
  <c r="S36" i="5"/>
  <c r="T35" i="5"/>
  <c r="S35" i="5"/>
  <c r="T34" i="5"/>
  <c r="S34" i="5"/>
  <c r="T33" i="5"/>
  <c r="S33" i="5"/>
  <c r="T32" i="5"/>
  <c r="S32" i="5"/>
  <c r="T31" i="5"/>
  <c r="S31" i="5"/>
  <c r="T30" i="5"/>
  <c r="S30" i="5"/>
  <c r="T29" i="5"/>
  <c r="S29" i="5"/>
  <c r="T28" i="5"/>
  <c r="S28" i="5"/>
  <c r="T27" i="5"/>
  <c r="S27" i="5"/>
  <c r="T26" i="5"/>
  <c r="S26" i="5"/>
  <c r="T25" i="5"/>
  <c r="S25" i="5"/>
  <c r="T24" i="5"/>
  <c r="S24" i="5"/>
  <c r="T23" i="5"/>
  <c r="S23" i="5"/>
  <c r="T22" i="5"/>
  <c r="S22" i="5"/>
  <c r="T21" i="5"/>
  <c r="S21" i="5"/>
  <c r="T20" i="5"/>
  <c r="S20" i="5"/>
  <c r="T19" i="5"/>
  <c r="S19" i="5"/>
  <c r="T18" i="5"/>
  <c r="S18" i="5"/>
  <c r="T17" i="5"/>
  <c r="S17" i="5"/>
  <c r="T16" i="5"/>
  <c r="S16" i="5"/>
  <c r="T15" i="5"/>
  <c r="S15" i="5"/>
  <c r="T14" i="5"/>
  <c r="S14" i="5"/>
  <c r="T13" i="5"/>
  <c r="S13" i="5"/>
  <c r="T12" i="5"/>
  <c r="S12" i="5"/>
  <c r="P160" i="6"/>
  <c r="O160" i="6"/>
  <c r="P159" i="6"/>
  <c r="O159" i="6"/>
  <c r="P158" i="6"/>
  <c r="O158" i="6"/>
  <c r="P157" i="6"/>
  <c r="O157" i="6"/>
  <c r="P156" i="6"/>
  <c r="O156" i="6"/>
  <c r="P155" i="6"/>
  <c r="O155" i="6"/>
  <c r="P154" i="6"/>
  <c r="O154" i="6"/>
  <c r="P153" i="6"/>
  <c r="O153" i="6"/>
  <c r="P152" i="6"/>
  <c r="O152" i="6"/>
  <c r="P151" i="6"/>
  <c r="O151" i="6"/>
  <c r="P150" i="6"/>
  <c r="O150" i="6"/>
  <c r="P149" i="6"/>
  <c r="O149" i="6"/>
  <c r="P148" i="6"/>
  <c r="O148" i="6"/>
  <c r="P147" i="6"/>
  <c r="O147" i="6"/>
  <c r="P146" i="6"/>
  <c r="O146" i="6"/>
  <c r="P145" i="6"/>
  <c r="O145" i="6"/>
  <c r="P144" i="6"/>
  <c r="O144" i="6"/>
  <c r="P143" i="6"/>
  <c r="O143" i="6"/>
  <c r="P142" i="6"/>
  <c r="O142" i="6"/>
  <c r="P141" i="6"/>
  <c r="O141" i="6"/>
  <c r="P140" i="6"/>
  <c r="O140" i="6"/>
  <c r="P139" i="6"/>
  <c r="O139" i="6"/>
  <c r="P138" i="6"/>
  <c r="O138" i="6"/>
  <c r="P137" i="6"/>
  <c r="O137" i="6"/>
  <c r="P136" i="6"/>
  <c r="O136" i="6"/>
  <c r="P135" i="6"/>
  <c r="O135" i="6"/>
  <c r="P134" i="6"/>
  <c r="O134" i="6"/>
  <c r="P133" i="6"/>
  <c r="O133" i="6"/>
  <c r="P132" i="6"/>
  <c r="O132" i="6"/>
  <c r="P131" i="6"/>
  <c r="O131" i="6"/>
  <c r="P130" i="6"/>
  <c r="O130" i="6"/>
  <c r="P129" i="6"/>
  <c r="O129" i="6"/>
  <c r="P128" i="6"/>
  <c r="O128" i="6"/>
  <c r="P127" i="6"/>
  <c r="O127" i="6"/>
  <c r="P126" i="6"/>
  <c r="O126" i="6"/>
  <c r="P125" i="6"/>
  <c r="O125" i="6"/>
  <c r="P124" i="6"/>
  <c r="O124" i="6"/>
  <c r="P123" i="6"/>
  <c r="O123" i="6"/>
  <c r="P122" i="6"/>
  <c r="O122" i="6"/>
  <c r="P121" i="6"/>
  <c r="O121" i="6"/>
  <c r="P120" i="6"/>
  <c r="O120" i="6"/>
  <c r="P119" i="6"/>
  <c r="O119" i="6"/>
  <c r="P118" i="6"/>
  <c r="O118" i="6"/>
  <c r="P117" i="6"/>
  <c r="O117" i="6"/>
  <c r="P116" i="6"/>
  <c r="O116" i="6"/>
  <c r="P115" i="6"/>
  <c r="O115" i="6"/>
  <c r="P114" i="6"/>
  <c r="O114" i="6"/>
  <c r="P113" i="6"/>
  <c r="O113" i="6"/>
  <c r="P112" i="6"/>
  <c r="O112" i="6"/>
  <c r="P111" i="6"/>
  <c r="O111" i="6"/>
  <c r="P110" i="6"/>
  <c r="O110" i="6"/>
  <c r="P109" i="6"/>
  <c r="O109" i="6"/>
  <c r="P108" i="6"/>
  <c r="O108" i="6"/>
  <c r="P107" i="6"/>
  <c r="O107" i="6"/>
  <c r="P106" i="6"/>
  <c r="O106" i="6"/>
  <c r="P105" i="6"/>
  <c r="O105" i="6"/>
  <c r="P104" i="6"/>
  <c r="O104" i="6"/>
  <c r="P103" i="6"/>
  <c r="O103" i="6"/>
  <c r="P102" i="6"/>
  <c r="O102" i="6"/>
  <c r="P101" i="6"/>
  <c r="O101" i="6"/>
  <c r="P100" i="6"/>
  <c r="O100" i="6"/>
  <c r="P99" i="6"/>
  <c r="O99" i="6"/>
  <c r="P98" i="6"/>
  <c r="O98" i="6"/>
  <c r="P97" i="6"/>
  <c r="O97" i="6"/>
  <c r="P96" i="6"/>
  <c r="O96" i="6"/>
  <c r="P95" i="6"/>
  <c r="O95" i="6"/>
  <c r="P94" i="6"/>
  <c r="O94" i="6"/>
  <c r="P93" i="6"/>
  <c r="O93" i="6"/>
  <c r="P92" i="6"/>
  <c r="O92" i="6"/>
  <c r="P91" i="6"/>
  <c r="O91" i="6"/>
  <c r="P90" i="6"/>
  <c r="O90" i="6"/>
  <c r="P89" i="6"/>
  <c r="O89" i="6"/>
  <c r="P88" i="6"/>
  <c r="O88" i="6"/>
  <c r="P87" i="6"/>
  <c r="O87" i="6"/>
  <c r="P86" i="6"/>
  <c r="O86" i="6"/>
  <c r="P85" i="6"/>
  <c r="O85" i="6"/>
  <c r="P84" i="6"/>
  <c r="O84" i="6"/>
  <c r="P83" i="6"/>
  <c r="O83" i="6"/>
  <c r="P82" i="6"/>
  <c r="O82" i="6"/>
  <c r="P81" i="6"/>
  <c r="O81" i="6"/>
  <c r="P80" i="6"/>
  <c r="O80" i="6"/>
  <c r="P79" i="6"/>
  <c r="O79" i="6"/>
  <c r="P78" i="6"/>
  <c r="O78" i="6"/>
  <c r="P77" i="6"/>
  <c r="O77" i="6"/>
  <c r="P76" i="6"/>
  <c r="O76" i="6"/>
  <c r="P75" i="6"/>
  <c r="O75" i="6"/>
  <c r="P74" i="6"/>
  <c r="O74" i="6"/>
  <c r="P73" i="6"/>
  <c r="O73" i="6"/>
  <c r="P72" i="6"/>
  <c r="O72" i="6"/>
  <c r="P71" i="6"/>
  <c r="O71" i="6"/>
  <c r="P70" i="6"/>
  <c r="O70" i="6"/>
  <c r="P69" i="6"/>
  <c r="O69" i="6"/>
  <c r="P68" i="6"/>
  <c r="O68" i="6"/>
  <c r="P67" i="6"/>
  <c r="O67" i="6"/>
  <c r="P66" i="6"/>
  <c r="O66" i="6"/>
  <c r="P65" i="6"/>
  <c r="O65" i="6"/>
  <c r="P64" i="6"/>
  <c r="O64" i="6"/>
  <c r="P63" i="6"/>
  <c r="O63" i="6"/>
  <c r="P62" i="6"/>
  <c r="O62" i="6"/>
  <c r="P61" i="6"/>
  <c r="O61" i="6"/>
  <c r="P60" i="6"/>
  <c r="O60" i="6"/>
  <c r="P59" i="6"/>
  <c r="O59" i="6"/>
  <c r="P58" i="6"/>
  <c r="O58" i="6"/>
  <c r="P57" i="6"/>
  <c r="O57" i="6"/>
  <c r="P56" i="6"/>
  <c r="O56" i="6"/>
  <c r="P55" i="6"/>
  <c r="O55" i="6"/>
  <c r="P54" i="6"/>
  <c r="O54" i="6"/>
  <c r="P53" i="6"/>
  <c r="O53" i="6"/>
  <c r="P52" i="6"/>
  <c r="O52" i="6"/>
  <c r="P51" i="6"/>
  <c r="O51" i="6"/>
  <c r="P50" i="6"/>
  <c r="O50" i="6"/>
  <c r="P49" i="6"/>
  <c r="O49" i="6"/>
  <c r="P48" i="6"/>
  <c r="O48" i="6"/>
  <c r="P47" i="6"/>
  <c r="O47" i="6"/>
  <c r="P46" i="6"/>
  <c r="O46" i="6"/>
  <c r="P45" i="6"/>
  <c r="O45" i="6"/>
  <c r="P44" i="6"/>
  <c r="O44" i="6"/>
  <c r="P43" i="6"/>
  <c r="O43" i="6"/>
  <c r="P42" i="6"/>
  <c r="O42" i="6"/>
  <c r="P41" i="6"/>
  <c r="O41" i="6"/>
  <c r="P40" i="6"/>
  <c r="O40" i="6"/>
  <c r="P39" i="6"/>
  <c r="O39" i="6"/>
  <c r="P38" i="6"/>
  <c r="O38" i="6"/>
  <c r="P37" i="6"/>
  <c r="O37" i="6"/>
  <c r="P36" i="6"/>
  <c r="O36" i="6"/>
  <c r="P35" i="6"/>
  <c r="O35" i="6"/>
  <c r="P34" i="6"/>
  <c r="O34" i="6"/>
  <c r="P33" i="6"/>
  <c r="O33" i="6"/>
  <c r="P32" i="6"/>
  <c r="O32" i="6"/>
  <c r="P31" i="6"/>
  <c r="O31" i="6"/>
  <c r="P30" i="6"/>
  <c r="O30" i="6"/>
  <c r="P29" i="6"/>
  <c r="O29" i="6"/>
  <c r="P28" i="6"/>
  <c r="O28" i="6"/>
  <c r="P27" i="6"/>
  <c r="O27" i="6"/>
  <c r="P26" i="6"/>
  <c r="O26" i="6"/>
  <c r="P25" i="6"/>
  <c r="O25" i="6"/>
  <c r="P24" i="6"/>
  <c r="O24" i="6"/>
  <c r="P23" i="6"/>
  <c r="O23" i="6"/>
  <c r="P22" i="6"/>
  <c r="O22" i="6"/>
  <c r="P21" i="6"/>
  <c r="O21" i="6"/>
  <c r="P20" i="6"/>
  <c r="O20" i="6"/>
  <c r="P19" i="6"/>
  <c r="O19" i="6"/>
  <c r="P18" i="6"/>
  <c r="O18" i="6"/>
  <c r="P17" i="6"/>
  <c r="O17" i="6"/>
  <c r="P16" i="6"/>
  <c r="O16" i="6"/>
  <c r="P15" i="6"/>
  <c r="O15" i="6"/>
  <c r="P14" i="6"/>
  <c r="O14" i="6"/>
  <c r="P13" i="6"/>
  <c r="O13" i="6"/>
  <c r="P12" i="6"/>
  <c r="O12" i="6"/>
  <c r="P11" i="6"/>
  <c r="O11" i="6"/>
  <c r="W11" i="5"/>
  <c r="V11" i="5"/>
  <c r="T11" i="5"/>
  <c r="S11" i="5"/>
  <c r="W161" i="4"/>
  <c r="V161" i="4"/>
  <c r="V158" i="4"/>
  <c r="V150" i="4"/>
  <c r="T161" i="4"/>
  <c r="S161" i="4"/>
  <c r="I160" i="6"/>
  <c r="I159" i="6"/>
  <c r="I158" i="6"/>
  <c r="W158" i="4" s="1"/>
  <c r="I157" i="6"/>
  <c r="I156" i="6"/>
  <c r="I155" i="6"/>
  <c r="I154" i="6"/>
  <c r="I153" i="6"/>
  <c r="I152" i="6"/>
  <c r="I151" i="6"/>
  <c r="I150" i="6"/>
  <c r="W150" i="4" s="1"/>
  <c r="I149" i="6"/>
  <c r="I148" i="6"/>
  <c r="I147" i="6"/>
  <c r="I146" i="6"/>
  <c r="I145" i="6"/>
  <c r="I144" i="6"/>
  <c r="I143" i="6"/>
  <c r="I142" i="6"/>
  <c r="W142" i="4" s="1"/>
  <c r="I141" i="6"/>
  <c r="I140" i="6"/>
  <c r="I139" i="6"/>
  <c r="I138" i="6"/>
  <c r="I137" i="6"/>
  <c r="I136" i="6"/>
  <c r="I135" i="6"/>
  <c r="I134" i="6"/>
  <c r="W134" i="4" s="1"/>
  <c r="I133" i="6"/>
  <c r="I132" i="6"/>
  <c r="I131" i="6"/>
  <c r="I130" i="6"/>
  <c r="I129" i="6"/>
  <c r="I128" i="6"/>
  <c r="I127" i="6"/>
  <c r="I126" i="6"/>
  <c r="W126" i="4" s="1"/>
  <c r="I125" i="6"/>
  <c r="I124" i="6"/>
  <c r="I123" i="6"/>
  <c r="I122" i="6"/>
  <c r="I121" i="6"/>
  <c r="I120" i="6"/>
  <c r="I119" i="6"/>
  <c r="I118" i="6"/>
  <c r="W118" i="4" s="1"/>
  <c r="I117" i="6"/>
  <c r="I116" i="6"/>
  <c r="I115" i="6"/>
  <c r="I114" i="6"/>
  <c r="I113" i="6"/>
  <c r="I112" i="6"/>
  <c r="I111" i="6"/>
  <c r="I110" i="6"/>
  <c r="W110" i="4" s="1"/>
  <c r="I109" i="6"/>
  <c r="I108" i="6"/>
  <c r="I107" i="6"/>
  <c r="I106" i="6"/>
  <c r="I105" i="6"/>
  <c r="I104" i="6"/>
  <c r="I103" i="6"/>
  <c r="I102" i="6"/>
  <c r="W102" i="4" s="1"/>
  <c r="I101" i="6"/>
  <c r="I100" i="6"/>
  <c r="I99" i="6"/>
  <c r="I98" i="6"/>
  <c r="I97" i="6"/>
  <c r="I96" i="6"/>
  <c r="I95" i="6"/>
  <c r="I94" i="6"/>
  <c r="W94" i="4" s="1"/>
  <c r="I93" i="6"/>
  <c r="I92" i="6"/>
  <c r="I91" i="6"/>
  <c r="I90" i="6"/>
  <c r="I89" i="6"/>
  <c r="I88" i="6"/>
  <c r="I87" i="6"/>
  <c r="I86" i="6"/>
  <c r="W86" i="4" s="1"/>
  <c r="I85" i="6"/>
  <c r="I84" i="6"/>
  <c r="I83" i="6"/>
  <c r="I82" i="6"/>
  <c r="I81" i="6"/>
  <c r="I80" i="6"/>
  <c r="I79" i="6"/>
  <c r="I78" i="6"/>
  <c r="W78" i="4" s="1"/>
  <c r="I77" i="6"/>
  <c r="I76" i="6"/>
  <c r="I75" i="6"/>
  <c r="I74" i="6"/>
  <c r="I73" i="6"/>
  <c r="I72" i="6"/>
  <c r="I71" i="6"/>
  <c r="I70" i="6"/>
  <c r="W70" i="4" s="1"/>
  <c r="I69" i="6"/>
  <c r="I68" i="6"/>
  <c r="I67" i="6"/>
  <c r="I66" i="6"/>
  <c r="I65" i="6"/>
  <c r="I64" i="6"/>
  <c r="I63" i="6"/>
  <c r="I62" i="6"/>
  <c r="W62" i="4" s="1"/>
  <c r="I61" i="6"/>
  <c r="I60" i="6"/>
  <c r="I59" i="6"/>
  <c r="I58" i="6"/>
  <c r="W58" i="4" s="1"/>
  <c r="I57" i="6"/>
  <c r="I56" i="6"/>
  <c r="I55" i="6"/>
  <c r="I54" i="6"/>
  <c r="W54" i="4" s="1"/>
  <c r="I53" i="6"/>
  <c r="I52" i="6"/>
  <c r="I51" i="6"/>
  <c r="I50" i="6"/>
  <c r="W50" i="4" s="1"/>
  <c r="I49" i="6"/>
  <c r="I48" i="6"/>
  <c r="I47" i="6"/>
  <c r="I46" i="6"/>
  <c r="W46" i="4" s="1"/>
  <c r="I45" i="6"/>
  <c r="I44" i="6"/>
  <c r="I43" i="6"/>
  <c r="I42" i="6"/>
  <c r="W42" i="4" s="1"/>
  <c r="I41" i="6"/>
  <c r="I40" i="6"/>
  <c r="I39" i="6"/>
  <c r="I38" i="6"/>
  <c r="W38" i="4" s="1"/>
  <c r="I37" i="6"/>
  <c r="I36" i="6"/>
  <c r="I35" i="6"/>
  <c r="I34" i="6"/>
  <c r="W34" i="4" s="1"/>
  <c r="I33" i="6"/>
  <c r="I32" i="6"/>
  <c r="I31" i="6"/>
  <c r="I30" i="6"/>
  <c r="W30" i="4" s="1"/>
  <c r="I29" i="6"/>
  <c r="I28" i="6"/>
  <c r="I27" i="6"/>
  <c r="I26" i="6"/>
  <c r="W26" i="4" s="1"/>
  <c r="I25" i="6"/>
  <c r="I24" i="6"/>
  <c r="I23" i="6"/>
  <c r="I22" i="6"/>
  <c r="W22" i="4" s="1"/>
  <c r="I21" i="6"/>
  <c r="I20" i="6"/>
  <c r="I19" i="6"/>
  <c r="I18" i="6"/>
  <c r="W18" i="4" s="1"/>
  <c r="I17" i="6"/>
  <c r="I16" i="6"/>
  <c r="I15" i="6"/>
  <c r="I14" i="6"/>
  <c r="W14" i="4" s="1"/>
  <c r="I13" i="6"/>
  <c r="I12" i="6"/>
  <c r="I11" i="6"/>
  <c r="W11" i="4" s="1"/>
  <c r="H160" i="6"/>
  <c r="H159" i="6"/>
  <c r="S159" i="4" s="1"/>
  <c r="H158" i="6"/>
  <c r="H157" i="6"/>
  <c r="T157" i="4" s="1"/>
  <c r="H156" i="6"/>
  <c r="H155" i="6"/>
  <c r="H154" i="6"/>
  <c r="T154" i="4" s="1"/>
  <c r="H153" i="6"/>
  <c r="H152" i="6"/>
  <c r="H151" i="6"/>
  <c r="S151" i="4" s="1"/>
  <c r="H150" i="6"/>
  <c r="H149" i="6"/>
  <c r="T149" i="4" s="1"/>
  <c r="H148" i="6"/>
  <c r="H147" i="6"/>
  <c r="H146" i="6"/>
  <c r="T146" i="4" s="1"/>
  <c r="H145" i="6"/>
  <c r="H144" i="6"/>
  <c r="T144" i="4" s="1"/>
  <c r="H143" i="6"/>
  <c r="S143" i="4" s="1"/>
  <c r="H142" i="6"/>
  <c r="H141" i="6"/>
  <c r="T141" i="4" s="1"/>
  <c r="H140" i="6"/>
  <c r="H139" i="6"/>
  <c r="T139" i="4" s="1"/>
  <c r="H138" i="6"/>
  <c r="H137" i="6"/>
  <c r="T137" i="4" s="1"/>
  <c r="H136" i="6"/>
  <c r="H135" i="6"/>
  <c r="T135" i="4" s="1"/>
  <c r="H134" i="6"/>
  <c r="H133" i="6"/>
  <c r="T133" i="4" s="1"/>
  <c r="H132" i="6"/>
  <c r="H131" i="6"/>
  <c r="T131" i="4" s="1"/>
  <c r="H130" i="6"/>
  <c r="H129" i="6"/>
  <c r="T129" i="4" s="1"/>
  <c r="H128" i="6"/>
  <c r="H127" i="6"/>
  <c r="T127" i="4" s="1"/>
  <c r="H126" i="6"/>
  <c r="H125" i="6"/>
  <c r="S125" i="4" s="1"/>
  <c r="H124" i="6"/>
  <c r="H123" i="6"/>
  <c r="T123" i="4" s="1"/>
  <c r="H122" i="6"/>
  <c r="H121" i="6"/>
  <c r="T121" i="4" s="1"/>
  <c r="H120" i="6"/>
  <c r="H119" i="6"/>
  <c r="T119" i="4" s="1"/>
  <c r="H118" i="6"/>
  <c r="H117" i="6"/>
  <c r="T117" i="4" s="1"/>
  <c r="H116" i="6"/>
  <c r="H115" i="6"/>
  <c r="T115" i="4" s="1"/>
  <c r="H114" i="6"/>
  <c r="H113" i="6"/>
  <c r="T113" i="4" s="1"/>
  <c r="H112" i="6"/>
  <c r="H111" i="6"/>
  <c r="T111" i="4" s="1"/>
  <c r="H110" i="6"/>
  <c r="H109" i="6"/>
  <c r="T109" i="4" s="1"/>
  <c r="H108" i="6"/>
  <c r="H107" i="6"/>
  <c r="T107" i="4" s="1"/>
  <c r="H106" i="6"/>
  <c r="H105" i="6"/>
  <c r="T105" i="4" s="1"/>
  <c r="H104" i="6"/>
  <c r="H103" i="6"/>
  <c r="T103" i="4" s="1"/>
  <c r="H102" i="6"/>
  <c r="H101" i="6"/>
  <c r="T101" i="4" s="1"/>
  <c r="H100" i="6"/>
  <c r="H99" i="6"/>
  <c r="T99" i="4" s="1"/>
  <c r="H98" i="6"/>
  <c r="H97" i="6"/>
  <c r="T97" i="4" s="1"/>
  <c r="H96" i="6"/>
  <c r="H95" i="6"/>
  <c r="T95" i="4" s="1"/>
  <c r="H94" i="6"/>
  <c r="H93" i="6"/>
  <c r="T93" i="4" s="1"/>
  <c r="H92" i="6"/>
  <c r="H91" i="6"/>
  <c r="T91" i="4" s="1"/>
  <c r="H90" i="6"/>
  <c r="H89" i="6"/>
  <c r="T89" i="4" s="1"/>
  <c r="H88" i="6"/>
  <c r="H87" i="6"/>
  <c r="T87" i="4" s="1"/>
  <c r="H86" i="6"/>
  <c r="H85" i="6"/>
  <c r="T85" i="4" s="1"/>
  <c r="H84" i="6"/>
  <c r="H83" i="6"/>
  <c r="T83" i="4" s="1"/>
  <c r="H82" i="6"/>
  <c r="H81" i="6"/>
  <c r="T81" i="4" s="1"/>
  <c r="H80" i="6"/>
  <c r="H79" i="6"/>
  <c r="T79" i="4" s="1"/>
  <c r="H78" i="6"/>
  <c r="H77" i="6"/>
  <c r="S77" i="4" s="1"/>
  <c r="H76" i="6"/>
  <c r="H75" i="6"/>
  <c r="T75" i="4" s="1"/>
  <c r="H74" i="6"/>
  <c r="H73" i="6"/>
  <c r="T73" i="4" s="1"/>
  <c r="H72" i="6"/>
  <c r="H71" i="6"/>
  <c r="T71" i="4" s="1"/>
  <c r="H70" i="6"/>
  <c r="H69" i="6"/>
  <c r="T69" i="4" s="1"/>
  <c r="H68" i="6"/>
  <c r="H67" i="6"/>
  <c r="T67" i="4" s="1"/>
  <c r="H66" i="6"/>
  <c r="H65" i="6"/>
  <c r="T65" i="4" s="1"/>
  <c r="H64" i="6"/>
  <c r="H63" i="6"/>
  <c r="T63" i="4" s="1"/>
  <c r="H62" i="6"/>
  <c r="H61" i="6"/>
  <c r="T61" i="4" s="1"/>
  <c r="H60" i="6"/>
  <c r="H59" i="6"/>
  <c r="T59" i="4" s="1"/>
  <c r="H58" i="6"/>
  <c r="H57" i="6"/>
  <c r="T57" i="4" s="1"/>
  <c r="H56" i="6"/>
  <c r="H55" i="6"/>
  <c r="T55" i="4" s="1"/>
  <c r="H54" i="6"/>
  <c r="H53" i="6"/>
  <c r="T53" i="4" s="1"/>
  <c r="H52" i="6"/>
  <c r="H51" i="6"/>
  <c r="T51" i="4" s="1"/>
  <c r="H50" i="6"/>
  <c r="H49" i="6"/>
  <c r="T49" i="4" s="1"/>
  <c r="H48" i="6"/>
  <c r="H47" i="6"/>
  <c r="T47" i="4" s="1"/>
  <c r="H46" i="6"/>
  <c r="H45" i="6"/>
  <c r="T45" i="4" s="1"/>
  <c r="H44" i="6"/>
  <c r="H43" i="6"/>
  <c r="T43" i="4" s="1"/>
  <c r="H42" i="6"/>
  <c r="H41" i="6"/>
  <c r="S41" i="4" s="1"/>
  <c r="H40" i="6"/>
  <c r="H39" i="6"/>
  <c r="T39" i="4" s="1"/>
  <c r="H38" i="6"/>
  <c r="S38" i="4" s="1"/>
  <c r="H37" i="6"/>
  <c r="S37" i="4" s="1"/>
  <c r="H36" i="6"/>
  <c r="S36" i="4" s="1"/>
  <c r="H35" i="6"/>
  <c r="S35" i="4" s="1"/>
  <c r="H34" i="6"/>
  <c r="T34" i="4" s="1"/>
  <c r="H33" i="6"/>
  <c r="S33" i="4" s="1"/>
  <c r="H32" i="6"/>
  <c r="T32" i="4" s="1"/>
  <c r="H31" i="6"/>
  <c r="T31" i="4" s="1"/>
  <c r="H30" i="6"/>
  <c r="T30" i="4" s="1"/>
  <c r="H29" i="6"/>
  <c r="S29" i="4" s="1"/>
  <c r="H28" i="6"/>
  <c r="T28" i="4" s="1"/>
  <c r="H27" i="6"/>
  <c r="S27" i="4" s="1"/>
  <c r="H26" i="6"/>
  <c r="T26" i="4" s="1"/>
  <c r="H25" i="6"/>
  <c r="T25" i="4" s="1"/>
  <c r="H24" i="6"/>
  <c r="T24" i="4" s="1"/>
  <c r="H23" i="6"/>
  <c r="T23" i="4" s="1"/>
  <c r="H22" i="6"/>
  <c r="T22" i="4" s="1"/>
  <c r="H21" i="6"/>
  <c r="T21" i="4" s="1"/>
  <c r="H20" i="6"/>
  <c r="T20" i="4" s="1"/>
  <c r="H19" i="6"/>
  <c r="S19" i="4" s="1"/>
  <c r="H18" i="6"/>
  <c r="T18" i="4" s="1"/>
  <c r="H17" i="6"/>
  <c r="T17" i="4" s="1"/>
  <c r="H16" i="6"/>
  <c r="T16" i="4" s="1"/>
  <c r="H15" i="6"/>
  <c r="T15" i="4" s="1"/>
  <c r="H14" i="6"/>
  <c r="T14" i="4" s="1"/>
  <c r="H13" i="6"/>
  <c r="T13" i="4" s="1"/>
  <c r="H12" i="6"/>
  <c r="T12" i="4" s="1"/>
  <c r="H11" i="6"/>
  <c r="T11" i="4" s="1"/>
  <c r="W160" i="3"/>
  <c r="V160" i="3"/>
  <c r="W159" i="3"/>
  <c r="V159" i="3"/>
  <c r="W158" i="3"/>
  <c r="V158" i="3"/>
  <c r="W157" i="3"/>
  <c r="V157" i="3"/>
  <c r="W156" i="3"/>
  <c r="V156" i="3"/>
  <c r="W155" i="3"/>
  <c r="V155" i="3"/>
  <c r="W154" i="3"/>
  <c r="V154" i="3"/>
  <c r="W153" i="3"/>
  <c r="V153" i="3"/>
  <c r="W152" i="3"/>
  <c r="V152" i="3"/>
  <c r="W151" i="3"/>
  <c r="V151" i="3"/>
  <c r="W150" i="3"/>
  <c r="V150" i="3"/>
  <c r="W149" i="3"/>
  <c r="V149" i="3"/>
  <c r="W148" i="3"/>
  <c r="V148" i="3"/>
  <c r="W147" i="3"/>
  <c r="V147" i="3"/>
  <c r="W146" i="3"/>
  <c r="V146" i="3"/>
  <c r="W145" i="3"/>
  <c r="V145" i="3"/>
  <c r="W144" i="3"/>
  <c r="V144" i="3"/>
  <c r="W143" i="3"/>
  <c r="V143" i="3"/>
  <c r="W142" i="3"/>
  <c r="V142" i="3"/>
  <c r="W141" i="3"/>
  <c r="V141" i="3"/>
  <c r="W140" i="3"/>
  <c r="V140" i="3"/>
  <c r="W139" i="3"/>
  <c r="V139" i="3"/>
  <c r="W138" i="3"/>
  <c r="V138" i="3"/>
  <c r="W137" i="3"/>
  <c r="V137" i="3"/>
  <c r="W136" i="3"/>
  <c r="V136" i="3"/>
  <c r="W135" i="3"/>
  <c r="V135" i="3"/>
  <c r="W134" i="3"/>
  <c r="V134" i="3"/>
  <c r="W133" i="3"/>
  <c r="V133" i="3"/>
  <c r="W132" i="3"/>
  <c r="V132" i="3"/>
  <c r="W131" i="3"/>
  <c r="V131" i="3"/>
  <c r="W130" i="3"/>
  <c r="V130" i="3"/>
  <c r="W129" i="3"/>
  <c r="V129" i="3"/>
  <c r="W128" i="3"/>
  <c r="V128" i="3"/>
  <c r="W127" i="3"/>
  <c r="V127" i="3"/>
  <c r="W126" i="3"/>
  <c r="V126" i="3"/>
  <c r="W125" i="3"/>
  <c r="V125" i="3"/>
  <c r="W124" i="3"/>
  <c r="V124" i="3"/>
  <c r="W123" i="3"/>
  <c r="V123" i="3"/>
  <c r="W122" i="3"/>
  <c r="V122" i="3"/>
  <c r="W121" i="3"/>
  <c r="V121" i="3"/>
  <c r="W120" i="3"/>
  <c r="V120" i="3"/>
  <c r="W119" i="3"/>
  <c r="V119" i="3"/>
  <c r="W118" i="3"/>
  <c r="V118" i="3"/>
  <c r="W117" i="3"/>
  <c r="V117" i="3"/>
  <c r="W116" i="3"/>
  <c r="V116" i="3"/>
  <c r="W115" i="3"/>
  <c r="V115" i="3"/>
  <c r="W114" i="3"/>
  <c r="V114" i="3"/>
  <c r="W113" i="3"/>
  <c r="V113" i="3"/>
  <c r="W112" i="3"/>
  <c r="V112" i="3"/>
  <c r="W111" i="3"/>
  <c r="V111" i="3"/>
  <c r="W110" i="3"/>
  <c r="V110" i="3"/>
  <c r="W109" i="3"/>
  <c r="V109" i="3"/>
  <c r="W108" i="3"/>
  <c r="V108" i="3"/>
  <c r="W107" i="3"/>
  <c r="V107" i="3"/>
  <c r="W106" i="3"/>
  <c r="V106" i="3"/>
  <c r="W105" i="3"/>
  <c r="V105" i="3"/>
  <c r="W104" i="3"/>
  <c r="V104" i="3"/>
  <c r="W103" i="3"/>
  <c r="V103" i="3"/>
  <c r="W102" i="3"/>
  <c r="V102" i="3"/>
  <c r="W101" i="3"/>
  <c r="V101" i="3"/>
  <c r="W100" i="3"/>
  <c r="V100" i="3"/>
  <c r="W99" i="3"/>
  <c r="V99" i="3"/>
  <c r="W98" i="3"/>
  <c r="V98" i="3"/>
  <c r="W97" i="3"/>
  <c r="V97" i="3"/>
  <c r="W96" i="3"/>
  <c r="V96" i="3"/>
  <c r="W95" i="3"/>
  <c r="V95" i="3"/>
  <c r="W94" i="3"/>
  <c r="V94" i="3"/>
  <c r="W93" i="3"/>
  <c r="V93" i="3"/>
  <c r="W92" i="3"/>
  <c r="V92" i="3"/>
  <c r="W91" i="3"/>
  <c r="V91" i="3"/>
  <c r="W90" i="3"/>
  <c r="V90" i="3"/>
  <c r="W89" i="3"/>
  <c r="V89" i="3"/>
  <c r="W88" i="3"/>
  <c r="V88" i="3"/>
  <c r="W87" i="3"/>
  <c r="V87" i="3"/>
  <c r="W86" i="3"/>
  <c r="V86" i="3"/>
  <c r="W85" i="3"/>
  <c r="V85" i="3"/>
  <c r="W84" i="3"/>
  <c r="V84" i="3"/>
  <c r="W83" i="3"/>
  <c r="V83" i="3"/>
  <c r="W82" i="3"/>
  <c r="V82" i="3"/>
  <c r="W81" i="3"/>
  <c r="V81" i="3"/>
  <c r="W80" i="3"/>
  <c r="V80" i="3"/>
  <c r="W79" i="3"/>
  <c r="V79" i="3"/>
  <c r="W78" i="3"/>
  <c r="V78" i="3"/>
  <c r="W77" i="3"/>
  <c r="V77" i="3"/>
  <c r="W76" i="3"/>
  <c r="V76" i="3"/>
  <c r="W75" i="3"/>
  <c r="V75" i="3"/>
  <c r="W74" i="3"/>
  <c r="V74" i="3"/>
  <c r="W73" i="3"/>
  <c r="V73" i="3"/>
  <c r="W72" i="3"/>
  <c r="V72" i="3"/>
  <c r="W71" i="3"/>
  <c r="V71" i="3"/>
  <c r="W70" i="3"/>
  <c r="V70" i="3"/>
  <c r="W69" i="3"/>
  <c r="V69" i="3"/>
  <c r="W68" i="3"/>
  <c r="V68" i="3"/>
  <c r="W67" i="3"/>
  <c r="V67" i="3"/>
  <c r="W66" i="3"/>
  <c r="V66" i="3"/>
  <c r="W65" i="3"/>
  <c r="V65" i="3"/>
  <c r="W64" i="3"/>
  <c r="V64" i="3"/>
  <c r="W63" i="3"/>
  <c r="V63" i="3"/>
  <c r="W62" i="3"/>
  <c r="V62" i="3"/>
  <c r="W61" i="3"/>
  <c r="V61" i="3"/>
  <c r="W60" i="3"/>
  <c r="V60" i="3"/>
  <c r="W59" i="3"/>
  <c r="V59" i="3"/>
  <c r="W58" i="3"/>
  <c r="V58" i="3"/>
  <c r="W57" i="3"/>
  <c r="V57" i="3"/>
  <c r="W56" i="3"/>
  <c r="V56" i="3"/>
  <c r="W55" i="3"/>
  <c r="V55" i="3"/>
  <c r="W54" i="3"/>
  <c r="V54" i="3"/>
  <c r="W53" i="3"/>
  <c r="V53" i="3"/>
  <c r="W52" i="3"/>
  <c r="V52" i="3"/>
  <c r="W51" i="3"/>
  <c r="V51" i="3"/>
  <c r="W50" i="3"/>
  <c r="V50" i="3"/>
  <c r="W49" i="3"/>
  <c r="V49" i="3"/>
  <c r="W48" i="3"/>
  <c r="V48" i="3"/>
  <c r="W47" i="3"/>
  <c r="V47" i="3"/>
  <c r="W46" i="3"/>
  <c r="V46" i="3"/>
  <c r="W45" i="3"/>
  <c r="V45" i="3"/>
  <c r="W44" i="3"/>
  <c r="V44" i="3"/>
  <c r="W43" i="3"/>
  <c r="V43" i="3"/>
  <c r="W42" i="3"/>
  <c r="V42" i="3"/>
  <c r="W41" i="3"/>
  <c r="V41" i="3"/>
  <c r="W40" i="3"/>
  <c r="V40" i="3"/>
  <c r="W39" i="3"/>
  <c r="V39" i="3"/>
  <c r="W38" i="3"/>
  <c r="V38" i="3"/>
  <c r="W37" i="3"/>
  <c r="V37" i="3"/>
  <c r="W36" i="3"/>
  <c r="V36" i="3"/>
  <c r="W35" i="3"/>
  <c r="V35" i="3"/>
  <c r="W34" i="3"/>
  <c r="V34" i="3"/>
  <c r="W33" i="3"/>
  <c r="V33" i="3"/>
  <c r="W32" i="3"/>
  <c r="V32" i="3"/>
  <c r="W31" i="3"/>
  <c r="V31" i="3"/>
  <c r="W30" i="3"/>
  <c r="V30" i="3"/>
  <c r="W29" i="3"/>
  <c r="V29" i="3"/>
  <c r="W28" i="3"/>
  <c r="V28" i="3"/>
  <c r="W27" i="3"/>
  <c r="V27" i="3"/>
  <c r="W26" i="3"/>
  <c r="V26" i="3"/>
  <c r="W25" i="3"/>
  <c r="V25" i="3"/>
  <c r="W24" i="3"/>
  <c r="V24" i="3"/>
  <c r="W23" i="3"/>
  <c r="V23" i="3"/>
  <c r="W22" i="3"/>
  <c r="V22" i="3"/>
  <c r="W21" i="3"/>
  <c r="V21" i="3"/>
  <c r="W20" i="3"/>
  <c r="V20" i="3"/>
  <c r="W19" i="3"/>
  <c r="V19" i="3"/>
  <c r="W18" i="3"/>
  <c r="V18" i="3"/>
  <c r="W17" i="3"/>
  <c r="V17" i="3"/>
  <c r="W16" i="3"/>
  <c r="V16" i="3"/>
  <c r="W15" i="3"/>
  <c r="V15" i="3"/>
  <c r="W14" i="3"/>
  <c r="V14" i="3"/>
  <c r="W13" i="3"/>
  <c r="V13" i="3"/>
  <c r="W12" i="3"/>
  <c r="V12" i="3"/>
  <c r="W11" i="3"/>
  <c r="V11" i="3"/>
  <c r="T160" i="3"/>
  <c r="S160" i="3"/>
  <c r="T159" i="3"/>
  <c r="S159" i="3"/>
  <c r="T158" i="3"/>
  <c r="S158" i="3"/>
  <c r="T157" i="3"/>
  <c r="S157" i="3"/>
  <c r="T156" i="3"/>
  <c r="S156" i="3"/>
  <c r="T155" i="3"/>
  <c r="S155" i="3"/>
  <c r="T154" i="3"/>
  <c r="S154" i="3"/>
  <c r="T153" i="3"/>
  <c r="S153" i="3"/>
  <c r="T152" i="3"/>
  <c r="S152" i="3"/>
  <c r="T151" i="3"/>
  <c r="S151" i="3"/>
  <c r="T150" i="3"/>
  <c r="S150" i="3"/>
  <c r="T149" i="3"/>
  <c r="S149" i="3"/>
  <c r="T148" i="3"/>
  <c r="S148" i="3"/>
  <c r="T147" i="3"/>
  <c r="S147" i="3"/>
  <c r="T146" i="3"/>
  <c r="S146" i="3"/>
  <c r="T145" i="3"/>
  <c r="S145" i="3"/>
  <c r="T144" i="3"/>
  <c r="S144" i="3"/>
  <c r="T143" i="3"/>
  <c r="S143" i="3"/>
  <c r="T142" i="3"/>
  <c r="S142" i="3"/>
  <c r="T141" i="3"/>
  <c r="S141" i="3"/>
  <c r="T140" i="3"/>
  <c r="S140" i="3"/>
  <c r="T139" i="3"/>
  <c r="S139" i="3"/>
  <c r="T138" i="3"/>
  <c r="S138" i="3"/>
  <c r="T137" i="3"/>
  <c r="S137" i="3"/>
  <c r="T136" i="3"/>
  <c r="S136" i="3"/>
  <c r="T135" i="3"/>
  <c r="S135" i="3"/>
  <c r="T134" i="3"/>
  <c r="S134" i="3"/>
  <c r="T133" i="3"/>
  <c r="S133" i="3"/>
  <c r="T132" i="3"/>
  <c r="S132" i="3"/>
  <c r="T131" i="3"/>
  <c r="S131" i="3"/>
  <c r="T130" i="3"/>
  <c r="S130" i="3"/>
  <c r="T129" i="3"/>
  <c r="S129" i="3"/>
  <c r="T128" i="3"/>
  <c r="S128" i="3"/>
  <c r="T127" i="3"/>
  <c r="S127" i="3"/>
  <c r="T126" i="3"/>
  <c r="S126" i="3"/>
  <c r="T125" i="3"/>
  <c r="S125" i="3"/>
  <c r="T124" i="3"/>
  <c r="S124" i="3"/>
  <c r="T123" i="3"/>
  <c r="S123" i="3"/>
  <c r="T122" i="3"/>
  <c r="S122" i="3"/>
  <c r="T121" i="3"/>
  <c r="S121" i="3"/>
  <c r="T120" i="3"/>
  <c r="S120" i="3"/>
  <c r="T119" i="3"/>
  <c r="S119" i="3"/>
  <c r="T118" i="3"/>
  <c r="S118" i="3"/>
  <c r="T117" i="3"/>
  <c r="S117" i="3"/>
  <c r="T116" i="3"/>
  <c r="S116" i="3"/>
  <c r="T115" i="3"/>
  <c r="S115" i="3"/>
  <c r="T114" i="3"/>
  <c r="S114" i="3"/>
  <c r="T113" i="3"/>
  <c r="S113" i="3"/>
  <c r="T112" i="3"/>
  <c r="S112" i="3"/>
  <c r="T111" i="3"/>
  <c r="S111" i="3"/>
  <c r="T110" i="3"/>
  <c r="S110" i="3"/>
  <c r="T109" i="3"/>
  <c r="S109" i="3"/>
  <c r="T108" i="3"/>
  <c r="S108" i="3"/>
  <c r="T107" i="3"/>
  <c r="S107" i="3"/>
  <c r="T106" i="3"/>
  <c r="S106" i="3"/>
  <c r="T105" i="3"/>
  <c r="S105" i="3"/>
  <c r="T104" i="3"/>
  <c r="S104" i="3"/>
  <c r="T103" i="3"/>
  <c r="S103" i="3"/>
  <c r="T102" i="3"/>
  <c r="S102" i="3"/>
  <c r="T101" i="3"/>
  <c r="S101" i="3"/>
  <c r="T100" i="3"/>
  <c r="S100" i="3"/>
  <c r="T99" i="3"/>
  <c r="S99" i="3"/>
  <c r="T98" i="3"/>
  <c r="S98" i="3"/>
  <c r="T97" i="3"/>
  <c r="S97" i="3"/>
  <c r="T96" i="3"/>
  <c r="S96" i="3"/>
  <c r="T95" i="3"/>
  <c r="S95" i="3"/>
  <c r="T94" i="3"/>
  <c r="S94" i="3"/>
  <c r="T93" i="3"/>
  <c r="S93" i="3"/>
  <c r="T92" i="3"/>
  <c r="S92" i="3"/>
  <c r="T91" i="3"/>
  <c r="S91" i="3"/>
  <c r="T90" i="3"/>
  <c r="S90" i="3"/>
  <c r="T89" i="3"/>
  <c r="S89" i="3"/>
  <c r="T88" i="3"/>
  <c r="S88" i="3"/>
  <c r="T87" i="3"/>
  <c r="S87" i="3"/>
  <c r="T86" i="3"/>
  <c r="S86" i="3"/>
  <c r="T85" i="3"/>
  <c r="S85" i="3"/>
  <c r="T84" i="3"/>
  <c r="S84" i="3"/>
  <c r="T83" i="3"/>
  <c r="S83" i="3"/>
  <c r="T82" i="3"/>
  <c r="S82" i="3"/>
  <c r="T81" i="3"/>
  <c r="S81" i="3"/>
  <c r="T80" i="3"/>
  <c r="S80" i="3"/>
  <c r="T79" i="3"/>
  <c r="S79" i="3"/>
  <c r="T78" i="3"/>
  <c r="S78" i="3"/>
  <c r="T77" i="3"/>
  <c r="S77" i="3"/>
  <c r="T76" i="3"/>
  <c r="S76" i="3"/>
  <c r="T75" i="3"/>
  <c r="S75" i="3"/>
  <c r="T74" i="3"/>
  <c r="S74" i="3"/>
  <c r="T73" i="3"/>
  <c r="S73" i="3"/>
  <c r="T72" i="3"/>
  <c r="S72" i="3"/>
  <c r="T71" i="3"/>
  <c r="S71" i="3"/>
  <c r="T70" i="3"/>
  <c r="S70" i="3"/>
  <c r="T69" i="3"/>
  <c r="S69" i="3"/>
  <c r="T68" i="3"/>
  <c r="S68" i="3"/>
  <c r="T67" i="3"/>
  <c r="S67" i="3"/>
  <c r="T66" i="3"/>
  <c r="S66" i="3"/>
  <c r="T65" i="3"/>
  <c r="S65" i="3"/>
  <c r="T64" i="3"/>
  <c r="S64" i="3"/>
  <c r="T63" i="3"/>
  <c r="S63" i="3"/>
  <c r="T62" i="3"/>
  <c r="S62" i="3"/>
  <c r="T61" i="3"/>
  <c r="S61" i="3"/>
  <c r="T60" i="3"/>
  <c r="S60" i="3"/>
  <c r="T59" i="3"/>
  <c r="S59" i="3"/>
  <c r="T58" i="3"/>
  <c r="S58" i="3"/>
  <c r="T57" i="3"/>
  <c r="S57" i="3"/>
  <c r="T56" i="3"/>
  <c r="S56" i="3"/>
  <c r="T55" i="3"/>
  <c r="S55" i="3"/>
  <c r="T54" i="3"/>
  <c r="S54" i="3"/>
  <c r="T53" i="3"/>
  <c r="S53" i="3"/>
  <c r="T52" i="3"/>
  <c r="S52" i="3"/>
  <c r="T51" i="3"/>
  <c r="S51" i="3"/>
  <c r="T50" i="3"/>
  <c r="S50" i="3"/>
  <c r="T49" i="3"/>
  <c r="S49" i="3"/>
  <c r="T48" i="3"/>
  <c r="S48" i="3"/>
  <c r="T47" i="3"/>
  <c r="S47" i="3"/>
  <c r="T46" i="3"/>
  <c r="S46" i="3"/>
  <c r="T45" i="3"/>
  <c r="S45" i="3"/>
  <c r="T44" i="3"/>
  <c r="S44" i="3"/>
  <c r="T43" i="3"/>
  <c r="S43" i="3"/>
  <c r="T42" i="3"/>
  <c r="S42" i="3"/>
  <c r="T41" i="3"/>
  <c r="S41" i="3"/>
  <c r="T40" i="3"/>
  <c r="S40" i="3"/>
  <c r="T39" i="3"/>
  <c r="S39" i="3"/>
  <c r="T38" i="3"/>
  <c r="S38" i="3"/>
  <c r="T37" i="3"/>
  <c r="S37" i="3"/>
  <c r="T36" i="3"/>
  <c r="S36" i="3"/>
  <c r="T35" i="3"/>
  <c r="S35" i="3"/>
  <c r="T34" i="3"/>
  <c r="S34" i="3"/>
  <c r="T33" i="3"/>
  <c r="S33" i="3"/>
  <c r="T32" i="3"/>
  <c r="S32" i="3"/>
  <c r="T31" i="3"/>
  <c r="S31" i="3"/>
  <c r="T30" i="3"/>
  <c r="S30" i="3"/>
  <c r="T29" i="3"/>
  <c r="S29" i="3"/>
  <c r="T28" i="3"/>
  <c r="S28" i="3"/>
  <c r="T27" i="3"/>
  <c r="S27" i="3"/>
  <c r="T26" i="3"/>
  <c r="S26" i="3"/>
  <c r="T25" i="3"/>
  <c r="S25" i="3"/>
  <c r="T24" i="3"/>
  <c r="S24" i="3"/>
  <c r="T23" i="3"/>
  <c r="S23" i="3"/>
  <c r="T22" i="3"/>
  <c r="S22" i="3"/>
  <c r="T21" i="3"/>
  <c r="S21" i="3"/>
  <c r="T20" i="3"/>
  <c r="S20" i="3"/>
  <c r="T19" i="3"/>
  <c r="S19" i="3"/>
  <c r="T18" i="3"/>
  <c r="S18" i="3"/>
  <c r="T17" i="3"/>
  <c r="S17" i="3"/>
  <c r="T16" i="3"/>
  <c r="S16" i="3"/>
  <c r="T15" i="3"/>
  <c r="S15" i="3"/>
  <c r="T14" i="3"/>
  <c r="S14" i="3"/>
  <c r="T13" i="3"/>
  <c r="S13" i="3"/>
  <c r="T12" i="3"/>
  <c r="S12" i="3"/>
  <c r="T11" i="3"/>
  <c r="S11" i="3"/>
  <c r="W160" i="1"/>
  <c r="V160" i="1"/>
  <c r="W159" i="1"/>
  <c r="V159" i="1"/>
  <c r="W158" i="1"/>
  <c r="V158" i="1"/>
  <c r="W157" i="1"/>
  <c r="V157" i="1"/>
  <c r="W156" i="1"/>
  <c r="V156" i="1"/>
  <c r="W155" i="1"/>
  <c r="V155" i="1"/>
  <c r="W154" i="1"/>
  <c r="V154" i="1"/>
  <c r="W153" i="1"/>
  <c r="V153" i="1"/>
  <c r="W152" i="1"/>
  <c r="V152" i="1"/>
  <c r="W151" i="1"/>
  <c r="V151" i="1"/>
  <c r="W150" i="1"/>
  <c r="V150" i="1"/>
  <c r="W149" i="1"/>
  <c r="V149" i="1"/>
  <c r="W148" i="1"/>
  <c r="V148" i="1"/>
  <c r="W147" i="1"/>
  <c r="V147" i="1"/>
  <c r="W146" i="1"/>
  <c r="V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26" i="1"/>
  <c r="V126" i="1"/>
  <c r="W125" i="1"/>
  <c r="V125" i="1"/>
  <c r="W124" i="1"/>
  <c r="V124" i="1"/>
  <c r="W123" i="1"/>
  <c r="V123" i="1"/>
  <c r="W122" i="1"/>
  <c r="V122" i="1"/>
  <c r="W121" i="1"/>
  <c r="V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W96" i="1"/>
  <c r="V96" i="1"/>
  <c r="W95" i="1"/>
  <c r="V95" i="1"/>
  <c r="W94" i="1"/>
  <c r="V94" i="1"/>
  <c r="W93" i="1"/>
  <c r="V93" i="1"/>
  <c r="W92" i="1"/>
  <c r="V92" i="1"/>
  <c r="W91" i="1"/>
  <c r="V91" i="1"/>
  <c r="W90" i="1"/>
  <c r="V90" i="1"/>
  <c r="W89" i="1"/>
  <c r="V89" i="1"/>
  <c r="W88" i="1"/>
  <c r="V88" i="1"/>
  <c r="W87" i="1"/>
  <c r="V87" i="1"/>
  <c r="W86" i="1"/>
  <c r="V86" i="1"/>
  <c r="W85" i="1"/>
  <c r="V85" i="1"/>
  <c r="W84" i="1"/>
  <c r="V84" i="1"/>
  <c r="W83" i="1"/>
  <c r="V83" i="1"/>
  <c r="W82" i="1"/>
  <c r="V82" i="1"/>
  <c r="W81" i="1"/>
  <c r="V81" i="1"/>
  <c r="W80" i="1"/>
  <c r="V80" i="1"/>
  <c r="W79" i="1"/>
  <c r="V79" i="1"/>
  <c r="W78" i="1"/>
  <c r="V78" i="1"/>
  <c r="W77" i="1"/>
  <c r="V77" i="1"/>
  <c r="W76" i="1"/>
  <c r="V76" i="1"/>
  <c r="W75" i="1"/>
  <c r="V75" i="1"/>
  <c r="W74" i="1"/>
  <c r="V74" i="1"/>
  <c r="W73" i="1"/>
  <c r="V73" i="1"/>
  <c r="W72" i="1"/>
  <c r="V72" i="1"/>
  <c r="W71" i="1"/>
  <c r="V71" i="1"/>
  <c r="W70" i="1"/>
  <c r="V70" i="1"/>
  <c r="W69" i="1"/>
  <c r="V69" i="1"/>
  <c r="W68" i="1"/>
  <c r="V68" i="1"/>
  <c r="W67" i="1"/>
  <c r="V67" i="1"/>
  <c r="W66" i="1"/>
  <c r="V66" i="1"/>
  <c r="W65" i="1"/>
  <c r="V65" i="1"/>
  <c r="W64" i="1"/>
  <c r="V64" i="1"/>
  <c r="W63" i="1"/>
  <c r="V63" i="1"/>
  <c r="W62" i="1"/>
  <c r="V62" i="1"/>
  <c r="W61" i="1"/>
  <c r="V61" i="1"/>
  <c r="W60" i="1"/>
  <c r="V60" i="1"/>
  <c r="W59" i="1"/>
  <c r="V59" i="1"/>
  <c r="W58" i="1"/>
  <c r="V58" i="1"/>
  <c r="W57" i="1"/>
  <c r="V57" i="1"/>
  <c r="W56" i="1"/>
  <c r="V56" i="1"/>
  <c r="W55" i="1"/>
  <c r="V55" i="1"/>
  <c r="W54" i="1"/>
  <c r="V54" i="1"/>
  <c r="W53" i="1"/>
  <c r="V53" i="1"/>
  <c r="W52" i="1"/>
  <c r="V52" i="1"/>
  <c r="W51" i="1"/>
  <c r="V51" i="1"/>
  <c r="W50" i="1"/>
  <c r="V50" i="1"/>
  <c r="W49" i="1"/>
  <c r="V49" i="1"/>
  <c r="W48" i="1"/>
  <c r="V48" i="1"/>
  <c r="W47" i="1"/>
  <c r="V47" i="1"/>
  <c r="W46" i="1"/>
  <c r="V46" i="1"/>
  <c r="W45" i="1"/>
  <c r="V45" i="1"/>
  <c r="W44" i="1"/>
  <c r="V44" i="1"/>
  <c r="W43" i="1"/>
  <c r="V43" i="1"/>
  <c r="W42" i="1"/>
  <c r="V42" i="1"/>
  <c r="W41" i="1"/>
  <c r="V41" i="1"/>
  <c r="W40" i="1"/>
  <c r="V40" i="1"/>
  <c r="W39" i="1"/>
  <c r="V39" i="1"/>
  <c r="W38" i="1"/>
  <c r="V38" i="1"/>
  <c r="W37" i="1"/>
  <c r="V37" i="1"/>
  <c r="W36" i="1"/>
  <c r="V36" i="1"/>
  <c r="W35" i="1"/>
  <c r="V35" i="1"/>
  <c r="W34" i="1"/>
  <c r="V34" i="1"/>
  <c r="W33" i="1"/>
  <c r="V33" i="1"/>
  <c r="W32" i="1"/>
  <c r="V32" i="1"/>
  <c r="W31" i="1"/>
  <c r="V31" i="1"/>
  <c r="W30" i="1"/>
  <c r="V30" i="1"/>
  <c r="W29" i="1"/>
  <c r="V29" i="1"/>
  <c r="W28" i="1"/>
  <c r="V28" i="1"/>
  <c r="W27" i="1"/>
  <c r="V27" i="1"/>
  <c r="W26" i="1"/>
  <c r="V26" i="1"/>
  <c r="W25" i="1"/>
  <c r="V25" i="1"/>
  <c r="W24" i="1"/>
  <c r="V24" i="1"/>
  <c r="W23" i="1"/>
  <c r="V23" i="1"/>
  <c r="W22" i="1"/>
  <c r="V22" i="1"/>
  <c r="W21" i="1"/>
  <c r="V21" i="1"/>
  <c r="W20" i="1"/>
  <c r="V20" i="1"/>
  <c r="W19" i="1"/>
  <c r="V19" i="1"/>
  <c r="W18" i="1"/>
  <c r="V18" i="1"/>
  <c r="W17" i="1"/>
  <c r="V17" i="1"/>
  <c r="W16" i="1"/>
  <c r="V16" i="1"/>
  <c r="W15" i="1"/>
  <c r="V15" i="1"/>
  <c r="W14" i="1"/>
  <c r="V14" i="1"/>
  <c r="W13" i="1"/>
  <c r="V13" i="1"/>
  <c r="W12" i="1"/>
  <c r="V12" i="1"/>
  <c r="W11" i="1"/>
  <c r="V11" i="1"/>
  <c r="S11" i="4" l="1"/>
  <c r="T19" i="4"/>
  <c r="T27" i="4"/>
  <c r="T35" i="4"/>
  <c r="V42" i="4"/>
  <c r="V86" i="4"/>
  <c r="S15" i="4"/>
  <c r="S23" i="4"/>
  <c r="S31" i="4"/>
  <c r="S146" i="4"/>
  <c r="V14" i="4"/>
  <c r="V46" i="4"/>
  <c r="V94" i="4"/>
  <c r="T159" i="4"/>
  <c r="V26" i="4"/>
  <c r="V58" i="4"/>
  <c r="V118" i="4"/>
  <c r="V30" i="4"/>
  <c r="V62" i="4"/>
  <c r="V126" i="4"/>
  <c r="T153" i="4"/>
  <c r="S153" i="4"/>
  <c r="W15" i="4"/>
  <c r="V15" i="4"/>
  <c r="W27" i="4"/>
  <c r="V27" i="4"/>
  <c r="W43" i="4"/>
  <c r="V43" i="4"/>
  <c r="W55" i="4"/>
  <c r="V55" i="4"/>
  <c r="W67" i="4"/>
  <c r="V67" i="4"/>
  <c r="W79" i="4"/>
  <c r="V79" i="4"/>
  <c r="W91" i="4"/>
  <c r="V91" i="4"/>
  <c r="W103" i="4"/>
  <c r="V103" i="4"/>
  <c r="W111" i="4"/>
  <c r="V111" i="4"/>
  <c r="W123" i="4"/>
  <c r="V123" i="4"/>
  <c r="W135" i="4"/>
  <c r="V135" i="4"/>
  <c r="W147" i="4"/>
  <c r="V147" i="4"/>
  <c r="W159" i="4"/>
  <c r="V159" i="4"/>
  <c r="S25" i="4"/>
  <c r="T37" i="4"/>
  <c r="S49" i="4"/>
  <c r="S61" i="4"/>
  <c r="S73" i="4"/>
  <c r="S85" i="4"/>
  <c r="S97" i="4"/>
  <c r="S109" i="4"/>
  <c r="S121" i="4"/>
  <c r="S133" i="4"/>
  <c r="V11" i="4"/>
  <c r="W19" i="4"/>
  <c r="V19" i="4"/>
  <c r="W31" i="4"/>
  <c r="V31" i="4"/>
  <c r="W39" i="4"/>
  <c r="V39" i="4"/>
  <c r="W51" i="4"/>
  <c r="V51" i="4"/>
  <c r="W63" i="4"/>
  <c r="V63" i="4"/>
  <c r="W75" i="4"/>
  <c r="V75" i="4"/>
  <c r="W87" i="4"/>
  <c r="V87" i="4"/>
  <c r="W99" i="4"/>
  <c r="V99" i="4"/>
  <c r="W115" i="4"/>
  <c r="V115" i="4"/>
  <c r="W127" i="4"/>
  <c r="V127" i="4"/>
  <c r="W139" i="4"/>
  <c r="V139" i="4"/>
  <c r="W151" i="4"/>
  <c r="V151" i="4"/>
  <c r="S13" i="4"/>
  <c r="S17" i="4"/>
  <c r="S21" i="4"/>
  <c r="S45" i="4"/>
  <c r="S57" i="4"/>
  <c r="S69" i="4"/>
  <c r="S81" i="4"/>
  <c r="S93" i="4"/>
  <c r="S105" i="4"/>
  <c r="S117" i="4"/>
  <c r="S129" i="4"/>
  <c r="S141" i="4"/>
  <c r="S157" i="4"/>
  <c r="T42" i="4"/>
  <c r="S42" i="4"/>
  <c r="T50" i="4"/>
  <c r="S50" i="4"/>
  <c r="T58" i="4"/>
  <c r="S58" i="4"/>
  <c r="T66" i="4"/>
  <c r="S66" i="4"/>
  <c r="T74" i="4"/>
  <c r="S74" i="4"/>
  <c r="T82" i="4"/>
  <c r="S82" i="4"/>
  <c r="T90" i="4"/>
  <c r="S90" i="4"/>
  <c r="T98" i="4"/>
  <c r="S98" i="4"/>
  <c r="T106" i="4"/>
  <c r="S106" i="4"/>
  <c r="T114" i="4"/>
  <c r="S114" i="4"/>
  <c r="T122" i="4"/>
  <c r="S122" i="4"/>
  <c r="T130" i="4"/>
  <c r="S130" i="4"/>
  <c r="T134" i="4"/>
  <c r="S134" i="4"/>
  <c r="T142" i="4"/>
  <c r="S142" i="4"/>
  <c r="W12" i="4"/>
  <c r="V12" i="4"/>
  <c r="W20" i="4"/>
  <c r="V20" i="4"/>
  <c r="W24" i="4"/>
  <c r="V24" i="4"/>
  <c r="W32" i="4"/>
  <c r="V32" i="4"/>
  <c r="W44" i="4"/>
  <c r="V44" i="4"/>
  <c r="W52" i="4"/>
  <c r="V52" i="4"/>
  <c r="W60" i="4"/>
  <c r="V60" i="4"/>
  <c r="W72" i="4"/>
  <c r="V72" i="4"/>
  <c r="W80" i="4"/>
  <c r="V80" i="4"/>
  <c r="W88" i="4"/>
  <c r="V88" i="4"/>
  <c r="W96" i="4"/>
  <c r="V96" i="4"/>
  <c r="W104" i="4"/>
  <c r="V104" i="4"/>
  <c r="W116" i="4"/>
  <c r="V116" i="4"/>
  <c r="W124" i="4"/>
  <c r="V124" i="4"/>
  <c r="W132" i="4"/>
  <c r="V132" i="4"/>
  <c r="W140" i="4"/>
  <c r="V140" i="4"/>
  <c r="W152" i="4"/>
  <c r="V152" i="4"/>
  <c r="W160" i="4"/>
  <c r="V160" i="4"/>
  <c r="T29" i="4"/>
  <c r="T33" i="4"/>
  <c r="T41" i="4"/>
  <c r="T77" i="4"/>
  <c r="T125" i="4"/>
  <c r="S149" i="4"/>
  <c r="T147" i="4"/>
  <c r="S147" i="4"/>
  <c r="T155" i="4"/>
  <c r="S155" i="4"/>
  <c r="W13" i="4"/>
  <c r="V13" i="4"/>
  <c r="W17" i="4"/>
  <c r="V17" i="4"/>
  <c r="W21" i="4"/>
  <c r="V21" i="4"/>
  <c r="W25" i="4"/>
  <c r="V25" i="4"/>
  <c r="W29" i="4"/>
  <c r="V29" i="4"/>
  <c r="W33" i="4"/>
  <c r="V33" i="4"/>
  <c r="W37" i="4"/>
  <c r="V37" i="4"/>
  <c r="W41" i="4"/>
  <c r="V41" i="4"/>
  <c r="W45" i="4"/>
  <c r="V45" i="4"/>
  <c r="W49" i="4"/>
  <c r="V49" i="4"/>
  <c r="W53" i="4"/>
  <c r="V53" i="4"/>
  <c r="W57" i="4"/>
  <c r="V57" i="4"/>
  <c r="W61" i="4"/>
  <c r="V61" i="4"/>
  <c r="W65" i="4"/>
  <c r="V65" i="4"/>
  <c r="W69" i="4"/>
  <c r="V69" i="4"/>
  <c r="W73" i="4"/>
  <c r="V73" i="4"/>
  <c r="W77" i="4"/>
  <c r="V77" i="4"/>
  <c r="W81" i="4"/>
  <c r="V81" i="4"/>
  <c r="W85" i="4"/>
  <c r="V85" i="4"/>
  <c r="W89" i="4"/>
  <c r="V89" i="4"/>
  <c r="W93" i="4"/>
  <c r="V93" i="4"/>
  <c r="W97" i="4"/>
  <c r="V97" i="4"/>
  <c r="W101" i="4"/>
  <c r="V101" i="4"/>
  <c r="W105" i="4"/>
  <c r="V105" i="4"/>
  <c r="W109" i="4"/>
  <c r="V109" i="4"/>
  <c r="W113" i="4"/>
  <c r="V113" i="4"/>
  <c r="W117" i="4"/>
  <c r="V117" i="4"/>
  <c r="W121" i="4"/>
  <c r="V121" i="4"/>
  <c r="W125" i="4"/>
  <c r="V125" i="4"/>
  <c r="W129" i="4"/>
  <c r="V129" i="4"/>
  <c r="W133" i="4"/>
  <c r="V133" i="4"/>
  <c r="W137" i="4"/>
  <c r="V137" i="4"/>
  <c r="W141" i="4"/>
  <c r="V141" i="4"/>
  <c r="W145" i="4"/>
  <c r="V145" i="4"/>
  <c r="W149" i="4"/>
  <c r="V149" i="4"/>
  <c r="W153" i="4"/>
  <c r="V153" i="4"/>
  <c r="W157" i="4"/>
  <c r="V157" i="4"/>
  <c r="S12" i="4"/>
  <c r="S14" i="4"/>
  <c r="S16" i="4"/>
  <c r="S18" i="4"/>
  <c r="S20" i="4"/>
  <c r="S22" i="4"/>
  <c r="S24" i="4"/>
  <c r="S26" i="4"/>
  <c r="S28" i="4"/>
  <c r="S30" i="4"/>
  <c r="S32" i="4"/>
  <c r="S34" i="4"/>
  <c r="T36" i="4"/>
  <c r="S39" i="4"/>
  <c r="S43" i="4"/>
  <c r="S47" i="4"/>
  <c r="S51" i="4"/>
  <c r="S55" i="4"/>
  <c r="S59" i="4"/>
  <c r="S63" i="4"/>
  <c r="S67" i="4"/>
  <c r="S71" i="4"/>
  <c r="S75" i="4"/>
  <c r="S79" i="4"/>
  <c r="S83" i="4"/>
  <c r="S87" i="4"/>
  <c r="S91" i="4"/>
  <c r="S95" i="4"/>
  <c r="S99" i="4"/>
  <c r="S103" i="4"/>
  <c r="S107" i="4"/>
  <c r="S111" i="4"/>
  <c r="S115" i="4"/>
  <c r="S119" i="4"/>
  <c r="S123" i="4"/>
  <c r="S127" i="4"/>
  <c r="S131" i="4"/>
  <c r="S135" i="4"/>
  <c r="S139" i="4"/>
  <c r="T143" i="4"/>
  <c r="T151" i="4"/>
  <c r="V18" i="4"/>
  <c r="V34" i="4"/>
  <c r="V50" i="4"/>
  <c r="V70" i="4"/>
  <c r="V102" i="4"/>
  <c r="V134" i="4"/>
  <c r="T145" i="4"/>
  <c r="S145" i="4"/>
  <c r="W23" i="4"/>
  <c r="V23" i="4"/>
  <c r="W35" i="4"/>
  <c r="V35" i="4"/>
  <c r="W47" i="4"/>
  <c r="V47" i="4"/>
  <c r="W59" i="4"/>
  <c r="V59" i="4"/>
  <c r="W71" i="4"/>
  <c r="V71" i="4"/>
  <c r="W83" i="4"/>
  <c r="V83" i="4"/>
  <c r="W95" i="4"/>
  <c r="V95" i="4"/>
  <c r="W107" i="4"/>
  <c r="V107" i="4"/>
  <c r="W119" i="4"/>
  <c r="V119" i="4"/>
  <c r="W131" i="4"/>
  <c r="V131" i="4"/>
  <c r="W143" i="4"/>
  <c r="V143" i="4"/>
  <c r="W155" i="4"/>
  <c r="V155" i="4"/>
  <c r="S53" i="4"/>
  <c r="S65" i="4"/>
  <c r="S89" i="4"/>
  <c r="S101" i="4"/>
  <c r="S113" i="4"/>
  <c r="S137" i="4"/>
  <c r="T46" i="4"/>
  <c r="S46" i="4"/>
  <c r="T54" i="4"/>
  <c r="S54" i="4"/>
  <c r="T62" i="4"/>
  <c r="S62" i="4"/>
  <c r="T70" i="4"/>
  <c r="S70" i="4"/>
  <c r="T78" i="4"/>
  <c r="S78" i="4"/>
  <c r="T86" i="4"/>
  <c r="S86" i="4"/>
  <c r="T94" i="4"/>
  <c r="S94" i="4"/>
  <c r="T102" i="4"/>
  <c r="S102" i="4"/>
  <c r="T110" i="4"/>
  <c r="S110" i="4"/>
  <c r="T118" i="4"/>
  <c r="S118" i="4"/>
  <c r="T126" i="4"/>
  <c r="S126" i="4"/>
  <c r="T138" i="4"/>
  <c r="S138" i="4"/>
  <c r="T150" i="4"/>
  <c r="S150" i="4"/>
  <c r="T158" i="4"/>
  <c r="S158" i="4"/>
  <c r="W16" i="4"/>
  <c r="V16" i="4"/>
  <c r="W28" i="4"/>
  <c r="V28" i="4"/>
  <c r="W36" i="4"/>
  <c r="V36" i="4"/>
  <c r="W40" i="4"/>
  <c r="V40" i="4"/>
  <c r="W48" i="4"/>
  <c r="V48" i="4"/>
  <c r="W56" i="4"/>
  <c r="V56" i="4"/>
  <c r="W64" i="4"/>
  <c r="V64" i="4"/>
  <c r="W68" i="4"/>
  <c r="V68" i="4"/>
  <c r="W76" i="4"/>
  <c r="V76" i="4"/>
  <c r="W84" i="4"/>
  <c r="V84" i="4"/>
  <c r="W92" i="4"/>
  <c r="V92" i="4"/>
  <c r="W100" i="4"/>
  <c r="V100" i="4"/>
  <c r="W108" i="4"/>
  <c r="V108" i="4"/>
  <c r="W112" i="4"/>
  <c r="V112" i="4"/>
  <c r="W120" i="4"/>
  <c r="V120" i="4"/>
  <c r="W128" i="4"/>
  <c r="V128" i="4"/>
  <c r="W136" i="4"/>
  <c r="V136" i="4"/>
  <c r="W144" i="4"/>
  <c r="V144" i="4"/>
  <c r="W148" i="4"/>
  <c r="V148" i="4"/>
  <c r="W156" i="4"/>
  <c r="V156" i="4"/>
  <c r="T38" i="4"/>
  <c r="T40" i="4"/>
  <c r="S40" i="4"/>
  <c r="T44" i="4"/>
  <c r="S44" i="4"/>
  <c r="T48" i="4"/>
  <c r="S48" i="4"/>
  <c r="T52" i="4"/>
  <c r="S52" i="4"/>
  <c r="T56" i="4"/>
  <c r="S56" i="4"/>
  <c r="T60" i="4"/>
  <c r="S60" i="4"/>
  <c r="T64" i="4"/>
  <c r="S64" i="4"/>
  <c r="T68" i="4"/>
  <c r="S68" i="4"/>
  <c r="T72" i="4"/>
  <c r="S72" i="4"/>
  <c r="T76" i="4"/>
  <c r="S76" i="4"/>
  <c r="T80" i="4"/>
  <c r="S80" i="4"/>
  <c r="T84" i="4"/>
  <c r="S84" i="4"/>
  <c r="T88" i="4"/>
  <c r="S88" i="4"/>
  <c r="T92" i="4"/>
  <c r="S92" i="4"/>
  <c r="T96" i="4"/>
  <c r="S96" i="4"/>
  <c r="T100" i="4"/>
  <c r="S100" i="4"/>
  <c r="T104" i="4"/>
  <c r="S104" i="4"/>
  <c r="T108" i="4"/>
  <c r="S108" i="4"/>
  <c r="T112" i="4"/>
  <c r="S112" i="4"/>
  <c r="T116" i="4"/>
  <c r="S116" i="4"/>
  <c r="T120" i="4"/>
  <c r="S120" i="4"/>
  <c r="T124" i="4"/>
  <c r="S124" i="4"/>
  <c r="T128" i="4"/>
  <c r="S128" i="4"/>
  <c r="T132" i="4"/>
  <c r="S132" i="4"/>
  <c r="T136" i="4"/>
  <c r="S136" i="4"/>
  <c r="T140" i="4"/>
  <c r="S140" i="4"/>
  <c r="T148" i="4"/>
  <c r="S148" i="4"/>
  <c r="T152" i="4"/>
  <c r="S152" i="4"/>
  <c r="T156" i="4"/>
  <c r="S156" i="4"/>
  <c r="T160" i="4"/>
  <c r="S160" i="4"/>
  <c r="W66" i="4"/>
  <c r="V66" i="4"/>
  <c r="W74" i="4"/>
  <c r="V74" i="4"/>
  <c r="W82" i="4"/>
  <c r="V82" i="4"/>
  <c r="W90" i="4"/>
  <c r="V90" i="4"/>
  <c r="W98" i="4"/>
  <c r="V98" i="4"/>
  <c r="W106" i="4"/>
  <c r="V106" i="4"/>
  <c r="W114" i="4"/>
  <c r="V114" i="4"/>
  <c r="W122" i="4"/>
  <c r="V122" i="4"/>
  <c r="W130" i="4"/>
  <c r="V130" i="4"/>
  <c r="W138" i="4"/>
  <c r="V138" i="4"/>
  <c r="W146" i="4"/>
  <c r="V146" i="4"/>
  <c r="W154" i="4"/>
  <c r="V154" i="4"/>
  <c r="S144" i="4"/>
  <c r="S154" i="4"/>
  <c r="V22" i="4"/>
  <c r="V38" i="4"/>
  <c r="V54" i="4"/>
  <c r="V78" i="4"/>
  <c r="V110" i="4"/>
  <c r="V142" i="4"/>
  <c r="T160" i="1" l="1"/>
  <c r="S160" i="1"/>
  <c r="T159" i="1"/>
  <c r="S159" i="1"/>
  <c r="T158" i="1"/>
  <c r="S158" i="1"/>
  <c r="T157" i="1"/>
  <c r="S157" i="1"/>
  <c r="T156" i="1"/>
  <c r="S156" i="1"/>
  <c r="T155" i="1"/>
  <c r="S155" i="1"/>
  <c r="T154" i="1"/>
  <c r="S154" i="1"/>
  <c r="T153" i="1"/>
  <c r="S153" i="1"/>
  <c r="T152" i="1"/>
  <c r="S152" i="1"/>
  <c r="T151" i="1"/>
  <c r="S151" i="1"/>
  <c r="T150" i="1"/>
  <c r="S150" i="1"/>
  <c r="T149" i="1"/>
  <c r="S149" i="1"/>
  <c r="T148" i="1"/>
  <c r="S148" i="1"/>
  <c r="T147" i="1"/>
  <c r="S147" i="1"/>
  <c r="T146" i="1"/>
  <c r="S146" i="1"/>
  <c r="T145" i="1"/>
  <c r="S145" i="1"/>
  <c r="T144" i="1"/>
  <c r="S144" i="1"/>
  <c r="T143" i="1"/>
  <c r="S143" i="1"/>
  <c r="T142" i="1"/>
  <c r="S142" i="1"/>
  <c r="T141" i="1"/>
  <c r="S141" i="1"/>
  <c r="T140" i="1"/>
  <c r="S140" i="1"/>
  <c r="T139" i="1"/>
  <c r="S139" i="1"/>
  <c r="T138" i="1"/>
  <c r="S138" i="1"/>
  <c r="T137" i="1"/>
  <c r="S137" i="1"/>
  <c r="T136" i="1"/>
  <c r="S136" i="1"/>
  <c r="T135" i="1"/>
  <c r="S135" i="1"/>
  <c r="T134" i="1"/>
  <c r="S134" i="1"/>
  <c r="T133" i="1"/>
  <c r="S133" i="1"/>
  <c r="T132" i="1"/>
  <c r="S132" i="1"/>
  <c r="T131" i="1"/>
  <c r="S131" i="1"/>
  <c r="T130" i="1"/>
  <c r="S130" i="1"/>
  <c r="T129" i="1"/>
  <c r="S129" i="1"/>
  <c r="T128" i="1"/>
  <c r="S128" i="1"/>
  <c r="T127" i="1"/>
  <c r="S127" i="1"/>
  <c r="T126" i="1"/>
  <c r="S126" i="1"/>
  <c r="T125" i="1"/>
  <c r="S125" i="1"/>
  <c r="T124" i="1"/>
  <c r="S124" i="1"/>
  <c r="T123" i="1"/>
  <c r="S123" i="1"/>
  <c r="T122" i="1"/>
  <c r="S122" i="1"/>
  <c r="T121" i="1"/>
  <c r="S121" i="1"/>
  <c r="T120" i="1"/>
  <c r="S120" i="1"/>
  <c r="T119" i="1"/>
  <c r="S119" i="1"/>
  <c r="T118" i="1"/>
  <c r="S118" i="1"/>
  <c r="T117" i="1"/>
  <c r="S117" i="1"/>
  <c r="T116" i="1"/>
  <c r="S116" i="1"/>
  <c r="T115" i="1"/>
  <c r="S115" i="1"/>
  <c r="T114" i="1"/>
  <c r="S114" i="1"/>
  <c r="T113" i="1"/>
  <c r="S113" i="1"/>
  <c r="T112" i="1"/>
  <c r="S112" i="1"/>
  <c r="T111" i="1"/>
  <c r="S111" i="1"/>
  <c r="T110" i="1"/>
  <c r="S110" i="1"/>
  <c r="T109" i="1"/>
  <c r="S109" i="1"/>
  <c r="T108" i="1"/>
  <c r="S108" i="1"/>
  <c r="T107" i="1"/>
  <c r="S107" i="1"/>
  <c r="T106" i="1"/>
  <c r="S106" i="1"/>
  <c r="T105" i="1"/>
  <c r="S105" i="1"/>
  <c r="T104" i="1"/>
  <c r="S104" i="1"/>
  <c r="T103" i="1"/>
  <c r="S103" i="1"/>
  <c r="T102" i="1"/>
  <c r="S102" i="1"/>
  <c r="T101" i="1"/>
  <c r="S101" i="1"/>
  <c r="T100" i="1"/>
  <c r="S100" i="1"/>
  <c r="T99" i="1"/>
  <c r="S99" i="1"/>
  <c r="T98" i="1"/>
  <c r="S98" i="1"/>
  <c r="T97" i="1"/>
  <c r="S97" i="1"/>
  <c r="T96" i="1"/>
  <c r="S96" i="1"/>
  <c r="T95" i="1"/>
  <c r="S95" i="1"/>
  <c r="T94" i="1"/>
  <c r="S94" i="1"/>
  <c r="T93" i="1"/>
  <c r="S93" i="1"/>
  <c r="T92" i="1"/>
  <c r="S92" i="1"/>
  <c r="T91" i="1"/>
  <c r="S91" i="1"/>
  <c r="T90" i="1"/>
  <c r="S90" i="1"/>
  <c r="T89" i="1"/>
  <c r="S89" i="1"/>
  <c r="T88" i="1"/>
  <c r="S88" i="1"/>
  <c r="T87" i="1"/>
  <c r="S87" i="1"/>
  <c r="T86" i="1"/>
  <c r="S86" i="1"/>
  <c r="T85" i="1"/>
  <c r="S85" i="1"/>
  <c r="T84" i="1"/>
  <c r="S84" i="1"/>
  <c r="T83" i="1"/>
  <c r="S83" i="1"/>
  <c r="T82" i="1"/>
  <c r="S82" i="1"/>
  <c r="T81" i="1"/>
  <c r="S81" i="1"/>
  <c r="T80" i="1"/>
  <c r="S80" i="1"/>
  <c r="T79" i="1"/>
  <c r="S79" i="1"/>
  <c r="T78" i="1"/>
  <c r="S78" i="1"/>
  <c r="T77" i="1"/>
  <c r="S77" i="1"/>
  <c r="T76" i="1"/>
  <c r="S76" i="1"/>
  <c r="T75" i="1"/>
  <c r="S75" i="1"/>
  <c r="T74" i="1"/>
  <c r="S74" i="1"/>
  <c r="T73" i="1"/>
  <c r="S73" i="1"/>
  <c r="T72" i="1"/>
  <c r="S72" i="1"/>
  <c r="T71" i="1"/>
  <c r="S71" i="1"/>
  <c r="T70" i="1"/>
  <c r="S70" i="1"/>
  <c r="T69" i="1"/>
  <c r="S69" i="1"/>
  <c r="T68" i="1"/>
  <c r="S68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J160" i="4" l="1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K160" i="4" l="1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N160" i="6" l="1"/>
  <c r="M160" i="6"/>
  <c r="L160" i="6"/>
  <c r="K160" i="6"/>
  <c r="J160" i="6"/>
  <c r="N159" i="6"/>
  <c r="M159" i="6"/>
  <c r="L159" i="6"/>
  <c r="K159" i="6"/>
  <c r="J159" i="6"/>
  <c r="N158" i="6"/>
  <c r="M158" i="6"/>
  <c r="L158" i="6"/>
  <c r="K158" i="6"/>
  <c r="J158" i="6"/>
  <c r="N157" i="6"/>
  <c r="M157" i="6"/>
  <c r="L157" i="6"/>
  <c r="K157" i="6"/>
  <c r="J157" i="6"/>
  <c r="N156" i="6"/>
  <c r="M156" i="6"/>
  <c r="L156" i="6"/>
  <c r="K156" i="6"/>
  <c r="J156" i="6"/>
  <c r="N155" i="6"/>
  <c r="M155" i="6"/>
  <c r="L155" i="6"/>
  <c r="K155" i="6"/>
  <c r="J155" i="6"/>
  <c r="N154" i="6"/>
  <c r="M154" i="6"/>
  <c r="L154" i="6"/>
  <c r="K154" i="6"/>
  <c r="J154" i="6"/>
  <c r="N153" i="6"/>
  <c r="M153" i="6"/>
  <c r="L153" i="6"/>
  <c r="K153" i="6"/>
  <c r="J153" i="6"/>
  <c r="N152" i="6"/>
  <c r="M152" i="6"/>
  <c r="L152" i="6"/>
  <c r="K152" i="6"/>
  <c r="J152" i="6"/>
  <c r="N151" i="6"/>
  <c r="M151" i="6"/>
  <c r="L151" i="6"/>
  <c r="K151" i="6"/>
  <c r="J151" i="6"/>
  <c r="N150" i="6"/>
  <c r="M150" i="6"/>
  <c r="L150" i="6"/>
  <c r="K150" i="6"/>
  <c r="J150" i="6"/>
  <c r="N149" i="6"/>
  <c r="M149" i="6"/>
  <c r="L149" i="6"/>
  <c r="K149" i="6"/>
  <c r="J149" i="6"/>
  <c r="N148" i="6"/>
  <c r="M148" i="6"/>
  <c r="L148" i="6"/>
  <c r="K148" i="6"/>
  <c r="J148" i="6"/>
  <c r="N147" i="6"/>
  <c r="M147" i="6"/>
  <c r="L147" i="6"/>
  <c r="K147" i="6"/>
  <c r="J147" i="6"/>
  <c r="N146" i="6"/>
  <c r="M146" i="6"/>
  <c r="L146" i="6"/>
  <c r="K146" i="6"/>
  <c r="J146" i="6"/>
  <c r="N145" i="6"/>
  <c r="M145" i="6"/>
  <c r="L145" i="6"/>
  <c r="K145" i="6"/>
  <c r="J145" i="6"/>
  <c r="N144" i="6"/>
  <c r="M144" i="6"/>
  <c r="L144" i="6"/>
  <c r="K144" i="6"/>
  <c r="J144" i="6"/>
  <c r="N143" i="6"/>
  <c r="M143" i="6"/>
  <c r="L143" i="6"/>
  <c r="K143" i="6"/>
  <c r="J143" i="6"/>
  <c r="N142" i="6"/>
  <c r="M142" i="6"/>
  <c r="L142" i="6"/>
  <c r="K142" i="6"/>
  <c r="J142" i="6"/>
  <c r="N141" i="6"/>
  <c r="M141" i="6"/>
  <c r="L141" i="6"/>
  <c r="K141" i="6"/>
  <c r="J141" i="6"/>
  <c r="N140" i="6"/>
  <c r="M140" i="6"/>
  <c r="L140" i="6"/>
  <c r="K140" i="6"/>
  <c r="J140" i="6"/>
  <c r="N139" i="6"/>
  <c r="M139" i="6"/>
  <c r="L139" i="6"/>
  <c r="K139" i="6"/>
  <c r="J139" i="6"/>
  <c r="N138" i="6"/>
  <c r="M138" i="6"/>
  <c r="L138" i="6"/>
  <c r="K138" i="6"/>
  <c r="J138" i="6"/>
  <c r="N137" i="6"/>
  <c r="M137" i="6"/>
  <c r="L137" i="6"/>
  <c r="K137" i="6"/>
  <c r="J137" i="6"/>
  <c r="N136" i="6"/>
  <c r="M136" i="6"/>
  <c r="L136" i="6"/>
  <c r="K136" i="6"/>
  <c r="J136" i="6"/>
  <c r="N135" i="6"/>
  <c r="M135" i="6"/>
  <c r="L135" i="6"/>
  <c r="K135" i="6"/>
  <c r="J135" i="6"/>
  <c r="N134" i="6"/>
  <c r="M134" i="6"/>
  <c r="L134" i="6"/>
  <c r="K134" i="6"/>
  <c r="J134" i="6"/>
  <c r="N133" i="6"/>
  <c r="M133" i="6"/>
  <c r="L133" i="6"/>
  <c r="K133" i="6"/>
  <c r="J133" i="6"/>
  <c r="N132" i="6"/>
  <c r="M132" i="6"/>
  <c r="L132" i="6"/>
  <c r="K132" i="6"/>
  <c r="J132" i="6"/>
  <c r="N131" i="6"/>
  <c r="M131" i="6"/>
  <c r="L131" i="6"/>
  <c r="K131" i="6"/>
  <c r="J131" i="6"/>
  <c r="N130" i="6"/>
  <c r="M130" i="6"/>
  <c r="L130" i="6"/>
  <c r="K130" i="6"/>
  <c r="J130" i="6"/>
  <c r="N129" i="6"/>
  <c r="M129" i="6"/>
  <c r="L129" i="6"/>
  <c r="K129" i="6"/>
  <c r="J129" i="6"/>
  <c r="N128" i="6"/>
  <c r="M128" i="6"/>
  <c r="L128" i="6"/>
  <c r="K128" i="6"/>
  <c r="J128" i="6"/>
  <c r="N127" i="6"/>
  <c r="M127" i="6"/>
  <c r="L127" i="6"/>
  <c r="K127" i="6"/>
  <c r="J127" i="6"/>
  <c r="N126" i="6"/>
  <c r="M126" i="6"/>
  <c r="L126" i="6"/>
  <c r="K126" i="6"/>
  <c r="J126" i="6"/>
  <c r="N125" i="6"/>
  <c r="M125" i="6"/>
  <c r="L125" i="6"/>
  <c r="K125" i="6"/>
  <c r="J125" i="6"/>
  <c r="N124" i="6"/>
  <c r="M124" i="6"/>
  <c r="L124" i="6"/>
  <c r="K124" i="6"/>
  <c r="J124" i="6"/>
  <c r="N123" i="6"/>
  <c r="M123" i="6"/>
  <c r="L123" i="6"/>
  <c r="K123" i="6"/>
  <c r="J123" i="6"/>
  <c r="N122" i="6"/>
  <c r="M122" i="6"/>
  <c r="L122" i="6"/>
  <c r="K122" i="6"/>
  <c r="J122" i="6"/>
  <c r="N121" i="6"/>
  <c r="M121" i="6"/>
  <c r="L121" i="6"/>
  <c r="K121" i="6"/>
  <c r="J121" i="6"/>
  <c r="N120" i="6"/>
  <c r="M120" i="6"/>
  <c r="L120" i="6"/>
  <c r="K120" i="6"/>
  <c r="J120" i="6"/>
  <c r="N119" i="6"/>
  <c r="M119" i="6"/>
  <c r="L119" i="6"/>
  <c r="K119" i="6"/>
  <c r="J119" i="6"/>
  <c r="N118" i="6"/>
  <c r="M118" i="6"/>
  <c r="L118" i="6"/>
  <c r="K118" i="6"/>
  <c r="J118" i="6"/>
  <c r="N117" i="6"/>
  <c r="M117" i="6"/>
  <c r="L117" i="6"/>
  <c r="K117" i="6"/>
  <c r="J117" i="6"/>
  <c r="N116" i="6"/>
  <c r="M116" i="6"/>
  <c r="L116" i="6"/>
  <c r="K116" i="6"/>
  <c r="J116" i="6"/>
  <c r="N115" i="6"/>
  <c r="M115" i="6"/>
  <c r="L115" i="6"/>
  <c r="K115" i="6"/>
  <c r="J115" i="6"/>
  <c r="N114" i="6"/>
  <c r="M114" i="6"/>
  <c r="L114" i="6"/>
  <c r="K114" i="6"/>
  <c r="J114" i="6"/>
  <c r="N113" i="6"/>
  <c r="M113" i="6"/>
  <c r="L113" i="6"/>
  <c r="K113" i="6"/>
  <c r="J113" i="6"/>
  <c r="N112" i="6"/>
  <c r="M112" i="6"/>
  <c r="L112" i="6"/>
  <c r="K112" i="6"/>
  <c r="J112" i="6"/>
  <c r="N111" i="6"/>
  <c r="M111" i="6"/>
  <c r="L111" i="6"/>
  <c r="K111" i="6"/>
  <c r="J111" i="6"/>
  <c r="N110" i="6"/>
  <c r="M110" i="6"/>
  <c r="L110" i="6"/>
  <c r="K110" i="6"/>
  <c r="J110" i="6"/>
  <c r="N109" i="6"/>
  <c r="M109" i="6"/>
  <c r="L109" i="6"/>
  <c r="K109" i="6"/>
  <c r="J109" i="6"/>
  <c r="N108" i="6"/>
  <c r="M108" i="6"/>
  <c r="L108" i="6"/>
  <c r="K108" i="6"/>
  <c r="J108" i="6"/>
  <c r="N107" i="6"/>
  <c r="M107" i="6"/>
  <c r="L107" i="6"/>
  <c r="K107" i="6"/>
  <c r="J107" i="6"/>
  <c r="N106" i="6"/>
  <c r="M106" i="6"/>
  <c r="L106" i="6"/>
  <c r="K106" i="6"/>
  <c r="J106" i="6"/>
  <c r="N105" i="6"/>
  <c r="M105" i="6"/>
  <c r="L105" i="6"/>
  <c r="K105" i="6"/>
  <c r="J105" i="6"/>
  <c r="N104" i="6"/>
  <c r="M104" i="6"/>
  <c r="L104" i="6"/>
  <c r="K104" i="6"/>
  <c r="J104" i="6"/>
  <c r="N103" i="6"/>
  <c r="M103" i="6"/>
  <c r="L103" i="6"/>
  <c r="K103" i="6"/>
  <c r="J103" i="6"/>
  <c r="N102" i="6"/>
  <c r="M102" i="6"/>
  <c r="L102" i="6"/>
  <c r="K102" i="6"/>
  <c r="J102" i="6"/>
  <c r="N101" i="6"/>
  <c r="M101" i="6"/>
  <c r="L101" i="6"/>
  <c r="K101" i="6"/>
  <c r="J101" i="6"/>
  <c r="N100" i="6"/>
  <c r="M100" i="6"/>
  <c r="L100" i="6"/>
  <c r="K100" i="6"/>
  <c r="J100" i="6"/>
  <c r="N99" i="6"/>
  <c r="M99" i="6"/>
  <c r="L99" i="6"/>
  <c r="K99" i="6"/>
  <c r="J99" i="6"/>
  <c r="N98" i="6"/>
  <c r="M98" i="6"/>
  <c r="L98" i="6"/>
  <c r="K98" i="6"/>
  <c r="J98" i="6"/>
  <c r="N97" i="6"/>
  <c r="M97" i="6"/>
  <c r="L97" i="6"/>
  <c r="K97" i="6"/>
  <c r="J97" i="6"/>
  <c r="N96" i="6"/>
  <c r="M96" i="6"/>
  <c r="L96" i="6"/>
  <c r="K96" i="6"/>
  <c r="J96" i="6"/>
  <c r="N95" i="6"/>
  <c r="M95" i="6"/>
  <c r="L95" i="6"/>
  <c r="K95" i="6"/>
  <c r="J95" i="6"/>
  <c r="N94" i="6"/>
  <c r="M94" i="6"/>
  <c r="L94" i="6"/>
  <c r="K94" i="6"/>
  <c r="J94" i="6"/>
  <c r="N93" i="6"/>
  <c r="M93" i="6"/>
  <c r="L93" i="6"/>
  <c r="K93" i="6"/>
  <c r="J93" i="6"/>
  <c r="N92" i="6"/>
  <c r="M92" i="6"/>
  <c r="L92" i="6"/>
  <c r="K92" i="6"/>
  <c r="J92" i="6"/>
  <c r="N91" i="6"/>
  <c r="M91" i="6"/>
  <c r="L91" i="6"/>
  <c r="K91" i="6"/>
  <c r="J91" i="6"/>
  <c r="N90" i="6"/>
  <c r="M90" i="6"/>
  <c r="L90" i="6"/>
  <c r="K90" i="6"/>
  <c r="J90" i="6"/>
  <c r="N89" i="6"/>
  <c r="M89" i="6"/>
  <c r="L89" i="6"/>
  <c r="K89" i="6"/>
  <c r="J89" i="6"/>
  <c r="N88" i="6"/>
  <c r="M88" i="6"/>
  <c r="L88" i="6"/>
  <c r="K88" i="6"/>
  <c r="J88" i="6"/>
  <c r="N87" i="6"/>
  <c r="M87" i="6"/>
  <c r="L87" i="6"/>
  <c r="K87" i="6"/>
  <c r="J87" i="6"/>
  <c r="N86" i="6"/>
  <c r="M86" i="6"/>
  <c r="L86" i="6"/>
  <c r="K86" i="6"/>
  <c r="J86" i="6"/>
  <c r="N85" i="6"/>
  <c r="M85" i="6"/>
  <c r="L85" i="6"/>
  <c r="K85" i="6"/>
  <c r="J85" i="6"/>
  <c r="N84" i="6"/>
  <c r="M84" i="6"/>
  <c r="L84" i="6"/>
  <c r="K84" i="6"/>
  <c r="J84" i="6"/>
  <c r="N83" i="6"/>
  <c r="M83" i="6"/>
  <c r="L83" i="6"/>
  <c r="K83" i="6"/>
  <c r="J83" i="6"/>
  <c r="N82" i="6"/>
  <c r="M82" i="6"/>
  <c r="L82" i="6"/>
  <c r="K82" i="6"/>
  <c r="J82" i="6"/>
  <c r="N81" i="6"/>
  <c r="M81" i="6"/>
  <c r="L81" i="6"/>
  <c r="K81" i="6"/>
  <c r="J81" i="6"/>
  <c r="N80" i="6"/>
  <c r="M80" i="6"/>
  <c r="L80" i="6"/>
  <c r="K80" i="6"/>
  <c r="J80" i="6"/>
  <c r="N79" i="6"/>
  <c r="M79" i="6"/>
  <c r="L79" i="6"/>
  <c r="K79" i="6"/>
  <c r="J79" i="6"/>
  <c r="N78" i="6"/>
  <c r="M78" i="6"/>
  <c r="L78" i="6"/>
  <c r="K78" i="6"/>
  <c r="J78" i="6"/>
  <c r="N77" i="6"/>
  <c r="M77" i="6"/>
  <c r="L77" i="6"/>
  <c r="K77" i="6"/>
  <c r="J77" i="6"/>
  <c r="N76" i="6"/>
  <c r="M76" i="6"/>
  <c r="L76" i="6"/>
  <c r="K76" i="6"/>
  <c r="J76" i="6"/>
  <c r="N75" i="6"/>
  <c r="M75" i="6"/>
  <c r="L75" i="6"/>
  <c r="K75" i="6"/>
  <c r="J75" i="6"/>
  <c r="N74" i="6"/>
  <c r="M74" i="6"/>
  <c r="L74" i="6"/>
  <c r="K74" i="6"/>
  <c r="J74" i="6"/>
  <c r="N73" i="6"/>
  <c r="M73" i="6"/>
  <c r="L73" i="6"/>
  <c r="K73" i="6"/>
  <c r="J73" i="6"/>
  <c r="N72" i="6"/>
  <c r="M72" i="6"/>
  <c r="L72" i="6"/>
  <c r="K72" i="6"/>
  <c r="J72" i="6"/>
  <c r="N71" i="6"/>
  <c r="M71" i="6"/>
  <c r="L71" i="6"/>
  <c r="K71" i="6"/>
  <c r="J71" i="6"/>
  <c r="N70" i="6"/>
  <c r="M70" i="6"/>
  <c r="L70" i="6"/>
  <c r="K70" i="6"/>
  <c r="J70" i="6"/>
  <c r="N69" i="6"/>
  <c r="M69" i="6"/>
  <c r="L69" i="6"/>
  <c r="K69" i="6"/>
  <c r="J69" i="6"/>
  <c r="N68" i="6"/>
  <c r="M68" i="6"/>
  <c r="L68" i="6"/>
  <c r="K68" i="6"/>
  <c r="J68" i="6"/>
  <c r="N67" i="6"/>
  <c r="M67" i="6"/>
  <c r="L67" i="6"/>
  <c r="K67" i="6"/>
  <c r="J67" i="6"/>
  <c r="N66" i="6"/>
  <c r="M66" i="6"/>
  <c r="L66" i="6"/>
  <c r="K66" i="6"/>
  <c r="J66" i="6"/>
  <c r="N65" i="6"/>
  <c r="M65" i="6"/>
  <c r="L65" i="6"/>
  <c r="K65" i="6"/>
  <c r="J65" i="6"/>
  <c r="N64" i="6"/>
  <c r="M64" i="6"/>
  <c r="L64" i="6"/>
  <c r="K64" i="6"/>
  <c r="J64" i="6"/>
  <c r="N63" i="6"/>
  <c r="M63" i="6"/>
  <c r="L63" i="6"/>
  <c r="K63" i="6"/>
  <c r="J63" i="6"/>
  <c r="N62" i="6"/>
  <c r="M62" i="6"/>
  <c r="L62" i="6"/>
  <c r="K62" i="6"/>
  <c r="J62" i="6"/>
  <c r="N61" i="6"/>
  <c r="M61" i="6"/>
  <c r="L61" i="6"/>
  <c r="K61" i="6"/>
  <c r="J61" i="6"/>
  <c r="N60" i="6"/>
  <c r="M60" i="6"/>
  <c r="L60" i="6"/>
  <c r="K60" i="6"/>
  <c r="J60" i="6"/>
  <c r="N59" i="6"/>
  <c r="M59" i="6"/>
  <c r="L59" i="6"/>
  <c r="K59" i="6"/>
  <c r="J59" i="6"/>
  <c r="N58" i="6"/>
  <c r="M58" i="6"/>
  <c r="L58" i="6"/>
  <c r="K58" i="6"/>
  <c r="J58" i="6"/>
  <c r="N57" i="6"/>
  <c r="M57" i="6"/>
  <c r="L57" i="6"/>
  <c r="K57" i="6"/>
  <c r="J57" i="6"/>
  <c r="N56" i="6"/>
  <c r="M56" i="6"/>
  <c r="L56" i="6"/>
  <c r="K56" i="6"/>
  <c r="J56" i="6"/>
  <c r="N55" i="6"/>
  <c r="M55" i="6"/>
  <c r="L55" i="6"/>
  <c r="K55" i="6"/>
  <c r="J55" i="6"/>
  <c r="N54" i="6"/>
  <c r="M54" i="6"/>
  <c r="L54" i="6"/>
  <c r="K54" i="6"/>
  <c r="J54" i="6"/>
  <c r="N53" i="6"/>
  <c r="M53" i="6"/>
  <c r="L53" i="6"/>
  <c r="K53" i="6"/>
  <c r="J53" i="6"/>
  <c r="N52" i="6"/>
  <c r="M52" i="6"/>
  <c r="L52" i="6"/>
  <c r="K52" i="6"/>
  <c r="J52" i="6"/>
  <c r="N51" i="6"/>
  <c r="M51" i="6"/>
  <c r="L51" i="6"/>
  <c r="K51" i="6"/>
  <c r="J51" i="6"/>
  <c r="N50" i="6"/>
  <c r="M50" i="6"/>
  <c r="L50" i="6"/>
  <c r="K50" i="6"/>
  <c r="J50" i="6"/>
  <c r="N49" i="6"/>
  <c r="M49" i="6"/>
  <c r="L49" i="6"/>
  <c r="K49" i="6"/>
  <c r="J49" i="6"/>
  <c r="N48" i="6"/>
  <c r="M48" i="6"/>
  <c r="L48" i="6"/>
  <c r="K48" i="6"/>
  <c r="J48" i="6"/>
  <c r="N47" i="6"/>
  <c r="M47" i="6"/>
  <c r="L47" i="6"/>
  <c r="K47" i="6"/>
  <c r="J47" i="6"/>
  <c r="N46" i="6"/>
  <c r="M46" i="6"/>
  <c r="L46" i="6"/>
  <c r="K46" i="6"/>
  <c r="J46" i="6"/>
  <c r="N45" i="6"/>
  <c r="M45" i="6"/>
  <c r="L45" i="6"/>
  <c r="K45" i="6"/>
  <c r="J45" i="6"/>
  <c r="N44" i="6"/>
  <c r="M44" i="6"/>
  <c r="L44" i="6"/>
  <c r="K44" i="6"/>
  <c r="J44" i="6"/>
  <c r="N43" i="6"/>
  <c r="M43" i="6"/>
  <c r="L43" i="6"/>
  <c r="K43" i="6"/>
  <c r="J43" i="6"/>
  <c r="N42" i="6"/>
  <c r="M42" i="6"/>
  <c r="L42" i="6"/>
  <c r="K42" i="6"/>
  <c r="J42" i="6"/>
  <c r="N41" i="6"/>
  <c r="M41" i="6"/>
  <c r="L41" i="6"/>
  <c r="K41" i="6"/>
  <c r="J41" i="6"/>
  <c r="N40" i="6"/>
  <c r="M40" i="6"/>
  <c r="L40" i="6"/>
  <c r="K40" i="6"/>
  <c r="J40" i="6"/>
  <c r="N39" i="6"/>
  <c r="M39" i="6"/>
  <c r="L39" i="6"/>
  <c r="K39" i="6"/>
  <c r="J39" i="6"/>
  <c r="N38" i="6"/>
  <c r="M38" i="6"/>
  <c r="L38" i="6"/>
  <c r="K38" i="6"/>
  <c r="J38" i="6"/>
  <c r="N37" i="6"/>
  <c r="M37" i="6"/>
  <c r="L37" i="6"/>
  <c r="K37" i="6"/>
  <c r="J37" i="6"/>
  <c r="N36" i="6"/>
  <c r="M36" i="6"/>
  <c r="L36" i="6"/>
  <c r="K36" i="6"/>
  <c r="J36" i="6"/>
  <c r="N35" i="6"/>
  <c r="M35" i="6"/>
  <c r="L35" i="6"/>
  <c r="K35" i="6"/>
  <c r="J35" i="6"/>
  <c r="N34" i="6"/>
  <c r="M34" i="6"/>
  <c r="L34" i="6"/>
  <c r="K34" i="6"/>
  <c r="J34" i="6"/>
  <c r="N33" i="6"/>
  <c r="M33" i="6"/>
  <c r="L33" i="6"/>
  <c r="K33" i="6"/>
  <c r="J33" i="6"/>
  <c r="N32" i="6"/>
  <c r="M32" i="6"/>
  <c r="L32" i="6"/>
  <c r="K32" i="6"/>
  <c r="J32" i="6"/>
  <c r="N31" i="6"/>
  <c r="M31" i="6"/>
  <c r="L31" i="6"/>
  <c r="K31" i="6"/>
  <c r="J31" i="6"/>
  <c r="N30" i="6"/>
  <c r="M30" i="6"/>
  <c r="L30" i="6"/>
  <c r="K30" i="6"/>
  <c r="J30" i="6"/>
  <c r="N29" i="6"/>
  <c r="M29" i="6"/>
  <c r="L29" i="6"/>
  <c r="K29" i="6"/>
  <c r="J29" i="6"/>
  <c r="N28" i="6"/>
  <c r="M28" i="6"/>
  <c r="L28" i="6"/>
  <c r="K28" i="6"/>
  <c r="J28" i="6"/>
  <c r="N27" i="6"/>
  <c r="M27" i="6"/>
  <c r="L27" i="6"/>
  <c r="K27" i="6"/>
  <c r="J27" i="6"/>
  <c r="N26" i="6"/>
  <c r="M26" i="6"/>
  <c r="L26" i="6"/>
  <c r="K26" i="6"/>
  <c r="J26" i="6"/>
  <c r="N25" i="6"/>
  <c r="M25" i="6"/>
  <c r="L25" i="6"/>
  <c r="K25" i="6"/>
  <c r="J25" i="6"/>
  <c r="N24" i="6"/>
  <c r="M24" i="6"/>
  <c r="L24" i="6"/>
  <c r="K24" i="6"/>
  <c r="J24" i="6"/>
  <c r="N23" i="6"/>
  <c r="M23" i="6"/>
  <c r="L23" i="6"/>
  <c r="K23" i="6"/>
  <c r="J23" i="6"/>
  <c r="N22" i="6"/>
  <c r="M22" i="6"/>
  <c r="L22" i="6"/>
  <c r="K22" i="6"/>
  <c r="J22" i="6"/>
  <c r="N21" i="6"/>
  <c r="M21" i="6"/>
  <c r="L21" i="6"/>
  <c r="K21" i="6"/>
  <c r="J21" i="6"/>
  <c r="N20" i="6"/>
  <c r="M20" i="6"/>
  <c r="L20" i="6"/>
  <c r="K20" i="6"/>
  <c r="J20" i="6"/>
  <c r="N19" i="6"/>
  <c r="M19" i="6"/>
  <c r="L19" i="6"/>
  <c r="K19" i="6"/>
  <c r="J19" i="6"/>
  <c r="N18" i="6"/>
  <c r="M18" i="6"/>
  <c r="L18" i="6"/>
  <c r="K18" i="6"/>
  <c r="J18" i="6"/>
  <c r="N17" i="6"/>
  <c r="M17" i="6"/>
  <c r="L17" i="6"/>
  <c r="K17" i="6"/>
  <c r="J17" i="6"/>
  <c r="N16" i="6"/>
  <c r="M16" i="6"/>
  <c r="L16" i="6"/>
  <c r="K16" i="6"/>
  <c r="J16" i="6"/>
  <c r="N15" i="6"/>
  <c r="M15" i="6"/>
  <c r="L15" i="6"/>
  <c r="K15" i="6"/>
  <c r="J15" i="6"/>
  <c r="N14" i="6"/>
  <c r="M14" i="6"/>
  <c r="L14" i="6"/>
  <c r="K14" i="6"/>
  <c r="J14" i="6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G160" i="6"/>
  <c r="F160" i="6"/>
  <c r="E160" i="6"/>
  <c r="D160" i="6"/>
  <c r="G159" i="6"/>
  <c r="F159" i="6"/>
  <c r="E159" i="6"/>
  <c r="D159" i="6"/>
  <c r="G158" i="6"/>
  <c r="F158" i="6"/>
  <c r="E158" i="6"/>
  <c r="D158" i="6"/>
  <c r="G157" i="6"/>
  <c r="F157" i="6"/>
  <c r="E157" i="6"/>
  <c r="D157" i="6"/>
  <c r="G156" i="6"/>
  <c r="F156" i="6"/>
  <c r="E156" i="6"/>
  <c r="D156" i="6"/>
  <c r="G155" i="6"/>
  <c r="F155" i="6"/>
  <c r="E155" i="6"/>
  <c r="D155" i="6"/>
  <c r="G154" i="6"/>
  <c r="F154" i="6"/>
  <c r="E154" i="6"/>
  <c r="D154" i="6"/>
  <c r="G153" i="6"/>
  <c r="F153" i="6"/>
  <c r="E153" i="6"/>
  <c r="D153" i="6"/>
  <c r="G152" i="6"/>
  <c r="F152" i="6"/>
  <c r="E152" i="6"/>
  <c r="D152" i="6"/>
  <c r="G151" i="6"/>
  <c r="F151" i="6"/>
  <c r="E151" i="6"/>
  <c r="D151" i="6"/>
  <c r="G150" i="6"/>
  <c r="F150" i="6"/>
  <c r="E150" i="6"/>
  <c r="D150" i="6"/>
  <c r="G149" i="6"/>
  <c r="F149" i="6"/>
  <c r="E149" i="6"/>
  <c r="D149" i="6"/>
  <c r="G148" i="6"/>
  <c r="F148" i="6"/>
  <c r="E148" i="6"/>
  <c r="D148" i="6"/>
  <c r="G147" i="6"/>
  <c r="F147" i="6"/>
  <c r="E147" i="6"/>
  <c r="D147" i="6"/>
  <c r="G146" i="6"/>
  <c r="F146" i="6"/>
  <c r="E146" i="6"/>
  <c r="D146" i="6"/>
  <c r="G145" i="6"/>
  <c r="F145" i="6"/>
  <c r="E145" i="6"/>
  <c r="D145" i="6"/>
  <c r="G144" i="6"/>
  <c r="F144" i="6"/>
  <c r="E144" i="6"/>
  <c r="D144" i="6"/>
  <c r="G143" i="6"/>
  <c r="F143" i="6"/>
  <c r="E143" i="6"/>
  <c r="D143" i="6"/>
  <c r="G142" i="6"/>
  <c r="F142" i="6"/>
  <c r="E142" i="6"/>
  <c r="D142" i="6"/>
  <c r="G141" i="6"/>
  <c r="F141" i="6"/>
  <c r="E141" i="6"/>
  <c r="D141" i="6"/>
  <c r="G140" i="6"/>
  <c r="F140" i="6"/>
  <c r="E140" i="6"/>
  <c r="D140" i="6"/>
  <c r="G139" i="6"/>
  <c r="F139" i="6"/>
  <c r="E139" i="6"/>
  <c r="D139" i="6"/>
  <c r="G138" i="6"/>
  <c r="F138" i="6"/>
  <c r="E138" i="6"/>
  <c r="D138" i="6"/>
  <c r="G137" i="6"/>
  <c r="F137" i="6"/>
  <c r="E137" i="6"/>
  <c r="D137" i="6"/>
  <c r="G136" i="6"/>
  <c r="F136" i="6"/>
  <c r="E136" i="6"/>
  <c r="D136" i="6"/>
  <c r="G135" i="6"/>
  <c r="F135" i="6"/>
  <c r="E135" i="6"/>
  <c r="D135" i="6"/>
  <c r="G134" i="6"/>
  <c r="F134" i="6"/>
  <c r="E134" i="6"/>
  <c r="D134" i="6"/>
  <c r="G133" i="6"/>
  <c r="F133" i="6"/>
  <c r="E133" i="6"/>
  <c r="D133" i="6"/>
  <c r="G132" i="6"/>
  <c r="F132" i="6"/>
  <c r="E132" i="6"/>
  <c r="D132" i="6"/>
  <c r="G131" i="6"/>
  <c r="F131" i="6"/>
  <c r="E131" i="6"/>
  <c r="D131" i="6"/>
  <c r="G130" i="6"/>
  <c r="F130" i="6"/>
  <c r="E130" i="6"/>
  <c r="D130" i="6"/>
  <c r="G129" i="6"/>
  <c r="F129" i="6"/>
  <c r="E129" i="6"/>
  <c r="D129" i="6"/>
  <c r="G128" i="6"/>
  <c r="F128" i="6"/>
  <c r="E128" i="6"/>
  <c r="D128" i="6"/>
  <c r="G127" i="6"/>
  <c r="F127" i="6"/>
  <c r="E127" i="6"/>
  <c r="D127" i="6"/>
  <c r="G126" i="6"/>
  <c r="F126" i="6"/>
  <c r="E126" i="6"/>
  <c r="D126" i="6"/>
  <c r="G125" i="6"/>
  <c r="F125" i="6"/>
  <c r="E125" i="6"/>
  <c r="D125" i="6"/>
  <c r="G124" i="6"/>
  <c r="F124" i="6"/>
  <c r="E124" i="6"/>
  <c r="D124" i="6"/>
  <c r="G123" i="6"/>
  <c r="F123" i="6"/>
  <c r="E123" i="6"/>
  <c r="D123" i="6"/>
  <c r="G122" i="6"/>
  <c r="F122" i="6"/>
  <c r="E122" i="6"/>
  <c r="D122" i="6"/>
  <c r="G121" i="6"/>
  <c r="F121" i="6"/>
  <c r="E121" i="6"/>
  <c r="D121" i="6"/>
  <c r="G120" i="6"/>
  <c r="F120" i="6"/>
  <c r="E120" i="6"/>
  <c r="D120" i="6"/>
  <c r="G119" i="6"/>
  <c r="F119" i="6"/>
  <c r="E119" i="6"/>
  <c r="D119" i="6"/>
  <c r="G118" i="6"/>
  <c r="F118" i="6"/>
  <c r="E118" i="6"/>
  <c r="D118" i="6"/>
  <c r="G117" i="6"/>
  <c r="F117" i="6"/>
  <c r="E117" i="6"/>
  <c r="D117" i="6"/>
  <c r="G116" i="6"/>
  <c r="F116" i="6"/>
  <c r="E116" i="6"/>
  <c r="D116" i="6"/>
  <c r="G115" i="6"/>
  <c r="F115" i="6"/>
  <c r="E115" i="6"/>
  <c r="D115" i="6"/>
  <c r="G114" i="6"/>
  <c r="F114" i="6"/>
  <c r="E114" i="6"/>
  <c r="D114" i="6"/>
  <c r="G113" i="6"/>
  <c r="F113" i="6"/>
  <c r="E113" i="6"/>
  <c r="D113" i="6"/>
  <c r="G112" i="6"/>
  <c r="F112" i="6"/>
  <c r="E112" i="6"/>
  <c r="D112" i="6"/>
  <c r="G111" i="6"/>
  <c r="F111" i="6"/>
  <c r="E111" i="6"/>
  <c r="D111" i="6"/>
  <c r="G110" i="6"/>
  <c r="F110" i="6"/>
  <c r="E110" i="6"/>
  <c r="D110" i="6"/>
  <c r="G109" i="6"/>
  <c r="F109" i="6"/>
  <c r="E109" i="6"/>
  <c r="D109" i="6"/>
  <c r="G108" i="6"/>
  <c r="F108" i="6"/>
  <c r="E108" i="6"/>
  <c r="D108" i="6"/>
  <c r="G107" i="6"/>
  <c r="F107" i="6"/>
  <c r="E107" i="6"/>
  <c r="D107" i="6"/>
  <c r="G106" i="6"/>
  <c r="F106" i="6"/>
  <c r="E106" i="6"/>
  <c r="D106" i="6"/>
  <c r="G105" i="6"/>
  <c r="F105" i="6"/>
  <c r="E105" i="6"/>
  <c r="D105" i="6"/>
  <c r="G104" i="6"/>
  <c r="F104" i="6"/>
  <c r="E104" i="6"/>
  <c r="D104" i="6"/>
  <c r="G103" i="6"/>
  <c r="F103" i="6"/>
  <c r="E103" i="6"/>
  <c r="D103" i="6"/>
  <c r="G102" i="6"/>
  <c r="F102" i="6"/>
  <c r="E102" i="6"/>
  <c r="D102" i="6"/>
  <c r="G101" i="6"/>
  <c r="F101" i="6"/>
  <c r="E101" i="6"/>
  <c r="D101" i="6"/>
  <c r="G100" i="6"/>
  <c r="F100" i="6"/>
  <c r="E100" i="6"/>
  <c r="D100" i="6"/>
  <c r="G99" i="6"/>
  <c r="F99" i="6"/>
  <c r="E99" i="6"/>
  <c r="D99" i="6"/>
  <c r="G98" i="6"/>
  <c r="F98" i="6"/>
  <c r="E98" i="6"/>
  <c r="D98" i="6"/>
  <c r="G97" i="6"/>
  <c r="F97" i="6"/>
  <c r="E97" i="6"/>
  <c r="D97" i="6"/>
  <c r="G96" i="6"/>
  <c r="F96" i="6"/>
  <c r="E96" i="6"/>
  <c r="D96" i="6"/>
  <c r="G95" i="6"/>
  <c r="F95" i="6"/>
  <c r="E95" i="6"/>
  <c r="D95" i="6"/>
  <c r="G94" i="6"/>
  <c r="F94" i="6"/>
  <c r="E94" i="6"/>
  <c r="D94" i="6"/>
  <c r="G93" i="6"/>
  <c r="F93" i="6"/>
  <c r="E93" i="6"/>
  <c r="D93" i="6"/>
  <c r="G92" i="6"/>
  <c r="F92" i="6"/>
  <c r="E92" i="6"/>
  <c r="D92" i="6"/>
  <c r="G91" i="6"/>
  <c r="F91" i="6"/>
  <c r="E91" i="6"/>
  <c r="D91" i="6"/>
  <c r="G90" i="6"/>
  <c r="F90" i="6"/>
  <c r="E90" i="6"/>
  <c r="D90" i="6"/>
  <c r="G89" i="6"/>
  <c r="F89" i="6"/>
  <c r="E89" i="6"/>
  <c r="D89" i="6"/>
  <c r="G88" i="6"/>
  <c r="F88" i="6"/>
  <c r="E88" i="6"/>
  <c r="D88" i="6"/>
  <c r="G87" i="6"/>
  <c r="F87" i="6"/>
  <c r="E87" i="6"/>
  <c r="D87" i="6"/>
  <c r="G86" i="6"/>
  <c r="F86" i="6"/>
  <c r="E86" i="6"/>
  <c r="D86" i="6"/>
  <c r="G85" i="6"/>
  <c r="F85" i="6"/>
  <c r="E85" i="6"/>
  <c r="D85" i="6"/>
  <c r="G84" i="6"/>
  <c r="F84" i="6"/>
  <c r="E84" i="6"/>
  <c r="D84" i="6"/>
  <c r="G83" i="6"/>
  <c r="F83" i="6"/>
  <c r="E83" i="6"/>
  <c r="D83" i="6"/>
  <c r="G82" i="6"/>
  <c r="F82" i="6"/>
  <c r="E82" i="6"/>
  <c r="D82" i="6"/>
  <c r="G81" i="6"/>
  <c r="F81" i="6"/>
  <c r="E81" i="6"/>
  <c r="D81" i="6"/>
  <c r="G80" i="6"/>
  <c r="F80" i="6"/>
  <c r="E80" i="6"/>
  <c r="D80" i="6"/>
  <c r="G79" i="6"/>
  <c r="F79" i="6"/>
  <c r="E79" i="6"/>
  <c r="D79" i="6"/>
  <c r="G78" i="6"/>
  <c r="F78" i="6"/>
  <c r="E78" i="6"/>
  <c r="D78" i="6"/>
  <c r="G77" i="6"/>
  <c r="F77" i="6"/>
  <c r="E77" i="6"/>
  <c r="D77" i="6"/>
  <c r="G76" i="6"/>
  <c r="F76" i="6"/>
  <c r="E76" i="6"/>
  <c r="D76" i="6"/>
  <c r="G75" i="6"/>
  <c r="F75" i="6"/>
  <c r="E75" i="6"/>
  <c r="D75" i="6"/>
  <c r="G74" i="6"/>
  <c r="F74" i="6"/>
  <c r="E74" i="6"/>
  <c r="D74" i="6"/>
  <c r="G73" i="6"/>
  <c r="F73" i="6"/>
  <c r="E73" i="6"/>
  <c r="D73" i="6"/>
  <c r="G72" i="6"/>
  <c r="F72" i="6"/>
  <c r="E72" i="6"/>
  <c r="D72" i="6"/>
  <c r="G71" i="6"/>
  <c r="F71" i="6"/>
  <c r="E71" i="6"/>
  <c r="D71" i="6"/>
  <c r="G70" i="6"/>
  <c r="F70" i="6"/>
  <c r="E70" i="6"/>
  <c r="D70" i="6"/>
  <c r="G69" i="6"/>
  <c r="F69" i="6"/>
  <c r="E69" i="6"/>
  <c r="D69" i="6"/>
  <c r="G68" i="6"/>
  <c r="F68" i="6"/>
  <c r="E68" i="6"/>
  <c r="D68" i="6"/>
  <c r="G67" i="6"/>
  <c r="F67" i="6"/>
  <c r="E67" i="6"/>
  <c r="D67" i="6"/>
  <c r="G66" i="6"/>
  <c r="F66" i="6"/>
  <c r="E66" i="6"/>
  <c r="D66" i="6"/>
  <c r="G65" i="6"/>
  <c r="F65" i="6"/>
  <c r="E65" i="6"/>
  <c r="D65" i="6"/>
  <c r="G64" i="6"/>
  <c r="F64" i="6"/>
  <c r="E64" i="6"/>
  <c r="D64" i="6"/>
  <c r="G63" i="6"/>
  <c r="F63" i="6"/>
  <c r="E63" i="6"/>
  <c r="D63" i="6"/>
  <c r="G62" i="6"/>
  <c r="F62" i="6"/>
  <c r="E62" i="6"/>
  <c r="D62" i="6"/>
  <c r="G61" i="6"/>
  <c r="F61" i="6"/>
  <c r="E61" i="6"/>
  <c r="D61" i="6"/>
  <c r="G60" i="6"/>
  <c r="F60" i="6"/>
  <c r="E60" i="6"/>
  <c r="D60" i="6"/>
  <c r="G59" i="6"/>
  <c r="F59" i="6"/>
  <c r="E59" i="6"/>
  <c r="D59" i="6"/>
  <c r="G58" i="6"/>
  <c r="F58" i="6"/>
  <c r="E58" i="6"/>
  <c r="D58" i="6"/>
  <c r="G57" i="6"/>
  <c r="F57" i="6"/>
  <c r="E57" i="6"/>
  <c r="D57" i="6"/>
  <c r="G56" i="6"/>
  <c r="F56" i="6"/>
  <c r="E56" i="6"/>
  <c r="D56" i="6"/>
  <c r="G55" i="6"/>
  <c r="F55" i="6"/>
  <c r="E55" i="6"/>
  <c r="D55" i="6"/>
  <c r="G54" i="6"/>
  <c r="F54" i="6"/>
  <c r="E54" i="6"/>
  <c r="D54" i="6"/>
  <c r="G53" i="6"/>
  <c r="F53" i="6"/>
  <c r="E53" i="6"/>
  <c r="D53" i="6"/>
  <c r="G52" i="6"/>
  <c r="F52" i="6"/>
  <c r="E52" i="6"/>
  <c r="D52" i="6"/>
  <c r="G51" i="6"/>
  <c r="F51" i="6"/>
  <c r="E51" i="6"/>
  <c r="D51" i="6"/>
  <c r="G50" i="6"/>
  <c r="F50" i="6"/>
  <c r="E50" i="6"/>
  <c r="D50" i="6"/>
  <c r="G49" i="6"/>
  <c r="F49" i="6"/>
  <c r="E49" i="6"/>
  <c r="D49" i="6"/>
  <c r="G48" i="6"/>
  <c r="F48" i="6"/>
  <c r="E48" i="6"/>
  <c r="D48" i="6"/>
  <c r="G47" i="6"/>
  <c r="F47" i="6"/>
  <c r="E47" i="6"/>
  <c r="D47" i="6"/>
  <c r="G46" i="6"/>
  <c r="F46" i="6"/>
  <c r="E46" i="6"/>
  <c r="D46" i="6"/>
  <c r="G45" i="6"/>
  <c r="F45" i="6"/>
  <c r="E45" i="6"/>
  <c r="D45" i="6"/>
  <c r="G44" i="6"/>
  <c r="F44" i="6"/>
  <c r="E44" i="6"/>
  <c r="D44" i="6"/>
  <c r="G43" i="6"/>
  <c r="F43" i="6"/>
  <c r="E43" i="6"/>
  <c r="D43" i="6"/>
  <c r="G42" i="6"/>
  <c r="F42" i="6"/>
  <c r="E42" i="6"/>
  <c r="D42" i="6"/>
  <c r="G41" i="6"/>
  <c r="F41" i="6"/>
  <c r="E41" i="6"/>
  <c r="D41" i="6"/>
  <c r="G40" i="6"/>
  <c r="F40" i="6"/>
  <c r="E40" i="6"/>
  <c r="D40" i="6"/>
  <c r="G39" i="6"/>
  <c r="F39" i="6"/>
  <c r="E39" i="6"/>
  <c r="D39" i="6"/>
  <c r="G38" i="6"/>
  <c r="F38" i="6"/>
  <c r="E38" i="6"/>
  <c r="D38" i="6"/>
  <c r="G37" i="6"/>
  <c r="F37" i="6"/>
  <c r="E37" i="6"/>
  <c r="D37" i="6"/>
  <c r="G36" i="6"/>
  <c r="F36" i="6"/>
  <c r="E36" i="6"/>
  <c r="D36" i="6"/>
  <c r="G35" i="6"/>
  <c r="F35" i="6"/>
  <c r="E35" i="6"/>
  <c r="D35" i="6"/>
  <c r="G34" i="6"/>
  <c r="F34" i="6"/>
  <c r="E34" i="6"/>
  <c r="D34" i="6"/>
  <c r="G33" i="6"/>
  <c r="F33" i="6"/>
  <c r="E33" i="6"/>
  <c r="D33" i="6"/>
  <c r="G32" i="6"/>
  <c r="F32" i="6"/>
  <c r="E32" i="6"/>
  <c r="D32" i="6"/>
  <c r="G31" i="6"/>
  <c r="F31" i="6"/>
  <c r="E31" i="6"/>
  <c r="D31" i="6"/>
  <c r="G30" i="6"/>
  <c r="F30" i="6"/>
  <c r="E30" i="6"/>
  <c r="D30" i="6"/>
  <c r="G29" i="6"/>
  <c r="F29" i="6"/>
  <c r="E29" i="6"/>
  <c r="D29" i="6"/>
  <c r="G28" i="6"/>
  <c r="F28" i="6"/>
  <c r="E28" i="6"/>
  <c r="D28" i="6"/>
  <c r="G27" i="6"/>
  <c r="F27" i="6"/>
  <c r="E27" i="6"/>
  <c r="D27" i="6"/>
  <c r="G26" i="6"/>
  <c r="F26" i="6"/>
  <c r="E26" i="6"/>
  <c r="D26" i="6"/>
  <c r="G25" i="6"/>
  <c r="F25" i="6"/>
  <c r="E25" i="6"/>
  <c r="D25" i="6"/>
  <c r="G24" i="6"/>
  <c r="F24" i="6"/>
  <c r="E24" i="6"/>
  <c r="D24" i="6"/>
  <c r="G23" i="6"/>
  <c r="F23" i="6"/>
  <c r="E23" i="6"/>
  <c r="D23" i="6"/>
  <c r="G22" i="6"/>
  <c r="F22" i="6"/>
  <c r="E22" i="6"/>
  <c r="D22" i="6"/>
  <c r="G21" i="6"/>
  <c r="F21" i="6"/>
  <c r="E21" i="6"/>
  <c r="D21" i="6"/>
  <c r="G20" i="6"/>
  <c r="F20" i="6"/>
  <c r="E20" i="6"/>
  <c r="D20" i="6"/>
  <c r="G19" i="6"/>
  <c r="F19" i="6"/>
  <c r="E19" i="6"/>
  <c r="D19" i="6"/>
  <c r="G18" i="6"/>
  <c r="F18" i="6"/>
  <c r="E18" i="6"/>
  <c r="D18" i="6"/>
  <c r="G17" i="6"/>
  <c r="F17" i="6"/>
  <c r="E17" i="6"/>
  <c r="D17" i="6"/>
  <c r="G16" i="6"/>
  <c r="F16" i="6"/>
  <c r="E16" i="6"/>
  <c r="D16" i="6"/>
  <c r="G15" i="6"/>
  <c r="F15" i="6"/>
  <c r="E15" i="6"/>
  <c r="D15" i="6"/>
  <c r="G14" i="6"/>
  <c r="F14" i="6"/>
  <c r="E14" i="6"/>
  <c r="D14" i="6"/>
  <c r="G13" i="6"/>
  <c r="F13" i="6"/>
  <c r="E13" i="6"/>
  <c r="D13" i="6"/>
  <c r="G12" i="6"/>
  <c r="F12" i="6"/>
  <c r="E12" i="6"/>
  <c r="D12" i="6"/>
  <c r="G11" i="6"/>
  <c r="F11" i="6"/>
  <c r="E11" i="6"/>
  <c r="D1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S31" i="6"/>
  <c r="T31" i="6"/>
  <c r="S32" i="6"/>
  <c r="T32" i="6"/>
  <c r="S33" i="6"/>
  <c r="T33" i="6"/>
  <c r="S34" i="6"/>
  <c r="T34" i="6"/>
  <c r="S35" i="6"/>
  <c r="T35" i="6"/>
  <c r="S36" i="6"/>
  <c r="T36" i="6"/>
  <c r="S37" i="6"/>
  <c r="T37" i="6"/>
  <c r="S38" i="6"/>
  <c r="T38" i="6"/>
  <c r="S39" i="6"/>
  <c r="T39" i="6"/>
  <c r="S40" i="6"/>
  <c r="T40" i="6"/>
  <c r="S41" i="6"/>
  <c r="T41" i="6"/>
  <c r="S42" i="6"/>
  <c r="T42" i="6"/>
  <c r="S43" i="6"/>
  <c r="T43" i="6"/>
  <c r="S44" i="6"/>
  <c r="T44" i="6"/>
  <c r="S45" i="6"/>
  <c r="T45" i="6"/>
  <c r="S46" i="6"/>
  <c r="T46" i="6"/>
  <c r="S47" i="6"/>
  <c r="T47" i="6"/>
  <c r="S48" i="6"/>
  <c r="T48" i="6"/>
  <c r="S49" i="6"/>
  <c r="T49" i="6"/>
  <c r="S50" i="6"/>
  <c r="T50" i="6"/>
  <c r="S51" i="6"/>
  <c r="T51" i="6"/>
  <c r="S52" i="6"/>
  <c r="T52" i="6"/>
  <c r="S53" i="6"/>
  <c r="T53" i="6"/>
  <c r="S54" i="6"/>
  <c r="T54" i="6"/>
  <c r="S55" i="6"/>
  <c r="T55" i="6"/>
  <c r="S56" i="6"/>
  <c r="T56" i="6"/>
  <c r="S57" i="6"/>
  <c r="T57" i="6"/>
  <c r="S58" i="6"/>
  <c r="T58" i="6"/>
  <c r="S59" i="6"/>
  <c r="T59" i="6"/>
  <c r="S60" i="6"/>
  <c r="T60" i="6"/>
  <c r="S61" i="6"/>
  <c r="T61" i="6"/>
  <c r="S62" i="6"/>
  <c r="T62" i="6"/>
  <c r="S63" i="6"/>
  <c r="T63" i="6"/>
  <c r="S64" i="6"/>
  <c r="T64" i="6"/>
  <c r="S65" i="6"/>
  <c r="T65" i="6"/>
  <c r="S66" i="6"/>
  <c r="T66" i="6"/>
  <c r="S67" i="6"/>
  <c r="T67" i="6"/>
  <c r="S68" i="6"/>
  <c r="T68" i="6"/>
  <c r="S69" i="6"/>
  <c r="T69" i="6"/>
  <c r="S70" i="6"/>
  <c r="T70" i="6"/>
  <c r="S71" i="6"/>
  <c r="T71" i="6"/>
  <c r="S72" i="6"/>
  <c r="T72" i="6"/>
  <c r="S73" i="6"/>
  <c r="T73" i="6"/>
  <c r="S74" i="6"/>
  <c r="T74" i="6"/>
  <c r="S75" i="6"/>
  <c r="T75" i="6"/>
  <c r="S76" i="6"/>
  <c r="T76" i="6"/>
  <c r="S77" i="6"/>
  <c r="T77" i="6"/>
  <c r="S78" i="6"/>
  <c r="T78" i="6"/>
  <c r="S79" i="6"/>
  <c r="T79" i="6"/>
  <c r="S80" i="6"/>
  <c r="T80" i="6"/>
  <c r="S81" i="6"/>
  <c r="T81" i="6"/>
  <c r="S82" i="6"/>
  <c r="T82" i="6"/>
  <c r="S83" i="6"/>
  <c r="T83" i="6"/>
  <c r="S84" i="6"/>
  <c r="T84" i="6"/>
  <c r="S85" i="6"/>
  <c r="T85" i="6"/>
  <c r="S86" i="6"/>
  <c r="T86" i="6"/>
  <c r="S87" i="6"/>
  <c r="T87" i="6"/>
  <c r="S88" i="6"/>
  <c r="T88" i="6"/>
  <c r="S89" i="6"/>
  <c r="T89" i="6"/>
  <c r="S90" i="6"/>
  <c r="T90" i="6"/>
  <c r="S91" i="6"/>
  <c r="T91" i="6"/>
  <c r="S92" i="6"/>
  <c r="T92" i="6"/>
  <c r="S93" i="6"/>
  <c r="T93" i="6"/>
  <c r="S94" i="6"/>
  <c r="T94" i="6"/>
  <c r="S95" i="6"/>
  <c r="T95" i="6"/>
  <c r="S96" i="6"/>
  <c r="T96" i="6"/>
  <c r="S97" i="6"/>
  <c r="T97" i="6"/>
  <c r="S98" i="6"/>
  <c r="T98" i="6"/>
  <c r="S99" i="6"/>
  <c r="T99" i="6"/>
  <c r="S101" i="6"/>
  <c r="S102" i="6" s="1"/>
  <c r="T101" i="6"/>
  <c r="M12" i="4" l="1"/>
  <c r="N12" i="4"/>
  <c r="M15" i="4"/>
  <c r="N15" i="4"/>
  <c r="M18" i="4"/>
  <c r="N18" i="4"/>
  <c r="M21" i="4"/>
  <c r="N21" i="4"/>
  <c r="M24" i="4"/>
  <c r="N24" i="4"/>
  <c r="M26" i="4"/>
  <c r="N26" i="4"/>
  <c r="M28" i="4"/>
  <c r="N28" i="4"/>
  <c r="M32" i="4"/>
  <c r="N32" i="4"/>
  <c r="M35" i="4"/>
  <c r="N35" i="4"/>
  <c r="M38" i="4"/>
  <c r="N38" i="4"/>
  <c r="M41" i="4"/>
  <c r="N41" i="4"/>
  <c r="M43" i="4"/>
  <c r="N43" i="4"/>
  <c r="M46" i="4"/>
  <c r="N46" i="4"/>
  <c r="M49" i="4"/>
  <c r="N49" i="4"/>
  <c r="M52" i="4"/>
  <c r="N52" i="4"/>
  <c r="M55" i="4"/>
  <c r="N55" i="4"/>
  <c r="M57" i="4"/>
  <c r="N57" i="4"/>
  <c r="M60" i="4"/>
  <c r="N60" i="4"/>
  <c r="M63" i="4"/>
  <c r="N63" i="4"/>
  <c r="M66" i="4"/>
  <c r="N66" i="4"/>
  <c r="M69" i="4"/>
  <c r="N69" i="4"/>
  <c r="M72" i="4"/>
  <c r="N72" i="4"/>
  <c r="M74" i="4"/>
  <c r="N74" i="4"/>
  <c r="M76" i="4"/>
  <c r="N76" i="4"/>
  <c r="M79" i="4"/>
  <c r="N79" i="4"/>
  <c r="M82" i="4"/>
  <c r="N82" i="4"/>
  <c r="M85" i="4"/>
  <c r="N85" i="4"/>
  <c r="M87" i="4"/>
  <c r="N87" i="4"/>
  <c r="M91" i="4"/>
  <c r="N91" i="4"/>
  <c r="M94" i="4"/>
  <c r="N94" i="4"/>
  <c r="M96" i="4"/>
  <c r="N96" i="4"/>
  <c r="M99" i="4"/>
  <c r="N99" i="4"/>
  <c r="M101" i="4"/>
  <c r="N101" i="4"/>
  <c r="M103" i="4"/>
  <c r="N103" i="4"/>
  <c r="M105" i="4"/>
  <c r="N105" i="4"/>
  <c r="M107" i="4"/>
  <c r="N107" i="4"/>
  <c r="M109" i="4"/>
  <c r="N109" i="4"/>
  <c r="M111" i="4"/>
  <c r="N111" i="4"/>
  <c r="M113" i="4"/>
  <c r="N113" i="4"/>
  <c r="M115" i="4"/>
  <c r="N115" i="4"/>
  <c r="M117" i="4"/>
  <c r="N117" i="4"/>
  <c r="M119" i="4"/>
  <c r="N119" i="4"/>
  <c r="M121" i="4"/>
  <c r="N121" i="4"/>
  <c r="M123" i="4"/>
  <c r="N123" i="4"/>
  <c r="M125" i="4"/>
  <c r="N125" i="4"/>
  <c r="M127" i="4"/>
  <c r="N127" i="4"/>
  <c r="M129" i="4"/>
  <c r="N129" i="4"/>
  <c r="M131" i="4"/>
  <c r="N131" i="4"/>
  <c r="M132" i="4"/>
  <c r="N132" i="4"/>
  <c r="M134" i="4"/>
  <c r="N134" i="4"/>
  <c r="M137" i="4"/>
  <c r="N137" i="4"/>
  <c r="M140" i="4"/>
  <c r="N140" i="4"/>
  <c r="M142" i="4"/>
  <c r="N142" i="4"/>
  <c r="M144" i="4"/>
  <c r="N144" i="4"/>
  <c r="M146" i="4"/>
  <c r="N146" i="4"/>
  <c r="M148" i="4"/>
  <c r="N148" i="4"/>
  <c r="M150" i="4"/>
  <c r="N150" i="4"/>
  <c r="M152" i="4"/>
  <c r="N152" i="4"/>
  <c r="M154" i="4"/>
  <c r="N154" i="4"/>
  <c r="M156" i="4"/>
  <c r="N156" i="4"/>
  <c r="M158" i="4"/>
  <c r="N158" i="4"/>
  <c r="M160" i="4"/>
  <c r="N160" i="4"/>
  <c r="P11" i="4"/>
  <c r="Q11" i="4"/>
  <c r="P12" i="4"/>
  <c r="Q12" i="4"/>
  <c r="P13" i="4"/>
  <c r="Q13" i="4"/>
  <c r="P14" i="4"/>
  <c r="Q14" i="4"/>
  <c r="P15" i="4"/>
  <c r="Q15" i="4"/>
  <c r="P16" i="4"/>
  <c r="Q16" i="4"/>
  <c r="P17" i="4"/>
  <c r="Q17" i="4"/>
  <c r="P18" i="4"/>
  <c r="Q18" i="4"/>
  <c r="P19" i="4"/>
  <c r="Q19" i="4"/>
  <c r="P20" i="4"/>
  <c r="Q20" i="4"/>
  <c r="P21" i="4"/>
  <c r="Q21" i="4"/>
  <c r="P22" i="4"/>
  <c r="Q22" i="4"/>
  <c r="P23" i="4"/>
  <c r="Q23" i="4"/>
  <c r="P24" i="4"/>
  <c r="Q24" i="4"/>
  <c r="P25" i="4"/>
  <c r="Q25" i="4"/>
  <c r="P26" i="4"/>
  <c r="Q26" i="4"/>
  <c r="P27" i="4"/>
  <c r="Q27" i="4"/>
  <c r="P28" i="4"/>
  <c r="Q28" i="4"/>
  <c r="P29" i="4"/>
  <c r="Q29" i="4"/>
  <c r="P30" i="4"/>
  <c r="Q30" i="4"/>
  <c r="P31" i="4"/>
  <c r="Q31" i="4"/>
  <c r="P32" i="4"/>
  <c r="Q32" i="4"/>
  <c r="P33" i="4"/>
  <c r="Q33" i="4"/>
  <c r="P34" i="4"/>
  <c r="Q34" i="4"/>
  <c r="P35" i="4"/>
  <c r="Q35" i="4"/>
  <c r="P36" i="4"/>
  <c r="Q36" i="4"/>
  <c r="P37" i="4"/>
  <c r="Q37" i="4"/>
  <c r="P38" i="4"/>
  <c r="Q38" i="4"/>
  <c r="P39" i="4"/>
  <c r="Q39" i="4"/>
  <c r="P40" i="4"/>
  <c r="Q40" i="4"/>
  <c r="P41" i="4"/>
  <c r="Q41" i="4"/>
  <c r="P42" i="4"/>
  <c r="Q42" i="4"/>
  <c r="P43" i="4"/>
  <c r="Q43" i="4"/>
  <c r="P44" i="4"/>
  <c r="Q44" i="4"/>
  <c r="P45" i="4"/>
  <c r="Q45" i="4"/>
  <c r="P46" i="4"/>
  <c r="Q46" i="4"/>
  <c r="P47" i="4"/>
  <c r="Q47" i="4"/>
  <c r="P48" i="4"/>
  <c r="Q48" i="4"/>
  <c r="P49" i="4"/>
  <c r="Q49" i="4"/>
  <c r="P50" i="4"/>
  <c r="Q50" i="4"/>
  <c r="P51" i="4"/>
  <c r="Q51" i="4"/>
  <c r="P52" i="4"/>
  <c r="Q52" i="4"/>
  <c r="P53" i="4"/>
  <c r="Q53" i="4"/>
  <c r="P54" i="4"/>
  <c r="Q54" i="4"/>
  <c r="P55" i="4"/>
  <c r="Q55" i="4"/>
  <c r="P56" i="4"/>
  <c r="Q56" i="4"/>
  <c r="P57" i="4"/>
  <c r="Q57" i="4"/>
  <c r="P58" i="4"/>
  <c r="Q58" i="4"/>
  <c r="P59" i="4"/>
  <c r="Q59" i="4"/>
  <c r="P60" i="4"/>
  <c r="Q60" i="4"/>
  <c r="P61" i="4"/>
  <c r="Q61" i="4"/>
  <c r="P62" i="4"/>
  <c r="Q62" i="4"/>
  <c r="P63" i="4"/>
  <c r="Q63" i="4"/>
  <c r="P64" i="4"/>
  <c r="Q64" i="4"/>
  <c r="P65" i="4"/>
  <c r="Q65" i="4"/>
  <c r="P66" i="4"/>
  <c r="Q66" i="4"/>
  <c r="P67" i="4"/>
  <c r="Q67" i="4"/>
  <c r="P68" i="4"/>
  <c r="Q68" i="4"/>
  <c r="P69" i="4"/>
  <c r="Q69" i="4"/>
  <c r="P70" i="4"/>
  <c r="Q70" i="4"/>
  <c r="P71" i="4"/>
  <c r="Q71" i="4"/>
  <c r="P72" i="4"/>
  <c r="Q72" i="4"/>
  <c r="P73" i="4"/>
  <c r="Q73" i="4"/>
  <c r="P74" i="4"/>
  <c r="Q74" i="4"/>
  <c r="P75" i="4"/>
  <c r="Q75" i="4"/>
  <c r="P76" i="4"/>
  <c r="Q76" i="4"/>
  <c r="P77" i="4"/>
  <c r="Q77" i="4"/>
  <c r="P78" i="4"/>
  <c r="Q78" i="4"/>
  <c r="P79" i="4"/>
  <c r="Q79" i="4"/>
  <c r="P80" i="4"/>
  <c r="Q80" i="4"/>
  <c r="P81" i="4"/>
  <c r="Q81" i="4"/>
  <c r="P82" i="4"/>
  <c r="Q82" i="4"/>
  <c r="P83" i="4"/>
  <c r="Q83" i="4"/>
  <c r="P84" i="4"/>
  <c r="Q84" i="4"/>
  <c r="P85" i="4"/>
  <c r="Q85" i="4"/>
  <c r="P86" i="4"/>
  <c r="Q86" i="4"/>
  <c r="P87" i="4"/>
  <c r="Q87" i="4"/>
  <c r="P88" i="4"/>
  <c r="Q88" i="4"/>
  <c r="P89" i="4"/>
  <c r="Q89" i="4"/>
  <c r="P90" i="4"/>
  <c r="Q90" i="4"/>
  <c r="P91" i="4"/>
  <c r="Q91" i="4"/>
  <c r="P92" i="4"/>
  <c r="Q92" i="4"/>
  <c r="P93" i="4"/>
  <c r="Q93" i="4"/>
  <c r="P94" i="4"/>
  <c r="Q94" i="4"/>
  <c r="P95" i="4"/>
  <c r="Q95" i="4"/>
  <c r="P96" i="4"/>
  <c r="Q96" i="4"/>
  <c r="P97" i="4"/>
  <c r="Q97" i="4"/>
  <c r="P98" i="4"/>
  <c r="Q98" i="4"/>
  <c r="P99" i="4"/>
  <c r="Q99" i="4"/>
  <c r="P100" i="4"/>
  <c r="Q100" i="4"/>
  <c r="P101" i="4"/>
  <c r="Q101" i="4"/>
  <c r="P102" i="4"/>
  <c r="Q102" i="4"/>
  <c r="P103" i="4"/>
  <c r="Q103" i="4"/>
  <c r="P104" i="4"/>
  <c r="Q104" i="4"/>
  <c r="P105" i="4"/>
  <c r="Q105" i="4"/>
  <c r="P106" i="4"/>
  <c r="Q106" i="4"/>
  <c r="P107" i="4"/>
  <c r="Q107" i="4"/>
  <c r="P108" i="4"/>
  <c r="Q108" i="4"/>
  <c r="P109" i="4"/>
  <c r="Q109" i="4"/>
  <c r="P110" i="4"/>
  <c r="Q110" i="4"/>
  <c r="P111" i="4"/>
  <c r="Q111" i="4"/>
  <c r="P112" i="4"/>
  <c r="Q112" i="4"/>
  <c r="P113" i="4"/>
  <c r="Q113" i="4"/>
  <c r="P114" i="4"/>
  <c r="Q114" i="4"/>
  <c r="P115" i="4"/>
  <c r="Q115" i="4"/>
  <c r="P116" i="4"/>
  <c r="Q116" i="4"/>
  <c r="P117" i="4"/>
  <c r="Q117" i="4"/>
  <c r="P118" i="4"/>
  <c r="Q118" i="4"/>
  <c r="P119" i="4"/>
  <c r="Q119" i="4"/>
  <c r="P120" i="4"/>
  <c r="Q120" i="4"/>
  <c r="P121" i="4"/>
  <c r="Q121" i="4"/>
  <c r="P122" i="4"/>
  <c r="Q122" i="4"/>
  <c r="P123" i="4"/>
  <c r="Q123" i="4"/>
  <c r="P124" i="4"/>
  <c r="Q124" i="4"/>
  <c r="P125" i="4"/>
  <c r="Q125" i="4"/>
  <c r="P126" i="4"/>
  <c r="Q126" i="4"/>
  <c r="P127" i="4"/>
  <c r="Q127" i="4"/>
  <c r="P128" i="4"/>
  <c r="Q128" i="4"/>
  <c r="P129" i="4"/>
  <c r="Q129" i="4"/>
  <c r="P130" i="4"/>
  <c r="Q130" i="4"/>
  <c r="P131" i="4"/>
  <c r="Q131" i="4"/>
  <c r="P132" i="4"/>
  <c r="Q132" i="4"/>
  <c r="P133" i="4"/>
  <c r="Q133" i="4"/>
  <c r="P134" i="4"/>
  <c r="Q134" i="4"/>
  <c r="P135" i="4"/>
  <c r="Q135" i="4"/>
  <c r="P136" i="4"/>
  <c r="Q136" i="4"/>
  <c r="P137" i="4"/>
  <c r="Q137" i="4"/>
  <c r="P138" i="4"/>
  <c r="Q138" i="4"/>
  <c r="P139" i="4"/>
  <c r="Q139" i="4"/>
  <c r="P140" i="4"/>
  <c r="Q140" i="4"/>
  <c r="P141" i="4"/>
  <c r="Q141" i="4"/>
  <c r="P142" i="4"/>
  <c r="Q142" i="4"/>
  <c r="P143" i="4"/>
  <c r="Q143" i="4"/>
  <c r="P144" i="4"/>
  <c r="Q144" i="4"/>
  <c r="P145" i="4"/>
  <c r="Q145" i="4"/>
  <c r="P146" i="4"/>
  <c r="Q146" i="4"/>
  <c r="P147" i="4"/>
  <c r="Q147" i="4"/>
  <c r="P148" i="4"/>
  <c r="Q148" i="4"/>
  <c r="P149" i="4"/>
  <c r="Q149" i="4"/>
  <c r="P150" i="4"/>
  <c r="Q150" i="4"/>
  <c r="P151" i="4"/>
  <c r="Q151" i="4"/>
  <c r="P152" i="4"/>
  <c r="Q152" i="4"/>
  <c r="P153" i="4"/>
  <c r="Q153" i="4"/>
  <c r="P154" i="4"/>
  <c r="Q154" i="4"/>
  <c r="P155" i="4"/>
  <c r="Q155" i="4"/>
  <c r="P156" i="4"/>
  <c r="Q156" i="4"/>
  <c r="P157" i="4"/>
  <c r="Q157" i="4"/>
  <c r="P158" i="4"/>
  <c r="Q158" i="4"/>
  <c r="P159" i="4"/>
  <c r="Q159" i="4"/>
  <c r="P160" i="4"/>
  <c r="Q160" i="4"/>
  <c r="M11" i="4"/>
  <c r="N11" i="4"/>
  <c r="M14" i="4"/>
  <c r="N14" i="4"/>
  <c r="M17" i="4"/>
  <c r="N17" i="4"/>
  <c r="M20" i="4"/>
  <c r="N20" i="4"/>
  <c r="M23" i="4"/>
  <c r="N23" i="4"/>
  <c r="M27" i="4"/>
  <c r="N27" i="4"/>
  <c r="M29" i="4"/>
  <c r="N29" i="4"/>
  <c r="M31" i="4"/>
  <c r="N31" i="4"/>
  <c r="M34" i="4"/>
  <c r="N34" i="4"/>
  <c r="M37" i="4"/>
  <c r="N37" i="4"/>
  <c r="M39" i="4"/>
  <c r="N39" i="4"/>
  <c r="M42" i="4"/>
  <c r="N42" i="4"/>
  <c r="M45" i="4"/>
  <c r="N45" i="4"/>
  <c r="M48" i="4"/>
  <c r="N48" i="4"/>
  <c r="M51" i="4"/>
  <c r="N51" i="4"/>
  <c r="M54" i="4"/>
  <c r="N54" i="4"/>
  <c r="M56" i="4"/>
  <c r="N56" i="4"/>
  <c r="M59" i="4"/>
  <c r="N59" i="4"/>
  <c r="M62" i="4"/>
  <c r="N62" i="4"/>
  <c r="M65" i="4"/>
  <c r="N65" i="4"/>
  <c r="M68" i="4"/>
  <c r="N68" i="4"/>
  <c r="M71" i="4"/>
  <c r="N71" i="4"/>
  <c r="M73" i="4"/>
  <c r="N73" i="4"/>
  <c r="M77" i="4"/>
  <c r="N77" i="4"/>
  <c r="M80" i="4"/>
  <c r="N80" i="4"/>
  <c r="M83" i="4"/>
  <c r="N83" i="4"/>
  <c r="M86" i="4"/>
  <c r="N86" i="4"/>
  <c r="M88" i="4"/>
  <c r="N88" i="4"/>
  <c r="M90" i="4"/>
  <c r="N90" i="4"/>
  <c r="M93" i="4"/>
  <c r="N93" i="4"/>
  <c r="M95" i="4"/>
  <c r="N95" i="4"/>
  <c r="M98" i="4"/>
  <c r="N98" i="4"/>
  <c r="M100" i="4"/>
  <c r="N100" i="4"/>
  <c r="M102" i="4"/>
  <c r="N102" i="4"/>
  <c r="M104" i="4"/>
  <c r="N104" i="4"/>
  <c r="M106" i="4"/>
  <c r="N106" i="4"/>
  <c r="M108" i="4"/>
  <c r="N108" i="4"/>
  <c r="M110" i="4"/>
  <c r="N110" i="4"/>
  <c r="M112" i="4"/>
  <c r="N112" i="4"/>
  <c r="M114" i="4"/>
  <c r="N114" i="4"/>
  <c r="M116" i="4"/>
  <c r="N116" i="4"/>
  <c r="M118" i="4"/>
  <c r="N118" i="4"/>
  <c r="M120" i="4"/>
  <c r="N120" i="4"/>
  <c r="M122" i="4"/>
  <c r="N122" i="4"/>
  <c r="M124" i="4"/>
  <c r="N124" i="4"/>
  <c r="M126" i="4"/>
  <c r="N126" i="4"/>
  <c r="M128" i="4"/>
  <c r="N128" i="4"/>
  <c r="M130" i="4"/>
  <c r="N130" i="4"/>
  <c r="M133" i="4"/>
  <c r="N133" i="4"/>
  <c r="M135" i="4"/>
  <c r="N135" i="4"/>
  <c r="M136" i="4"/>
  <c r="N136" i="4"/>
  <c r="M139" i="4"/>
  <c r="N139" i="4"/>
  <c r="M141" i="4"/>
  <c r="N141" i="4"/>
  <c r="M143" i="4"/>
  <c r="N143" i="4"/>
  <c r="M145" i="4"/>
  <c r="N145" i="4"/>
  <c r="M147" i="4"/>
  <c r="N147" i="4"/>
  <c r="M149" i="4"/>
  <c r="N149" i="4"/>
  <c r="M151" i="4"/>
  <c r="N151" i="4"/>
  <c r="M153" i="4"/>
  <c r="N153" i="4"/>
  <c r="M155" i="4"/>
  <c r="N155" i="4"/>
  <c r="M157" i="4"/>
  <c r="N157" i="4"/>
  <c r="M159" i="4"/>
  <c r="N159" i="4"/>
  <c r="M13" i="4"/>
  <c r="N13" i="4"/>
  <c r="M16" i="4"/>
  <c r="N16" i="4"/>
  <c r="M19" i="4"/>
  <c r="N19" i="4"/>
  <c r="M22" i="4"/>
  <c r="N22" i="4"/>
  <c r="M25" i="4"/>
  <c r="N25" i="4"/>
  <c r="M30" i="4"/>
  <c r="N30" i="4"/>
  <c r="M33" i="4"/>
  <c r="N33" i="4"/>
  <c r="M36" i="4"/>
  <c r="N36" i="4"/>
  <c r="M40" i="4"/>
  <c r="N40" i="4"/>
  <c r="M44" i="4"/>
  <c r="N44" i="4"/>
  <c r="M47" i="4"/>
  <c r="N47" i="4"/>
  <c r="M50" i="4"/>
  <c r="N50" i="4"/>
  <c r="M53" i="4"/>
  <c r="N53" i="4"/>
  <c r="M58" i="4"/>
  <c r="N58" i="4"/>
  <c r="M61" i="4"/>
  <c r="N61" i="4"/>
  <c r="M64" i="4"/>
  <c r="N64" i="4"/>
  <c r="M67" i="4"/>
  <c r="N67" i="4"/>
  <c r="M70" i="4"/>
  <c r="N70" i="4"/>
  <c r="M75" i="4"/>
  <c r="N75" i="4"/>
  <c r="M78" i="4"/>
  <c r="N78" i="4"/>
  <c r="M81" i="4"/>
  <c r="N81" i="4"/>
  <c r="M84" i="4"/>
  <c r="N84" i="4"/>
  <c r="M89" i="4"/>
  <c r="N89" i="4"/>
  <c r="M92" i="4"/>
  <c r="N92" i="4"/>
  <c r="M97" i="4"/>
  <c r="N97" i="4"/>
  <c r="M138" i="4"/>
  <c r="N138" i="4"/>
  <c r="P14" i="5"/>
  <c r="Q14" i="5"/>
  <c r="P18" i="5"/>
  <c r="Q18" i="5"/>
  <c r="P22" i="5"/>
  <c r="Q22" i="5"/>
  <c r="P26" i="5"/>
  <c r="Q26" i="5"/>
  <c r="P30" i="5"/>
  <c r="Q30" i="5"/>
  <c r="P34" i="5"/>
  <c r="Q34" i="5"/>
  <c r="P38" i="5"/>
  <c r="Q38" i="5"/>
  <c r="P42" i="5"/>
  <c r="Q42" i="5"/>
  <c r="P46" i="5"/>
  <c r="Q46" i="5"/>
  <c r="P50" i="5"/>
  <c r="Q50" i="5"/>
  <c r="P54" i="5"/>
  <c r="Q54" i="5"/>
  <c r="P58" i="5"/>
  <c r="Q58" i="5"/>
  <c r="P62" i="5"/>
  <c r="Q62" i="5"/>
  <c r="P66" i="5"/>
  <c r="Q66" i="5"/>
  <c r="P70" i="5"/>
  <c r="Q70" i="5"/>
  <c r="P74" i="5"/>
  <c r="Q74" i="5"/>
  <c r="P78" i="5"/>
  <c r="Q78" i="5"/>
  <c r="P82" i="5"/>
  <c r="Q82" i="5"/>
  <c r="P86" i="5"/>
  <c r="Q86" i="5"/>
  <c r="P90" i="5"/>
  <c r="Q90" i="5"/>
  <c r="P94" i="5"/>
  <c r="Q94" i="5"/>
  <c r="P98" i="5"/>
  <c r="Q98" i="5"/>
  <c r="P102" i="5"/>
  <c r="Q102" i="5"/>
  <c r="P106" i="5"/>
  <c r="Q106" i="5"/>
  <c r="P110" i="5"/>
  <c r="Q110" i="5"/>
  <c r="P114" i="5"/>
  <c r="Q114" i="5"/>
  <c r="P118" i="5"/>
  <c r="Q118" i="5"/>
  <c r="P122" i="5"/>
  <c r="Q122" i="5"/>
  <c r="P126" i="5"/>
  <c r="Q126" i="5"/>
  <c r="P130" i="5"/>
  <c r="Q130" i="5"/>
  <c r="P134" i="5"/>
  <c r="Q134" i="5"/>
  <c r="P138" i="5"/>
  <c r="Q138" i="5"/>
  <c r="P142" i="5"/>
  <c r="Q142" i="5"/>
  <c r="P146" i="5"/>
  <c r="Q146" i="5"/>
  <c r="P150" i="5"/>
  <c r="Q150" i="5"/>
  <c r="P154" i="5"/>
  <c r="Q154" i="5"/>
  <c r="P158" i="5"/>
  <c r="Q158" i="5"/>
  <c r="P11" i="5"/>
  <c r="Q11" i="5"/>
  <c r="P15" i="5"/>
  <c r="Q15" i="5"/>
  <c r="P19" i="5"/>
  <c r="Q19" i="5"/>
  <c r="P23" i="5"/>
  <c r="Q23" i="5"/>
  <c r="P27" i="5"/>
  <c r="Q27" i="5"/>
  <c r="P31" i="5"/>
  <c r="Q31" i="5"/>
  <c r="P35" i="5"/>
  <c r="Q35" i="5"/>
  <c r="P39" i="5"/>
  <c r="Q39" i="5"/>
  <c r="P43" i="5"/>
  <c r="Q43" i="5"/>
  <c r="P47" i="5"/>
  <c r="Q47" i="5"/>
  <c r="P51" i="5"/>
  <c r="Q51" i="5"/>
  <c r="P55" i="5"/>
  <c r="Q55" i="5"/>
  <c r="P59" i="5"/>
  <c r="Q59" i="5"/>
  <c r="P63" i="5"/>
  <c r="Q63" i="5"/>
  <c r="P67" i="5"/>
  <c r="Q67" i="5"/>
  <c r="P71" i="5"/>
  <c r="Q71" i="5"/>
  <c r="P75" i="5"/>
  <c r="Q75" i="5"/>
  <c r="P79" i="5"/>
  <c r="Q79" i="5"/>
  <c r="P83" i="5"/>
  <c r="Q83" i="5"/>
  <c r="P87" i="5"/>
  <c r="Q87" i="5"/>
  <c r="P91" i="5"/>
  <c r="Q91" i="5"/>
  <c r="P95" i="5"/>
  <c r="Q95" i="5"/>
  <c r="P99" i="5"/>
  <c r="Q99" i="5"/>
  <c r="P103" i="5"/>
  <c r="Q103" i="5"/>
  <c r="P107" i="5"/>
  <c r="Q107" i="5"/>
  <c r="P111" i="5"/>
  <c r="Q111" i="5"/>
  <c r="P115" i="5"/>
  <c r="Q115" i="5"/>
  <c r="P119" i="5"/>
  <c r="Q119" i="5"/>
  <c r="P123" i="5"/>
  <c r="Q123" i="5"/>
  <c r="P127" i="5"/>
  <c r="Q127" i="5"/>
  <c r="P131" i="5"/>
  <c r="Q131" i="5"/>
  <c r="P135" i="5"/>
  <c r="Q135" i="5"/>
  <c r="P139" i="5"/>
  <c r="Q139" i="5"/>
  <c r="P143" i="5"/>
  <c r="Q143" i="5"/>
  <c r="P147" i="5"/>
  <c r="Q147" i="5"/>
  <c r="P151" i="5"/>
  <c r="Q151" i="5"/>
  <c r="P155" i="5"/>
  <c r="Q155" i="5"/>
  <c r="P159" i="5"/>
  <c r="Q159" i="5"/>
  <c r="P12" i="5"/>
  <c r="Q12" i="5"/>
  <c r="P16" i="5"/>
  <c r="Q16" i="5"/>
  <c r="P20" i="5"/>
  <c r="Q20" i="5"/>
  <c r="P24" i="5"/>
  <c r="Q24" i="5"/>
  <c r="P28" i="5"/>
  <c r="Q28" i="5"/>
  <c r="P32" i="5"/>
  <c r="Q32" i="5"/>
  <c r="P36" i="5"/>
  <c r="Q36" i="5"/>
  <c r="P40" i="5"/>
  <c r="Q40" i="5"/>
  <c r="P44" i="5"/>
  <c r="Q44" i="5"/>
  <c r="P48" i="5"/>
  <c r="Q48" i="5"/>
  <c r="P52" i="5"/>
  <c r="Q52" i="5"/>
  <c r="P56" i="5"/>
  <c r="Q56" i="5"/>
  <c r="P60" i="5"/>
  <c r="Q60" i="5"/>
  <c r="P64" i="5"/>
  <c r="Q64" i="5"/>
  <c r="P68" i="5"/>
  <c r="Q68" i="5"/>
  <c r="P72" i="5"/>
  <c r="Q72" i="5"/>
  <c r="P76" i="5"/>
  <c r="Q76" i="5"/>
  <c r="P80" i="5"/>
  <c r="Q80" i="5"/>
  <c r="P84" i="5"/>
  <c r="Q84" i="5"/>
  <c r="P88" i="5"/>
  <c r="Q88" i="5"/>
  <c r="P92" i="5"/>
  <c r="Q92" i="5"/>
  <c r="P96" i="5"/>
  <c r="Q96" i="5"/>
  <c r="P100" i="5"/>
  <c r="Q100" i="5"/>
  <c r="P104" i="5"/>
  <c r="Q104" i="5"/>
  <c r="P108" i="5"/>
  <c r="Q108" i="5"/>
  <c r="P112" i="5"/>
  <c r="Q112" i="5"/>
  <c r="P116" i="5"/>
  <c r="Q116" i="5"/>
  <c r="P120" i="5"/>
  <c r="Q120" i="5"/>
  <c r="P124" i="5"/>
  <c r="Q124" i="5"/>
  <c r="P128" i="5"/>
  <c r="Q128" i="5"/>
  <c r="P132" i="5"/>
  <c r="Q132" i="5"/>
  <c r="P136" i="5"/>
  <c r="Q136" i="5"/>
  <c r="P140" i="5"/>
  <c r="Q140" i="5"/>
  <c r="P144" i="5"/>
  <c r="Q144" i="5"/>
  <c r="P148" i="5"/>
  <c r="Q148" i="5"/>
  <c r="P152" i="5"/>
  <c r="Q152" i="5"/>
  <c r="P156" i="5"/>
  <c r="Q156" i="5"/>
  <c r="P160" i="5"/>
  <c r="Q160" i="5"/>
  <c r="P13" i="5"/>
  <c r="Q13" i="5"/>
  <c r="P17" i="5"/>
  <c r="Q17" i="5"/>
  <c r="P21" i="5"/>
  <c r="Q21" i="5"/>
  <c r="P25" i="5"/>
  <c r="Q25" i="5"/>
  <c r="P29" i="5"/>
  <c r="Q29" i="5"/>
  <c r="P33" i="5"/>
  <c r="Q33" i="5"/>
  <c r="P37" i="5"/>
  <c r="Q37" i="5"/>
  <c r="P41" i="5"/>
  <c r="Q41" i="5"/>
  <c r="P45" i="5"/>
  <c r="Q45" i="5"/>
  <c r="P49" i="5"/>
  <c r="Q49" i="5"/>
  <c r="P53" i="5"/>
  <c r="Q53" i="5"/>
  <c r="P57" i="5"/>
  <c r="Q57" i="5"/>
  <c r="P61" i="5"/>
  <c r="Q61" i="5"/>
  <c r="P65" i="5"/>
  <c r="Q65" i="5"/>
  <c r="P69" i="5"/>
  <c r="Q69" i="5"/>
  <c r="P73" i="5"/>
  <c r="Q73" i="5"/>
  <c r="P77" i="5"/>
  <c r="Q77" i="5"/>
  <c r="P81" i="5"/>
  <c r="Q81" i="5"/>
  <c r="P85" i="5"/>
  <c r="Q85" i="5"/>
  <c r="P89" i="5"/>
  <c r="Q89" i="5"/>
  <c r="P93" i="5"/>
  <c r="Q93" i="5"/>
  <c r="P97" i="5"/>
  <c r="Q97" i="5"/>
  <c r="P101" i="5"/>
  <c r="Q101" i="5"/>
  <c r="P105" i="5"/>
  <c r="Q105" i="5"/>
  <c r="P109" i="5"/>
  <c r="Q109" i="5"/>
  <c r="P113" i="5"/>
  <c r="Q113" i="5"/>
  <c r="P117" i="5"/>
  <c r="Q117" i="5"/>
  <c r="P121" i="5"/>
  <c r="Q121" i="5"/>
  <c r="P125" i="5"/>
  <c r="Q125" i="5"/>
  <c r="P129" i="5"/>
  <c r="Q129" i="5"/>
  <c r="P133" i="5"/>
  <c r="Q133" i="5"/>
  <c r="P137" i="5"/>
  <c r="Q137" i="5"/>
  <c r="P141" i="5"/>
  <c r="Q141" i="5"/>
  <c r="P145" i="5"/>
  <c r="Q145" i="5"/>
  <c r="P149" i="5"/>
  <c r="Q149" i="5"/>
  <c r="P153" i="5"/>
  <c r="Q153" i="5"/>
  <c r="P157" i="5"/>
  <c r="Q157" i="5"/>
  <c r="M14" i="5"/>
  <c r="N14" i="5"/>
  <c r="M22" i="5"/>
  <c r="N22" i="5"/>
  <c r="M30" i="5"/>
  <c r="N30" i="5"/>
  <c r="M34" i="5"/>
  <c r="N34" i="5"/>
  <c r="M42" i="5"/>
  <c r="N42" i="5"/>
  <c r="M50" i="5"/>
  <c r="N50" i="5"/>
  <c r="M62" i="5"/>
  <c r="N62" i="5"/>
  <c r="M70" i="5"/>
  <c r="N70" i="5"/>
  <c r="M78" i="5"/>
  <c r="N78" i="5"/>
  <c r="M82" i="5"/>
  <c r="N82" i="5"/>
  <c r="M90" i="5"/>
  <c r="N90" i="5"/>
  <c r="M102" i="5"/>
  <c r="N102" i="5"/>
  <c r="M106" i="5"/>
  <c r="N106" i="5"/>
  <c r="M114" i="5"/>
  <c r="N114" i="5"/>
  <c r="M122" i="5"/>
  <c r="N122" i="5"/>
  <c r="M130" i="5"/>
  <c r="N130" i="5"/>
  <c r="M138" i="5"/>
  <c r="N138" i="5"/>
  <c r="M146" i="5"/>
  <c r="N146" i="5"/>
  <c r="M154" i="5"/>
  <c r="N154" i="5"/>
  <c r="M11" i="5"/>
  <c r="N11" i="5"/>
  <c r="M15" i="5"/>
  <c r="N15" i="5"/>
  <c r="M19" i="5"/>
  <c r="N19" i="5"/>
  <c r="M23" i="5"/>
  <c r="N23" i="5"/>
  <c r="M27" i="5"/>
  <c r="N27" i="5"/>
  <c r="M31" i="5"/>
  <c r="N31" i="5"/>
  <c r="M35" i="5"/>
  <c r="N35" i="5"/>
  <c r="M39" i="5"/>
  <c r="N39" i="5"/>
  <c r="M43" i="5"/>
  <c r="N43" i="5"/>
  <c r="M47" i="5"/>
  <c r="N47" i="5"/>
  <c r="M51" i="5"/>
  <c r="N51" i="5"/>
  <c r="M55" i="5"/>
  <c r="N55" i="5"/>
  <c r="M59" i="5"/>
  <c r="N59" i="5"/>
  <c r="M63" i="5"/>
  <c r="N63" i="5"/>
  <c r="M67" i="5"/>
  <c r="N67" i="5"/>
  <c r="M71" i="5"/>
  <c r="N71" i="5"/>
  <c r="M75" i="5"/>
  <c r="N75" i="5"/>
  <c r="M79" i="5"/>
  <c r="N79" i="5"/>
  <c r="M83" i="5"/>
  <c r="N83" i="5"/>
  <c r="M87" i="5"/>
  <c r="N87" i="5"/>
  <c r="M91" i="5"/>
  <c r="N91" i="5"/>
  <c r="M95" i="5"/>
  <c r="N95" i="5"/>
  <c r="M99" i="5"/>
  <c r="N99" i="5"/>
  <c r="M103" i="5"/>
  <c r="N103" i="5"/>
  <c r="M107" i="5"/>
  <c r="N107" i="5"/>
  <c r="M111" i="5"/>
  <c r="N111" i="5"/>
  <c r="M115" i="5"/>
  <c r="N115" i="5"/>
  <c r="M119" i="5"/>
  <c r="N119" i="5"/>
  <c r="M123" i="5"/>
  <c r="N123" i="5"/>
  <c r="M127" i="5"/>
  <c r="N127" i="5"/>
  <c r="M131" i="5"/>
  <c r="N131" i="5"/>
  <c r="M135" i="5"/>
  <c r="N135" i="5"/>
  <c r="M139" i="5"/>
  <c r="N139" i="5"/>
  <c r="M143" i="5"/>
  <c r="N143" i="5"/>
  <c r="M147" i="5"/>
  <c r="N147" i="5"/>
  <c r="M151" i="5"/>
  <c r="N151" i="5"/>
  <c r="M155" i="5"/>
  <c r="N155" i="5"/>
  <c r="M159" i="5"/>
  <c r="N159" i="5"/>
  <c r="M18" i="5"/>
  <c r="N18" i="5"/>
  <c r="M26" i="5"/>
  <c r="N26" i="5"/>
  <c r="M38" i="5"/>
  <c r="N38" i="5"/>
  <c r="M46" i="5"/>
  <c r="N46" i="5"/>
  <c r="M54" i="5"/>
  <c r="N54" i="5"/>
  <c r="M58" i="5"/>
  <c r="N58" i="5"/>
  <c r="M66" i="5"/>
  <c r="N66" i="5"/>
  <c r="M74" i="5"/>
  <c r="N74" i="5"/>
  <c r="M86" i="5"/>
  <c r="N86" i="5"/>
  <c r="M94" i="5"/>
  <c r="N94" i="5"/>
  <c r="M98" i="5"/>
  <c r="N98" i="5"/>
  <c r="M110" i="5"/>
  <c r="N110" i="5"/>
  <c r="M118" i="5"/>
  <c r="N118" i="5"/>
  <c r="M126" i="5"/>
  <c r="N126" i="5"/>
  <c r="M134" i="5"/>
  <c r="N134" i="5"/>
  <c r="M142" i="5"/>
  <c r="N142" i="5"/>
  <c r="M150" i="5"/>
  <c r="N150" i="5"/>
  <c r="M158" i="5"/>
  <c r="N158" i="5"/>
  <c r="M12" i="5"/>
  <c r="N12" i="5"/>
  <c r="M16" i="5"/>
  <c r="N16" i="5"/>
  <c r="M20" i="5"/>
  <c r="N20" i="5"/>
  <c r="M24" i="5"/>
  <c r="N24" i="5"/>
  <c r="M28" i="5"/>
  <c r="N28" i="5"/>
  <c r="M32" i="5"/>
  <c r="N32" i="5"/>
  <c r="M36" i="5"/>
  <c r="N36" i="5"/>
  <c r="M40" i="5"/>
  <c r="N40" i="5"/>
  <c r="M44" i="5"/>
  <c r="N44" i="5"/>
  <c r="M48" i="5"/>
  <c r="N48" i="5"/>
  <c r="M52" i="5"/>
  <c r="N52" i="5"/>
  <c r="M56" i="5"/>
  <c r="N56" i="5"/>
  <c r="M60" i="5"/>
  <c r="N60" i="5"/>
  <c r="M64" i="5"/>
  <c r="N64" i="5"/>
  <c r="M68" i="5"/>
  <c r="N68" i="5"/>
  <c r="M72" i="5"/>
  <c r="N72" i="5"/>
  <c r="M76" i="5"/>
  <c r="N76" i="5"/>
  <c r="M80" i="5"/>
  <c r="N80" i="5"/>
  <c r="M84" i="5"/>
  <c r="N84" i="5"/>
  <c r="M88" i="5"/>
  <c r="N88" i="5"/>
  <c r="M92" i="5"/>
  <c r="N92" i="5"/>
  <c r="M96" i="5"/>
  <c r="N96" i="5"/>
  <c r="M100" i="5"/>
  <c r="N100" i="5"/>
  <c r="M104" i="5"/>
  <c r="N104" i="5"/>
  <c r="M108" i="5"/>
  <c r="N108" i="5"/>
  <c r="M112" i="5"/>
  <c r="N112" i="5"/>
  <c r="M116" i="5"/>
  <c r="N116" i="5"/>
  <c r="M120" i="5"/>
  <c r="N120" i="5"/>
  <c r="M124" i="5"/>
  <c r="N124" i="5"/>
  <c r="M128" i="5"/>
  <c r="N128" i="5"/>
  <c r="M132" i="5"/>
  <c r="N132" i="5"/>
  <c r="M136" i="5"/>
  <c r="N136" i="5"/>
  <c r="M140" i="5"/>
  <c r="N140" i="5"/>
  <c r="M144" i="5"/>
  <c r="N144" i="5"/>
  <c r="M148" i="5"/>
  <c r="N148" i="5"/>
  <c r="M152" i="5"/>
  <c r="N152" i="5"/>
  <c r="M156" i="5"/>
  <c r="N156" i="5"/>
  <c r="M160" i="5"/>
  <c r="N160" i="5"/>
  <c r="M13" i="5"/>
  <c r="N13" i="5"/>
  <c r="M17" i="5"/>
  <c r="N17" i="5"/>
  <c r="M21" i="5"/>
  <c r="N21" i="5"/>
  <c r="M25" i="5"/>
  <c r="N25" i="5"/>
  <c r="M29" i="5"/>
  <c r="N29" i="5"/>
  <c r="M33" i="5"/>
  <c r="N33" i="5"/>
  <c r="M37" i="5"/>
  <c r="N37" i="5"/>
  <c r="M41" i="5"/>
  <c r="N41" i="5"/>
  <c r="M45" i="5"/>
  <c r="N45" i="5"/>
  <c r="M49" i="5"/>
  <c r="N49" i="5"/>
  <c r="M53" i="5"/>
  <c r="N53" i="5"/>
  <c r="M57" i="5"/>
  <c r="N57" i="5"/>
  <c r="M61" i="5"/>
  <c r="N61" i="5"/>
  <c r="M65" i="5"/>
  <c r="N65" i="5"/>
  <c r="M69" i="5"/>
  <c r="N69" i="5"/>
  <c r="M73" i="5"/>
  <c r="N73" i="5"/>
  <c r="M77" i="5"/>
  <c r="N77" i="5"/>
  <c r="M81" i="5"/>
  <c r="N81" i="5"/>
  <c r="M85" i="5"/>
  <c r="N85" i="5"/>
  <c r="M89" i="5"/>
  <c r="N89" i="5"/>
  <c r="M93" i="5"/>
  <c r="N93" i="5"/>
  <c r="M97" i="5"/>
  <c r="N97" i="5"/>
  <c r="M101" i="5"/>
  <c r="N101" i="5"/>
  <c r="M105" i="5"/>
  <c r="N105" i="5"/>
  <c r="M109" i="5"/>
  <c r="N109" i="5"/>
  <c r="M113" i="5"/>
  <c r="N113" i="5"/>
  <c r="M117" i="5"/>
  <c r="N117" i="5"/>
  <c r="M121" i="5"/>
  <c r="N121" i="5"/>
  <c r="M125" i="5"/>
  <c r="N125" i="5"/>
  <c r="M129" i="5"/>
  <c r="N129" i="5"/>
  <c r="M133" i="5"/>
  <c r="N133" i="5"/>
  <c r="M137" i="5"/>
  <c r="N137" i="5"/>
  <c r="M141" i="5"/>
  <c r="N141" i="5"/>
  <c r="M145" i="5"/>
  <c r="N145" i="5"/>
  <c r="M149" i="5"/>
  <c r="N149" i="5"/>
  <c r="M153" i="5"/>
  <c r="N153" i="5"/>
  <c r="M157" i="5"/>
  <c r="N157" i="5"/>
  <c r="J13" i="5"/>
  <c r="K13" i="5"/>
  <c r="J17" i="5"/>
  <c r="K17" i="5"/>
  <c r="J21" i="5"/>
  <c r="K21" i="5"/>
  <c r="J25" i="5"/>
  <c r="K25" i="5"/>
  <c r="J29" i="5"/>
  <c r="K29" i="5"/>
  <c r="J33" i="5"/>
  <c r="K33" i="5"/>
  <c r="J37" i="5"/>
  <c r="K37" i="5"/>
  <c r="J41" i="5"/>
  <c r="K41" i="5"/>
  <c r="J45" i="5"/>
  <c r="K45" i="5"/>
  <c r="J49" i="5"/>
  <c r="K49" i="5"/>
  <c r="J53" i="5"/>
  <c r="K53" i="5"/>
  <c r="J57" i="5"/>
  <c r="K57" i="5"/>
  <c r="J61" i="5"/>
  <c r="K61" i="5"/>
  <c r="J65" i="5"/>
  <c r="K65" i="5"/>
  <c r="J69" i="5"/>
  <c r="K69" i="5"/>
  <c r="J73" i="5"/>
  <c r="K73" i="5"/>
  <c r="J77" i="5"/>
  <c r="K77" i="5"/>
  <c r="J81" i="5"/>
  <c r="K81" i="5"/>
  <c r="J85" i="5"/>
  <c r="K85" i="5"/>
  <c r="J89" i="5"/>
  <c r="K89" i="5"/>
  <c r="J93" i="5"/>
  <c r="K93" i="5"/>
  <c r="J97" i="5"/>
  <c r="K97" i="5"/>
  <c r="J101" i="5"/>
  <c r="K101" i="5"/>
  <c r="J105" i="5"/>
  <c r="K105" i="5"/>
  <c r="J109" i="5"/>
  <c r="K109" i="5"/>
  <c r="J113" i="5"/>
  <c r="K113" i="5"/>
  <c r="J117" i="5"/>
  <c r="K117" i="5"/>
  <c r="J121" i="5"/>
  <c r="K121" i="5"/>
  <c r="J125" i="5"/>
  <c r="K125" i="5"/>
  <c r="J129" i="5"/>
  <c r="K129" i="5"/>
  <c r="J133" i="5"/>
  <c r="K133" i="5"/>
  <c r="J137" i="5"/>
  <c r="K137" i="5"/>
  <c r="J141" i="5"/>
  <c r="K141" i="5"/>
  <c r="J145" i="5"/>
  <c r="K145" i="5"/>
  <c r="J149" i="5"/>
  <c r="K149" i="5"/>
  <c r="J153" i="5"/>
  <c r="K153" i="5"/>
  <c r="J157" i="5"/>
  <c r="K157" i="5"/>
  <c r="J14" i="5"/>
  <c r="K14" i="5"/>
  <c r="J18" i="5"/>
  <c r="K18" i="5"/>
  <c r="J22" i="5"/>
  <c r="K22" i="5"/>
  <c r="J26" i="5"/>
  <c r="K26" i="5"/>
  <c r="J30" i="5"/>
  <c r="K30" i="5"/>
  <c r="J34" i="5"/>
  <c r="K34" i="5"/>
  <c r="J38" i="5"/>
  <c r="K38" i="5"/>
  <c r="J42" i="5"/>
  <c r="K42" i="5"/>
  <c r="J46" i="5"/>
  <c r="K46" i="5"/>
  <c r="J50" i="5"/>
  <c r="K50" i="5"/>
  <c r="J54" i="5"/>
  <c r="K54" i="5"/>
  <c r="J58" i="5"/>
  <c r="K58" i="5"/>
  <c r="J62" i="5"/>
  <c r="K62" i="5"/>
  <c r="J66" i="5"/>
  <c r="K66" i="5"/>
  <c r="J70" i="5"/>
  <c r="K70" i="5"/>
  <c r="J74" i="5"/>
  <c r="K74" i="5"/>
  <c r="J78" i="5"/>
  <c r="K78" i="5"/>
  <c r="J82" i="5"/>
  <c r="K82" i="5"/>
  <c r="J86" i="5"/>
  <c r="K86" i="5"/>
  <c r="J90" i="5"/>
  <c r="K90" i="5"/>
  <c r="J94" i="5"/>
  <c r="K94" i="5"/>
  <c r="J98" i="5"/>
  <c r="K98" i="5"/>
  <c r="J102" i="5"/>
  <c r="K102" i="5"/>
  <c r="J106" i="5"/>
  <c r="K106" i="5"/>
  <c r="J110" i="5"/>
  <c r="K110" i="5"/>
  <c r="J114" i="5"/>
  <c r="K114" i="5"/>
  <c r="J118" i="5"/>
  <c r="K118" i="5"/>
  <c r="J122" i="5"/>
  <c r="K122" i="5"/>
  <c r="J126" i="5"/>
  <c r="K126" i="5"/>
  <c r="J130" i="5"/>
  <c r="K130" i="5"/>
  <c r="J134" i="5"/>
  <c r="K134" i="5"/>
  <c r="J138" i="5"/>
  <c r="K138" i="5"/>
  <c r="J142" i="5"/>
  <c r="K142" i="5"/>
  <c r="J146" i="5"/>
  <c r="K146" i="5"/>
  <c r="J150" i="5"/>
  <c r="K150" i="5"/>
  <c r="J154" i="5"/>
  <c r="K154" i="5"/>
  <c r="J158" i="5"/>
  <c r="K158" i="5"/>
  <c r="J11" i="5"/>
  <c r="K11" i="5"/>
  <c r="J15" i="5"/>
  <c r="K15" i="5"/>
  <c r="J19" i="5"/>
  <c r="K19" i="5"/>
  <c r="J23" i="5"/>
  <c r="K23" i="5"/>
  <c r="J27" i="5"/>
  <c r="K27" i="5"/>
  <c r="J31" i="5"/>
  <c r="K31" i="5"/>
  <c r="J35" i="5"/>
  <c r="K35" i="5"/>
  <c r="J39" i="5"/>
  <c r="K39" i="5"/>
  <c r="J43" i="5"/>
  <c r="K43" i="5"/>
  <c r="J47" i="5"/>
  <c r="K47" i="5"/>
  <c r="J51" i="5"/>
  <c r="K51" i="5"/>
  <c r="J55" i="5"/>
  <c r="K55" i="5"/>
  <c r="J59" i="5"/>
  <c r="K59" i="5"/>
  <c r="J63" i="5"/>
  <c r="K63" i="5"/>
  <c r="J67" i="5"/>
  <c r="K67" i="5"/>
  <c r="J71" i="5"/>
  <c r="K71" i="5"/>
  <c r="J75" i="5"/>
  <c r="K75" i="5"/>
  <c r="J79" i="5"/>
  <c r="K79" i="5"/>
  <c r="J83" i="5"/>
  <c r="K83" i="5"/>
  <c r="J87" i="5"/>
  <c r="K87" i="5"/>
  <c r="J91" i="5"/>
  <c r="K91" i="5"/>
  <c r="J95" i="5"/>
  <c r="K95" i="5"/>
  <c r="J99" i="5"/>
  <c r="K99" i="5"/>
  <c r="J103" i="5"/>
  <c r="K103" i="5"/>
  <c r="J107" i="5"/>
  <c r="K107" i="5"/>
  <c r="J111" i="5"/>
  <c r="K111" i="5"/>
  <c r="J115" i="5"/>
  <c r="K115" i="5"/>
  <c r="J119" i="5"/>
  <c r="K119" i="5"/>
  <c r="J123" i="5"/>
  <c r="K123" i="5"/>
  <c r="J127" i="5"/>
  <c r="K127" i="5"/>
  <c r="J131" i="5"/>
  <c r="K131" i="5"/>
  <c r="J135" i="5"/>
  <c r="K135" i="5"/>
  <c r="J139" i="5"/>
  <c r="K139" i="5"/>
  <c r="J143" i="5"/>
  <c r="K143" i="5"/>
  <c r="J147" i="5"/>
  <c r="K147" i="5"/>
  <c r="J151" i="5"/>
  <c r="K151" i="5"/>
  <c r="J155" i="5"/>
  <c r="K155" i="5"/>
  <c r="J159" i="5"/>
  <c r="K159" i="5"/>
  <c r="J12" i="5"/>
  <c r="K12" i="5"/>
  <c r="J16" i="5"/>
  <c r="K16" i="5"/>
  <c r="J20" i="5"/>
  <c r="K20" i="5"/>
  <c r="J24" i="5"/>
  <c r="K24" i="5"/>
  <c r="J28" i="5"/>
  <c r="K28" i="5"/>
  <c r="J32" i="5"/>
  <c r="K32" i="5"/>
  <c r="J36" i="5"/>
  <c r="K36" i="5"/>
  <c r="J40" i="5"/>
  <c r="K40" i="5"/>
  <c r="J44" i="5"/>
  <c r="K44" i="5"/>
  <c r="J48" i="5"/>
  <c r="K48" i="5"/>
  <c r="J52" i="5"/>
  <c r="K52" i="5"/>
  <c r="J56" i="5"/>
  <c r="K56" i="5"/>
  <c r="J60" i="5"/>
  <c r="K60" i="5"/>
  <c r="J64" i="5"/>
  <c r="K64" i="5"/>
  <c r="J68" i="5"/>
  <c r="K68" i="5"/>
  <c r="J72" i="5"/>
  <c r="K72" i="5"/>
  <c r="J76" i="5"/>
  <c r="K76" i="5"/>
  <c r="J80" i="5"/>
  <c r="K80" i="5"/>
  <c r="J84" i="5"/>
  <c r="K84" i="5"/>
  <c r="J88" i="5"/>
  <c r="K88" i="5"/>
  <c r="J92" i="5"/>
  <c r="K92" i="5"/>
  <c r="J96" i="5"/>
  <c r="K96" i="5"/>
  <c r="J100" i="5"/>
  <c r="K100" i="5"/>
  <c r="J104" i="5"/>
  <c r="K104" i="5"/>
  <c r="J108" i="5"/>
  <c r="K108" i="5"/>
  <c r="J112" i="5"/>
  <c r="K112" i="5"/>
  <c r="J116" i="5"/>
  <c r="K116" i="5"/>
  <c r="J120" i="5"/>
  <c r="K120" i="5"/>
  <c r="J124" i="5"/>
  <c r="K124" i="5"/>
  <c r="J128" i="5"/>
  <c r="K128" i="5"/>
  <c r="J132" i="5"/>
  <c r="K132" i="5"/>
  <c r="J136" i="5"/>
  <c r="K136" i="5"/>
  <c r="J140" i="5"/>
  <c r="K140" i="5"/>
  <c r="J144" i="5"/>
  <c r="K144" i="5"/>
  <c r="J148" i="5"/>
  <c r="K148" i="5"/>
  <c r="J152" i="5"/>
  <c r="K152" i="5"/>
  <c r="J156" i="5"/>
  <c r="K156" i="5"/>
  <c r="J160" i="5"/>
  <c r="K160" i="5"/>
  <c r="G16" i="5"/>
  <c r="H16" i="5"/>
  <c r="G24" i="5"/>
  <c r="H24" i="5"/>
  <c r="G32" i="5"/>
  <c r="H32" i="5"/>
  <c r="G40" i="5"/>
  <c r="H40" i="5"/>
  <c r="G48" i="5"/>
  <c r="H48" i="5"/>
  <c r="G56" i="5"/>
  <c r="H56" i="5"/>
  <c r="G64" i="5"/>
  <c r="H64" i="5"/>
  <c r="G72" i="5"/>
  <c r="H72" i="5"/>
  <c r="G76" i="5"/>
  <c r="H76" i="5"/>
  <c r="G84" i="5"/>
  <c r="H84" i="5"/>
  <c r="G92" i="5"/>
  <c r="H92" i="5"/>
  <c r="G100" i="5"/>
  <c r="H100" i="5"/>
  <c r="G108" i="5"/>
  <c r="H108" i="5"/>
  <c r="G116" i="5"/>
  <c r="H116" i="5"/>
  <c r="G120" i="5"/>
  <c r="H120" i="5"/>
  <c r="G128" i="5"/>
  <c r="H128" i="5"/>
  <c r="G136" i="5"/>
  <c r="H136" i="5"/>
  <c r="G144" i="5"/>
  <c r="H144" i="5"/>
  <c r="G148" i="5"/>
  <c r="H148" i="5"/>
  <c r="G156" i="5"/>
  <c r="H156" i="5"/>
  <c r="G160" i="5"/>
  <c r="H160" i="5"/>
  <c r="G17" i="5"/>
  <c r="H17" i="5"/>
  <c r="G25" i="5"/>
  <c r="H25" i="5"/>
  <c r="G33" i="5"/>
  <c r="H33" i="5"/>
  <c r="G41" i="5"/>
  <c r="H41" i="5"/>
  <c r="G49" i="5"/>
  <c r="H49" i="5"/>
  <c r="G57" i="5"/>
  <c r="H57" i="5"/>
  <c r="G65" i="5"/>
  <c r="H65" i="5"/>
  <c r="G69" i="5"/>
  <c r="H69" i="5"/>
  <c r="G77" i="5"/>
  <c r="H77" i="5"/>
  <c r="G85" i="5"/>
  <c r="H85" i="5"/>
  <c r="G93" i="5"/>
  <c r="H93" i="5"/>
  <c r="G101" i="5"/>
  <c r="H101" i="5"/>
  <c r="G109" i="5"/>
  <c r="H109" i="5"/>
  <c r="G117" i="5"/>
  <c r="H117" i="5"/>
  <c r="G121" i="5"/>
  <c r="H121" i="5"/>
  <c r="G129" i="5"/>
  <c r="H129" i="5"/>
  <c r="G137" i="5"/>
  <c r="H137" i="5"/>
  <c r="G141" i="5"/>
  <c r="H141" i="5"/>
  <c r="G145" i="5"/>
  <c r="H145" i="5"/>
  <c r="G149" i="5"/>
  <c r="H149" i="5"/>
  <c r="G153" i="5"/>
  <c r="H153" i="5"/>
  <c r="G157" i="5"/>
  <c r="H157" i="5"/>
  <c r="G14" i="5"/>
  <c r="H14" i="5"/>
  <c r="G18" i="5"/>
  <c r="H18" i="5"/>
  <c r="G22" i="5"/>
  <c r="H22" i="5"/>
  <c r="G26" i="5"/>
  <c r="H26" i="5"/>
  <c r="G30" i="5"/>
  <c r="H30" i="5"/>
  <c r="G34" i="5"/>
  <c r="H34" i="5"/>
  <c r="G38" i="5"/>
  <c r="H38" i="5"/>
  <c r="G42" i="5"/>
  <c r="H42" i="5"/>
  <c r="G46" i="5"/>
  <c r="H46" i="5"/>
  <c r="G50" i="5"/>
  <c r="H50" i="5"/>
  <c r="G54" i="5"/>
  <c r="H54" i="5"/>
  <c r="G58" i="5"/>
  <c r="H58" i="5"/>
  <c r="G62" i="5"/>
  <c r="H62" i="5"/>
  <c r="G66" i="5"/>
  <c r="H66" i="5"/>
  <c r="G70" i="5"/>
  <c r="H70" i="5"/>
  <c r="G74" i="5"/>
  <c r="H74" i="5"/>
  <c r="G78" i="5"/>
  <c r="H78" i="5"/>
  <c r="G82" i="5"/>
  <c r="H82" i="5"/>
  <c r="G86" i="5"/>
  <c r="H86" i="5"/>
  <c r="G90" i="5"/>
  <c r="H90" i="5"/>
  <c r="G94" i="5"/>
  <c r="H94" i="5"/>
  <c r="G98" i="5"/>
  <c r="H98" i="5"/>
  <c r="G102" i="5"/>
  <c r="H102" i="5"/>
  <c r="G106" i="5"/>
  <c r="H106" i="5"/>
  <c r="G110" i="5"/>
  <c r="H110" i="5"/>
  <c r="G114" i="5"/>
  <c r="H114" i="5"/>
  <c r="G118" i="5"/>
  <c r="H118" i="5"/>
  <c r="G122" i="5"/>
  <c r="H122" i="5"/>
  <c r="G126" i="5"/>
  <c r="H126" i="5"/>
  <c r="G130" i="5"/>
  <c r="H130" i="5"/>
  <c r="G134" i="5"/>
  <c r="H134" i="5"/>
  <c r="G138" i="5"/>
  <c r="H138" i="5"/>
  <c r="G142" i="5"/>
  <c r="H142" i="5"/>
  <c r="G146" i="5"/>
  <c r="H146" i="5"/>
  <c r="G150" i="5"/>
  <c r="H150" i="5"/>
  <c r="G154" i="5"/>
  <c r="H154" i="5"/>
  <c r="G158" i="5"/>
  <c r="H158" i="5"/>
  <c r="G12" i="5"/>
  <c r="H12" i="5"/>
  <c r="G20" i="5"/>
  <c r="H20" i="5"/>
  <c r="G28" i="5"/>
  <c r="H28" i="5"/>
  <c r="G36" i="5"/>
  <c r="H36" i="5"/>
  <c r="G44" i="5"/>
  <c r="H44" i="5"/>
  <c r="G52" i="5"/>
  <c r="H52" i="5"/>
  <c r="G60" i="5"/>
  <c r="H60" i="5"/>
  <c r="G68" i="5"/>
  <c r="H68" i="5"/>
  <c r="G80" i="5"/>
  <c r="H80" i="5"/>
  <c r="G88" i="5"/>
  <c r="H88" i="5"/>
  <c r="G96" i="5"/>
  <c r="H96" i="5"/>
  <c r="G104" i="5"/>
  <c r="H104" i="5"/>
  <c r="G112" i="5"/>
  <c r="H112" i="5"/>
  <c r="G124" i="5"/>
  <c r="H124" i="5"/>
  <c r="G132" i="5"/>
  <c r="H132" i="5"/>
  <c r="G140" i="5"/>
  <c r="H140" i="5"/>
  <c r="G152" i="5"/>
  <c r="H152" i="5"/>
  <c r="G13" i="5"/>
  <c r="H13" i="5"/>
  <c r="G21" i="5"/>
  <c r="H21" i="5"/>
  <c r="G29" i="5"/>
  <c r="H29" i="5"/>
  <c r="G37" i="5"/>
  <c r="H37" i="5"/>
  <c r="G45" i="5"/>
  <c r="H45" i="5"/>
  <c r="G53" i="5"/>
  <c r="H53" i="5"/>
  <c r="G61" i="5"/>
  <c r="H61" i="5"/>
  <c r="G73" i="5"/>
  <c r="H73" i="5"/>
  <c r="G81" i="5"/>
  <c r="H81" i="5"/>
  <c r="G89" i="5"/>
  <c r="H89" i="5"/>
  <c r="G97" i="5"/>
  <c r="H97" i="5"/>
  <c r="G105" i="5"/>
  <c r="H105" i="5"/>
  <c r="G113" i="5"/>
  <c r="H113" i="5"/>
  <c r="G125" i="5"/>
  <c r="H125" i="5"/>
  <c r="G133" i="5"/>
  <c r="H133" i="5"/>
  <c r="G11" i="5"/>
  <c r="H11" i="5"/>
  <c r="G15" i="5"/>
  <c r="H15" i="5"/>
  <c r="G19" i="5"/>
  <c r="H19" i="5"/>
  <c r="G23" i="5"/>
  <c r="H23" i="5"/>
  <c r="G27" i="5"/>
  <c r="H27" i="5"/>
  <c r="G31" i="5"/>
  <c r="H31" i="5"/>
  <c r="G35" i="5"/>
  <c r="H35" i="5"/>
  <c r="G39" i="5"/>
  <c r="H39" i="5"/>
  <c r="G43" i="5"/>
  <c r="H43" i="5"/>
  <c r="G47" i="5"/>
  <c r="H47" i="5"/>
  <c r="G51" i="5"/>
  <c r="H51" i="5"/>
  <c r="G55" i="5"/>
  <c r="H55" i="5"/>
  <c r="G59" i="5"/>
  <c r="H59" i="5"/>
  <c r="G63" i="5"/>
  <c r="H63" i="5"/>
  <c r="G67" i="5"/>
  <c r="H67" i="5"/>
  <c r="G71" i="5"/>
  <c r="H71" i="5"/>
  <c r="G75" i="5"/>
  <c r="H75" i="5"/>
  <c r="G79" i="5"/>
  <c r="H79" i="5"/>
  <c r="G83" i="5"/>
  <c r="H83" i="5"/>
  <c r="G87" i="5"/>
  <c r="H87" i="5"/>
  <c r="G91" i="5"/>
  <c r="H91" i="5"/>
  <c r="G95" i="5"/>
  <c r="H95" i="5"/>
  <c r="G99" i="5"/>
  <c r="H99" i="5"/>
  <c r="G103" i="5"/>
  <c r="H103" i="5"/>
  <c r="G107" i="5"/>
  <c r="H107" i="5"/>
  <c r="G111" i="5"/>
  <c r="H111" i="5"/>
  <c r="G115" i="5"/>
  <c r="H115" i="5"/>
  <c r="G119" i="5"/>
  <c r="H119" i="5"/>
  <c r="G123" i="5"/>
  <c r="H123" i="5"/>
  <c r="G127" i="5"/>
  <c r="H127" i="5"/>
  <c r="G131" i="5"/>
  <c r="H131" i="5"/>
  <c r="G135" i="5"/>
  <c r="H135" i="5"/>
  <c r="G139" i="5"/>
  <c r="H139" i="5"/>
  <c r="G143" i="5"/>
  <c r="H143" i="5"/>
  <c r="G147" i="5"/>
  <c r="H147" i="5"/>
  <c r="G151" i="5"/>
  <c r="H151" i="5"/>
  <c r="G155" i="5"/>
  <c r="H155" i="5"/>
  <c r="G159" i="5"/>
  <c r="H159" i="5"/>
  <c r="D11" i="5"/>
  <c r="E11" i="5"/>
  <c r="D15" i="5"/>
  <c r="E15" i="5"/>
  <c r="D19" i="5"/>
  <c r="E19" i="5"/>
  <c r="D23" i="5"/>
  <c r="E23" i="5"/>
  <c r="D27" i="5"/>
  <c r="E27" i="5"/>
  <c r="D31" i="5"/>
  <c r="E31" i="5"/>
  <c r="D35" i="5"/>
  <c r="E35" i="5"/>
  <c r="D39" i="5"/>
  <c r="E39" i="5"/>
  <c r="D43" i="5"/>
  <c r="E43" i="5"/>
  <c r="D47" i="5"/>
  <c r="E47" i="5"/>
  <c r="D51" i="5"/>
  <c r="E51" i="5"/>
  <c r="D55" i="5"/>
  <c r="E55" i="5"/>
  <c r="D59" i="5"/>
  <c r="E59" i="5"/>
  <c r="D63" i="5"/>
  <c r="E63" i="5"/>
  <c r="D67" i="5"/>
  <c r="E67" i="5"/>
  <c r="D71" i="5"/>
  <c r="E71" i="5"/>
  <c r="D75" i="5"/>
  <c r="E75" i="5"/>
  <c r="D79" i="5"/>
  <c r="E79" i="5"/>
  <c r="D83" i="5"/>
  <c r="E83" i="5"/>
  <c r="D87" i="5"/>
  <c r="E87" i="5"/>
  <c r="D91" i="5"/>
  <c r="E91" i="5"/>
  <c r="D95" i="5"/>
  <c r="E95" i="5"/>
  <c r="D99" i="5"/>
  <c r="E99" i="5"/>
  <c r="D103" i="5"/>
  <c r="E103" i="5"/>
  <c r="D107" i="5"/>
  <c r="E107" i="5"/>
  <c r="D111" i="5"/>
  <c r="E111" i="5"/>
  <c r="D115" i="5"/>
  <c r="E115" i="5"/>
  <c r="D119" i="5"/>
  <c r="E119" i="5"/>
  <c r="D123" i="5"/>
  <c r="E123" i="5"/>
  <c r="D127" i="5"/>
  <c r="E127" i="5"/>
  <c r="D131" i="5"/>
  <c r="E131" i="5"/>
  <c r="D135" i="5"/>
  <c r="E135" i="5"/>
  <c r="D139" i="5"/>
  <c r="E139" i="5"/>
  <c r="D143" i="5"/>
  <c r="E143" i="5"/>
  <c r="D147" i="5"/>
  <c r="E147" i="5"/>
  <c r="D151" i="5"/>
  <c r="E151" i="5"/>
  <c r="D155" i="5"/>
  <c r="E155" i="5"/>
  <c r="D159" i="5"/>
  <c r="E159" i="5"/>
  <c r="D13" i="5"/>
  <c r="E13" i="5"/>
  <c r="D17" i="5"/>
  <c r="E17" i="5"/>
  <c r="D21" i="5"/>
  <c r="E21" i="5"/>
  <c r="D25" i="5"/>
  <c r="E25" i="5"/>
  <c r="D29" i="5"/>
  <c r="E29" i="5"/>
  <c r="D33" i="5"/>
  <c r="E33" i="5"/>
  <c r="D37" i="5"/>
  <c r="E37" i="5"/>
  <c r="D41" i="5"/>
  <c r="E41" i="5"/>
  <c r="D45" i="5"/>
  <c r="E45" i="5"/>
  <c r="D49" i="5"/>
  <c r="E49" i="5"/>
  <c r="D53" i="5"/>
  <c r="E53" i="5"/>
  <c r="D57" i="5"/>
  <c r="E57" i="5"/>
  <c r="D61" i="5"/>
  <c r="E61" i="5"/>
  <c r="D65" i="5"/>
  <c r="E65" i="5"/>
  <c r="D69" i="5"/>
  <c r="E69" i="5"/>
  <c r="D73" i="5"/>
  <c r="E73" i="5"/>
  <c r="D77" i="5"/>
  <c r="E77" i="5"/>
  <c r="D81" i="5"/>
  <c r="E81" i="5"/>
  <c r="D85" i="5"/>
  <c r="E85" i="5"/>
  <c r="D89" i="5"/>
  <c r="E89" i="5"/>
  <c r="D93" i="5"/>
  <c r="E93" i="5"/>
  <c r="D97" i="5"/>
  <c r="E97" i="5"/>
  <c r="D101" i="5"/>
  <c r="E101" i="5"/>
  <c r="D105" i="5"/>
  <c r="E105" i="5"/>
  <c r="D109" i="5"/>
  <c r="E109" i="5"/>
  <c r="D113" i="5"/>
  <c r="E113" i="5"/>
  <c r="D117" i="5"/>
  <c r="E117" i="5"/>
  <c r="D121" i="5"/>
  <c r="E121" i="5"/>
  <c r="D125" i="5"/>
  <c r="E125" i="5"/>
  <c r="D129" i="5"/>
  <c r="E129" i="5"/>
  <c r="D133" i="5"/>
  <c r="E133" i="5"/>
  <c r="D137" i="5"/>
  <c r="E137" i="5"/>
  <c r="D141" i="5"/>
  <c r="E141" i="5"/>
  <c r="D145" i="5"/>
  <c r="E145" i="5"/>
  <c r="D149" i="5"/>
  <c r="E149" i="5"/>
  <c r="D153" i="5"/>
  <c r="E153" i="5"/>
  <c r="D157" i="5"/>
  <c r="E157" i="5"/>
  <c r="D14" i="5"/>
  <c r="E14" i="5"/>
  <c r="D18" i="5"/>
  <c r="E18" i="5"/>
  <c r="D22" i="5"/>
  <c r="E22" i="5"/>
  <c r="D26" i="5"/>
  <c r="E26" i="5"/>
  <c r="D30" i="5"/>
  <c r="E30" i="5"/>
  <c r="D34" i="5"/>
  <c r="E34" i="5"/>
  <c r="D38" i="5"/>
  <c r="E38" i="5"/>
  <c r="D42" i="5"/>
  <c r="E42" i="5"/>
  <c r="D46" i="5"/>
  <c r="E46" i="5"/>
  <c r="D50" i="5"/>
  <c r="E50" i="5"/>
  <c r="D54" i="5"/>
  <c r="E54" i="5"/>
  <c r="D58" i="5"/>
  <c r="E58" i="5"/>
  <c r="D62" i="5"/>
  <c r="E62" i="5"/>
  <c r="D66" i="5"/>
  <c r="E66" i="5"/>
  <c r="D70" i="5"/>
  <c r="E70" i="5"/>
  <c r="D74" i="5"/>
  <c r="E74" i="5"/>
  <c r="D78" i="5"/>
  <c r="E78" i="5"/>
  <c r="D82" i="5"/>
  <c r="E82" i="5"/>
  <c r="D86" i="5"/>
  <c r="E86" i="5"/>
  <c r="D90" i="5"/>
  <c r="E90" i="5"/>
  <c r="D94" i="5"/>
  <c r="E94" i="5"/>
  <c r="D98" i="5"/>
  <c r="E98" i="5"/>
  <c r="D102" i="5"/>
  <c r="E102" i="5"/>
  <c r="D106" i="5"/>
  <c r="E106" i="5"/>
  <c r="D110" i="5"/>
  <c r="E110" i="5"/>
  <c r="D114" i="5"/>
  <c r="E114" i="5"/>
  <c r="D118" i="5"/>
  <c r="E118" i="5"/>
  <c r="D122" i="5"/>
  <c r="E122" i="5"/>
  <c r="D126" i="5"/>
  <c r="E126" i="5"/>
  <c r="D130" i="5"/>
  <c r="E130" i="5"/>
  <c r="D134" i="5"/>
  <c r="E134" i="5"/>
  <c r="D138" i="5"/>
  <c r="E138" i="5"/>
  <c r="D142" i="5"/>
  <c r="E142" i="5"/>
  <c r="D146" i="5"/>
  <c r="E146" i="5"/>
  <c r="D150" i="5"/>
  <c r="E150" i="5"/>
  <c r="D154" i="5"/>
  <c r="E154" i="5"/>
  <c r="D158" i="5"/>
  <c r="E158" i="5"/>
  <c r="D12" i="5"/>
  <c r="E12" i="5"/>
  <c r="D16" i="5"/>
  <c r="E16" i="5"/>
  <c r="D20" i="5"/>
  <c r="E20" i="5"/>
  <c r="D24" i="5"/>
  <c r="E24" i="5"/>
  <c r="D28" i="5"/>
  <c r="E28" i="5"/>
  <c r="D32" i="5"/>
  <c r="E32" i="5"/>
  <c r="D36" i="5"/>
  <c r="E36" i="5"/>
  <c r="D40" i="5"/>
  <c r="E40" i="5"/>
  <c r="D44" i="5"/>
  <c r="E44" i="5"/>
  <c r="D48" i="5"/>
  <c r="E48" i="5"/>
  <c r="D52" i="5"/>
  <c r="E52" i="5"/>
  <c r="D56" i="5"/>
  <c r="E56" i="5"/>
  <c r="D60" i="5"/>
  <c r="E60" i="5"/>
  <c r="D64" i="5"/>
  <c r="E64" i="5"/>
  <c r="D68" i="5"/>
  <c r="E68" i="5"/>
  <c r="D72" i="5"/>
  <c r="E72" i="5"/>
  <c r="D76" i="5"/>
  <c r="E76" i="5"/>
  <c r="D80" i="5"/>
  <c r="E80" i="5"/>
  <c r="D84" i="5"/>
  <c r="E84" i="5"/>
  <c r="D88" i="5"/>
  <c r="E88" i="5"/>
  <c r="D92" i="5"/>
  <c r="E92" i="5"/>
  <c r="D96" i="5"/>
  <c r="E96" i="5"/>
  <c r="D100" i="5"/>
  <c r="E100" i="5"/>
  <c r="D104" i="5"/>
  <c r="E104" i="5"/>
  <c r="D108" i="5"/>
  <c r="E108" i="5"/>
  <c r="D112" i="5"/>
  <c r="E112" i="5"/>
  <c r="D116" i="5"/>
  <c r="E116" i="5"/>
  <c r="D120" i="5"/>
  <c r="E120" i="5"/>
  <c r="D124" i="5"/>
  <c r="E124" i="5"/>
  <c r="D128" i="5"/>
  <c r="E128" i="5"/>
  <c r="D132" i="5"/>
  <c r="E132" i="5"/>
  <c r="D136" i="5"/>
  <c r="E136" i="5"/>
  <c r="D140" i="5"/>
  <c r="E140" i="5"/>
  <c r="D144" i="5"/>
  <c r="E144" i="5"/>
  <c r="D148" i="5"/>
  <c r="E148" i="5"/>
  <c r="D152" i="5"/>
  <c r="E152" i="5"/>
  <c r="D156" i="5"/>
  <c r="E156" i="5"/>
  <c r="D160" i="5"/>
  <c r="E160" i="5"/>
  <c r="S103" i="6"/>
  <c r="T102" i="6"/>
  <c r="S104" i="6" l="1"/>
  <c r="T103" i="6"/>
  <c r="S105" i="6" l="1"/>
  <c r="T104" i="6"/>
  <c r="S106" i="6" l="1"/>
  <c r="T105" i="6"/>
  <c r="S107" i="6" l="1"/>
  <c r="T106" i="6"/>
  <c r="S108" i="6" l="1"/>
  <c r="T107" i="6"/>
  <c r="S109" i="6" l="1"/>
  <c r="T108" i="6"/>
  <c r="S110" i="6" l="1"/>
  <c r="T109" i="6"/>
  <c r="S111" i="6" l="1"/>
  <c r="T110" i="6"/>
  <c r="S112" i="6" l="1"/>
  <c r="T111" i="6"/>
  <c r="S113" i="6" l="1"/>
  <c r="T112" i="6"/>
  <c r="S114" i="6" l="1"/>
  <c r="T113" i="6"/>
  <c r="S115" i="6" l="1"/>
  <c r="T114" i="6"/>
  <c r="S116" i="6" l="1"/>
  <c r="T115" i="6"/>
  <c r="S117" i="6" l="1"/>
  <c r="T116" i="6"/>
  <c r="S118" i="6" l="1"/>
  <c r="T117" i="6"/>
  <c r="S119" i="6" l="1"/>
  <c r="T118" i="6"/>
  <c r="S120" i="6" l="1"/>
  <c r="T119" i="6"/>
  <c r="S121" i="6" l="1"/>
  <c r="T120" i="6"/>
  <c r="S122" i="6" l="1"/>
  <c r="T121" i="6"/>
  <c r="S123" i="6" l="1"/>
  <c r="T122" i="6"/>
  <c r="S124" i="6" l="1"/>
  <c r="T123" i="6"/>
  <c r="S125" i="6" l="1"/>
  <c r="T124" i="6"/>
  <c r="S126" i="6" l="1"/>
  <c r="T125" i="6"/>
  <c r="S127" i="6" l="1"/>
  <c r="T126" i="6"/>
  <c r="S128" i="6" l="1"/>
  <c r="T127" i="6"/>
  <c r="S129" i="6" l="1"/>
  <c r="T128" i="6"/>
  <c r="S130" i="6" l="1"/>
  <c r="T129" i="6"/>
  <c r="S131" i="6" l="1"/>
  <c r="T130" i="6"/>
  <c r="S132" i="6" l="1"/>
  <c r="T131" i="6"/>
  <c r="S133" i="6" l="1"/>
  <c r="T132" i="6"/>
  <c r="S134" i="6" l="1"/>
  <c r="T133" i="6"/>
  <c r="S135" i="6" l="1"/>
  <c r="T134" i="6"/>
  <c r="S136" i="6" l="1"/>
  <c r="T135" i="6"/>
  <c r="S137" i="6" l="1"/>
  <c r="T136" i="6"/>
  <c r="S138" i="6" l="1"/>
  <c r="T137" i="6"/>
  <c r="S139" i="6" l="1"/>
  <c r="T138" i="6"/>
  <c r="S140" i="6" l="1"/>
  <c r="T139" i="6"/>
  <c r="S141" i="6" l="1"/>
  <c r="T140" i="6"/>
  <c r="S142" i="6" l="1"/>
  <c r="T141" i="6"/>
  <c r="S143" i="6" l="1"/>
  <c r="T142" i="6"/>
  <c r="S144" i="6" l="1"/>
  <c r="T143" i="6"/>
  <c r="S145" i="6" l="1"/>
  <c r="T144" i="6"/>
  <c r="S146" i="6" l="1"/>
  <c r="T145" i="6"/>
  <c r="S147" i="6" l="1"/>
  <c r="T146" i="6"/>
  <c r="S148" i="6" l="1"/>
  <c r="T147" i="6"/>
  <c r="S149" i="6" l="1"/>
  <c r="T148" i="6"/>
  <c r="S150" i="6" l="1"/>
  <c r="T149" i="6"/>
  <c r="S151" i="6" l="1"/>
  <c r="T150" i="6"/>
  <c r="S152" i="6" l="1"/>
  <c r="T151" i="6"/>
  <c r="S153" i="6" l="1"/>
  <c r="T152" i="6"/>
  <c r="S154" i="6" l="1"/>
  <c r="T153" i="6"/>
  <c r="S155" i="6" l="1"/>
  <c r="T154" i="6"/>
  <c r="S156" i="6" l="1"/>
  <c r="T155" i="6"/>
  <c r="S157" i="6" l="1"/>
  <c r="T156" i="6"/>
  <c r="S158" i="6" l="1"/>
  <c r="T157" i="6"/>
  <c r="S159" i="6" l="1"/>
  <c r="T158" i="6"/>
  <c r="S160" i="6" l="1"/>
  <c r="T159" i="6"/>
  <c r="T160" i="6" l="1"/>
</calcChain>
</file>

<file path=xl/sharedStrings.xml><?xml version="1.0" encoding="utf-8"?>
<sst xmlns="http://schemas.openxmlformats.org/spreadsheetml/2006/main" count="200" uniqueCount="31">
  <si>
    <t>EIOPA Information Request on IBOR Transitions</t>
  </si>
  <si>
    <t>Without VA</t>
  </si>
  <si>
    <t>With VA</t>
  </si>
  <si>
    <t>Baseline - Before IBOR Transitions</t>
  </si>
  <si>
    <t>Scenario - After IBOR Transitions</t>
  </si>
  <si>
    <t>VA</t>
  </si>
  <si>
    <t>n/a</t>
  </si>
  <si>
    <t>Maturity</t>
  </si>
  <si>
    <t>EUR</t>
  </si>
  <si>
    <t>GBP</t>
  </si>
  <si>
    <t>USD</t>
  </si>
  <si>
    <t>CHF</t>
  </si>
  <si>
    <t>JPY</t>
  </si>
  <si>
    <t>Shock downwards</t>
  </si>
  <si>
    <t>Shock updwards</t>
  </si>
  <si>
    <t>Standard calculation of the
Solvency Capital Requirement
Interest rate risk submodule</t>
  </si>
  <si>
    <t>Currency</t>
  </si>
  <si>
    <t>SCR Down Shock</t>
  </si>
  <si>
    <t>SCR Up Shock</t>
  </si>
  <si>
    <t>Baseline</t>
  </si>
  <si>
    <t>Scenario</t>
  </si>
  <si>
    <t>VA RunOff</t>
  </si>
  <si>
    <t>RFR Term Structures as of 31/03/2021 - Baseline Before IBOR Transition - Without Volatility Adjustment</t>
  </si>
  <si>
    <t>RFR Term Structures as of 31/03/2021 - VA Run Off and SCR Standard Calculation Interest Rate Shocks</t>
  </si>
  <si>
    <t>RFR Term Structures as of 31/03/2021 - Baseline Before IBOR Transitions - With Volatility Adjustment</t>
  </si>
  <si>
    <t>RFR Term Structures as of 31/03/2021 - Scenario After IBOR Transitions -  With Volatility Adjustment</t>
  </si>
  <si>
    <t xml:space="preserve"> Scenario - After IBOR Transitions</t>
  </si>
  <si>
    <t>RFR Term Structures as of 31/03/2021 - Scenario After IBOR Transition - Without Volatility Adjustment</t>
  </si>
  <si>
    <t>DKK</t>
  </si>
  <si>
    <t>BGN</t>
  </si>
  <si>
    <t>EIOPA-BoS-21-200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</si>
</sst>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3" tint="0.39997558519241921"/>
        <bgColor theme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theme="8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9" fontId="1" fillId="0" borderId="0" applyFont="0" applyFill="0" applyBorder="0" applyAlignment="0" applyProtection="0"/>
    <xf numFmtId="0" fontId="3" fillId="2" borderId="0" applyBorder="0">
      <alignment vertical="center"/>
    </xf>
    <xf numFmtId="0" fontId="1" fillId="0" borderId="0"/>
    <xf numFmtId="164" fontId="4" fillId="3" borderId="1" applyNumberFormat="0" applyFont="0" applyFill="0" applyBorder="0" applyAlignment="0" applyProtection="0">
      <alignment horizontal="left" vertical="center"/>
    </xf>
  </cellStyleXfs>
  <cellXfs count="65">
    <xf numFmtId="164" fontId="0" fillId="0" borderId="0" xfId="0"/>
    <xf numFmtId="164" fontId="0" fillId="0" borderId="0" xfId="0" applyProtection="1"/>
    <xf numFmtId="1" fontId="0" fillId="4" borderId="15" xfId="0" applyNumberFormat="1" applyFill="1" applyBorder="1" applyProtection="1"/>
    <xf numFmtId="165" fontId="0" fillId="4" borderId="16" xfId="1" applyNumberFormat="1" applyFont="1" applyFill="1" applyBorder="1" applyProtection="1">
      <protection locked="0"/>
    </xf>
    <xf numFmtId="1" fontId="0" fillId="4" borderId="19" xfId="0" applyNumberFormat="1" applyFill="1" applyBorder="1" applyProtection="1"/>
    <xf numFmtId="165" fontId="0" fillId="4" borderId="13" xfId="1" applyNumberFormat="1" applyFont="1" applyFill="1" applyBorder="1" applyProtection="1">
      <protection locked="0"/>
    </xf>
    <xf numFmtId="1" fontId="0" fillId="4" borderId="21" xfId="0" applyNumberFormat="1" applyFill="1" applyBorder="1" applyProtection="1"/>
    <xf numFmtId="165" fontId="0" fillId="4" borderId="22" xfId="1" applyNumberFormat="1" applyFont="1" applyFill="1" applyBorder="1" applyProtection="1">
      <protection locked="0"/>
    </xf>
    <xf numFmtId="1" fontId="0" fillId="4" borderId="25" xfId="0" applyNumberFormat="1" applyFill="1" applyBorder="1" applyProtection="1"/>
    <xf numFmtId="165" fontId="0" fillId="4" borderId="26" xfId="1" applyNumberFormat="1" applyFont="1" applyFill="1" applyBorder="1" applyProtection="1">
      <protection locked="0"/>
    </xf>
    <xf numFmtId="165" fontId="0" fillId="4" borderId="30" xfId="1" applyNumberFormat="1" applyFont="1" applyFill="1" applyBorder="1" applyProtection="1"/>
    <xf numFmtId="165" fontId="0" fillId="4" borderId="29" xfId="1" applyNumberFormat="1" applyFont="1" applyFill="1" applyBorder="1" applyProtection="1"/>
    <xf numFmtId="165" fontId="0" fillId="4" borderId="31" xfId="1" applyNumberFormat="1" applyFont="1" applyFill="1" applyBorder="1" applyProtection="1"/>
    <xf numFmtId="165" fontId="0" fillId="4" borderId="32" xfId="1" applyNumberFormat="1" applyFont="1" applyFill="1" applyBorder="1" applyProtection="1"/>
    <xf numFmtId="165" fontId="0" fillId="4" borderId="3" xfId="1" applyNumberFormat="1" applyFont="1" applyFill="1" applyBorder="1" applyProtection="1"/>
    <xf numFmtId="165" fontId="0" fillId="4" borderId="5" xfId="1" applyNumberFormat="1" applyFont="1" applyFill="1" applyBorder="1" applyProtection="1"/>
    <xf numFmtId="165" fontId="0" fillId="4" borderId="33" xfId="1" applyNumberFormat="1" applyFont="1" applyFill="1" applyBorder="1" applyProtection="1"/>
    <xf numFmtId="165" fontId="0" fillId="4" borderId="8" xfId="1" applyNumberFormat="1" applyFont="1" applyFill="1" applyBorder="1" applyProtection="1"/>
    <xf numFmtId="165" fontId="0" fillId="4" borderId="16" xfId="1" applyNumberFormat="1" applyFont="1" applyFill="1" applyBorder="1" applyProtection="1"/>
    <xf numFmtId="165" fontId="0" fillId="4" borderId="13" xfId="1" applyNumberFormat="1" applyFont="1" applyFill="1" applyBorder="1" applyProtection="1"/>
    <xf numFmtId="165" fontId="0" fillId="4" borderId="22" xfId="1" applyNumberFormat="1" applyFont="1" applyFill="1" applyBorder="1" applyProtection="1"/>
    <xf numFmtId="165" fontId="0" fillId="4" borderId="26" xfId="1" applyNumberFormat="1" applyFont="1" applyFill="1" applyBorder="1" applyProtection="1"/>
    <xf numFmtId="165" fontId="0" fillId="4" borderId="17" xfId="1" applyNumberFormat="1" applyFont="1" applyFill="1" applyBorder="1" applyProtection="1"/>
    <xf numFmtId="165" fontId="0" fillId="4" borderId="18" xfId="1" applyNumberFormat="1" applyFont="1" applyFill="1" applyBorder="1" applyProtection="1"/>
    <xf numFmtId="165" fontId="0" fillId="4" borderId="14" xfId="1" applyNumberFormat="1" applyFont="1" applyFill="1" applyBorder="1" applyProtection="1"/>
    <xf numFmtId="165" fontId="0" fillId="4" borderId="20" xfId="1" applyNumberFormat="1" applyFont="1" applyFill="1" applyBorder="1" applyProtection="1"/>
    <xf numFmtId="165" fontId="0" fillId="4" borderId="23" xfId="1" applyNumberFormat="1" applyFont="1" applyFill="1" applyBorder="1" applyProtection="1"/>
    <xf numFmtId="165" fontId="0" fillId="4" borderId="24" xfId="1" applyNumberFormat="1" applyFont="1" applyFill="1" applyBorder="1" applyProtection="1"/>
    <xf numFmtId="165" fontId="0" fillId="4" borderId="27" xfId="1" applyNumberFormat="1" applyFont="1" applyFill="1" applyBorder="1" applyProtection="1"/>
    <xf numFmtId="165" fontId="0" fillId="4" borderId="28" xfId="1" applyNumberFormat="1" applyFont="1" applyFill="1" applyBorder="1" applyProtection="1"/>
    <xf numFmtId="10" fontId="0" fillId="4" borderId="18" xfId="1" applyNumberFormat="1" applyFont="1" applyFill="1" applyBorder="1" applyAlignment="1" applyProtection="1">
      <alignment horizontal="center"/>
    </xf>
    <xf numFmtId="10" fontId="0" fillId="4" borderId="20" xfId="1" applyNumberFormat="1" applyFont="1" applyFill="1" applyBorder="1" applyAlignment="1" applyProtection="1">
      <alignment horizontal="center"/>
    </xf>
    <xf numFmtId="10" fontId="0" fillId="4" borderId="24" xfId="1" applyNumberFormat="1" applyFont="1" applyFill="1" applyBorder="1" applyAlignment="1" applyProtection="1">
      <alignment horizontal="center"/>
    </xf>
    <xf numFmtId="10" fontId="0" fillId="4" borderId="28" xfId="1" applyNumberFormat="1" applyFont="1" applyFill="1" applyBorder="1" applyAlignment="1" applyProtection="1">
      <alignment horizontal="center"/>
    </xf>
    <xf numFmtId="164" fontId="2" fillId="5" borderId="12" xfId="2" applyNumberFormat="1" applyFont="1" applyFill="1" applyBorder="1" applyAlignment="1" applyProtection="1">
      <alignment horizontal="center" wrapText="1"/>
    </xf>
    <xf numFmtId="1" fontId="2" fillId="5" borderId="12" xfId="2" applyNumberFormat="1" applyFont="1" applyFill="1" applyBorder="1" applyAlignment="1" applyProtection="1">
      <alignment horizontal="center" wrapText="1"/>
    </xf>
    <xf numFmtId="164" fontId="4" fillId="5" borderId="9" xfId="2" applyNumberFormat="1" applyFont="1" applyFill="1" applyBorder="1" applyAlignment="1" applyProtection="1">
      <alignment horizontal="center" vertical="center"/>
    </xf>
    <xf numFmtId="164" fontId="4" fillId="5" borderId="10" xfId="2" applyNumberFormat="1" applyFont="1" applyFill="1" applyBorder="1" applyAlignment="1" applyProtection="1">
      <alignment horizontal="center" vertical="center"/>
    </xf>
    <xf numFmtId="164" fontId="4" fillId="5" borderId="11" xfId="2" applyNumberFormat="1" applyFont="1" applyFill="1" applyBorder="1" applyAlignment="1" applyProtection="1">
      <alignment horizontal="center" vertical="center"/>
    </xf>
    <xf numFmtId="164" fontId="2" fillId="5" borderId="12" xfId="2" applyNumberFormat="1" applyFont="1" applyFill="1" applyBorder="1" applyAlignment="1" applyProtection="1">
      <alignment horizontal="center" vertical="center"/>
    </xf>
    <xf numFmtId="164" fontId="4" fillId="5" borderId="1" xfId="2" applyNumberFormat="1" applyFont="1" applyFill="1" applyBorder="1" applyAlignment="1" applyProtection="1">
      <alignment horizontal="left" vertical="center"/>
    </xf>
    <xf numFmtId="164" fontId="4" fillId="5" borderId="2" xfId="2" applyNumberFormat="1" applyFont="1" applyFill="1" applyBorder="1" applyAlignment="1" applyProtection="1">
      <alignment horizontal="left" vertical="center"/>
    </xf>
    <xf numFmtId="164" fontId="4" fillId="5" borderId="3" xfId="2" applyNumberFormat="1" applyFont="1" applyFill="1" applyBorder="1" applyAlignment="1" applyProtection="1">
      <alignment horizontal="left" vertical="center"/>
    </xf>
    <xf numFmtId="164" fontId="5" fillId="5" borderId="4" xfId="2" applyNumberFormat="1" applyFont="1" applyFill="1" applyBorder="1" applyAlignment="1" applyProtection="1">
      <alignment horizontal="left" vertical="center"/>
    </xf>
    <xf numFmtId="164" fontId="5" fillId="5" borderId="0" xfId="2" applyNumberFormat="1" applyFont="1" applyFill="1" applyBorder="1" applyAlignment="1" applyProtection="1">
      <alignment horizontal="left" vertical="center"/>
    </xf>
    <xf numFmtId="164" fontId="5" fillId="5" borderId="5" xfId="2" applyNumberFormat="1" applyFont="1" applyFill="1" applyBorder="1" applyAlignment="1" applyProtection="1">
      <alignment horizontal="left" vertical="center"/>
    </xf>
    <xf numFmtId="164" fontId="6" fillId="5" borderId="6" xfId="2" applyNumberFormat="1" applyFont="1" applyFill="1" applyBorder="1" applyAlignment="1" applyProtection="1">
      <alignment horizontal="left" vertical="center"/>
    </xf>
    <xf numFmtId="164" fontId="6" fillId="5" borderId="7" xfId="2" applyNumberFormat="1" applyFont="1" applyFill="1" applyBorder="1" applyAlignment="1" applyProtection="1">
      <alignment horizontal="left" vertical="center"/>
    </xf>
    <xf numFmtId="164" fontId="6" fillId="5" borderId="8" xfId="2" applyNumberFormat="1" applyFont="1" applyFill="1" applyBorder="1" applyAlignment="1" applyProtection="1">
      <alignment horizontal="left" vertical="center"/>
    </xf>
    <xf numFmtId="1" fontId="2" fillId="5" borderId="12" xfId="2" applyNumberFormat="1" applyFont="1" applyFill="1" applyBorder="1" applyAlignment="1" applyProtection="1">
      <alignment horizontal="center" vertical="center"/>
    </xf>
    <xf numFmtId="164" fontId="2" fillId="5" borderId="1" xfId="2" applyNumberFormat="1" applyFont="1" applyFill="1" applyBorder="1" applyAlignment="1" applyProtection="1">
      <alignment horizontal="center" vertical="center" wrapText="1"/>
    </xf>
    <xf numFmtId="164" fontId="2" fillId="5" borderId="2" xfId="2" applyNumberFormat="1" applyFont="1" applyFill="1" applyBorder="1" applyAlignment="1" applyProtection="1">
      <alignment horizontal="center" vertical="center" wrapText="1"/>
    </xf>
    <xf numFmtId="164" fontId="2" fillId="5" borderId="3" xfId="2" applyNumberFormat="1" applyFont="1" applyFill="1" applyBorder="1" applyAlignment="1" applyProtection="1">
      <alignment horizontal="center" vertical="center" wrapText="1"/>
    </xf>
    <xf numFmtId="164" fontId="2" fillId="5" borderId="4" xfId="2" applyNumberFormat="1" applyFont="1" applyFill="1" applyBorder="1" applyAlignment="1" applyProtection="1">
      <alignment horizontal="center" vertical="center" wrapText="1"/>
    </xf>
    <xf numFmtId="164" fontId="2" fillId="5" borderId="0" xfId="2" applyNumberFormat="1" applyFont="1" applyFill="1" applyBorder="1" applyAlignment="1" applyProtection="1">
      <alignment horizontal="center" vertical="center" wrapText="1"/>
    </xf>
    <xf numFmtId="164" fontId="2" fillId="5" borderId="5" xfId="2" applyNumberFormat="1" applyFont="1" applyFill="1" applyBorder="1" applyAlignment="1" applyProtection="1">
      <alignment horizontal="center" vertical="center" wrapText="1"/>
    </xf>
    <xf numFmtId="164" fontId="2" fillId="5" borderId="6" xfId="2" applyNumberFormat="1" applyFont="1" applyFill="1" applyBorder="1" applyAlignment="1" applyProtection="1">
      <alignment horizontal="center" vertical="center" wrapText="1"/>
    </xf>
    <xf numFmtId="164" fontId="2" fillId="5" borderId="7" xfId="2" applyNumberFormat="1" applyFont="1" applyFill="1" applyBorder="1" applyAlignment="1" applyProtection="1">
      <alignment horizontal="center" vertical="center" wrapText="1"/>
    </xf>
    <xf numFmtId="164" fontId="2" fillId="5" borderId="8" xfId="2" applyNumberFormat="1" applyFont="1" applyFill="1" applyBorder="1" applyAlignment="1" applyProtection="1">
      <alignment horizontal="center" vertical="center" wrapText="1"/>
    </xf>
    <xf numFmtId="164" fontId="2" fillId="5" borderId="9" xfId="2" applyNumberFormat="1" applyFont="1" applyFill="1" applyBorder="1" applyAlignment="1" applyProtection="1">
      <alignment horizontal="center" wrapText="1"/>
    </xf>
    <xf numFmtId="164" fontId="2" fillId="5" borderId="10" xfId="2" applyNumberFormat="1" applyFont="1" applyFill="1" applyBorder="1" applyAlignment="1" applyProtection="1">
      <alignment horizontal="center" wrapText="1"/>
    </xf>
    <xf numFmtId="164" fontId="2" fillId="5" borderId="11" xfId="2" applyNumberFormat="1" applyFont="1" applyFill="1" applyBorder="1" applyAlignment="1" applyProtection="1">
      <alignment horizontal="center" wrapText="1"/>
    </xf>
    <xf numFmtId="164" fontId="2" fillId="5" borderId="9" xfId="2" applyNumberFormat="1" applyFont="1" applyFill="1" applyBorder="1" applyAlignment="1" applyProtection="1">
      <alignment horizontal="center" vertical="center" wrapText="1"/>
    </xf>
    <xf numFmtId="164" fontId="2" fillId="5" borderId="10" xfId="2" applyNumberFormat="1" applyFont="1" applyFill="1" applyBorder="1" applyAlignment="1" applyProtection="1">
      <alignment horizontal="center" vertical="center" wrapText="1"/>
    </xf>
    <xf numFmtId="164" fontId="2" fillId="5" borderId="11" xfId="2" applyNumberFormat="1" applyFont="1" applyFill="1" applyBorder="1" applyAlignment="1" applyProtection="1">
      <alignment horizontal="center" vertical="center" wrapText="1"/>
    </xf>
  </cellXfs>
  <cellStyles count="5">
    <cellStyle name="DC_Label" xfId="2"/>
    <cellStyle name="Normal" xfId="0" builtinId="0"/>
    <cellStyle name="Normal 2" xfId="3"/>
    <cellStyle name="Percent" xfId="1" builtinId="5"/>
    <cellStyle name="Style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1"/>
  <sheetViews>
    <sheetView showGridLines="0" tabSelected="1" zoomScaleNormal="100" workbookViewId="0">
      <selection activeCell="B4" sqref="B4:W4"/>
    </sheetView>
  </sheetViews>
  <sheetFormatPr defaultColWidth="0" defaultRowHeight="15" zeroHeight="1" x14ac:dyDescent="0.25"/>
  <cols>
    <col min="1" max="1" width="3.7109375" style="1" customWidth="1"/>
    <col min="2" max="2" width="11" style="1" customWidth="1"/>
    <col min="3" max="23" width="11.42578125" style="1" customWidth="1"/>
    <col min="24" max="24" width="3.5703125" style="1" customWidth="1"/>
    <col min="25" max="16384" width="9.140625" style="1" hidden="1"/>
  </cols>
  <sheetData>
    <row r="1" spans="2:23" ht="15.75" thickBot="1" x14ac:dyDescent="0.3"/>
    <row r="2" spans="2:23" ht="15.75" customHeight="1" x14ac:dyDescent="0.25">
      <c r="B2" s="40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2"/>
    </row>
    <row r="3" spans="2:23" x14ac:dyDescent="0.25">
      <c r="B3" s="43" t="s">
        <v>30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</row>
    <row r="4" spans="2:23" ht="21.75" thickBot="1" x14ac:dyDescent="0.3">
      <c r="B4" s="46" t="s">
        <v>22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2:23" ht="15.75" thickBot="1" x14ac:dyDescent="0.3"/>
    <row r="6" spans="2:23" ht="16.5" thickBot="1" x14ac:dyDescent="0.3">
      <c r="C6" s="36" t="s">
        <v>1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8"/>
    </row>
    <row r="7" spans="2:23" ht="16.5" thickBot="1" x14ac:dyDescent="0.3">
      <c r="C7" s="36" t="s">
        <v>3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8"/>
    </row>
    <row r="8" spans="2:23" ht="15.75" thickBot="1" x14ac:dyDescent="0.3">
      <c r="B8" s="34" t="s">
        <v>5</v>
      </c>
      <c r="C8" s="39" t="s">
        <v>6</v>
      </c>
      <c r="D8" s="39"/>
      <c r="E8" s="39"/>
      <c r="F8" s="39" t="s">
        <v>6</v>
      </c>
      <c r="G8" s="39"/>
      <c r="H8" s="39"/>
      <c r="I8" s="39" t="s">
        <v>6</v>
      </c>
      <c r="J8" s="39"/>
      <c r="K8" s="39"/>
      <c r="L8" s="39" t="s">
        <v>6</v>
      </c>
      <c r="M8" s="39"/>
      <c r="N8" s="39"/>
      <c r="O8" s="39" t="s">
        <v>6</v>
      </c>
      <c r="P8" s="39"/>
      <c r="Q8" s="39"/>
      <c r="R8" s="39" t="s">
        <v>6</v>
      </c>
      <c r="S8" s="39"/>
      <c r="T8" s="39"/>
      <c r="U8" s="39" t="s">
        <v>6</v>
      </c>
      <c r="V8" s="39"/>
      <c r="W8" s="39"/>
    </row>
    <row r="9" spans="2:23" ht="15.75" thickBot="1" x14ac:dyDescent="0.3">
      <c r="B9" s="34" t="s">
        <v>16</v>
      </c>
      <c r="C9" s="39" t="s">
        <v>8</v>
      </c>
      <c r="D9" s="39"/>
      <c r="E9" s="39"/>
      <c r="F9" s="39" t="s">
        <v>9</v>
      </c>
      <c r="G9" s="39"/>
      <c r="H9" s="39"/>
      <c r="I9" s="39" t="s">
        <v>10</v>
      </c>
      <c r="J9" s="39"/>
      <c r="K9" s="39"/>
      <c r="L9" s="39" t="s">
        <v>11</v>
      </c>
      <c r="M9" s="39"/>
      <c r="N9" s="39"/>
      <c r="O9" s="39" t="s">
        <v>12</v>
      </c>
      <c r="P9" s="39"/>
      <c r="Q9" s="39"/>
      <c r="R9" s="39" t="s">
        <v>29</v>
      </c>
      <c r="S9" s="39"/>
      <c r="T9" s="39"/>
      <c r="U9" s="39" t="s">
        <v>28</v>
      </c>
      <c r="V9" s="39"/>
      <c r="W9" s="39"/>
    </row>
    <row r="10" spans="2:23" ht="30.75" thickBot="1" x14ac:dyDescent="0.3">
      <c r="B10" s="34" t="s">
        <v>7</v>
      </c>
      <c r="C10" s="34" t="s">
        <v>19</v>
      </c>
      <c r="D10" s="34" t="s">
        <v>17</v>
      </c>
      <c r="E10" s="34" t="s">
        <v>18</v>
      </c>
      <c r="F10" s="34" t="s">
        <v>19</v>
      </c>
      <c r="G10" s="34" t="s">
        <v>17</v>
      </c>
      <c r="H10" s="34" t="s">
        <v>18</v>
      </c>
      <c r="I10" s="34" t="s">
        <v>19</v>
      </c>
      <c r="J10" s="34" t="s">
        <v>17</v>
      </c>
      <c r="K10" s="34" t="s">
        <v>18</v>
      </c>
      <c r="L10" s="34" t="s">
        <v>19</v>
      </c>
      <c r="M10" s="34" t="s">
        <v>17</v>
      </c>
      <c r="N10" s="34" t="s">
        <v>18</v>
      </c>
      <c r="O10" s="34" t="s">
        <v>19</v>
      </c>
      <c r="P10" s="34" t="s">
        <v>17</v>
      </c>
      <c r="Q10" s="34" t="s">
        <v>18</v>
      </c>
      <c r="R10" s="34" t="s">
        <v>19</v>
      </c>
      <c r="S10" s="34" t="s">
        <v>17</v>
      </c>
      <c r="T10" s="34" t="s">
        <v>18</v>
      </c>
      <c r="U10" s="34" t="s">
        <v>19</v>
      </c>
      <c r="V10" s="34" t="s">
        <v>17</v>
      </c>
      <c r="W10" s="34" t="s">
        <v>18</v>
      </c>
    </row>
    <row r="11" spans="2:23" x14ac:dyDescent="0.25">
      <c r="B11" s="2">
        <v>1</v>
      </c>
      <c r="C11" s="3">
        <v>-6.1500000000000001E-3</v>
      </c>
      <c r="D11" s="10">
        <f t="shared" ref="D11:D42" si="0">IF(C11&lt;0,C11,ROUND(C11 - INDEX(ShockDown,$B11)*ABS(C11),5))</f>
        <v>-6.1500000000000001E-3</v>
      </c>
      <c r="E11" s="14">
        <f t="shared" ref="E11:E42" si="1">ROUND(C11 + MAX(0.01,INDEX(ShockUp,$B11)*ABS(C11)),5)</f>
        <v>3.8500000000000001E-3</v>
      </c>
      <c r="F11" s="3">
        <v>2.7999999999999998E-4</v>
      </c>
      <c r="G11" s="10">
        <f t="shared" ref="G11:G42" si="2">IF(F11&lt;0,F11,ROUND(F11 - INDEX(ShockDown,$B11)*ABS(F11),5))</f>
        <v>6.9999999999999994E-5</v>
      </c>
      <c r="H11" s="14">
        <f t="shared" ref="H11:H42" si="3">ROUND(F11 + MAX(0.01,INDEX(ShockUp,$B11)*ABS(F11)),5)</f>
        <v>1.0279999999999999E-2</v>
      </c>
      <c r="I11" s="3">
        <v>8.5999999999999998E-4</v>
      </c>
      <c r="J11" s="10">
        <f t="shared" ref="J11:J42" si="4">IF(I11&lt;0,I11,ROUND(I11 - INDEX(ShockDown,$B11)*ABS(I11),5))</f>
        <v>2.2000000000000001E-4</v>
      </c>
      <c r="K11" s="14">
        <f t="shared" ref="K11:K42" si="5">ROUND(I11 + MAX(0.01,INDEX(ShockUp,$B11)*ABS(I11)),5)</f>
        <v>1.086E-2</v>
      </c>
      <c r="L11" s="3">
        <v>-7.9799999999999992E-3</v>
      </c>
      <c r="M11" s="10">
        <f t="shared" ref="M11:M42" si="6">IF(L11&lt;0,L11,ROUND(L11 - INDEX(ShockDown,$B11)*ABS(L11),5))</f>
        <v>-7.9799999999999992E-3</v>
      </c>
      <c r="N11" s="14">
        <f t="shared" ref="N11:N42" si="7">ROUND(L11 + MAX(0.01,INDEX(ShockUp,$B11)*ABS(L11)),5)</f>
        <v>2.0200000000000001E-3</v>
      </c>
      <c r="O11" s="3">
        <v>-1.4499999999999999E-3</v>
      </c>
      <c r="P11" s="10">
        <f t="shared" ref="P11:P42" si="8">IF(O11&lt;0,O11,ROUND(O11 - INDEX(ShockDown,$B11)*ABS(O11),5))</f>
        <v>-1.4499999999999999E-3</v>
      </c>
      <c r="Q11" s="14">
        <f t="shared" ref="Q11:Q42" si="9">ROUND(O11 + MAX(0.01,INDEX(ShockUp,$B11)*ABS(O11)),5)</f>
        <v>8.5500000000000003E-3</v>
      </c>
      <c r="R11" s="3">
        <v>-6.6499999999999997E-3</v>
      </c>
      <c r="S11" s="10">
        <f t="shared" ref="S11:S74" si="10">IF(R11&lt;0,R11,ROUND(R11 - INDEX(ShockDown,$B11)*ABS(R11),5))</f>
        <v>-6.6499999999999997E-3</v>
      </c>
      <c r="T11" s="14">
        <f t="shared" ref="T11:T74" si="11">ROUND(R11 + MAX(0.01,INDEX(ShockUp,$B11)*ABS(R11)),5)</f>
        <v>3.3500000000000001E-3</v>
      </c>
      <c r="U11" s="3">
        <v>-6.2500000000000003E-3</v>
      </c>
      <c r="V11" s="10">
        <f t="shared" ref="V11:V74" si="12">IF(U11&lt;0,U11,ROUND(U11 - INDEX(ShockDown,$B11)*ABS(U11),5))</f>
        <v>-6.2500000000000003E-3</v>
      </c>
      <c r="W11" s="14">
        <f t="shared" ref="W11:W74" si="13">ROUND(U11 + MAX(0.01,INDEX(ShockUp,$B11)*ABS(U11)),5)</f>
        <v>3.7499999999999999E-3</v>
      </c>
    </row>
    <row r="12" spans="2:23" x14ac:dyDescent="0.25">
      <c r="B12" s="4">
        <v>2</v>
      </c>
      <c r="C12" s="5">
        <v>-5.9500000000000004E-3</v>
      </c>
      <c r="D12" s="11">
        <f t="shared" si="0"/>
        <v>-5.9500000000000004E-3</v>
      </c>
      <c r="E12" s="15">
        <f t="shared" si="1"/>
        <v>4.0499999999999998E-3</v>
      </c>
      <c r="F12" s="5">
        <v>1.9E-3</v>
      </c>
      <c r="G12" s="11">
        <f t="shared" si="2"/>
        <v>6.7000000000000002E-4</v>
      </c>
      <c r="H12" s="15">
        <f t="shared" si="3"/>
        <v>1.1900000000000001E-2</v>
      </c>
      <c r="I12" s="5">
        <v>1.67E-3</v>
      </c>
      <c r="J12" s="11">
        <f t="shared" si="4"/>
        <v>5.8E-4</v>
      </c>
      <c r="K12" s="15">
        <f t="shared" si="5"/>
        <v>1.167E-2</v>
      </c>
      <c r="L12" s="5">
        <v>-7.5500000000000003E-3</v>
      </c>
      <c r="M12" s="11">
        <f t="shared" si="6"/>
        <v>-7.5500000000000003E-3</v>
      </c>
      <c r="N12" s="15">
        <f t="shared" si="7"/>
        <v>2.4499999999999999E-3</v>
      </c>
      <c r="O12" s="5">
        <v>-1.2999999999999999E-3</v>
      </c>
      <c r="P12" s="11">
        <f t="shared" si="8"/>
        <v>-1.2999999999999999E-3</v>
      </c>
      <c r="Q12" s="15">
        <f t="shared" si="9"/>
        <v>8.6999999999999994E-3</v>
      </c>
      <c r="R12" s="5">
        <v>-6.45E-3</v>
      </c>
      <c r="S12" s="11">
        <f t="shared" si="10"/>
        <v>-6.45E-3</v>
      </c>
      <c r="T12" s="15">
        <f t="shared" si="11"/>
        <v>3.5500000000000002E-3</v>
      </c>
      <c r="U12" s="5">
        <v>-6.0499999999999998E-3</v>
      </c>
      <c r="V12" s="11">
        <f t="shared" si="12"/>
        <v>-6.0499999999999998E-3</v>
      </c>
      <c r="W12" s="15">
        <f t="shared" si="13"/>
        <v>3.9500000000000004E-3</v>
      </c>
    </row>
    <row r="13" spans="2:23" x14ac:dyDescent="0.25">
      <c r="B13" s="4">
        <v>3</v>
      </c>
      <c r="C13" s="5">
        <v>-5.45E-3</v>
      </c>
      <c r="D13" s="11">
        <f t="shared" si="0"/>
        <v>-5.45E-3</v>
      </c>
      <c r="E13" s="15">
        <f t="shared" si="1"/>
        <v>4.5500000000000002E-3</v>
      </c>
      <c r="F13" s="5">
        <v>3.3899999999999998E-3</v>
      </c>
      <c r="G13" s="11">
        <f t="shared" si="2"/>
        <v>1.49E-3</v>
      </c>
      <c r="H13" s="15">
        <f t="shared" si="3"/>
        <v>1.3390000000000001E-2</v>
      </c>
      <c r="I13" s="5">
        <v>3.9199999999999999E-3</v>
      </c>
      <c r="J13" s="11">
        <f t="shared" si="4"/>
        <v>1.72E-3</v>
      </c>
      <c r="K13" s="15">
        <f t="shared" si="5"/>
        <v>1.392E-2</v>
      </c>
      <c r="L13" s="5">
        <v>-6.9100000000000003E-3</v>
      </c>
      <c r="M13" s="11">
        <f t="shared" si="6"/>
        <v>-6.9100000000000003E-3</v>
      </c>
      <c r="N13" s="15">
        <f t="shared" si="7"/>
        <v>3.0899999999999999E-3</v>
      </c>
      <c r="O13" s="5">
        <v>-1.2199999999999999E-3</v>
      </c>
      <c r="P13" s="11">
        <f t="shared" si="8"/>
        <v>-1.2199999999999999E-3</v>
      </c>
      <c r="Q13" s="15">
        <f t="shared" si="9"/>
        <v>8.7799999999999996E-3</v>
      </c>
      <c r="R13" s="5">
        <v>-5.9500000000000004E-3</v>
      </c>
      <c r="S13" s="11">
        <f t="shared" si="10"/>
        <v>-5.9500000000000004E-3</v>
      </c>
      <c r="T13" s="15">
        <f t="shared" si="11"/>
        <v>4.0499999999999998E-3</v>
      </c>
      <c r="U13" s="5">
        <v>-5.5500000000000002E-3</v>
      </c>
      <c r="V13" s="11">
        <f t="shared" si="12"/>
        <v>-5.5500000000000002E-3</v>
      </c>
      <c r="W13" s="15">
        <f t="shared" si="13"/>
        <v>4.45E-3</v>
      </c>
    </row>
    <row r="14" spans="2:23" x14ac:dyDescent="0.25">
      <c r="B14" s="4">
        <v>4</v>
      </c>
      <c r="C14" s="5">
        <v>-4.8799999999999998E-3</v>
      </c>
      <c r="D14" s="11">
        <f t="shared" si="0"/>
        <v>-4.8799999999999998E-3</v>
      </c>
      <c r="E14" s="15">
        <f t="shared" si="1"/>
        <v>5.1200000000000004E-3</v>
      </c>
      <c r="F14" s="5">
        <v>4.79E-3</v>
      </c>
      <c r="G14" s="11">
        <f t="shared" si="2"/>
        <v>2.3999999999999998E-3</v>
      </c>
      <c r="H14" s="15">
        <f t="shared" si="3"/>
        <v>1.4789999999999999E-2</v>
      </c>
      <c r="I14" s="5">
        <v>6.6800000000000002E-3</v>
      </c>
      <c r="J14" s="11">
        <f t="shared" si="4"/>
        <v>3.3400000000000001E-3</v>
      </c>
      <c r="K14" s="15">
        <f t="shared" si="5"/>
        <v>1.668E-2</v>
      </c>
      <c r="L14" s="5">
        <v>-6.0800000000000003E-3</v>
      </c>
      <c r="M14" s="11">
        <f t="shared" si="6"/>
        <v>-6.0800000000000003E-3</v>
      </c>
      <c r="N14" s="15">
        <f t="shared" si="7"/>
        <v>3.9199999999999999E-3</v>
      </c>
      <c r="O14" s="5">
        <v>-1.1100000000000001E-3</v>
      </c>
      <c r="P14" s="11">
        <f t="shared" si="8"/>
        <v>-1.1100000000000001E-3</v>
      </c>
      <c r="Q14" s="15">
        <f t="shared" si="9"/>
        <v>8.8900000000000003E-3</v>
      </c>
      <c r="R14" s="5">
        <v>-5.3800000000000002E-3</v>
      </c>
      <c r="S14" s="11">
        <f t="shared" si="10"/>
        <v>-5.3800000000000002E-3</v>
      </c>
      <c r="T14" s="15">
        <f t="shared" si="11"/>
        <v>4.62E-3</v>
      </c>
      <c r="U14" s="5">
        <v>-4.9800000000000001E-3</v>
      </c>
      <c r="V14" s="11">
        <f t="shared" si="12"/>
        <v>-4.9800000000000001E-3</v>
      </c>
      <c r="W14" s="15">
        <f t="shared" si="13"/>
        <v>5.0200000000000002E-3</v>
      </c>
    </row>
    <row r="15" spans="2:23" x14ac:dyDescent="0.25">
      <c r="B15" s="6">
        <v>5</v>
      </c>
      <c r="C15" s="7">
        <v>-4.0600000000000002E-3</v>
      </c>
      <c r="D15" s="12">
        <f t="shared" si="0"/>
        <v>-4.0600000000000002E-3</v>
      </c>
      <c r="E15" s="16">
        <f t="shared" si="1"/>
        <v>5.94E-3</v>
      </c>
      <c r="F15" s="7">
        <v>5.9899999999999997E-3</v>
      </c>
      <c r="G15" s="12">
        <f t="shared" si="2"/>
        <v>3.2299999999999998E-3</v>
      </c>
      <c r="H15" s="16">
        <f t="shared" si="3"/>
        <v>1.5990000000000001E-2</v>
      </c>
      <c r="I15" s="7">
        <v>9.3600000000000003E-3</v>
      </c>
      <c r="J15" s="12">
        <f t="shared" si="4"/>
        <v>5.0499999999999998E-3</v>
      </c>
      <c r="K15" s="16">
        <f t="shared" si="5"/>
        <v>1.9359999999999999E-2</v>
      </c>
      <c r="L15" s="7">
        <v>-5.0699999999999999E-3</v>
      </c>
      <c r="M15" s="12">
        <f t="shared" si="6"/>
        <v>-5.0699999999999999E-3</v>
      </c>
      <c r="N15" s="16">
        <f t="shared" si="7"/>
        <v>4.9300000000000004E-3</v>
      </c>
      <c r="O15" s="7">
        <v>-9.1E-4</v>
      </c>
      <c r="P15" s="12">
        <f t="shared" si="8"/>
        <v>-9.1E-4</v>
      </c>
      <c r="Q15" s="16">
        <f t="shared" si="9"/>
        <v>9.0900000000000009E-3</v>
      </c>
      <c r="R15" s="7">
        <v>-4.5599999999999998E-3</v>
      </c>
      <c r="S15" s="12">
        <f t="shared" si="10"/>
        <v>-4.5599999999999998E-3</v>
      </c>
      <c r="T15" s="16">
        <f t="shared" si="11"/>
        <v>5.4400000000000004E-3</v>
      </c>
      <c r="U15" s="7">
        <v>-4.1599999999999996E-3</v>
      </c>
      <c r="V15" s="12">
        <f t="shared" si="12"/>
        <v>-4.1599999999999996E-3</v>
      </c>
      <c r="W15" s="16">
        <f t="shared" si="13"/>
        <v>5.8399999999999997E-3</v>
      </c>
    </row>
    <row r="16" spans="2:23" x14ac:dyDescent="0.25">
      <c r="B16" s="4">
        <v>6</v>
      </c>
      <c r="C16" s="5">
        <v>-3.2599999999999999E-3</v>
      </c>
      <c r="D16" s="11">
        <f t="shared" si="0"/>
        <v>-3.2599999999999999E-3</v>
      </c>
      <c r="E16" s="15">
        <f t="shared" si="1"/>
        <v>6.7400000000000003E-3</v>
      </c>
      <c r="F16" s="5">
        <v>6.9699999999999996E-3</v>
      </c>
      <c r="G16" s="11">
        <f t="shared" si="2"/>
        <v>4.0400000000000002E-3</v>
      </c>
      <c r="H16" s="15">
        <f t="shared" si="3"/>
        <v>1.6969999999999999E-2</v>
      </c>
      <c r="I16" s="5">
        <v>1.163E-2</v>
      </c>
      <c r="J16" s="11">
        <f t="shared" si="4"/>
        <v>6.7499999999999999E-3</v>
      </c>
      <c r="K16" s="15">
        <f t="shared" si="5"/>
        <v>2.163E-2</v>
      </c>
      <c r="L16" s="5">
        <v>-3.9399999999999999E-3</v>
      </c>
      <c r="M16" s="11">
        <f t="shared" si="6"/>
        <v>-3.9399999999999999E-3</v>
      </c>
      <c r="N16" s="15">
        <f t="shared" si="7"/>
        <v>6.0600000000000003E-3</v>
      </c>
      <c r="O16" s="5">
        <v>-6.6E-4</v>
      </c>
      <c r="P16" s="11">
        <f t="shared" si="8"/>
        <v>-6.6E-4</v>
      </c>
      <c r="Q16" s="15">
        <f t="shared" si="9"/>
        <v>9.3399999999999993E-3</v>
      </c>
      <c r="R16" s="5">
        <v>-3.7699999999999999E-3</v>
      </c>
      <c r="S16" s="11">
        <f t="shared" si="10"/>
        <v>-3.7699999999999999E-3</v>
      </c>
      <c r="T16" s="15">
        <f t="shared" si="11"/>
        <v>6.2300000000000003E-3</v>
      </c>
      <c r="U16" s="5">
        <v>-3.3600000000000001E-3</v>
      </c>
      <c r="V16" s="11">
        <f t="shared" si="12"/>
        <v>-3.3600000000000001E-3</v>
      </c>
      <c r="W16" s="15">
        <f t="shared" si="13"/>
        <v>6.6400000000000001E-3</v>
      </c>
    </row>
    <row r="17" spans="2:23" x14ac:dyDescent="0.25">
      <c r="B17" s="4">
        <v>7</v>
      </c>
      <c r="C17" s="5">
        <v>-2.5799999999999998E-3</v>
      </c>
      <c r="D17" s="11">
        <f t="shared" si="0"/>
        <v>-2.5799999999999998E-3</v>
      </c>
      <c r="E17" s="15">
        <f t="shared" si="1"/>
        <v>7.4200000000000004E-3</v>
      </c>
      <c r="F17" s="5">
        <v>7.8200000000000006E-3</v>
      </c>
      <c r="G17" s="11">
        <f t="shared" si="2"/>
        <v>4.7699999999999999E-3</v>
      </c>
      <c r="H17" s="15">
        <f t="shared" si="3"/>
        <v>1.7819999999999999E-2</v>
      </c>
      <c r="I17" s="5">
        <v>1.341E-2</v>
      </c>
      <c r="J17" s="11">
        <f t="shared" si="4"/>
        <v>8.1799999999999998E-3</v>
      </c>
      <c r="K17" s="15">
        <f t="shared" si="5"/>
        <v>2.341E-2</v>
      </c>
      <c r="L17" s="5">
        <v>-2.8400000000000001E-3</v>
      </c>
      <c r="M17" s="11">
        <f t="shared" si="6"/>
        <v>-2.8400000000000001E-3</v>
      </c>
      <c r="N17" s="15">
        <f t="shared" si="7"/>
        <v>7.1599999999999997E-3</v>
      </c>
      <c r="O17" s="5">
        <v>-3.8999999999999999E-4</v>
      </c>
      <c r="P17" s="11">
        <f t="shared" si="8"/>
        <v>-3.8999999999999999E-4</v>
      </c>
      <c r="Q17" s="15">
        <f t="shared" si="9"/>
        <v>9.6100000000000005E-3</v>
      </c>
      <c r="R17" s="5">
        <v>-3.0799999999999998E-3</v>
      </c>
      <c r="S17" s="11">
        <f t="shared" si="10"/>
        <v>-3.0799999999999998E-3</v>
      </c>
      <c r="T17" s="15">
        <f t="shared" si="11"/>
        <v>6.9199999999999999E-3</v>
      </c>
      <c r="U17" s="5">
        <v>-2.6800000000000001E-3</v>
      </c>
      <c r="V17" s="11">
        <f t="shared" si="12"/>
        <v>-2.6800000000000001E-3</v>
      </c>
      <c r="W17" s="15">
        <f t="shared" si="13"/>
        <v>7.3200000000000001E-3</v>
      </c>
    </row>
    <row r="18" spans="2:23" x14ac:dyDescent="0.25">
      <c r="B18" s="4">
        <v>8</v>
      </c>
      <c r="C18" s="5">
        <v>-1.66E-3</v>
      </c>
      <c r="D18" s="11">
        <f t="shared" si="0"/>
        <v>-1.66E-3</v>
      </c>
      <c r="E18" s="15">
        <f t="shared" si="1"/>
        <v>8.3400000000000002E-3</v>
      </c>
      <c r="F18" s="5">
        <v>8.5599999999999999E-3</v>
      </c>
      <c r="G18" s="11">
        <f t="shared" si="2"/>
        <v>5.4799999999999996E-3</v>
      </c>
      <c r="H18" s="15">
        <f t="shared" si="3"/>
        <v>1.856E-2</v>
      </c>
      <c r="I18" s="5">
        <v>1.4789999999999999E-2</v>
      </c>
      <c r="J18" s="11">
        <f t="shared" si="4"/>
        <v>9.4699999999999993E-3</v>
      </c>
      <c r="K18" s="15">
        <f t="shared" si="5"/>
        <v>2.479E-2</v>
      </c>
      <c r="L18" s="5">
        <v>-1.8799999999999999E-3</v>
      </c>
      <c r="M18" s="11">
        <f t="shared" si="6"/>
        <v>-1.8799999999999999E-3</v>
      </c>
      <c r="N18" s="15">
        <f t="shared" si="7"/>
        <v>8.1200000000000005E-3</v>
      </c>
      <c r="O18" s="5">
        <v>-1.1E-4</v>
      </c>
      <c r="P18" s="11">
        <f t="shared" si="8"/>
        <v>-1.1E-4</v>
      </c>
      <c r="Q18" s="15">
        <f t="shared" si="9"/>
        <v>9.8899999999999995E-3</v>
      </c>
      <c r="R18" s="5">
        <v>-2.1700000000000001E-3</v>
      </c>
      <c r="S18" s="11">
        <f t="shared" si="10"/>
        <v>-2.1700000000000001E-3</v>
      </c>
      <c r="T18" s="15">
        <f t="shared" si="11"/>
        <v>7.8300000000000002E-3</v>
      </c>
      <c r="U18" s="5">
        <v>-1.7600000000000001E-3</v>
      </c>
      <c r="V18" s="11">
        <f t="shared" si="12"/>
        <v>-1.7600000000000001E-3</v>
      </c>
      <c r="W18" s="15">
        <f t="shared" si="13"/>
        <v>8.2400000000000008E-3</v>
      </c>
    </row>
    <row r="19" spans="2:23" x14ac:dyDescent="0.25">
      <c r="B19" s="4">
        <v>9</v>
      </c>
      <c r="C19" s="5">
        <v>-1.0399999999999999E-3</v>
      </c>
      <c r="D19" s="11">
        <f t="shared" si="0"/>
        <v>-1.0399999999999999E-3</v>
      </c>
      <c r="E19" s="15">
        <f t="shared" si="1"/>
        <v>8.9599999999999992E-3</v>
      </c>
      <c r="F19" s="5">
        <v>9.2099999999999994E-3</v>
      </c>
      <c r="G19" s="11">
        <f t="shared" si="2"/>
        <v>6.1700000000000001E-3</v>
      </c>
      <c r="H19" s="15">
        <f t="shared" si="3"/>
        <v>1.9210000000000001E-2</v>
      </c>
      <c r="I19" s="5">
        <v>1.5949999999999999E-2</v>
      </c>
      <c r="J19" s="11">
        <f t="shared" si="4"/>
        <v>1.069E-2</v>
      </c>
      <c r="K19" s="15">
        <f t="shared" si="5"/>
        <v>2.5950000000000001E-2</v>
      </c>
      <c r="L19" s="5">
        <v>-1.1000000000000001E-3</v>
      </c>
      <c r="M19" s="11">
        <f t="shared" si="6"/>
        <v>-1.1000000000000001E-3</v>
      </c>
      <c r="N19" s="15">
        <f t="shared" si="7"/>
        <v>8.8999999999999999E-3</v>
      </c>
      <c r="O19" s="5">
        <v>1.9000000000000001E-4</v>
      </c>
      <c r="P19" s="11">
        <f t="shared" si="8"/>
        <v>1.2999999999999999E-4</v>
      </c>
      <c r="Q19" s="15">
        <f t="shared" si="9"/>
        <v>1.0189999999999999E-2</v>
      </c>
      <c r="R19" s="5">
        <v>-1.5399999999999999E-3</v>
      </c>
      <c r="S19" s="11">
        <f t="shared" si="10"/>
        <v>-1.5399999999999999E-3</v>
      </c>
      <c r="T19" s="15">
        <f t="shared" si="11"/>
        <v>8.4600000000000005E-3</v>
      </c>
      <c r="U19" s="5">
        <v>-1.14E-3</v>
      </c>
      <c r="V19" s="11">
        <f t="shared" si="12"/>
        <v>-1.14E-3</v>
      </c>
      <c r="W19" s="15">
        <f t="shared" si="13"/>
        <v>8.8599999999999998E-3</v>
      </c>
    </row>
    <row r="20" spans="2:23" x14ac:dyDescent="0.25">
      <c r="B20" s="6">
        <v>10</v>
      </c>
      <c r="C20" s="7">
        <v>-2.9E-4</v>
      </c>
      <c r="D20" s="12">
        <f t="shared" si="0"/>
        <v>-2.9E-4</v>
      </c>
      <c r="E20" s="16">
        <f t="shared" si="1"/>
        <v>9.7099999999999999E-3</v>
      </c>
      <c r="F20" s="7">
        <v>9.7800000000000005E-3</v>
      </c>
      <c r="G20" s="12">
        <f t="shared" si="2"/>
        <v>6.7499999999999999E-3</v>
      </c>
      <c r="H20" s="16">
        <f t="shared" si="3"/>
        <v>1.9779999999999999E-2</v>
      </c>
      <c r="I20" s="7">
        <v>1.695E-2</v>
      </c>
      <c r="J20" s="12">
        <f t="shared" si="4"/>
        <v>1.17E-2</v>
      </c>
      <c r="K20" s="16">
        <f t="shared" si="5"/>
        <v>2.6950000000000002E-2</v>
      </c>
      <c r="L20" s="7">
        <v>-5.2999999999999998E-4</v>
      </c>
      <c r="M20" s="12">
        <f t="shared" si="6"/>
        <v>-5.2999999999999998E-4</v>
      </c>
      <c r="N20" s="16">
        <f t="shared" si="7"/>
        <v>9.4699999999999993E-3</v>
      </c>
      <c r="O20" s="7">
        <v>5.2999999999999998E-4</v>
      </c>
      <c r="P20" s="12">
        <f t="shared" si="8"/>
        <v>3.6999999999999999E-4</v>
      </c>
      <c r="Q20" s="16">
        <f t="shared" si="9"/>
        <v>1.0529999999999999E-2</v>
      </c>
      <c r="R20" s="7">
        <v>-8.0000000000000004E-4</v>
      </c>
      <c r="S20" s="12">
        <f t="shared" si="10"/>
        <v>-8.0000000000000004E-4</v>
      </c>
      <c r="T20" s="16">
        <f t="shared" si="11"/>
        <v>9.1999999999999998E-3</v>
      </c>
      <c r="U20" s="7">
        <v>-3.8999999999999999E-4</v>
      </c>
      <c r="V20" s="12">
        <f t="shared" si="12"/>
        <v>-3.8999999999999999E-4</v>
      </c>
      <c r="W20" s="16">
        <f t="shared" si="13"/>
        <v>9.6100000000000005E-3</v>
      </c>
    </row>
    <row r="21" spans="2:23" x14ac:dyDescent="0.25">
      <c r="B21" s="4">
        <v>11</v>
      </c>
      <c r="C21" s="5">
        <v>3.5E-4</v>
      </c>
      <c r="D21" s="11">
        <f t="shared" si="0"/>
        <v>2.5000000000000001E-4</v>
      </c>
      <c r="E21" s="15">
        <f t="shared" si="1"/>
        <v>1.035E-2</v>
      </c>
      <c r="F21" s="5">
        <v>1.025E-2</v>
      </c>
      <c r="G21" s="11">
        <f t="shared" si="2"/>
        <v>7.1799999999999998E-3</v>
      </c>
      <c r="H21" s="15">
        <f t="shared" si="3"/>
        <v>2.0250000000000001E-2</v>
      </c>
      <c r="I21" s="5">
        <v>1.7780000000000001E-2</v>
      </c>
      <c r="J21" s="11">
        <f t="shared" si="4"/>
        <v>1.2449999999999999E-2</v>
      </c>
      <c r="K21" s="15">
        <f t="shared" si="5"/>
        <v>2.7779999999999999E-2</v>
      </c>
      <c r="L21" s="5">
        <v>-1.6000000000000001E-4</v>
      </c>
      <c r="M21" s="11">
        <f t="shared" si="6"/>
        <v>-1.6000000000000001E-4</v>
      </c>
      <c r="N21" s="15">
        <f t="shared" si="7"/>
        <v>9.8399999999999998E-3</v>
      </c>
      <c r="O21" s="5">
        <v>8.4999999999999995E-4</v>
      </c>
      <c r="P21" s="11">
        <f t="shared" si="8"/>
        <v>5.9999999999999995E-4</v>
      </c>
      <c r="Q21" s="15">
        <f t="shared" si="9"/>
        <v>1.085E-2</v>
      </c>
      <c r="R21" s="5">
        <v>-1.4999999999999999E-4</v>
      </c>
      <c r="S21" s="11">
        <f t="shared" si="10"/>
        <v>-1.4999999999999999E-4</v>
      </c>
      <c r="T21" s="15">
        <f t="shared" si="11"/>
        <v>9.8499999999999994E-3</v>
      </c>
      <c r="U21" s="5">
        <v>2.5000000000000001E-4</v>
      </c>
      <c r="V21" s="11">
        <f t="shared" si="12"/>
        <v>1.8000000000000001E-4</v>
      </c>
      <c r="W21" s="15">
        <f t="shared" si="13"/>
        <v>1.025E-2</v>
      </c>
    </row>
    <row r="22" spans="2:23" x14ac:dyDescent="0.25">
      <c r="B22" s="4">
        <v>12</v>
      </c>
      <c r="C22" s="5">
        <v>9.8999999999999999E-4</v>
      </c>
      <c r="D22" s="11">
        <f t="shared" si="0"/>
        <v>6.9999999999999999E-4</v>
      </c>
      <c r="E22" s="15">
        <f t="shared" si="1"/>
        <v>1.099E-2</v>
      </c>
      <c r="F22" s="5">
        <v>1.0630000000000001E-2</v>
      </c>
      <c r="G22" s="11">
        <f t="shared" si="2"/>
        <v>7.5500000000000003E-3</v>
      </c>
      <c r="H22" s="15">
        <f t="shared" si="3"/>
        <v>2.0629999999999999E-2</v>
      </c>
      <c r="I22" s="5">
        <v>1.847E-2</v>
      </c>
      <c r="J22" s="11">
        <f t="shared" si="4"/>
        <v>1.311E-2</v>
      </c>
      <c r="K22" s="15">
        <f t="shared" si="5"/>
        <v>2.8469999999999999E-2</v>
      </c>
      <c r="L22" s="5">
        <v>8.0000000000000007E-5</v>
      </c>
      <c r="M22" s="11">
        <f t="shared" si="6"/>
        <v>6.0000000000000002E-5</v>
      </c>
      <c r="N22" s="15">
        <f t="shared" si="7"/>
        <v>1.008E-2</v>
      </c>
      <c r="O22" s="5">
        <v>1.16E-3</v>
      </c>
      <c r="P22" s="11">
        <f t="shared" si="8"/>
        <v>8.1999999999999998E-4</v>
      </c>
      <c r="Q22" s="15">
        <f t="shared" si="9"/>
        <v>1.116E-2</v>
      </c>
      <c r="R22" s="5">
        <v>4.8000000000000001E-4</v>
      </c>
      <c r="S22" s="11">
        <f t="shared" si="10"/>
        <v>3.4000000000000002E-4</v>
      </c>
      <c r="T22" s="15">
        <f t="shared" si="11"/>
        <v>1.048E-2</v>
      </c>
      <c r="U22" s="5">
        <v>8.8000000000000003E-4</v>
      </c>
      <c r="V22" s="11">
        <f t="shared" si="12"/>
        <v>6.2E-4</v>
      </c>
      <c r="W22" s="15">
        <f t="shared" si="13"/>
        <v>1.0880000000000001E-2</v>
      </c>
    </row>
    <row r="23" spans="2:23" x14ac:dyDescent="0.25">
      <c r="B23" s="4">
        <v>13</v>
      </c>
      <c r="C23" s="5">
        <v>1.5299999999999999E-3</v>
      </c>
      <c r="D23" s="11">
        <f t="shared" si="0"/>
        <v>1.1000000000000001E-3</v>
      </c>
      <c r="E23" s="15">
        <f t="shared" si="1"/>
        <v>1.153E-2</v>
      </c>
      <c r="F23" s="5">
        <v>1.094E-2</v>
      </c>
      <c r="G23" s="11">
        <f t="shared" si="2"/>
        <v>7.8799999999999999E-3</v>
      </c>
      <c r="H23" s="15">
        <f t="shared" si="3"/>
        <v>2.094E-2</v>
      </c>
      <c r="I23" s="5">
        <v>1.9029999999999998E-2</v>
      </c>
      <c r="J23" s="11">
        <f t="shared" si="4"/>
        <v>1.37E-2</v>
      </c>
      <c r="K23" s="15">
        <f t="shared" si="5"/>
        <v>2.903E-2</v>
      </c>
      <c r="L23" s="5">
        <v>2.5000000000000001E-4</v>
      </c>
      <c r="M23" s="11">
        <f t="shared" si="6"/>
        <v>1.8000000000000001E-4</v>
      </c>
      <c r="N23" s="15">
        <f t="shared" si="7"/>
        <v>1.025E-2</v>
      </c>
      <c r="O23" s="5">
        <v>1.47E-3</v>
      </c>
      <c r="P23" s="11">
        <f t="shared" si="8"/>
        <v>1.06E-3</v>
      </c>
      <c r="Q23" s="15">
        <f t="shared" si="9"/>
        <v>1.1469999999999999E-2</v>
      </c>
      <c r="R23" s="5">
        <v>1.0200000000000001E-3</v>
      </c>
      <c r="S23" s="11">
        <f t="shared" si="10"/>
        <v>7.2999999999999996E-4</v>
      </c>
      <c r="T23" s="15">
        <f t="shared" si="11"/>
        <v>1.102E-2</v>
      </c>
      <c r="U23" s="5">
        <v>1.4300000000000001E-3</v>
      </c>
      <c r="V23" s="11">
        <f t="shared" si="12"/>
        <v>1.0300000000000001E-3</v>
      </c>
      <c r="W23" s="15">
        <f t="shared" si="13"/>
        <v>1.1429999999999999E-2</v>
      </c>
    </row>
    <row r="24" spans="2:23" x14ac:dyDescent="0.25">
      <c r="B24" s="4">
        <v>14</v>
      </c>
      <c r="C24" s="5">
        <v>2.0200000000000001E-3</v>
      </c>
      <c r="D24" s="11">
        <f t="shared" si="0"/>
        <v>1.4499999999999999E-3</v>
      </c>
      <c r="E24" s="15">
        <f t="shared" si="1"/>
        <v>1.2019999999999999E-2</v>
      </c>
      <c r="F24" s="5">
        <v>1.119E-2</v>
      </c>
      <c r="G24" s="11">
        <f t="shared" si="2"/>
        <v>8.0599999999999995E-3</v>
      </c>
      <c r="H24" s="15">
        <f t="shared" si="3"/>
        <v>2.1190000000000001E-2</v>
      </c>
      <c r="I24" s="5">
        <v>1.95E-2</v>
      </c>
      <c r="J24" s="11">
        <f t="shared" si="4"/>
        <v>1.404E-2</v>
      </c>
      <c r="K24" s="15">
        <f t="shared" si="5"/>
        <v>2.9499999999999998E-2</v>
      </c>
      <c r="L24" s="5">
        <v>3.6999999999999999E-4</v>
      </c>
      <c r="M24" s="11">
        <f t="shared" si="6"/>
        <v>2.7E-4</v>
      </c>
      <c r="N24" s="15">
        <f t="shared" si="7"/>
        <v>1.0370000000000001E-2</v>
      </c>
      <c r="O24" s="5">
        <v>1.7799999999999999E-3</v>
      </c>
      <c r="P24" s="11">
        <f t="shared" si="8"/>
        <v>1.2800000000000001E-3</v>
      </c>
      <c r="Q24" s="15">
        <f t="shared" si="9"/>
        <v>1.1780000000000001E-2</v>
      </c>
      <c r="R24" s="5">
        <v>1.5100000000000001E-3</v>
      </c>
      <c r="S24" s="11">
        <f t="shared" si="10"/>
        <v>1.09E-3</v>
      </c>
      <c r="T24" s="15">
        <f t="shared" si="11"/>
        <v>1.1509999999999999E-2</v>
      </c>
      <c r="U24" s="5">
        <v>1.92E-3</v>
      </c>
      <c r="V24" s="11">
        <f t="shared" si="12"/>
        <v>1.3799999999999999E-3</v>
      </c>
      <c r="W24" s="15">
        <f t="shared" si="13"/>
        <v>1.192E-2</v>
      </c>
    </row>
    <row r="25" spans="2:23" ht="15.75" thickBot="1" x14ac:dyDescent="0.3">
      <c r="B25" s="6">
        <v>15</v>
      </c>
      <c r="C25" s="7">
        <v>2.49E-3</v>
      </c>
      <c r="D25" s="12">
        <f t="shared" si="0"/>
        <v>1.82E-3</v>
      </c>
      <c r="E25" s="16">
        <f t="shared" si="1"/>
        <v>1.2489999999999999E-2</v>
      </c>
      <c r="F25" s="7">
        <v>1.1390000000000001E-2</v>
      </c>
      <c r="G25" s="12">
        <f t="shared" si="2"/>
        <v>8.3099999999999997E-3</v>
      </c>
      <c r="H25" s="16">
        <f t="shared" si="3"/>
        <v>2.1389999999999999E-2</v>
      </c>
      <c r="I25" s="7">
        <v>1.9890000000000001E-2</v>
      </c>
      <c r="J25" s="12">
        <f t="shared" si="4"/>
        <v>1.452E-2</v>
      </c>
      <c r="K25" s="16">
        <f t="shared" si="5"/>
        <v>2.989E-2</v>
      </c>
      <c r="L25" s="7">
        <v>4.8000000000000001E-4</v>
      </c>
      <c r="M25" s="12">
        <f t="shared" si="6"/>
        <v>3.5E-4</v>
      </c>
      <c r="N25" s="16">
        <f t="shared" si="7"/>
        <v>1.048E-2</v>
      </c>
      <c r="O25" s="7">
        <v>2.0999999999999999E-3</v>
      </c>
      <c r="P25" s="12">
        <f t="shared" si="8"/>
        <v>1.5299999999999999E-3</v>
      </c>
      <c r="Q25" s="16">
        <f t="shared" si="9"/>
        <v>1.21E-2</v>
      </c>
      <c r="R25" s="7">
        <v>1.97E-3</v>
      </c>
      <c r="S25" s="12">
        <f t="shared" si="10"/>
        <v>1.4400000000000001E-3</v>
      </c>
      <c r="T25" s="16">
        <f t="shared" si="11"/>
        <v>1.197E-2</v>
      </c>
      <c r="U25" s="7">
        <v>2.3800000000000002E-3</v>
      </c>
      <c r="V25" s="12">
        <f t="shared" si="12"/>
        <v>1.74E-3</v>
      </c>
      <c r="W25" s="16">
        <f t="shared" si="13"/>
        <v>1.238E-2</v>
      </c>
    </row>
    <row r="26" spans="2:23" x14ac:dyDescent="0.25">
      <c r="B26" s="2">
        <v>16</v>
      </c>
      <c r="C26" s="3">
        <v>2.7799999999999999E-3</v>
      </c>
      <c r="D26" s="10">
        <f t="shared" si="0"/>
        <v>2E-3</v>
      </c>
      <c r="E26" s="14">
        <f t="shared" si="1"/>
        <v>1.278E-2</v>
      </c>
      <c r="F26" s="3">
        <v>1.154E-2</v>
      </c>
      <c r="G26" s="10">
        <f t="shared" si="2"/>
        <v>8.3099999999999997E-3</v>
      </c>
      <c r="H26" s="14">
        <f t="shared" si="3"/>
        <v>2.154E-2</v>
      </c>
      <c r="I26" s="3">
        <v>2.0219999999999998E-2</v>
      </c>
      <c r="J26" s="10">
        <f t="shared" si="4"/>
        <v>1.456E-2</v>
      </c>
      <c r="K26" s="14">
        <f t="shared" si="5"/>
        <v>3.022E-2</v>
      </c>
      <c r="L26" s="3">
        <v>5.9000000000000003E-4</v>
      </c>
      <c r="M26" s="10">
        <f t="shared" si="6"/>
        <v>4.2000000000000002E-4</v>
      </c>
      <c r="N26" s="14">
        <f t="shared" si="7"/>
        <v>1.059E-2</v>
      </c>
      <c r="O26" s="3">
        <v>2.4199999999999998E-3</v>
      </c>
      <c r="P26" s="10">
        <f t="shared" si="8"/>
        <v>1.74E-3</v>
      </c>
      <c r="Q26" s="14">
        <f t="shared" si="9"/>
        <v>1.242E-2</v>
      </c>
      <c r="R26" s="3">
        <v>2.2599999999999999E-3</v>
      </c>
      <c r="S26" s="10">
        <f t="shared" si="10"/>
        <v>1.6299999999999999E-3</v>
      </c>
      <c r="T26" s="14">
        <f t="shared" si="11"/>
        <v>1.226E-2</v>
      </c>
      <c r="U26" s="3">
        <v>2.6700000000000001E-3</v>
      </c>
      <c r="V26" s="10">
        <f t="shared" si="12"/>
        <v>1.92E-3</v>
      </c>
      <c r="W26" s="14">
        <f t="shared" si="13"/>
        <v>1.2670000000000001E-2</v>
      </c>
    </row>
    <row r="27" spans="2:23" x14ac:dyDescent="0.25">
      <c r="B27" s="4">
        <v>17</v>
      </c>
      <c r="C27" s="5">
        <v>2.97E-3</v>
      </c>
      <c r="D27" s="11">
        <f t="shared" si="0"/>
        <v>2.14E-3</v>
      </c>
      <c r="E27" s="15">
        <f t="shared" si="1"/>
        <v>1.2970000000000001E-2</v>
      </c>
      <c r="F27" s="5">
        <v>1.166E-2</v>
      </c>
      <c r="G27" s="11">
        <f t="shared" si="2"/>
        <v>8.3999999999999995E-3</v>
      </c>
      <c r="H27" s="15">
        <f t="shared" si="3"/>
        <v>2.1659999999999999E-2</v>
      </c>
      <c r="I27" s="5">
        <v>2.0500000000000001E-2</v>
      </c>
      <c r="J27" s="11">
        <f t="shared" si="4"/>
        <v>1.4760000000000001E-2</v>
      </c>
      <c r="K27" s="15">
        <f t="shared" si="5"/>
        <v>3.0499999999999999E-2</v>
      </c>
      <c r="L27" s="5">
        <v>7.2000000000000005E-4</v>
      </c>
      <c r="M27" s="11">
        <f t="shared" si="6"/>
        <v>5.1999999999999995E-4</v>
      </c>
      <c r="N27" s="15">
        <f t="shared" si="7"/>
        <v>1.072E-2</v>
      </c>
      <c r="O27" s="5">
        <v>2.7200000000000002E-3</v>
      </c>
      <c r="P27" s="11">
        <f t="shared" si="8"/>
        <v>1.9599999999999999E-3</v>
      </c>
      <c r="Q27" s="15">
        <f t="shared" si="9"/>
        <v>1.272E-2</v>
      </c>
      <c r="R27" s="5">
        <v>2.4499999999999999E-3</v>
      </c>
      <c r="S27" s="11">
        <f t="shared" si="10"/>
        <v>1.7600000000000001E-3</v>
      </c>
      <c r="T27" s="15">
        <f t="shared" si="11"/>
        <v>1.2449999999999999E-2</v>
      </c>
      <c r="U27" s="5">
        <v>2.8700000000000002E-3</v>
      </c>
      <c r="V27" s="11">
        <f t="shared" si="12"/>
        <v>2.0699999999999998E-3</v>
      </c>
      <c r="W27" s="15">
        <f t="shared" si="13"/>
        <v>1.2869999999999999E-2</v>
      </c>
    </row>
    <row r="28" spans="2:23" x14ac:dyDescent="0.25">
      <c r="B28" s="4">
        <v>18</v>
      </c>
      <c r="C28" s="5">
        <v>3.15E-3</v>
      </c>
      <c r="D28" s="11">
        <f t="shared" si="0"/>
        <v>2.2699999999999999E-3</v>
      </c>
      <c r="E28" s="15">
        <f t="shared" si="1"/>
        <v>1.315E-2</v>
      </c>
      <c r="F28" s="5">
        <v>1.174E-2</v>
      </c>
      <c r="G28" s="11">
        <f t="shared" si="2"/>
        <v>8.4499999999999992E-3</v>
      </c>
      <c r="H28" s="15">
        <f t="shared" si="3"/>
        <v>2.1739999999999999E-2</v>
      </c>
      <c r="I28" s="5">
        <v>2.0729999999999998E-2</v>
      </c>
      <c r="J28" s="11">
        <f t="shared" si="4"/>
        <v>1.4930000000000001E-2</v>
      </c>
      <c r="K28" s="15">
        <f t="shared" si="5"/>
        <v>3.073E-2</v>
      </c>
      <c r="L28" s="5">
        <v>8.5999999999999998E-4</v>
      </c>
      <c r="M28" s="11">
        <f t="shared" si="6"/>
        <v>6.2E-4</v>
      </c>
      <c r="N28" s="15">
        <f t="shared" si="7"/>
        <v>1.086E-2</v>
      </c>
      <c r="O28" s="5">
        <v>2.98E-3</v>
      </c>
      <c r="P28" s="11">
        <f t="shared" si="8"/>
        <v>2.15E-3</v>
      </c>
      <c r="Q28" s="15">
        <f t="shared" si="9"/>
        <v>1.298E-2</v>
      </c>
      <c r="R28" s="5">
        <v>2.64E-3</v>
      </c>
      <c r="S28" s="11">
        <f t="shared" si="10"/>
        <v>1.9E-3</v>
      </c>
      <c r="T28" s="15">
        <f t="shared" si="11"/>
        <v>1.264E-2</v>
      </c>
      <c r="U28" s="5">
        <v>3.0500000000000002E-3</v>
      </c>
      <c r="V28" s="11">
        <f t="shared" si="12"/>
        <v>2.2000000000000001E-3</v>
      </c>
      <c r="W28" s="15">
        <f t="shared" si="13"/>
        <v>1.3050000000000001E-2</v>
      </c>
    </row>
    <row r="29" spans="2:23" x14ac:dyDescent="0.25">
      <c r="B29" s="4">
        <v>19</v>
      </c>
      <c r="C29" s="5">
        <v>3.3999999999999998E-3</v>
      </c>
      <c r="D29" s="11">
        <f t="shared" si="0"/>
        <v>2.4099999999999998E-3</v>
      </c>
      <c r="E29" s="15">
        <f t="shared" si="1"/>
        <v>1.34E-2</v>
      </c>
      <c r="F29" s="5">
        <v>1.18E-2</v>
      </c>
      <c r="G29" s="11">
        <f t="shared" si="2"/>
        <v>8.3800000000000003E-3</v>
      </c>
      <c r="H29" s="15">
        <f t="shared" si="3"/>
        <v>2.18E-2</v>
      </c>
      <c r="I29" s="5">
        <v>2.0899999999999998E-2</v>
      </c>
      <c r="J29" s="11">
        <f t="shared" si="4"/>
        <v>1.4840000000000001E-2</v>
      </c>
      <c r="K29" s="15">
        <f t="shared" si="5"/>
        <v>3.09E-2</v>
      </c>
      <c r="L29" s="5">
        <v>1.0300000000000001E-3</v>
      </c>
      <c r="M29" s="11">
        <f t="shared" si="6"/>
        <v>7.2999999999999996E-4</v>
      </c>
      <c r="N29" s="15">
        <f t="shared" si="7"/>
        <v>1.103E-2</v>
      </c>
      <c r="O29" s="5">
        <v>3.1900000000000001E-3</v>
      </c>
      <c r="P29" s="11">
        <f t="shared" si="8"/>
        <v>2.2599999999999999E-3</v>
      </c>
      <c r="Q29" s="15">
        <f t="shared" si="9"/>
        <v>1.319E-2</v>
      </c>
      <c r="R29" s="5">
        <v>2.8800000000000002E-3</v>
      </c>
      <c r="S29" s="11">
        <f t="shared" si="10"/>
        <v>2.0400000000000001E-3</v>
      </c>
      <c r="T29" s="15">
        <f t="shared" si="11"/>
        <v>1.2880000000000001E-2</v>
      </c>
      <c r="U29" s="5">
        <v>3.3E-3</v>
      </c>
      <c r="V29" s="11">
        <f t="shared" si="12"/>
        <v>2.3400000000000001E-3</v>
      </c>
      <c r="W29" s="15">
        <f t="shared" si="13"/>
        <v>1.3299999999999999E-2</v>
      </c>
    </row>
    <row r="30" spans="2:23" x14ac:dyDescent="0.25">
      <c r="B30" s="6">
        <v>20</v>
      </c>
      <c r="C30" s="7">
        <v>3.7499999999999999E-3</v>
      </c>
      <c r="D30" s="12">
        <f t="shared" si="0"/>
        <v>2.66E-3</v>
      </c>
      <c r="E30" s="16">
        <f t="shared" si="1"/>
        <v>1.375E-2</v>
      </c>
      <c r="F30" s="7">
        <v>1.184E-2</v>
      </c>
      <c r="G30" s="12">
        <f t="shared" si="2"/>
        <v>8.4100000000000008E-3</v>
      </c>
      <c r="H30" s="16">
        <f t="shared" si="3"/>
        <v>2.1839999999999998E-2</v>
      </c>
      <c r="I30" s="7">
        <v>2.103E-2</v>
      </c>
      <c r="J30" s="12">
        <f t="shared" si="4"/>
        <v>1.4930000000000001E-2</v>
      </c>
      <c r="K30" s="16">
        <f t="shared" si="5"/>
        <v>3.1029999999999999E-2</v>
      </c>
      <c r="L30" s="7">
        <v>1.2199999999999999E-3</v>
      </c>
      <c r="M30" s="12">
        <f t="shared" si="6"/>
        <v>8.7000000000000001E-4</v>
      </c>
      <c r="N30" s="16">
        <f t="shared" si="7"/>
        <v>1.1220000000000001E-2</v>
      </c>
      <c r="O30" s="7">
        <v>3.3400000000000001E-3</v>
      </c>
      <c r="P30" s="12">
        <f t="shared" si="8"/>
        <v>2.3700000000000001E-3</v>
      </c>
      <c r="Q30" s="16">
        <f t="shared" si="9"/>
        <v>1.3339999999999999E-2</v>
      </c>
      <c r="R30" s="7">
        <v>3.2399999999999998E-3</v>
      </c>
      <c r="S30" s="12">
        <f t="shared" si="10"/>
        <v>2.3E-3</v>
      </c>
      <c r="T30" s="16">
        <f t="shared" si="11"/>
        <v>1.324E-2</v>
      </c>
      <c r="U30" s="7">
        <v>3.65E-3</v>
      </c>
      <c r="V30" s="12">
        <f t="shared" si="12"/>
        <v>2.5899999999999999E-3</v>
      </c>
      <c r="W30" s="16">
        <f t="shared" si="13"/>
        <v>1.3650000000000001E-2</v>
      </c>
    </row>
    <row r="31" spans="2:23" x14ac:dyDescent="0.25">
      <c r="B31" s="4">
        <v>21</v>
      </c>
      <c r="C31" s="5">
        <v>4.2300000000000003E-3</v>
      </c>
      <c r="D31" s="11">
        <f t="shared" si="0"/>
        <v>3.0100000000000001E-3</v>
      </c>
      <c r="E31" s="15">
        <f t="shared" si="1"/>
        <v>1.423E-2</v>
      </c>
      <c r="F31" s="5">
        <v>1.1860000000000001E-2</v>
      </c>
      <c r="G31" s="11">
        <f t="shared" si="2"/>
        <v>8.4399999999999996E-3</v>
      </c>
      <c r="H31" s="15">
        <f t="shared" si="3"/>
        <v>2.1860000000000001E-2</v>
      </c>
      <c r="I31" s="5">
        <v>2.111E-2</v>
      </c>
      <c r="J31" s="11">
        <f t="shared" si="4"/>
        <v>1.502E-2</v>
      </c>
      <c r="K31" s="15">
        <f t="shared" si="5"/>
        <v>3.1109999999999999E-2</v>
      </c>
      <c r="L31" s="5">
        <v>1.4499999999999999E-3</v>
      </c>
      <c r="M31" s="11">
        <f t="shared" si="6"/>
        <v>1.0300000000000001E-3</v>
      </c>
      <c r="N31" s="15">
        <f t="shared" si="7"/>
        <v>1.145E-2</v>
      </c>
      <c r="O31" s="5">
        <v>3.4199999999999999E-3</v>
      </c>
      <c r="P31" s="11">
        <f t="shared" si="8"/>
        <v>2.4299999999999999E-3</v>
      </c>
      <c r="Q31" s="15">
        <f t="shared" si="9"/>
        <v>1.342E-2</v>
      </c>
      <c r="R31" s="5">
        <v>3.7200000000000002E-3</v>
      </c>
      <c r="S31" s="11">
        <f t="shared" si="10"/>
        <v>2.65E-3</v>
      </c>
      <c r="T31" s="15">
        <f t="shared" si="11"/>
        <v>1.372E-2</v>
      </c>
      <c r="U31" s="5">
        <v>4.13E-3</v>
      </c>
      <c r="V31" s="11">
        <f t="shared" si="12"/>
        <v>2.9399999999999999E-3</v>
      </c>
      <c r="W31" s="15">
        <f t="shared" si="13"/>
        <v>1.413E-2</v>
      </c>
    </row>
    <row r="32" spans="2:23" x14ac:dyDescent="0.25">
      <c r="B32" s="4">
        <v>22</v>
      </c>
      <c r="C32" s="5">
        <v>4.7999999999999996E-3</v>
      </c>
      <c r="D32" s="11">
        <f t="shared" si="0"/>
        <v>3.4199999999999999E-3</v>
      </c>
      <c r="E32" s="15">
        <f t="shared" si="1"/>
        <v>1.4800000000000001E-2</v>
      </c>
      <c r="F32" s="5">
        <v>1.187E-2</v>
      </c>
      <c r="G32" s="11">
        <f t="shared" si="2"/>
        <v>8.4600000000000005E-3</v>
      </c>
      <c r="H32" s="15">
        <f t="shared" si="3"/>
        <v>2.1870000000000001E-2</v>
      </c>
      <c r="I32" s="5">
        <v>2.1149999999999999E-2</v>
      </c>
      <c r="J32" s="11">
        <f t="shared" si="4"/>
        <v>1.507E-2</v>
      </c>
      <c r="K32" s="15">
        <f t="shared" si="5"/>
        <v>3.1150000000000001E-2</v>
      </c>
      <c r="L32" s="5">
        <v>1.7099999999999999E-3</v>
      </c>
      <c r="M32" s="11">
        <f t="shared" si="6"/>
        <v>1.2199999999999999E-3</v>
      </c>
      <c r="N32" s="15">
        <f t="shared" si="7"/>
        <v>1.171E-2</v>
      </c>
      <c r="O32" s="5">
        <v>3.47E-3</v>
      </c>
      <c r="P32" s="11">
        <f t="shared" si="8"/>
        <v>2.47E-3</v>
      </c>
      <c r="Q32" s="15">
        <f t="shared" si="9"/>
        <v>1.3469999999999999E-2</v>
      </c>
      <c r="R32" s="5">
        <v>4.3E-3</v>
      </c>
      <c r="S32" s="11">
        <f t="shared" si="10"/>
        <v>3.0599999999999998E-3</v>
      </c>
      <c r="T32" s="15">
        <f t="shared" si="11"/>
        <v>1.43E-2</v>
      </c>
      <c r="U32" s="5">
        <v>4.7000000000000002E-3</v>
      </c>
      <c r="V32" s="11">
        <f t="shared" si="12"/>
        <v>3.3500000000000001E-3</v>
      </c>
      <c r="W32" s="15">
        <f t="shared" si="13"/>
        <v>1.47E-2</v>
      </c>
    </row>
    <row r="33" spans="2:23" x14ac:dyDescent="0.25">
      <c r="B33" s="4">
        <v>23</v>
      </c>
      <c r="C33" s="5">
        <v>5.4400000000000004E-3</v>
      </c>
      <c r="D33" s="11">
        <f t="shared" si="0"/>
        <v>3.8800000000000002E-3</v>
      </c>
      <c r="E33" s="15">
        <f t="shared" si="1"/>
        <v>1.5440000000000001E-2</v>
      </c>
      <c r="F33" s="5">
        <v>1.1860000000000001E-2</v>
      </c>
      <c r="G33" s="11">
        <f t="shared" si="2"/>
        <v>8.4700000000000001E-3</v>
      </c>
      <c r="H33" s="15">
        <f t="shared" si="3"/>
        <v>2.1860000000000001E-2</v>
      </c>
      <c r="I33" s="5">
        <v>2.1190000000000001E-2</v>
      </c>
      <c r="J33" s="11">
        <f t="shared" si="4"/>
        <v>1.5129999999999999E-2</v>
      </c>
      <c r="K33" s="15">
        <f t="shared" si="5"/>
        <v>3.1189999999999999E-2</v>
      </c>
      <c r="L33" s="5">
        <v>2E-3</v>
      </c>
      <c r="M33" s="11">
        <f t="shared" si="6"/>
        <v>1.4300000000000001E-3</v>
      </c>
      <c r="N33" s="15">
        <f t="shared" si="7"/>
        <v>1.2E-2</v>
      </c>
      <c r="O33" s="5">
        <v>3.5100000000000001E-3</v>
      </c>
      <c r="P33" s="11">
        <f t="shared" si="8"/>
        <v>2.5100000000000001E-3</v>
      </c>
      <c r="Q33" s="15">
        <f t="shared" si="9"/>
        <v>1.3509999999999999E-2</v>
      </c>
      <c r="R33" s="5">
        <v>4.9500000000000004E-3</v>
      </c>
      <c r="S33" s="11">
        <f t="shared" si="10"/>
        <v>3.5300000000000002E-3</v>
      </c>
      <c r="T33" s="15">
        <f t="shared" si="11"/>
        <v>1.495E-2</v>
      </c>
      <c r="U33" s="5">
        <v>5.3400000000000001E-3</v>
      </c>
      <c r="V33" s="11">
        <f t="shared" si="12"/>
        <v>3.81E-3</v>
      </c>
      <c r="W33" s="15">
        <f t="shared" si="13"/>
        <v>1.5339999999999999E-2</v>
      </c>
    </row>
    <row r="34" spans="2:23" x14ac:dyDescent="0.25">
      <c r="B34" s="4">
        <v>24</v>
      </c>
      <c r="C34" s="5">
        <v>6.1199999999999996E-3</v>
      </c>
      <c r="D34" s="11">
        <f t="shared" si="0"/>
        <v>4.3800000000000002E-3</v>
      </c>
      <c r="E34" s="15">
        <f t="shared" si="1"/>
        <v>1.6119999999999999E-2</v>
      </c>
      <c r="F34" s="5">
        <v>1.184E-2</v>
      </c>
      <c r="G34" s="11">
        <f t="shared" si="2"/>
        <v>8.4700000000000001E-3</v>
      </c>
      <c r="H34" s="15">
        <f t="shared" si="3"/>
        <v>2.1839999999999998E-2</v>
      </c>
      <c r="I34" s="5">
        <v>2.1229999999999999E-2</v>
      </c>
      <c r="J34" s="11">
        <f t="shared" si="4"/>
        <v>1.5180000000000001E-2</v>
      </c>
      <c r="K34" s="15">
        <f t="shared" si="5"/>
        <v>3.1230000000000001E-2</v>
      </c>
      <c r="L34" s="5">
        <v>2.33E-3</v>
      </c>
      <c r="M34" s="11">
        <f t="shared" si="6"/>
        <v>1.67E-3</v>
      </c>
      <c r="N34" s="15">
        <f t="shared" si="7"/>
        <v>1.2330000000000001E-2</v>
      </c>
      <c r="O34" s="5">
        <v>3.5699999999999998E-3</v>
      </c>
      <c r="P34" s="11">
        <f t="shared" si="8"/>
        <v>2.5500000000000002E-3</v>
      </c>
      <c r="Q34" s="15">
        <f t="shared" si="9"/>
        <v>1.357E-2</v>
      </c>
      <c r="R34" s="5">
        <v>5.64E-3</v>
      </c>
      <c r="S34" s="11">
        <f t="shared" si="10"/>
        <v>4.0299999999999997E-3</v>
      </c>
      <c r="T34" s="15">
        <f t="shared" si="11"/>
        <v>1.5640000000000001E-2</v>
      </c>
      <c r="U34" s="5">
        <v>6.0200000000000002E-3</v>
      </c>
      <c r="V34" s="11">
        <f t="shared" si="12"/>
        <v>4.3099999999999996E-3</v>
      </c>
      <c r="W34" s="15">
        <f t="shared" si="13"/>
        <v>1.602E-2</v>
      </c>
    </row>
    <row r="35" spans="2:23" x14ac:dyDescent="0.25">
      <c r="B35" s="6">
        <v>25</v>
      </c>
      <c r="C35" s="7">
        <v>6.8100000000000001E-3</v>
      </c>
      <c r="D35" s="12">
        <f t="shared" si="0"/>
        <v>4.8799999999999998E-3</v>
      </c>
      <c r="E35" s="16">
        <f t="shared" si="1"/>
        <v>1.6809999999999999E-2</v>
      </c>
      <c r="F35" s="7">
        <v>1.1809999999999999E-2</v>
      </c>
      <c r="G35" s="12">
        <f t="shared" si="2"/>
        <v>8.4600000000000005E-3</v>
      </c>
      <c r="H35" s="16">
        <f t="shared" si="3"/>
        <v>2.181E-2</v>
      </c>
      <c r="I35" s="7">
        <v>2.1270000000000001E-2</v>
      </c>
      <c r="J35" s="12">
        <f t="shared" si="4"/>
        <v>1.524E-2</v>
      </c>
      <c r="K35" s="16">
        <f t="shared" si="5"/>
        <v>3.1269999999999999E-2</v>
      </c>
      <c r="L35" s="7">
        <v>2.7000000000000001E-3</v>
      </c>
      <c r="M35" s="12">
        <f t="shared" si="6"/>
        <v>1.9300000000000001E-3</v>
      </c>
      <c r="N35" s="16">
        <f t="shared" si="7"/>
        <v>1.2699999999999999E-2</v>
      </c>
      <c r="O35" s="7">
        <v>3.65E-3</v>
      </c>
      <c r="P35" s="12">
        <f t="shared" si="8"/>
        <v>2.6099999999999999E-3</v>
      </c>
      <c r="Q35" s="16">
        <f t="shared" si="9"/>
        <v>1.3650000000000001E-2</v>
      </c>
      <c r="R35" s="7">
        <v>6.3499999999999997E-3</v>
      </c>
      <c r="S35" s="12">
        <f t="shared" si="10"/>
        <v>4.5500000000000002E-3</v>
      </c>
      <c r="T35" s="16">
        <f t="shared" si="11"/>
        <v>1.635E-2</v>
      </c>
      <c r="U35" s="7">
        <v>6.7200000000000003E-3</v>
      </c>
      <c r="V35" s="12">
        <f t="shared" si="12"/>
        <v>4.81E-3</v>
      </c>
      <c r="W35" s="16">
        <f t="shared" si="13"/>
        <v>1.6719999999999999E-2</v>
      </c>
    </row>
    <row r="36" spans="2:23" x14ac:dyDescent="0.25">
      <c r="B36" s="4">
        <v>26</v>
      </c>
      <c r="C36" s="5">
        <v>7.5199999999999998E-3</v>
      </c>
      <c r="D36" s="11">
        <f t="shared" si="0"/>
        <v>5.4000000000000003E-3</v>
      </c>
      <c r="E36" s="15">
        <f t="shared" si="1"/>
        <v>1.7520000000000001E-2</v>
      </c>
      <c r="F36" s="5">
        <v>1.1769999999999999E-2</v>
      </c>
      <c r="G36" s="11">
        <f t="shared" si="2"/>
        <v>8.4499999999999992E-3</v>
      </c>
      <c r="H36" s="15">
        <f t="shared" si="3"/>
        <v>2.1770000000000001E-2</v>
      </c>
      <c r="I36" s="5">
        <v>2.1329999999999998E-2</v>
      </c>
      <c r="J36" s="11">
        <f t="shared" si="4"/>
        <v>1.5310000000000001E-2</v>
      </c>
      <c r="K36" s="15">
        <f t="shared" si="5"/>
        <v>3.1329999999999997E-2</v>
      </c>
      <c r="L36" s="5">
        <v>3.1099999999999999E-3</v>
      </c>
      <c r="M36" s="11">
        <f t="shared" si="6"/>
        <v>2.2300000000000002E-3</v>
      </c>
      <c r="N36" s="15">
        <f t="shared" si="7"/>
        <v>1.311E-2</v>
      </c>
      <c r="O36" s="5">
        <v>3.7799999999999999E-3</v>
      </c>
      <c r="P36" s="11">
        <f t="shared" si="8"/>
        <v>2.7100000000000002E-3</v>
      </c>
      <c r="Q36" s="15">
        <f t="shared" si="9"/>
        <v>1.3780000000000001E-2</v>
      </c>
      <c r="R36" s="5">
        <v>7.0699999999999999E-3</v>
      </c>
      <c r="S36" s="11">
        <f t="shared" si="10"/>
        <v>5.0699999999999999E-3</v>
      </c>
      <c r="T36" s="15">
        <f t="shared" si="11"/>
        <v>1.7069999999999998E-2</v>
      </c>
      <c r="U36" s="5">
        <v>7.43E-3</v>
      </c>
      <c r="V36" s="11">
        <f t="shared" si="12"/>
        <v>5.3299999999999997E-3</v>
      </c>
      <c r="W36" s="15">
        <f t="shared" si="13"/>
        <v>1.7430000000000001E-2</v>
      </c>
    </row>
    <row r="37" spans="2:23" x14ac:dyDescent="0.25">
      <c r="B37" s="4">
        <v>27</v>
      </c>
      <c r="C37" s="5">
        <v>8.2299999999999995E-3</v>
      </c>
      <c r="D37" s="11">
        <f t="shared" si="0"/>
        <v>5.9199999999999999E-3</v>
      </c>
      <c r="E37" s="15">
        <f t="shared" si="1"/>
        <v>1.823E-2</v>
      </c>
      <c r="F37" s="5">
        <v>1.1730000000000001E-2</v>
      </c>
      <c r="G37" s="11">
        <f t="shared" si="2"/>
        <v>8.43E-3</v>
      </c>
      <c r="H37" s="15">
        <f t="shared" si="3"/>
        <v>2.1729999999999999E-2</v>
      </c>
      <c r="I37" s="5">
        <v>2.1389999999999999E-2</v>
      </c>
      <c r="J37" s="11">
        <f t="shared" si="4"/>
        <v>1.538E-2</v>
      </c>
      <c r="K37" s="15">
        <f t="shared" si="5"/>
        <v>3.1390000000000001E-2</v>
      </c>
      <c r="L37" s="5">
        <v>3.5400000000000002E-3</v>
      </c>
      <c r="M37" s="11">
        <f t="shared" si="6"/>
        <v>2.5500000000000002E-3</v>
      </c>
      <c r="N37" s="15">
        <f t="shared" si="7"/>
        <v>1.354E-2</v>
      </c>
      <c r="O37" s="5">
        <v>3.96E-3</v>
      </c>
      <c r="P37" s="11">
        <f t="shared" si="8"/>
        <v>2.8500000000000001E-3</v>
      </c>
      <c r="Q37" s="15">
        <f t="shared" si="9"/>
        <v>1.396E-2</v>
      </c>
      <c r="R37" s="5">
        <v>7.79E-3</v>
      </c>
      <c r="S37" s="11">
        <f t="shared" si="10"/>
        <v>5.5999999999999999E-3</v>
      </c>
      <c r="T37" s="15">
        <f t="shared" si="11"/>
        <v>1.779E-2</v>
      </c>
      <c r="U37" s="5">
        <v>8.1399999999999997E-3</v>
      </c>
      <c r="V37" s="11">
        <f t="shared" si="12"/>
        <v>5.8500000000000002E-3</v>
      </c>
      <c r="W37" s="15">
        <f t="shared" si="13"/>
        <v>1.814E-2</v>
      </c>
    </row>
    <row r="38" spans="2:23" x14ac:dyDescent="0.25">
      <c r="B38" s="4">
        <v>28</v>
      </c>
      <c r="C38" s="5">
        <v>8.9200000000000008E-3</v>
      </c>
      <c r="D38" s="11">
        <f t="shared" si="0"/>
        <v>6.4200000000000004E-3</v>
      </c>
      <c r="E38" s="15">
        <f t="shared" si="1"/>
        <v>1.8919999999999999E-2</v>
      </c>
      <c r="F38" s="5">
        <v>1.1690000000000001E-2</v>
      </c>
      <c r="G38" s="11">
        <f t="shared" si="2"/>
        <v>8.4200000000000004E-3</v>
      </c>
      <c r="H38" s="15">
        <f t="shared" si="3"/>
        <v>2.1690000000000001E-2</v>
      </c>
      <c r="I38" s="5">
        <v>2.1409999999999998E-2</v>
      </c>
      <c r="J38" s="11">
        <f t="shared" si="4"/>
        <v>1.542E-2</v>
      </c>
      <c r="K38" s="15">
        <f t="shared" si="5"/>
        <v>3.141E-2</v>
      </c>
      <c r="L38" s="5">
        <v>3.9899999999999996E-3</v>
      </c>
      <c r="M38" s="11">
        <f t="shared" si="6"/>
        <v>2.8700000000000002E-3</v>
      </c>
      <c r="N38" s="15">
        <f t="shared" si="7"/>
        <v>1.3990000000000001E-2</v>
      </c>
      <c r="O38" s="5">
        <v>4.1799999999999997E-3</v>
      </c>
      <c r="P38" s="11">
        <f t="shared" si="8"/>
        <v>3.0100000000000001E-3</v>
      </c>
      <c r="Q38" s="15">
        <f t="shared" si="9"/>
        <v>1.418E-2</v>
      </c>
      <c r="R38" s="5">
        <v>8.5000000000000006E-3</v>
      </c>
      <c r="S38" s="11">
        <f t="shared" si="10"/>
        <v>6.1199999999999996E-3</v>
      </c>
      <c r="T38" s="15">
        <f t="shared" si="11"/>
        <v>1.8499999999999999E-2</v>
      </c>
      <c r="U38" s="5">
        <v>8.8400000000000006E-3</v>
      </c>
      <c r="V38" s="11">
        <f t="shared" si="12"/>
        <v>6.3699999999999998E-3</v>
      </c>
      <c r="W38" s="15">
        <f t="shared" si="13"/>
        <v>1.8839999999999999E-2</v>
      </c>
    </row>
    <row r="39" spans="2:23" x14ac:dyDescent="0.25">
      <c r="B39" s="4">
        <v>29</v>
      </c>
      <c r="C39" s="5">
        <v>9.6100000000000005E-3</v>
      </c>
      <c r="D39" s="11">
        <f t="shared" si="0"/>
        <v>6.9300000000000004E-3</v>
      </c>
      <c r="E39" s="15">
        <f t="shared" si="1"/>
        <v>1.9609999999999999E-2</v>
      </c>
      <c r="F39" s="5">
        <v>1.1639999999999999E-2</v>
      </c>
      <c r="G39" s="11">
        <f t="shared" si="2"/>
        <v>8.3999999999999995E-3</v>
      </c>
      <c r="H39" s="15">
        <f t="shared" si="3"/>
        <v>2.164E-2</v>
      </c>
      <c r="I39" s="5">
        <v>2.1389999999999999E-2</v>
      </c>
      <c r="J39" s="11">
        <f t="shared" si="4"/>
        <v>1.5429999999999999E-2</v>
      </c>
      <c r="K39" s="15">
        <f t="shared" si="5"/>
        <v>3.1390000000000001E-2</v>
      </c>
      <c r="L39" s="5">
        <v>4.45E-3</v>
      </c>
      <c r="M39" s="11">
        <f t="shared" si="6"/>
        <v>3.2100000000000002E-3</v>
      </c>
      <c r="N39" s="15">
        <f t="shared" si="7"/>
        <v>1.4449999999999999E-2</v>
      </c>
      <c r="O39" s="5">
        <v>4.4600000000000004E-3</v>
      </c>
      <c r="P39" s="11">
        <f t="shared" si="8"/>
        <v>3.2200000000000002E-3</v>
      </c>
      <c r="Q39" s="15">
        <f t="shared" si="9"/>
        <v>1.4460000000000001E-2</v>
      </c>
      <c r="R39" s="5">
        <v>9.1900000000000003E-3</v>
      </c>
      <c r="S39" s="11">
        <f t="shared" si="10"/>
        <v>6.6299999999999996E-3</v>
      </c>
      <c r="T39" s="15">
        <f t="shared" si="11"/>
        <v>1.9189999999999999E-2</v>
      </c>
      <c r="U39" s="5">
        <v>9.5300000000000003E-3</v>
      </c>
      <c r="V39" s="11">
        <f t="shared" si="12"/>
        <v>6.8799999999999998E-3</v>
      </c>
      <c r="W39" s="15">
        <f t="shared" si="13"/>
        <v>1.9529999999999999E-2</v>
      </c>
    </row>
    <row r="40" spans="2:23" ht="15.75" thickBot="1" x14ac:dyDescent="0.3">
      <c r="B40" s="6">
        <v>30</v>
      </c>
      <c r="C40" s="7">
        <v>1.0279999999999999E-2</v>
      </c>
      <c r="D40" s="12">
        <f t="shared" si="0"/>
        <v>7.43E-3</v>
      </c>
      <c r="E40" s="16">
        <f t="shared" si="1"/>
        <v>2.0279999999999999E-2</v>
      </c>
      <c r="F40" s="7">
        <v>1.159E-2</v>
      </c>
      <c r="G40" s="12">
        <f t="shared" si="2"/>
        <v>8.3800000000000003E-3</v>
      </c>
      <c r="H40" s="16">
        <f t="shared" si="3"/>
        <v>2.1590000000000002E-2</v>
      </c>
      <c r="I40" s="7">
        <v>2.1319999999999999E-2</v>
      </c>
      <c r="J40" s="12">
        <f t="shared" si="4"/>
        <v>1.541E-2</v>
      </c>
      <c r="K40" s="16">
        <f t="shared" si="5"/>
        <v>3.1320000000000001E-2</v>
      </c>
      <c r="L40" s="7">
        <v>4.9100000000000003E-3</v>
      </c>
      <c r="M40" s="12">
        <f t="shared" si="6"/>
        <v>3.5500000000000002E-3</v>
      </c>
      <c r="N40" s="16">
        <f t="shared" si="7"/>
        <v>1.491E-2</v>
      </c>
      <c r="O40" s="7">
        <v>4.81E-3</v>
      </c>
      <c r="P40" s="12">
        <f t="shared" si="8"/>
        <v>3.48E-3</v>
      </c>
      <c r="Q40" s="16">
        <f t="shared" si="9"/>
        <v>1.481E-2</v>
      </c>
      <c r="R40" s="7">
        <v>9.8700000000000003E-3</v>
      </c>
      <c r="S40" s="12">
        <f t="shared" si="10"/>
        <v>7.1300000000000001E-3</v>
      </c>
      <c r="T40" s="16">
        <f t="shared" si="11"/>
        <v>1.9869999999999999E-2</v>
      </c>
      <c r="U40" s="7">
        <v>1.0200000000000001E-2</v>
      </c>
      <c r="V40" s="12">
        <f t="shared" si="12"/>
        <v>7.3699999999999998E-3</v>
      </c>
      <c r="W40" s="16">
        <f t="shared" si="13"/>
        <v>2.0199999999999999E-2</v>
      </c>
    </row>
    <row r="41" spans="2:23" x14ac:dyDescent="0.25">
      <c r="B41" s="2">
        <v>31</v>
      </c>
      <c r="C41" s="3">
        <v>1.093E-2</v>
      </c>
      <c r="D41" s="10">
        <f t="shared" si="0"/>
        <v>7.9100000000000004E-3</v>
      </c>
      <c r="E41" s="14">
        <f t="shared" si="1"/>
        <v>2.0930000000000001E-2</v>
      </c>
      <c r="F41" s="3">
        <v>1.154E-2</v>
      </c>
      <c r="G41" s="10">
        <f t="shared" si="2"/>
        <v>8.3599999999999994E-3</v>
      </c>
      <c r="H41" s="14">
        <f t="shared" si="3"/>
        <v>2.154E-2</v>
      </c>
      <c r="I41" s="3">
        <v>2.1180000000000001E-2</v>
      </c>
      <c r="J41" s="10">
        <f t="shared" si="4"/>
        <v>1.5339999999999999E-2</v>
      </c>
      <c r="K41" s="14">
        <f t="shared" si="5"/>
        <v>3.1179999999999999E-2</v>
      </c>
      <c r="L41" s="3">
        <v>5.3699999999999998E-3</v>
      </c>
      <c r="M41" s="10">
        <f t="shared" si="6"/>
        <v>3.8899999999999998E-3</v>
      </c>
      <c r="N41" s="14">
        <f t="shared" si="7"/>
        <v>1.537E-2</v>
      </c>
      <c r="O41" s="3">
        <v>5.2100000000000002E-3</v>
      </c>
      <c r="P41" s="10">
        <f t="shared" si="8"/>
        <v>3.7699999999999999E-3</v>
      </c>
      <c r="Q41" s="14">
        <f t="shared" si="9"/>
        <v>1.521E-2</v>
      </c>
      <c r="R41" s="3">
        <v>1.0540000000000001E-2</v>
      </c>
      <c r="S41" s="10">
        <f t="shared" si="10"/>
        <v>7.6299999999999996E-3</v>
      </c>
      <c r="T41" s="14">
        <f t="shared" si="11"/>
        <v>2.0539999999999999E-2</v>
      </c>
      <c r="U41" s="3">
        <v>1.085E-2</v>
      </c>
      <c r="V41" s="10">
        <f t="shared" si="12"/>
        <v>7.8600000000000007E-3</v>
      </c>
      <c r="W41" s="14">
        <f t="shared" si="13"/>
        <v>2.085E-2</v>
      </c>
    </row>
    <row r="42" spans="2:23" x14ac:dyDescent="0.25">
      <c r="B42" s="4">
        <v>32</v>
      </c>
      <c r="C42" s="5">
        <v>1.1560000000000001E-2</v>
      </c>
      <c r="D42" s="11">
        <f t="shared" si="0"/>
        <v>8.3899999999999999E-3</v>
      </c>
      <c r="E42" s="15">
        <f t="shared" si="1"/>
        <v>2.1559999999999999E-2</v>
      </c>
      <c r="F42" s="5">
        <v>1.1480000000000001E-2</v>
      </c>
      <c r="G42" s="11">
        <f t="shared" si="2"/>
        <v>8.3300000000000006E-3</v>
      </c>
      <c r="H42" s="15">
        <f t="shared" si="3"/>
        <v>2.1479999999999999E-2</v>
      </c>
      <c r="I42" s="5">
        <v>2.0990000000000002E-2</v>
      </c>
      <c r="J42" s="11">
        <f t="shared" si="4"/>
        <v>1.523E-2</v>
      </c>
      <c r="K42" s="15">
        <f t="shared" si="5"/>
        <v>3.099E-2</v>
      </c>
      <c r="L42" s="5">
        <v>5.8300000000000001E-3</v>
      </c>
      <c r="M42" s="11">
        <f t="shared" si="6"/>
        <v>4.2300000000000003E-3</v>
      </c>
      <c r="N42" s="15">
        <f t="shared" si="7"/>
        <v>1.583E-2</v>
      </c>
      <c r="O42" s="5">
        <v>5.6699999999999997E-3</v>
      </c>
      <c r="P42" s="11">
        <f t="shared" si="8"/>
        <v>4.1099999999999999E-3</v>
      </c>
      <c r="Q42" s="15">
        <f t="shared" si="9"/>
        <v>1.567E-2</v>
      </c>
      <c r="R42" s="5">
        <v>1.1180000000000001E-2</v>
      </c>
      <c r="S42" s="11">
        <f t="shared" si="10"/>
        <v>8.1099999999999992E-3</v>
      </c>
      <c r="T42" s="15">
        <f t="shared" si="11"/>
        <v>2.1180000000000001E-2</v>
      </c>
      <c r="U42" s="5">
        <v>1.149E-2</v>
      </c>
      <c r="V42" s="11">
        <f t="shared" si="12"/>
        <v>8.3400000000000002E-3</v>
      </c>
      <c r="W42" s="15">
        <f t="shared" si="13"/>
        <v>2.1489999999999999E-2</v>
      </c>
    </row>
    <row r="43" spans="2:23" x14ac:dyDescent="0.25">
      <c r="B43" s="4">
        <v>33</v>
      </c>
      <c r="C43" s="5">
        <v>1.218E-2</v>
      </c>
      <c r="D43" s="11">
        <f t="shared" ref="D43:D74" si="14">IF(C43&lt;0,C43,ROUND(C43 - INDEX(ShockDown,$B43)*ABS(C43),5))</f>
        <v>8.8500000000000002E-3</v>
      </c>
      <c r="E43" s="15">
        <f t="shared" ref="E43:E74" si="15">ROUND(C43 + MAX(0.01,INDEX(ShockUp,$B43)*ABS(C43)),5)</f>
        <v>2.2179999999999998E-2</v>
      </c>
      <c r="F43" s="5">
        <v>1.142E-2</v>
      </c>
      <c r="G43" s="11">
        <f t="shared" ref="G43:G74" si="16">IF(F43&lt;0,F43,ROUND(F43 - INDEX(ShockDown,$B43)*ABS(F43),5))</f>
        <v>8.3000000000000001E-3</v>
      </c>
      <c r="H43" s="15">
        <f t="shared" ref="H43:H74" si="17">ROUND(F43 + MAX(0.01,INDEX(ShockUp,$B43)*ABS(F43)),5)</f>
        <v>2.1420000000000002E-2</v>
      </c>
      <c r="I43" s="5">
        <v>2.078E-2</v>
      </c>
      <c r="J43" s="11">
        <f t="shared" ref="J43:J74" si="18">IF(I43&lt;0,I43,ROUND(I43 - INDEX(ShockDown,$B43)*ABS(I43),5))</f>
        <v>1.5100000000000001E-2</v>
      </c>
      <c r="K43" s="15">
        <f t="shared" ref="K43:K74" si="19">ROUND(I43 + MAX(0.01,INDEX(ShockUp,$B43)*ABS(I43)),5)</f>
        <v>3.0779999999999998E-2</v>
      </c>
      <c r="L43" s="5">
        <v>6.28E-3</v>
      </c>
      <c r="M43" s="11">
        <f t="shared" ref="M43:M74" si="20">IF(L43&lt;0,L43,ROUND(L43 - INDEX(ShockDown,$B43)*ABS(L43),5))</f>
        <v>4.5599999999999998E-3</v>
      </c>
      <c r="N43" s="15">
        <f t="shared" ref="N43:N74" si="21">ROUND(L43 + MAX(0.01,INDEX(ShockUp,$B43)*ABS(L43)),5)</f>
        <v>1.6279999999999999E-2</v>
      </c>
      <c r="O43" s="5">
        <v>6.1500000000000001E-3</v>
      </c>
      <c r="P43" s="11">
        <f t="shared" ref="P43:P74" si="22">IF(O43&lt;0,O43,ROUND(O43 - INDEX(ShockDown,$B43)*ABS(O43),5))</f>
        <v>4.47E-3</v>
      </c>
      <c r="Q43" s="15">
        <f t="shared" ref="Q43:Q74" si="23">ROUND(O43 + MAX(0.01,INDEX(ShockUp,$B43)*ABS(O43)),5)</f>
        <v>1.6150000000000001E-2</v>
      </c>
      <c r="R43" s="5">
        <v>1.18E-2</v>
      </c>
      <c r="S43" s="11">
        <f t="shared" si="10"/>
        <v>8.5800000000000008E-3</v>
      </c>
      <c r="T43" s="15">
        <f t="shared" si="11"/>
        <v>2.18E-2</v>
      </c>
      <c r="U43" s="5">
        <v>1.21E-2</v>
      </c>
      <c r="V43" s="11">
        <f t="shared" si="12"/>
        <v>8.7899999999999992E-3</v>
      </c>
      <c r="W43" s="15">
        <f t="shared" si="13"/>
        <v>2.2100000000000002E-2</v>
      </c>
    </row>
    <row r="44" spans="2:23" x14ac:dyDescent="0.25">
      <c r="B44" s="4">
        <v>34</v>
      </c>
      <c r="C44" s="5">
        <v>1.277E-2</v>
      </c>
      <c r="D44" s="11">
        <f t="shared" si="14"/>
        <v>9.2999999999999992E-3</v>
      </c>
      <c r="E44" s="15">
        <f t="shared" si="15"/>
        <v>2.2769999999999999E-2</v>
      </c>
      <c r="F44" s="5">
        <v>1.1350000000000001E-2</v>
      </c>
      <c r="G44" s="11">
        <f t="shared" si="16"/>
        <v>8.26E-3</v>
      </c>
      <c r="H44" s="15">
        <f t="shared" si="17"/>
        <v>2.1350000000000001E-2</v>
      </c>
      <c r="I44" s="5">
        <v>2.0549999999999999E-2</v>
      </c>
      <c r="J44" s="11">
        <f t="shared" si="18"/>
        <v>1.4959999999999999E-2</v>
      </c>
      <c r="K44" s="15">
        <f t="shared" si="19"/>
        <v>3.0550000000000001E-2</v>
      </c>
      <c r="L44" s="5">
        <v>6.7200000000000003E-3</v>
      </c>
      <c r="M44" s="11">
        <f t="shared" si="20"/>
        <v>4.8900000000000002E-3</v>
      </c>
      <c r="N44" s="15">
        <f t="shared" si="21"/>
        <v>1.6719999999999999E-2</v>
      </c>
      <c r="O44" s="5">
        <v>6.6499999999999997E-3</v>
      </c>
      <c r="P44" s="11">
        <f t="shared" si="22"/>
        <v>4.8399999999999997E-3</v>
      </c>
      <c r="Q44" s="15">
        <f t="shared" si="23"/>
        <v>1.6650000000000002E-2</v>
      </c>
      <c r="R44" s="5">
        <v>1.24E-2</v>
      </c>
      <c r="S44" s="11">
        <f t="shared" si="10"/>
        <v>9.0299999999999998E-3</v>
      </c>
      <c r="T44" s="15">
        <f t="shared" si="11"/>
        <v>2.24E-2</v>
      </c>
      <c r="U44" s="5">
        <v>1.269E-2</v>
      </c>
      <c r="V44" s="11">
        <f t="shared" si="12"/>
        <v>9.2399999999999999E-3</v>
      </c>
      <c r="W44" s="15">
        <f t="shared" si="13"/>
        <v>2.2689999999999998E-2</v>
      </c>
    </row>
    <row r="45" spans="2:23" x14ac:dyDescent="0.25">
      <c r="B45" s="6">
        <v>35</v>
      </c>
      <c r="C45" s="7">
        <v>1.3339999999999999E-2</v>
      </c>
      <c r="D45" s="12">
        <f t="shared" si="14"/>
        <v>9.7300000000000008E-3</v>
      </c>
      <c r="E45" s="16">
        <f t="shared" si="15"/>
        <v>2.334E-2</v>
      </c>
      <c r="F45" s="7">
        <v>1.128E-2</v>
      </c>
      <c r="G45" s="12">
        <f t="shared" si="16"/>
        <v>8.2299999999999995E-3</v>
      </c>
      <c r="H45" s="16">
        <f t="shared" si="17"/>
        <v>2.128E-2</v>
      </c>
      <c r="I45" s="7">
        <v>2.0330000000000001E-2</v>
      </c>
      <c r="J45" s="12">
        <f t="shared" si="18"/>
        <v>1.4829999999999999E-2</v>
      </c>
      <c r="K45" s="16">
        <f t="shared" si="19"/>
        <v>3.0329999999999999E-2</v>
      </c>
      <c r="L45" s="7">
        <v>7.1500000000000001E-3</v>
      </c>
      <c r="M45" s="12">
        <f t="shared" si="20"/>
        <v>5.2100000000000002E-3</v>
      </c>
      <c r="N45" s="16">
        <f t="shared" si="21"/>
        <v>1.7149999999999999E-2</v>
      </c>
      <c r="O45" s="7">
        <v>7.1700000000000002E-3</v>
      </c>
      <c r="P45" s="12">
        <f t="shared" si="22"/>
        <v>5.2300000000000003E-3</v>
      </c>
      <c r="Q45" s="16">
        <f t="shared" si="23"/>
        <v>1.7170000000000001E-2</v>
      </c>
      <c r="R45" s="7">
        <v>1.298E-2</v>
      </c>
      <c r="S45" s="12">
        <f t="shared" si="10"/>
        <v>9.4699999999999993E-3</v>
      </c>
      <c r="T45" s="16">
        <f t="shared" si="11"/>
        <v>2.298E-2</v>
      </c>
      <c r="U45" s="7">
        <v>1.3270000000000001E-2</v>
      </c>
      <c r="V45" s="12">
        <f t="shared" si="12"/>
        <v>9.6799999999999994E-3</v>
      </c>
      <c r="W45" s="16">
        <f t="shared" si="13"/>
        <v>2.3269999999999999E-2</v>
      </c>
    </row>
    <row r="46" spans="2:23" x14ac:dyDescent="0.25">
      <c r="B46" s="4">
        <v>36</v>
      </c>
      <c r="C46" s="5">
        <v>1.389E-2</v>
      </c>
      <c r="D46" s="11">
        <f t="shared" si="14"/>
        <v>1.0149999999999999E-2</v>
      </c>
      <c r="E46" s="15">
        <f t="shared" si="15"/>
        <v>2.3890000000000002E-2</v>
      </c>
      <c r="F46" s="5">
        <v>1.119E-2</v>
      </c>
      <c r="G46" s="11">
        <f t="shared" si="16"/>
        <v>8.1799999999999998E-3</v>
      </c>
      <c r="H46" s="15">
        <f t="shared" si="17"/>
        <v>2.1190000000000001E-2</v>
      </c>
      <c r="I46" s="5">
        <v>2.01E-2</v>
      </c>
      <c r="J46" s="11">
        <f t="shared" si="18"/>
        <v>1.468E-2</v>
      </c>
      <c r="K46" s="15">
        <f t="shared" si="19"/>
        <v>3.0099999999999998E-2</v>
      </c>
      <c r="L46" s="5">
        <v>7.5700000000000003E-3</v>
      </c>
      <c r="M46" s="11">
        <f t="shared" si="20"/>
        <v>5.5300000000000002E-3</v>
      </c>
      <c r="N46" s="15">
        <f t="shared" si="21"/>
        <v>1.7569999999999999E-2</v>
      </c>
      <c r="O46" s="5">
        <v>7.7000000000000002E-3</v>
      </c>
      <c r="P46" s="11">
        <f t="shared" si="22"/>
        <v>5.6299999999999996E-3</v>
      </c>
      <c r="Q46" s="15">
        <f t="shared" si="23"/>
        <v>1.77E-2</v>
      </c>
      <c r="R46" s="5">
        <v>1.354E-2</v>
      </c>
      <c r="S46" s="11">
        <f t="shared" si="10"/>
        <v>9.8899999999999995E-3</v>
      </c>
      <c r="T46" s="15">
        <f t="shared" si="11"/>
        <v>2.3539999999999998E-2</v>
      </c>
      <c r="U46" s="5">
        <v>1.3820000000000001E-2</v>
      </c>
      <c r="V46" s="11">
        <f t="shared" si="12"/>
        <v>1.01E-2</v>
      </c>
      <c r="W46" s="15">
        <f t="shared" si="13"/>
        <v>2.3820000000000001E-2</v>
      </c>
    </row>
    <row r="47" spans="2:23" x14ac:dyDescent="0.25">
      <c r="B47" s="4">
        <v>37</v>
      </c>
      <c r="C47" s="5">
        <v>1.4409999999999999E-2</v>
      </c>
      <c r="D47" s="11">
        <f t="shared" si="14"/>
        <v>1.055E-2</v>
      </c>
      <c r="E47" s="15">
        <f t="shared" si="15"/>
        <v>2.4410000000000001E-2</v>
      </c>
      <c r="F47" s="5">
        <v>1.1089999999999999E-2</v>
      </c>
      <c r="G47" s="11">
        <f t="shared" si="16"/>
        <v>8.1200000000000005E-3</v>
      </c>
      <c r="H47" s="15">
        <f t="shared" si="17"/>
        <v>2.1090000000000001E-2</v>
      </c>
      <c r="I47" s="5">
        <v>1.9900000000000001E-2</v>
      </c>
      <c r="J47" s="11">
        <f t="shared" si="18"/>
        <v>1.456E-2</v>
      </c>
      <c r="K47" s="15">
        <f t="shared" si="19"/>
        <v>2.9899999999999999E-2</v>
      </c>
      <c r="L47" s="5">
        <v>7.9799999999999992E-3</v>
      </c>
      <c r="M47" s="11">
        <f t="shared" si="20"/>
        <v>5.8399999999999997E-3</v>
      </c>
      <c r="N47" s="15">
        <f t="shared" si="21"/>
        <v>1.7979999999999999E-2</v>
      </c>
      <c r="O47" s="5">
        <v>8.2199999999999999E-3</v>
      </c>
      <c r="P47" s="11">
        <f t="shared" si="22"/>
        <v>6.0200000000000002E-3</v>
      </c>
      <c r="Q47" s="15">
        <f t="shared" si="23"/>
        <v>1.822E-2</v>
      </c>
      <c r="R47" s="5">
        <v>1.4080000000000001E-2</v>
      </c>
      <c r="S47" s="11">
        <f t="shared" si="10"/>
        <v>1.03E-2</v>
      </c>
      <c r="T47" s="15">
        <f t="shared" si="11"/>
        <v>2.4080000000000001E-2</v>
      </c>
      <c r="U47" s="5">
        <v>1.435E-2</v>
      </c>
      <c r="V47" s="11">
        <f t="shared" si="12"/>
        <v>1.0500000000000001E-2</v>
      </c>
      <c r="W47" s="15">
        <f t="shared" si="13"/>
        <v>2.435E-2</v>
      </c>
    </row>
    <row r="48" spans="2:23" x14ac:dyDescent="0.25">
      <c r="B48" s="4">
        <v>38</v>
      </c>
      <c r="C48" s="5">
        <v>1.4919999999999999E-2</v>
      </c>
      <c r="D48" s="11">
        <f t="shared" si="14"/>
        <v>1.094E-2</v>
      </c>
      <c r="E48" s="15">
        <f t="shared" si="15"/>
        <v>2.4920000000000001E-2</v>
      </c>
      <c r="F48" s="5">
        <v>1.0970000000000001E-2</v>
      </c>
      <c r="G48" s="11">
        <f t="shared" si="16"/>
        <v>8.0400000000000003E-3</v>
      </c>
      <c r="H48" s="15">
        <f t="shared" si="17"/>
        <v>2.0969999999999999E-2</v>
      </c>
      <c r="I48" s="5">
        <v>1.9699999999999999E-2</v>
      </c>
      <c r="J48" s="11">
        <f t="shared" si="18"/>
        <v>1.444E-2</v>
      </c>
      <c r="K48" s="15">
        <f t="shared" si="19"/>
        <v>2.9700000000000001E-2</v>
      </c>
      <c r="L48" s="5">
        <v>8.3800000000000003E-3</v>
      </c>
      <c r="M48" s="11">
        <f t="shared" si="20"/>
        <v>6.1399999999999996E-3</v>
      </c>
      <c r="N48" s="15">
        <f t="shared" si="21"/>
        <v>1.8380000000000001E-2</v>
      </c>
      <c r="O48" s="5">
        <v>8.7399999999999995E-3</v>
      </c>
      <c r="P48" s="11">
        <f t="shared" si="22"/>
        <v>6.4099999999999999E-3</v>
      </c>
      <c r="Q48" s="15">
        <f t="shared" si="23"/>
        <v>1.874E-2</v>
      </c>
      <c r="R48" s="5">
        <v>1.46E-2</v>
      </c>
      <c r="S48" s="11">
        <f t="shared" si="10"/>
        <v>1.0699999999999999E-2</v>
      </c>
      <c r="T48" s="15">
        <f t="shared" si="11"/>
        <v>2.46E-2</v>
      </c>
      <c r="U48" s="5">
        <v>1.486E-2</v>
      </c>
      <c r="V48" s="11">
        <f t="shared" si="12"/>
        <v>1.089E-2</v>
      </c>
      <c r="W48" s="15">
        <f t="shared" si="13"/>
        <v>2.486E-2</v>
      </c>
    </row>
    <row r="49" spans="2:23" x14ac:dyDescent="0.25">
      <c r="B49" s="4">
        <v>39</v>
      </c>
      <c r="C49" s="5">
        <v>1.541E-2</v>
      </c>
      <c r="D49" s="11">
        <f t="shared" si="14"/>
        <v>1.132E-2</v>
      </c>
      <c r="E49" s="15">
        <f t="shared" si="15"/>
        <v>2.5409999999999999E-2</v>
      </c>
      <c r="F49" s="5">
        <v>1.0829999999999999E-2</v>
      </c>
      <c r="G49" s="11">
        <f t="shared" si="16"/>
        <v>7.9500000000000005E-3</v>
      </c>
      <c r="H49" s="15">
        <f t="shared" si="17"/>
        <v>2.0830000000000001E-2</v>
      </c>
      <c r="I49" s="5">
        <v>1.9529999999999999E-2</v>
      </c>
      <c r="J49" s="11">
        <f t="shared" si="18"/>
        <v>1.434E-2</v>
      </c>
      <c r="K49" s="15">
        <f t="shared" si="19"/>
        <v>2.9530000000000001E-2</v>
      </c>
      <c r="L49" s="5">
        <v>8.7600000000000004E-3</v>
      </c>
      <c r="M49" s="11">
        <f t="shared" si="20"/>
        <v>6.43E-3</v>
      </c>
      <c r="N49" s="15">
        <f t="shared" si="21"/>
        <v>1.8759999999999999E-2</v>
      </c>
      <c r="O49" s="5">
        <v>9.2599999999999991E-3</v>
      </c>
      <c r="P49" s="11">
        <f t="shared" si="22"/>
        <v>6.7999999999999996E-3</v>
      </c>
      <c r="Q49" s="15">
        <f t="shared" si="23"/>
        <v>1.9259999999999999E-2</v>
      </c>
      <c r="R49" s="5">
        <v>1.5089999999999999E-2</v>
      </c>
      <c r="S49" s="11">
        <f t="shared" si="10"/>
        <v>1.108E-2</v>
      </c>
      <c r="T49" s="15">
        <f t="shared" si="11"/>
        <v>2.5090000000000001E-2</v>
      </c>
      <c r="U49" s="5">
        <v>1.5350000000000001E-2</v>
      </c>
      <c r="V49" s="11">
        <f t="shared" si="12"/>
        <v>1.1270000000000001E-2</v>
      </c>
      <c r="W49" s="15">
        <f t="shared" si="13"/>
        <v>2.5350000000000001E-2</v>
      </c>
    </row>
    <row r="50" spans="2:23" x14ac:dyDescent="0.25">
      <c r="B50" s="6">
        <v>40</v>
      </c>
      <c r="C50" s="7">
        <v>1.5879999999999998E-2</v>
      </c>
      <c r="D50" s="12">
        <f t="shared" si="14"/>
        <v>1.1679999999999999E-2</v>
      </c>
      <c r="E50" s="16">
        <f t="shared" si="15"/>
        <v>2.588E-2</v>
      </c>
      <c r="F50" s="7">
        <v>1.068E-2</v>
      </c>
      <c r="G50" s="12">
        <f t="shared" si="16"/>
        <v>7.8600000000000007E-3</v>
      </c>
      <c r="H50" s="16">
        <f t="shared" si="17"/>
        <v>2.068E-2</v>
      </c>
      <c r="I50" s="7">
        <v>1.9380000000000001E-2</v>
      </c>
      <c r="J50" s="12">
        <f t="shared" si="18"/>
        <v>1.426E-2</v>
      </c>
      <c r="K50" s="16">
        <f t="shared" si="19"/>
        <v>2.938E-2</v>
      </c>
      <c r="L50" s="7">
        <v>9.1400000000000006E-3</v>
      </c>
      <c r="M50" s="12">
        <f t="shared" si="20"/>
        <v>6.7200000000000003E-3</v>
      </c>
      <c r="N50" s="16">
        <f t="shared" si="21"/>
        <v>1.9140000000000001E-2</v>
      </c>
      <c r="O50" s="7">
        <v>9.7699999999999992E-3</v>
      </c>
      <c r="P50" s="12">
        <f t="shared" si="22"/>
        <v>7.1900000000000002E-3</v>
      </c>
      <c r="Q50" s="16">
        <f t="shared" si="23"/>
        <v>1.9769999999999999E-2</v>
      </c>
      <c r="R50" s="7">
        <v>1.5570000000000001E-2</v>
      </c>
      <c r="S50" s="12">
        <f t="shared" si="10"/>
        <v>1.146E-2</v>
      </c>
      <c r="T50" s="16">
        <f t="shared" si="11"/>
        <v>2.5569999999999999E-2</v>
      </c>
      <c r="U50" s="7">
        <v>1.5820000000000001E-2</v>
      </c>
      <c r="V50" s="12">
        <f t="shared" si="12"/>
        <v>1.1639999999999999E-2</v>
      </c>
      <c r="W50" s="16">
        <f t="shared" si="13"/>
        <v>2.5819999999999999E-2</v>
      </c>
    </row>
    <row r="51" spans="2:23" x14ac:dyDescent="0.25">
      <c r="B51" s="4">
        <v>41</v>
      </c>
      <c r="C51" s="5">
        <v>1.634E-2</v>
      </c>
      <c r="D51" s="11">
        <f t="shared" si="14"/>
        <v>1.204E-2</v>
      </c>
      <c r="E51" s="15">
        <f t="shared" si="15"/>
        <v>2.6339999999999999E-2</v>
      </c>
      <c r="F51" s="5">
        <v>1.0500000000000001E-2</v>
      </c>
      <c r="G51" s="11">
        <f t="shared" si="16"/>
        <v>7.7400000000000004E-3</v>
      </c>
      <c r="H51" s="15">
        <f t="shared" si="17"/>
        <v>2.0500000000000001E-2</v>
      </c>
      <c r="I51" s="5">
        <v>1.925E-2</v>
      </c>
      <c r="J51" s="11">
        <f t="shared" si="18"/>
        <v>1.4189999999999999E-2</v>
      </c>
      <c r="K51" s="15">
        <f t="shared" si="19"/>
        <v>2.9250000000000002E-2</v>
      </c>
      <c r="L51" s="5">
        <v>9.4999999999999998E-3</v>
      </c>
      <c r="M51" s="11">
        <f t="shared" si="20"/>
        <v>7.0000000000000001E-3</v>
      </c>
      <c r="N51" s="15">
        <f t="shared" si="21"/>
        <v>1.95E-2</v>
      </c>
      <c r="O51" s="5">
        <v>1.027E-2</v>
      </c>
      <c r="P51" s="11">
        <f t="shared" si="22"/>
        <v>7.5700000000000003E-3</v>
      </c>
      <c r="Q51" s="15">
        <f t="shared" si="23"/>
        <v>2.027E-2</v>
      </c>
      <c r="R51" s="5">
        <v>1.6029999999999999E-2</v>
      </c>
      <c r="S51" s="11">
        <f t="shared" si="10"/>
        <v>1.1809999999999999E-2</v>
      </c>
      <c r="T51" s="15">
        <f t="shared" si="11"/>
        <v>2.6030000000000001E-2</v>
      </c>
      <c r="U51" s="5">
        <v>1.6279999999999999E-2</v>
      </c>
      <c r="V51" s="11">
        <f t="shared" si="12"/>
        <v>1.2E-2</v>
      </c>
      <c r="W51" s="15">
        <f t="shared" si="13"/>
        <v>2.6280000000000001E-2</v>
      </c>
    </row>
    <row r="52" spans="2:23" x14ac:dyDescent="0.25">
      <c r="B52" s="4">
        <v>42</v>
      </c>
      <c r="C52" s="5">
        <v>1.677E-2</v>
      </c>
      <c r="D52" s="11">
        <f t="shared" si="14"/>
        <v>1.238E-2</v>
      </c>
      <c r="E52" s="15">
        <f t="shared" si="15"/>
        <v>2.6769999999999999E-2</v>
      </c>
      <c r="F52" s="5">
        <v>1.0319999999999999E-2</v>
      </c>
      <c r="G52" s="11">
        <f t="shared" si="16"/>
        <v>7.62E-3</v>
      </c>
      <c r="H52" s="15">
        <f t="shared" si="17"/>
        <v>2.0320000000000001E-2</v>
      </c>
      <c r="I52" s="5">
        <v>1.915E-2</v>
      </c>
      <c r="J52" s="11">
        <f t="shared" si="18"/>
        <v>1.414E-2</v>
      </c>
      <c r="K52" s="15">
        <f t="shared" si="19"/>
        <v>2.9149999999999999E-2</v>
      </c>
      <c r="L52" s="5">
        <v>9.8499999999999994E-3</v>
      </c>
      <c r="M52" s="11">
        <f t="shared" si="20"/>
        <v>7.2700000000000004E-3</v>
      </c>
      <c r="N52" s="15">
        <f t="shared" si="21"/>
        <v>1.985E-2</v>
      </c>
      <c r="O52" s="5">
        <v>1.076E-2</v>
      </c>
      <c r="P52" s="11">
        <f t="shared" si="22"/>
        <v>7.9399999999999991E-3</v>
      </c>
      <c r="Q52" s="15">
        <f t="shared" si="23"/>
        <v>2.0760000000000001E-2</v>
      </c>
      <c r="R52" s="5">
        <v>1.6469999999999999E-2</v>
      </c>
      <c r="S52" s="11">
        <f t="shared" si="10"/>
        <v>1.2160000000000001E-2</v>
      </c>
      <c r="T52" s="15">
        <f t="shared" si="11"/>
        <v>2.647E-2</v>
      </c>
      <c r="U52" s="5">
        <v>1.6709999999999999E-2</v>
      </c>
      <c r="V52" s="11">
        <f t="shared" si="12"/>
        <v>1.234E-2</v>
      </c>
      <c r="W52" s="15">
        <f t="shared" si="13"/>
        <v>2.6710000000000001E-2</v>
      </c>
    </row>
    <row r="53" spans="2:23" x14ac:dyDescent="0.25">
      <c r="B53" s="4">
        <v>43</v>
      </c>
      <c r="C53" s="5">
        <v>1.719E-2</v>
      </c>
      <c r="D53" s="11">
        <f t="shared" si="14"/>
        <v>1.2710000000000001E-2</v>
      </c>
      <c r="E53" s="15">
        <f t="shared" si="15"/>
        <v>2.7189999999999999E-2</v>
      </c>
      <c r="F53" s="5">
        <v>1.0149999999999999E-2</v>
      </c>
      <c r="G53" s="11">
        <f t="shared" si="16"/>
        <v>7.5100000000000002E-3</v>
      </c>
      <c r="H53" s="15">
        <f t="shared" si="17"/>
        <v>2.0150000000000001E-2</v>
      </c>
      <c r="I53" s="5">
        <v>1.907E-2</v>
      </c>
      <c r="J53" s="11">
        <f t="shared" si="18"/>
        <v>1.41E-2</v>
      </c>
      <c r="K53" s="15">
        <f t="shared" si="19"/>
        <v>2.9069999999999999E-2</v>
      </c>
      <c r="L53" s="5">
        <v>1.018E-2</v>
      </c>
      <c r="M53" s="11">
        <f t="shared" si="20"/>
        <v>7.5300000000000002E-3</v>
      </c>
      <c r="N53" s="15">
        <f t="shared" si="21"/>
        <v>2.018E-2</v>
      </c>
      <c r="O53" s="5">
        <v>1.124E-2</v>
      </c>
      <c r="P53" s="11">
        <f t="shared" si="22"/>
        <v>8.3099999999999997E-3</v>
      </c>
      <c r="Q53" s="15">
        <f t="shared" si="23"/>
        <v>2.1239999999999998E-2</v>
      </c>
      <c r="R53" s="5">
        <v>1.6899999999999998E-2</v>
      </c>
      <c r="S53" s="11">
        <f t="shared" si="10"/>
        <v>1.2500000000000001E-2</v>
      </c>
      <c r="T53" s="15">
        <f t="shared" si="11"/>
        <v>2.69E-2</v>
      </c>
      <c r="U53" s="5">
        <v>1.7129999999999999E-2</v>
      </c>
      <c r="V53" s="11">
        <f t="shared" si="12"/>
        <v>1.2670000000000001E-2</v>
      </c>
      <c r="W53" s="15">
        <f t="shared" si="13"/>
        <v>2.7130000000000001E-2</v>
      </c>
    </row>
    <row r="54" spans="2:23" x14ac:dyDescent="0.25">
      <c r="B54" s="4">
        <v>44</v>
      </c>
      <c r="C54" s="5">
        <v>1.7590000000000001E-2</v>
      </c>
      <c r="D54" s="11">
        <f t="shared" si="14"/>
        <v>1.303E-2</v>
      </c>
      <c r="E54" s="15">
        <f t="shared" si="15"/>
        <v>2.759E-2</v>
      </c>
      <c r="F54" s="5">
        <v>1.001E-2</v>
      </c>
      <c r="G54" s="11">
        <f t="shared" si="16"/>
        <v>7.4200000000000004E-3</v>
      </c>
      <c r="H54" s="15">
        <f t="shared" si="17"/>
        <v>2.001E-2</v>
      </c>
      <c r="I54" s="5">
        <v>1.9009999999999999E-2</v>
      </c>
      <c r="J54" s="11">
        <f t="shared" si="18"/>
        <v>1.4080000000000001E-2</v>
      </c>
      <c r="K54" s="15">
        <f t="shared" si="19"/>
        <v>2.9010000000000001E-2</v>
      </c>
      <c r="L54" s="5">
        <v>1.051E-2</v>
      </c>
      <c r="M54" s="11">
        <f t="shared" si="20"/>
        <v>7.79E-3</v>
      </c>
      <c r="N54" s="15">
        <f t="shared" si="21"/>
        <v>2.051E-2</v>
      </c>
      <c r="O54" s="5">
        <v>1.17E-2</v>
      </c>
      <c r="P54" s="11">
        <f t="shared" si="22"/>
        <v>8.6700000000000006E-3</v>
      </c>
      <c r="Q54" s="15">
        <f t="shared" si="23"/>
        <v>2.1700000000000001E-2</v>
      </c>
      <c r="R54" s="5">
        <v>1.7309999999999999E-2</v>
      </c>
      <c r="S54" s="11">
        <f t="shared" si="10"/>
        <v>1.282E-2</v>
      </c>
      <c r="T54" s="15">
        <f t="shared" si="11"/>
        <v>2.7310000000000001E-2</v>
      </c>
      <c r="U54" s="5">
        <v>1.754E-2</v>
      </c>
      <c r="V54" s="11">
        <f t="shared" si="12"/>
        <v>1.299E-2</v>
      </c>
      <c r="W54" s="15">
        <f t="shared" si="13"/>
        <v>2.7539999999999999E-2</v>
      </c>
    </row>
    <row r="55" spans="2:23" ht="15.75" thickBot="1" x14ac:dyDescent="0.3">
      <c r="B55" s="6">
        <v>45</v>
      </c>
      <c r="C55" s="7">
        <v>1.7979999999999999E-2</v>
      </c>
      <c r="D55" s="12">
        <f t="shared" si="14"/>
        <v>1.3339999999999999E-2</v>
      </c>
      <c r="E55" s="16">
        <f t="shared" si="15"/>
        <v>2.7980000000000001E-2</v>
      </c>
      <c r="F55" s="7">
        <v>9.8899999999999995E-3</v>
      </c>
      <c r="G55" s="12">
        <f t="shared" si="16"/>
        <v>7.3400000000000002E-3</v>
      </c>
      <c r="H55" s="16">
        <f t="shared" si="17"/>
        <v>1.9890000000000001E-2</v>
      </c>
      <c r="I55" s="7">
        <v>1.898E-2</v>
      </c>
      <c r="J55" s="12">
        <f t="shared" si="18"/>
        <v>1.409E-2</v>
      </c>
      <c r="K55" s="16">
        <f t="shared" si="19"/>
        <v>2.8979999999999999E-2</v>
      </c>
      <c r="L55" s="7">
        <v>1.0829999999999999E-2</v>
      </c>
      <c r="M55" s="12">
        <f t="shared" si="20"/>
        <v>8.0400000000000003E-3</v>
      </c>
      <c r="N55" s="16">
        <f t="shared" si="21"/>
        <v>2.0830000000000001E-2</v>
      </c>
      <c r="O55" s="7">
        <v>1.2160000000000001E-2</v>
      </c>
      <c r="P55" s="12">
        <f t="shared" si="22"/>
        <v>9.0200000000000002E-3</v>
      </c>
      <c r="Q55" s="16">
        <f t="shared" si="23"/>
        <v>2.2159999999999999E-2</v>
      </c>
      <c r="R55" s="7">
        <v>1.77E-2</v>
      </c>
      <c r="S55" s="12">
        <f t="shared" si="10"/>
        <v>1.3140000000000001E-2</v>
      </c>
      <c r="T55" s="16">
        <f t="shared" si="11"/>
        <v>2.7699999999999999E-2</v>
      </c>
      <c r="U55" s="7">
        <v>1.7930000000000001E-2</v>
      </c>
      <c r="V55" s="12">
        <f t="shared" si="12"/>
        <v>1.3310000000000001E-2</v>
      </c>
      <c r="W55" s="16">
        <f t="shared" si="13"/>
        <v>2.793E-2</v>
      </c>
    </row>
    <row r="56" spans="2:23" x14ac:dyDescent="0.25">
      <c r="B56" s="2">
        <v>46</v>
      </c>
      <c r="C56" s="3">
        <v>1.8360000000000001E-2</v>
      </c>
      <c r="D56" s="10">
        <f t="shared" si="14"/>
        <v>1.3650000000000001E-2</v>
      </c>
      <c r="E56" s="14">
        <f t="shared" si="15"/>
        <v>2.836E-2</v>
      </c>
      <c r="F56" s="3">
        <v>9.8099999999999993E-3</v>
      </c>
      <c r="G56" s="10">
        <f t="shared" si="16"/>
        <v>7.2899999999999996E-3</v>
      </c>
      <c r="H56" s="14">
        <f t="shared" si="17"/>
        <v>1.9810000000000001E-2</v>
      </c>
      <c r="I56" s="3">
        <v>1.898E-2</v>
      </c>
      <c r="J56" s="10">
        <f t="shared" si="18"/>
        <v>1.4109999999999999E-2</v>
      </c>
      <c r="K56" s="14">
        <f t="shared" si="19"/>
        <v>2.8979999999999999E-2</v>
      </c>
      <c r="L56" s="3">
        <v>1.1129999999999999E-2</v>
      </c>
      <c r="M56" s="10">
        <f t="shared" si="20"/>
        <v>8.2699999999999996E-3</v>
      </c>
      <c r="N56" s="14">
        <f t="shared" si="21"/>
        <v>2.1129999999999999E-2</v>
      </c>
      <c r="O56" s="3">
        <v>1.26E-2</v>
      </c>
      <c r="P56" s="10">
        <f t="shared" si="22"/>
        <v>9.3699999999999999E-3</v>
      </c>
      <c r="Q56" s="14">
        <f t="shared" si="23"/>
        <v>2.2599999999999999E-2</v>
      </c>
      <c r="R56" s="3">
        <v>1.8079999999999999E-2</v>
      </c>
      <c r="S56" s="10">
        <f t="shared" si="10"/>
        <v>1.3440000000000001E-2</v>
      </c>
      <c r="T56" s="14">
        <f t="shared" si="11"/>
        <v>2.8080000000000001E-2</v>
      </c>
      <c r="U56" s="3">
        <v>1.83E-2</v>
      </c>
      <c r="V56" s="10">
        <f t="shared" si="12"/>
        <v>1.3599999999999999E-2</v>
      </c>
      <c r="W56" s="14">
        <f t="shared" si="13"/>
        <v>2.8299999999999999E-2</v>
      </c>
    </row>
    <row r="57" spans="2:23" x14ac:dyDescent="0.25">
      <c r="B57" s="4">
        <v>47</v>
      </c>
      <c r="C57" s="5">
        <v>1.8720000000000001E-2</v>
      </c>
      <c r="D57" s="11">
        <f t="shared" si="14"/>
        <v>1.3939999999999999E-2</v>
      </c>
      <c r="E57" s="15">
        <f t="shared" si="15"/>
        <v>2.8719999999999999E-2</v>
      </c>
      <c r="F57" s="5">
        <v>9.7599999999999996E-3</v>
      </c>
      <c r="G57" s="11">
        <f t="shared" si="16"/>
        <v>7.2700000000000004E-3</v>
      </c>
      <c r="H57" s="15">
        <f t="shared" si="17"/>
        <v>1.976E-2</v>
      </c>
      <c r="I57" s="5">
        <v>1.899E-2</v>
      </c>
      <c r="J57" s="11">
        <f t="shared" si="18"/>
        <v>1.414E-2</v>
      </c>
      <c r="K57" s="15">
        <f t="shared" si="19"/>
        <v>2.8989999999999998E-2</v>
      </c>
      <c r="L57" s="5">
        <v>1.142E-2</v>
      </c>
      <c r="M57" s="11">
        <f t="shared" si="20"/>
        <v>8.5000000000000006E-3</v>
      </c>
      <c r="N57" s="15">
        <f t="shared" si="21"/>
        <v>2.1420000000000002E-2</v>
      </c>
      <c r="O57" s="5">
        <v>1.303E-2</v>
      </c>
      <c r="P57" s="11">
        <f t="shared" si="22"/>
        <v>9.7000000000000003E-3</v>
      </c>
      <c r="Q57" s="15">
        <f t="shared" si="23"/>
        <v>2.3029999999999998E-2</v>
      </c>
      <c r="R57" s="5">
        <v>1.8450000000000001E-2</v>
      </c>
      <c r="S57" s="11">
        <f t="shared" si="10"/>
        <v>1.374E-2</v>
      </c>
      <c r="T57" s="15">
        <f t="shared" si="11"/>
        <v>2.845E-2</v>
      </c>
      <c r="U57" s="5">
        <v>1.866E-2</v>
      </c>
      <c r="V57" s="11">
        <f t="shared" si="12"/>
        <v>1.3899999999999999E-2</v>
      </c>
      <c r="W57" s="15">
        <f t="shared" si="13"/>
        <v>2.8660000000000001E-2</v>
      </c>
    </row>
    <row r="58" spans="2:23" x14ac:dyDescent="0.25">
      <c r="B58" s="4">
        <v>48</v>
      </c>
      <c r="C58" s="5">
        <v>1.9060000000000001E-2</v>
      </c>
      <c r="D58" s="11">
        <f t="shared" si="14"/>
        <v>1.422E-2</v>
      </c>
      <c r="E58" s="15">
        <f t="shared" si="15"/>
        <v>2.9059999999999999E-2</v>
      </c>
      <c r="F58" s="5">
        <v>9.7699999999999992E-3</v>
      </c>
      <c r="G58" s="11">
        <f t="shared" si="16"/>
        <v>7.2899999999999996E-3</v>
      </c>
      <c r="H58" s="15">
        <f t="shared" si="17"/>
        <v>1.9769999999999999E-2</v>
      </c>
      <c r="I58" s="5">
        <v>1.9040000000000001E-2</v>
      </c>
      <c r="J58" s="11">
        <f t="shared" si="18"/>
        <v>1.4200000000000001E-2</v>
      </c>
      <c r="K58" s="15">
        <f t="shared" si="19"/>
        <v>2.904E-2</v>
      </c>
      <c r="L58" s="5">
        <v>1.171E-2</v>
      </c>
      <c r="M58" s="11">
        <f t="shared" si="20"/>
        <v>8.7399999999999995E-3</v>
      </c>
      <c r="N58" s="15">
        <f t="shared" si="21"/>
        <v>2.171E-2</v>
      </c>
      <c r="O58" s="5">
        <v>1.3440000000000001E-2</v>
      </c>
      <c r="P58" s="11">
        <f t="shared" si="22"/>
        <v>1.0030000000000001E-2</v>
      </c>
      <c r="Q58" s="15">
        <f t="shared" si="23"/>
        <v>2.3439999999999999E-2</v>
      </c>
      <c r="R58" s="5">
        <v>1.8800000000000001E-2</v>
      </c>
      <c r="S58" s="11">
        <f t="shared" si="10"/>
        <v>1.4019999999999999E-2</v>
      </c>
      <c r="T58" s="15">
        <f t="shared" si="11"/>
        <v>2.8799999999999999E-2</v>
      </c>
      <c r="U58" s="5">
        <v>1.9009999999999999E-2</v>
      </c>
      <c r="V58" s="11">
        <f t="shared" si="12"/>
        <v>1.418E-2</v>
      </c>
      <c r="W58" s="15">
        <f t="shared" si="13"/>
        <v>2.9010000000000001E-2</v>
      </c>
    </row>
    <row r="59" spans="2:23" x14ac:dyDescent="0.25">
      <c r="B59" s="4">
        <v>49</v>
      </c>
      <c r="C59" s="5">
        <v>1.9390000000000001E-2</v>
      </c>
      <c r="D59" s="11">
        <f t="shared" si="14"/>
        <v>1.4489999999999999E-2</v>
      </c>
      <c r="E59" s="15">
        <f t="shared" si="15"/>
        <v>2.9389999999999999E-2</v>
      </c>
      <c r="F59" s="5">
        <v>9.8200000000000006E-3</v>
      </c>
      <c r="G59" s="11">
        <f t="shared" si="16"/>
        <v>7.3400000000000002E-3</v>
      </c>
      <c r="H59" s="15">
        <f t="shared" si="17"/>
        <v>1.9820000000000001E-2</v>
      </c>
      <c r="I59" s="5">
        <v>1.9099999999999999E-2</v>
      </c>
      <c r="J59" s="11">
        <f t="shared" si="18"/>
        <v>1.427E-2</v>
      </c>
      <c r="K59" s="15">
        <f t="shared" si="19"/>
        <v>2.9100000000000001E-2</v>
      </c>
      <c r="L59" s="5">
        <v>1.1979999999999999E-2</v>
      </c>
      <c r="M59" s="11">
        <f t="shared" si="20"/>
        <v>8.9499999999999996E-3</v>
      </c>
      <c r="N59" s="15">
        <f t="shared" si="21"/>
        <v>2.198E-2</v>
      </c>
      <c r="O59" s="5">
        <v>1.384E-2</v>
      </c>
      <c r="P59" s="11">
        <f t="shared" si="22"/>
        <v>1.034E-2</v>
      </c>
      <c r="Q59" s="15">
        <f t="shared" si="23"/>
        <v>2.384E-2</v>
      </c>
      <c r="R59" s="5">
        <v>1.9140000000000001E-2</v>
      </c>
      <c r="S59" s="11">
        <f t="shared" si="10"/>
        <v>1.43E-2</v>
      </c>
      <c r="T59" s="15">
        <f t="shared" si="11"/>
        <v>2.9139999999999999E-2</v>
      </c>
      <c r="U59" s="5">
        <v>1.934E-2</v>
      </c>
      <c r="V59" s="11">
        <f t="shared" si="12"/>
        <v>1.4449999999999999E-2</v>
      </c>
      <c r="W59" s="15">
        <f t="shared" si="13"/>
        <v>2.9340000000000001E-2</v>
      </c>
    </row>
    <row r="60" spans="2:23" x14ac:dyDescent="0.25">
      <c r="B60" s="6">
        <v>50</v>
      </c>
      <c r="C60" s="7">
        <v>1.9720000000000001E-2</v>
      </c>
      <c r="D60" s="12">
        <f t="shared" si="14"/>
        <v>1.4760000000000001E-2</v>
      </c>
      <c r="E60" s="16">
        <f t="shared" si="15"/>
        <v>2.972E-2</v>
      </c>
      <c r="F60" s="7">
        <v>9.9100000000000004E-3</v>
      </c>
      <c r="G60" s="12">
        <f t="shared" si="16"/>
        <v>7.4200000000000004E-3</v>
      </c>
      <c r="H60" s="16">
        <f t="shared" si="17"/>
        <v>1.9910000000000001E-2</v>
      </c>
      <c r="I60" s="7">
        <v>1.9189999999999999E-2</v>
      </c>
      <c r="J60" s="12">
        <f t="shared" si="18"/>
        <v>1.4370000000000001E-2</v>
      </c>
      <c r="K60" s="16">
        <f t="shared" si="19"/>
        <v>2.9190000000000001E-2</v>
      </c>
      <c r="L60" s="7">
        <v>1.225E-2</v>
      </c>
      <c r="M60" s="12">
        <f t="shared" si="20"/>
        <v>9.1699999999999993E-3</v>
      </c>
      <c r="N60" s="16">
        <f t="shared" si="21"/>
        <v>2.2249999999999999E-2</v>
      </c>
      <c r="O60" s="7">
        <v>1.4239999999999999E-2</v>
      </c>
      <c r="P60" s="12">
        <f t="shared" si="22"/>
        <v>1.0659999999999999E-2</v>
      </c>
      <c r="Q60" s="16">
        <f t="shared" si="23"/>
        <v>2.4240000000000001E-2</v>
      </c>
      <c r="R60" s="7">
        <v>1.9460000000000002E-2</v>
      </c>
      <c r="S60" s="12">
        <f t="shared" si="10"/>
        <v>1.457E-2</v>
      </c>
      <c r="T60" s="16">
        <f t="shared" si="11"/>
        <v>2.946E-2</v>
      </c>
      <c r="U60" s="7">
        <v>1.967E-2</v>
      </c>
      <c r="V60" s="12">
        <f t="shared" si="12"/>
        <v>1.472E-2</v>
      </c>
      <c r="W60" s="16">
        <f t="shared" si="13"/>
        <v>2.9669999999999998E-2</v>
      </c>
    </row>
    <row r="61" spans="2:23" x14ac:dyDescent="0.25">
      <c r="B61" s="4">
        <v>51</v>
      </c>
      <c r="C61" s="5">
        <v>2.0029999999999999E-2</v>
      </c>
      <c r="D61" s="11">
        <f t="shared" si="14"/>
        <v>1.502E-2</v>
      </c>
      <c r="E61" s="15">
        <f t="shared" si="15"/>
        <v>3.0030000000000001E-2</v>
      </c>
      <c r="F61" s="5">
        <v>1.0059999999999999E-2</v>
      </c>
      <c r="G61" s="11">
        <f t="shared" si="16"/>
        <v>7.5399999999999998E-3</v>
      </c>
      <c r="H61" s="15">
        <f t="shared" si="17"/>
        <v>2.0060000000000001E-2</v>
      </c>
      <c r="I61" s="5">
        <v>1.9310000000000001E-2</v>
      </c>
      <c r="J61" s="11">
        <f t="shared" si="18"/>
        <v>1.448E-2</v>
      </c>
      <c r="K61" s="15">
        <f t="shared" si="19"/>
        <v>2.9309999999999999E-2</v>
      </c>
      <c r="L61" s="5">
        <v>1.251E-2</v>
      </c>
      <c r="M61" s="11">
        <f t="shared" si="20"/>
        <v>9.3799999999999994E-3</v>
      </c>
      <c r="N61" s="15">
        <f t="shared" si="21"/>
        <v>2.2509999999999999E-2</v>
      </c>
      <c r="O61" s="5">
        <v>1.461E-2</v>
      </c>
      <c r="P61" s="11">
        <f t="shared" si="22"/>
        <v>1.0959999999999999E-2</v>
      </c>
      <c r="Q61" s="15">
        <f t="shared" si="23"/>
        <v>2.461E-2</v>
      </c>
      <c r="R61" s="5">
        <v>1.9779999999999999E-2</v>
      </c>
      <c r="S61" s="11">
        <f t="shared" si="10"/>
        <v>1.4829999999999999E-2</v>
      </c>
      <c r="T61" s="15">
        <f t="shared" si="11"/>
        <v>2.9780000000000001E-2</v>
      </c>
      <c r="U61" s="5">
        <v>1.9980000000000001E-2</v>
      </c>
      <c r="V61" s="11">
        <f t="shared" si="12"/>
        <v>1.498E-2</v>
      </c>
      <c r="W61" s="15">
        <f t="shared" si="13"/>
        <v>2.998E-2</v>
      </c>
    </row>
    <row r="62" spans="2:23" x14ac:dyDescent="0.25">
      <c r="B62" s="4">
        <v>52</v>
      </c>
      <c r="C62" s="5">
        <v>2.0320000000000001E-2</v>
      </c>
      <c r="D62" s="11">
        <f t="shared" si="14"/>
        <v>1.5259999999999999E-2</v>
      </c>
      <c r="E62" s="15">
        <f t="shared" si="15"/>
        <v>3.032E-2</v>
      </c>
      <c r="F62" s="5">
        <v>1.025E-2</v>
      </c>
      <c r="G62" s="11">
        <f t="shared" si="16"/>
        <v>7.7000000000000002E-3</v>
      </c>
      <c r="H62" s="15">
        <f t="shared" si="17"/>
        <v>2.0250000000000001E-2</v>
      </c>
      <c r="I62" s="5">
        <v>1.9449999999999999E-2</v>
      </c>
      <c r="J62" s="11">
        <f t="shared" si="18"/>
        <v>1.461E-2</v>
      </c>
      <c r="K62" s="15">
        <f t="shared" si="19"/>
        <v>2.945E-2</v>
      </c>
      <c r="L62" s="5">
        <v>1.2749999999999999E-2</v>
      </c>
      <c r="M62" s="11">
        <f t="shared" si="20"/>
        <v>9.58E-3</v>
      </c>
      <c r="N62" s="15">
        <f t="shared" si="21"/>
        <v>2.2749999999999999E-2</v>
      </c>
      <c r="O62" s="5">
        <v>1.498E-2</v>
      </c>
      <c r="P62" s="11">
        <f t="shared" si="22"/>
        <v>1.125E-2</v>
      </c>
      <c r="Q62" s="15">
        <f t="shared" si="23"/>
        <v>2.4979999999999999E-2</v>
      </c>
      <c r="R62" s="5">
        <v>2.0080000000000001E-2</v>
      </c>
      <c r="S62" s="11">
        <f t="shared" si="10"/>
        <v>1.508E-2</v>
      </c>
      <c r="T62" s="15">
        <f t="shared" si="11"/>
        <v>3.0079999999999999E-2</v>
      </c>
      <c r="U62" s="5">
        <v>2.0279999999999999E-2</v>
      </c>
      <c r="V62" s="11">
        <f t="shared" si="12"/>
        <v>1.523E-2</v>
      </c>
      <c r="W62" s="15">
        <f t="shared" si="13"/>
        <v>3.0280000000000001E-2</v>
      </c>
    </row>
    <row r="63" spans="2:23" x14ac:dyDescent="0.25">
      <c r="B63" s="4">
        <v>53</v>
      </c>
      <c r="C63" s="5">
        <v>2.061E-2</v>
      </c>
      <c r="D63" s="11">
        <f t="shared" si="14"/>
        <v>1.5509999999999999E-2</v>
      </c>
      <c r="E63" s="15">
        <f t="shared" si="15"/>
        <v>3.0609999999999998E-2</v>
      </c>
      <c r="F63" s="5">
        <v>1.048E-2</v>
      </c>
      <c r="G63" s="11">
        <f t="shared" si="16"/>
        <v>7.8899999999999994E-3</v>
      </c>
      <c r="H63" s="15">
        <f t="shared" si="17"/>
        <v>2.0480000000000002E-2</v>
      </c>
      <c r="I63" s="5">
        <v>1.9599999999999999E-2</v>
      </c>
      <c r="J63" s="11">
        <f t="shared" si="18"/>
        <v>1.4749999999999999E-2</v>
      </c>
      <c r="K63" s="15">
        <f t="shared" si="19"/>
        <v>2.9600000000000001E-2</v>
      </c>
      <c r="L63" s="5">
        <v>1.299E-2</v>
      </c>
      <c r="M63" s="11">
        <f t="shared" si="20"/>
        <v>9.7699999999999992E-3</v>
      </c>
      <c r="N63" s="15">
        <f t="shared" si="21"/>
        <v>2.299E-2</v>
      </c>
      <c r="O63" s="5">
        <v>1.5339999999999999E-2</v>
      </c>
      <c r="P63" s="11">
        <f t="shared" si="22"/>
        <v>1.154E-2</v>
      </c>
      <c r="Q63" s="15">
        <f t="shared" si="23"/>
        <v>2.5340000000000001E-2</v>
      </c>
      <c r="R63" s="5">
        <v>2.0369999999999999E-2</v>
      </c>
      <c r="S63" s="11">
        <f t="shared" si="10"/>
        <v>1.533E-2</v>
      </c>
      <c r="T63" s="15">
        <f t="shared" si="11"/>
        <v>3.0370000000000001E-2</v>
      </c>
      <c r="U63" s="5">
        <v>2.0570000000000001E-2</v>
      </c>
      <c r="V63" s="11">
        <f t="shared" si="12"/>
        <v>1.5480000000000001E-2</v>
      </c>
      <c r="W63" s="15">
        <f t="shared" si="13"/>
        <v>3.057E-2</v>
      </c>
    </row>
    <row r="64" spans="2:23" x14ac:dyDescent="0.25">
      <c r="B64" s="4">
        <v>54</v>
      </c>
      <c r="C64" s="5">
        <v>2.0889999999999999E-2</v>
      </c>
      <c r="D64" s="11">
        <f t="shared" si="14"/>
        <v>1.575E-2</v>
      </c>
      <c r="E64" s="15">
        <f t="shared" si="15"/>
        <v>3.0890000000000001E-2</v>
      </c>
      <c r="F64" s="5">
        <v>1.072E-2</v>
      </c>
      <c r="G64" s="11">
        <f t="shared" si="16"/>
        <v>8.0800000000000004E-3</v>
      </c>
      <c r="H64" s="15">
        <f t="shared" si="17"/>
        <v>2.0719999999999999E-2</v>
      </c>
      <c r="I64" s="5">
        <v>1.976E-2</v>
      </c>
      <c r="J64" s="11">
        <f t="shared" si="18"/>
        <v>1.489E-2</v>
      </c>
      <c r="K64" s="15">
        <f t="shared" si="19"/>
        <v>2.9760000000000002E-2</v>
      </c>
      <c r="L64" s="5">
        <v>1.323E-2</v>
      </c>
      <c r="M64" s="11">
        <f t="shared" si="20"/>
        <v>9.9699999999999997E-3</v>
      </c>
      <c r="N64" s="15">
        <f t="shared" si="21"/>
        <v>2.3230000000000001E-2</v>
      </c>
      <c r="O64" s="5">
        <v>1.5679999999999999E-2</v>
      </c>
      <c r="P64" s="11">
        <f t="shared" si="22"/>
        <v>1.1820000000000001E-2</v>
      </c>
      <c r="Q64" s="15">
        <f t="shared" si="23"/>
        <v>2.5680000000000001E-2</v>
      </c>
      <c r="R64" s="5">
        <v>2.0660000000000001E-2</v>
      </c>
      <c r="S64" s="11">
        <f t="shared" si="10"/>
        <v>1.5570000000000001E-2</v>
      </c>
      <c r="T64" s="15">
        <f t="shared" si="11"/>
        <v>3.066E-2</v>
      </c>
      <c r="U64" s="5">
        <v>2.0840000000000001E-2</v>
      </c>
      <c r="V64" s="11">
        <f t="shared" si="12"/>
        <v>1.5709999999999998E-2</v>
      </c>
      <c r="W64" s="15">
        <f t="shared" si="13"/>
        <v>3.0839999999999999E-2</v>
      </c>
    </row>
    <row r="65" spans="2:23" x14ac:dyDescent="0.25">
      <c r="B65" s="6">
        <v>55</v>
      </c>
      <c r="C65" s="7">
        <v>2.1160000000000002E-2</v>
      </c>
      <c r="D65" s="12">
        <f t="shared" si="14"/>
        <v>1.5980000000000001E-2</v>
      </c>
      <c r="E65" s="16">
        <f t="shared" si="15"/>
        <v>3.116E-2</v>
      </c>
      <c r="F65" s="7">
        <v>1.099E-2</v>
      </c>
      <c r="G65" s="12">
        <f t="shared" si="16"/>
        <v>8.3000000000000001E-3</v>
      </c>
      <c r="H65" s="16">
        <f t="shared" si="17"/>
        <v>2.0990000000000002E-2</v>
      </c>
      <c r="I65" s="7">
        <v>1.9939999999999999E-2</v>
      </c>
      <c r="J65" s="12">
        <f t="shared" si="18"/>
        <v>1.5049999999999999E-2</v>
      </c>
      <c r="K65" s="16">
        <f t="shared" si="19"/>
        <v>2.9940000000000001E-2</v>
      </c>
      <c r="L65" s="7">
        <v>1.345E-2</v>
      </c>
      <c r="M65" s="12">
        <f t="shared" si="20"/>
        <v>1.0149999999999999E-2</v>
      </c>
      <c r="N65" s="16">
        <f t="shared" si="21"/>
        <v>2.3449999999999999E-2</v>
      </c>
      <c r="O65" s="7">
        <v>1.602E-2</v>
      </c>
      <c r="P65" s="12">
        <f t="shared" si="22"/>
        <v>1.21E-2</v>
      </c>
      <c r="Q65" s="16">
        <f t="shared" si="23"/>
        <v>2.6020000000000001E-2</v>
      </c>
      <c r="R65" s="7">
        <v>2.0930000000000001E-2</v>
      </c>
      <c r="S65" s="12">
        <f t="shared" si="10"/>
        <v>1.5800000000000002E-2</v>
      </c>
      <c r="T65" s="16">
        <f t="shared" si="11"/>
        <v>3.0929999999999999E-2</v>
      </c>
      <c r="U65" s="7">
        <v>2.111E-2</v>
      </c>
      <c r="V65" s="12">
        <f t="shared" si="12"/>
        <v>1.5939999999999999E-2</v>
      </c>
      <c r="W65" s="16">
        <f t="shared" si="13"/>
        <v>3.1109999999999999E-2</v>
      </c>
    </row>
    <row r="66" spans="2:23" x14ac:dyDescent="0.25">
      <c r="B66" s="4">
        <v>56</v>
      </c>
      <c r="C66" s="5">
        <v>2.1420000000000002E-2</v>
      </c>
      <c r="D66" s="11">
        <f t="shared" si="14"/>
        <v>1.6199999999999999E-2</v>
      </c>
      <c r="E66" s="15">
        <f t="shared" si="15"/>
        <v>3.1419999999999997E-2</v>
      </c>
      <c r="F66" s="5">
        <v>1.1270000000000001E-2</v>
      </c>
      <c r="G66" s="11">
        <f t="shared" si="16"/>
        <v>8.5199999999999998E-3</v>
      </c>
      <c r="H66" s="15">
        <f t="shared" si="17"/>
        <v>2.1270000000000001E-2</v>
      </c>
      <c r="I66" s="5">
        <v>2.0119999999999999E-2</v>
      </c>
      <c r="J66" s="11">
        <f t="shared" si="18"/>
        <v>1.5219999999999999E-2</v>
      </c>
      <c r="K66" s="15">
        <f t="shared" si="19"/>
        <v>3.0120000000000001E-2</v>
      </c>
      <c r="L66" s="5">
        <v>1.367E-2</v>
      </c>
      <c r="M66" s="11">
        <f t="shared" si="20"/>
        <v>1.034E-2</v>
      </c>
      <c r="N66" s="15">
        <f t="shared" si="21"/>
        <v>2.367E-2</v>
      </c>
      <c r="O66" s="5">
        <v>1.634E-2</v>
      </c>
      <c r="P66" s="11">
        <f t="shared" si="22"/>
        <v>1.2359999999999999E-2</v>
      </c>
      <c r="Q66" s="15">
        <f t="shared" si="23"/>
        <v>2.6339999999999999E-2</v>
      </c>
      <c r="R66" s="5">
        <v>2.1190000000000001E-2</v>
      </c>
      <c r="S66" s="11">
        <f t="shared" si="10"/>
        <v>1.6029999999999999E-2</v>
      </c>
      <c r="T66" s="15">
        <f t="shared" si="11"/>
        <v>3.1189999999999999E-2</v>
      </c>
      <c r="U66" s="5">
        <v>2.137E-2</v>
      </c>
      <c r="V66" s="11">
        <f t="shared" si="12"/>
        <v>1.6160000000000001E-2</v>
      </c>
      <c r="W66" s="15">
        <f t="shared" si="13"/>
        <v>3.1370000000000002E-2</v>
      </c>
    </row>
    <row r="67" spans="2:23" x14ac:dyDescent="0.25">
      <c r="B67" s="4">
        <v>57</v>
      </c>
      <c r="C67" s="5">
        <v>2.1669999999999998E-2</v>
      </c>
      <c r="D67" s="11">
        <f t="shared" si="14"/>
        <v>1.6420000000000001E-2</v>
      </c>
      <c r="E67" s="15">
        <f t="shared" si="15"/>
        <v>3.1669999999999997E-2</v>
      </c>
      <c r="F67" s="5">
        <v>1.1560000000000001E-2</v>
      </c>
      <c r="G67" s="11">
        <f t="shared" si="16"/>
        <v>8.7600000000000004E-3</v>
      </c>
      <c r="H67" s="15">
        <f t="shared" si="17"/>
        <v>2.1559999999999999E-2</v>
      </c>
      <c r="I67" s="5">
        <v>2.0299999999999999E-2</v>
      </c>
      <c r="J67" s="11">
        <f t="shared" si="18"/>
        <v>1.538E-2</v>
      </c>
      <c r="K67" s="15">
        <f t="shared" si="19"/>
        <v>3.0300000000000001E-2</v>
      </c>
      <c r="L67" s="5">
        <v>1.388E-2</v>
      </c>
      <c r="M67" s="11">
        <f t="shared" si="20"/>
        <v>1.052E-2</v>
      </c>
      <c r="N67" s="15">
        <f t="shared" si="21"/>
        <v>2.3879999999999998E-2</v>
      </c>
      <c r="O67" s="5">
        <v>1.6660000000000001E-2</v>
      </c>
      <c r="P67" s="11">
        <f t="shared" si="22"/>
        <v>1.2619999999999999E-2</v>
      </c>
      <c r="Q67" s="15">
        <f t="shared" si="23"/>
        <v>2.666E-2</v>
      </c>
      <c r="R67" s="5">
        <v>2.145E-2</v>
      </c>
      <c r="S67" s="11">
        <f t="shared" si="10"/>
        <v>1.6250000000000001E-2</v>
      </c>
      <c r="T67" s="15">
        <f t="shared" si="11"/>
        <v>3.1449999999999999E-2</v>
      </c>
      <c r="U67" s="5">
        <v>2.163E-2</v>
      </c>
      <c r="V67" s="11">
        <f t="shared" si="12"/>
        <v>1.6389999999999998E-2</v>
      </c>
      <c r="W67" s="15">
        <f t="shared" si="13"/>
        <v>3.1629999999999998E-2</v>
      </c>
    </row>
    <row r="68" spans="2:23" x14ac:dyDescent="0.25">
      <c r="B68" s="4">
        <v>58</v>
      </c>
      <c r="C68" s="5">
        <v>2.1909999999999999E-2</v>
      </c>
      <c r="D68" s="11">
        <f t="shared" si="14"/>
        <v>1.6629999999999999E-2</v>
      </c>
      <c r="E68" s="15">
        <f t="shared" si="15"/>
        <v>3.1910000000000001E-2</v>
      </c>
      <c r="F68" s="5">
        <v>1.1860000000000001E-2</v>
      </c>
      <c r="G68" s="11">
        <f t="shared" si="16"/>
        <v>8.9999999999999993E-3</v>
      </c>
      <c r="H68" s="15">
        <f t="shared" si="17"/>
        <v>2.1860000000000001E-2</v>
      </c>
      <c r="I68" s="5">
        <v>2.0490000000000001E-2</v>
      </c>
      <c r="J68" s="11">
        <f t="shared" si="18"/>
        <v>1.555E-2</v>
      </c>
      <c r="K68" s="15">
        <f t="shared" si="19"/>
        <v>3.049E-2</v>
      </c>
      <c r="L68" s="5">
        <v>1.4080000000000001E-2</v>
      </c>
      <c r="M68" s="11">
        <f t="shared" si="20"/>
        <v>1.068E-2</v>
      </c>
      <c r="N68" s="15">
        <f t="shared" si="21"/>
        <v>2.4080000000000001E-2</v>
      </c>
      <c r="O68" s="5">
        <v>1.6959999999999999E-2</v>
      </c>
      <c r="P68" s="11">
        <f t="shared" si="22"/>
        <v>1.2869999999999999E-2</v>
      </c>
      <c r="Q68" s="15">
        <f t="shared" si="23"/>
        <v>2.6960000000000001E-2</v>
      </c>
      <c r="R68" s="5">
        <v>2.1700000000000001E-2</v>
      </c>
      <c r="S68" s="11">
        <f t="shared" si="10"/>
        <v>1.6469999999999999E-2</v>
      </c>
      <c r="T68" s="15">
        <f t="shared" si="11"/>
        <v>3.1699999999999999E-2</v>
      </c>
      <c r="U68" s="5">
        <v>2.1870000000000001E-2</v>
      </c>
      <c r="V68" s="11">
        <f t="shared" si="12"/>
        <v>1.66E-2</v>
      </c>
      <c r="W68" s="15">
        <f t="shared" si="13"/>
        <v>3.1870000000000002E-2</v>
      </c>
    </row>
    <row r="69" spans="2:23" x14ac:dyDescent="0.25">
      <c r="B69" s="4">
        <v>59</v>
      </c>
      <c r="C69" s="5">
        <v>2.215E-2</v>
      </c>
      <c r="D69" s="11">
        <f t="shared" si="14"/>
        <v>1.6840000000000001E-2</v>
      </c>
      <c r="E69" s="15">
        <f t="shared" si="15"/>
        <v>3.2149999999999998E-2</v>
      </c>
      <c r="F69" s="5">
        <v>1.2160000000000001E-2</v>
      </c>
      <c r="G69" s="11">
        <f t="shared" si="16"/>
        <v>9.2399999999999999E-3</v>
      </c>
      <c r="H69" s="15">
        <f t="shared" si="17"/>
        <v>2.2159999999999999E-2</v>
      </c>
      <c r="I69" s="5">
        <v>2.068E-2</v>
      </c>
      <c r="J69" s="11">
        <f t="shared" si="18"/>
        <v>1.5720000000000001E-2</v>
      </c>
      <c r="K69" s="15">
        <f t="shared" si="19"/>
        <v>3.0679999999999999E-2</v>
      </c>
      <c r="L69" s="5">
        <v>1.4279999999999999E-2</v>
      </c>
      <c r="M69" s="11">
        <f t="shared" si="20"/>
        <v>1.085E-2</v>
      </c>
      <c r="N69" s="15">
        <f t="shared" si="21"/>
        <v>2.4279999999999999E-2</v>
      </c>
      <c r="O69" s="5">
        <v>1.7260000000000001E-2</v>
      </c>
      <c r="P69" s="11">
        <f t="shared" si="22"/>
        <v>1.312E-2</v>
      </c>
      <c r="Q69" s="15">
        <f t="shared" si="23"/>
        <v>2.726E-2</v>
      </c>
      <c r="R69" s="5">
        <v>2.1930000000000002E-2</v>
      </c>
      <c r="S69" s="11">
        <f t="shared" si="10"/>
        <v>1.6670000000000001E-2</v>
      </c>
      <c r="T69" s="15">
        <f t="shared" si="11"/>
        <v>3.193E-2</v>
      </c>
      <c r="U69" s="5">
        <v>2.2110000000000001E-2</v>
      </c>
      <c r="V69" s="11">
        <f t="shared" si="12"/>
        <v>1.6809999999999999E-2</v>
      </c>
      <c r="W69" s="15">
        <f t="shared" si="13"/>
        <v>3.211E-2</v>
      </c>
    </row>
    <row r="70" spans="2:23" ht="15.75" thickBot="1" x14ac:dyDescent="0.3">
      <c r="B70" s="6">
        <v>60</v>
      </c>
      <c r="C70" s="7">
        <v>2.2380000000000001E-2</v>
      </c>
      <c r="D70" s="12">
        <f t="shared" si="14"/>
        <v>1.704E-2</v>
      </c>
      <c r="E70" s="16">
        <f t="shared" si="15"/>
        <v>3.2379999999999999E-2</v>
      </c>
      <c r="F70" s="7">
        <v>1.247E-2</v>
      </c>
      <c r="G70" s="12">
        <f t="shared" si="16"/>
        <v>9.4999999999999998E-3</v>
      </c>
      <c r="H70" s="16">
        <f t="shared" si="17"/>
        <v>2.247E-2</v>
      </c>
      <c r="I70" s="7">
        <v>2.0879999999999999E-2</v>
      </c>
      <c r="J70" s="12">
        <f t="shared" si="18"/>
        <v>1.5900000000000001E-2</v>
      </c>
      <c r="K70" s="16">
        <f t="shared" si="19"/>
        <v>3.0880000000000001E-2</v>
      </c>
      <c r="L70" s="7">
        <v>1.447E-2</v>
      </c>
      <c r="M70" s="12">
        <f t="shared" si="20"/>
        <v>1.102E-2</v>
      </c>
      <c r="N70" s="16">
        <f t="shared" si="21"/>
        <v>2.4469999999999999E-2</v>
      </c>
      <c r="O70" s="7">
        <v>1.754E-2</v>
      </c>
      <c r="P70" s="12">
        <f t="shared" si="22"/>
        <v>1.336E-2</v>
      </c>
      <c r="Q70" s="16">
        <f t="shared" si="23"/>
        <v>2.7539999999999999E-2</v>
      </c>
      <c r="R70" s="7">
        <v>2.2169999999999999E-2</v>
      </c>
      <c r="S70" s="12">
        <f t="shared" si="10"/>
        <v>1.6879999999999999E-2</v>
      </c>
      <c r="T70" s="16">
        <f t="shared" si="11"/>
        <v>3.2169999999999997E-2</v>
      </c>
      <c r="U70" s="7">
        <v>2.2329999999999999E-2</v>
      </c>
      <c r="V70" s="12">
        <f t="shared" si="12"/>
        <v>1.7000000000000001E-2</v>
      </c>
      <c r="W70" s="16">
        <f t="shared" si="13"/>
        <v>3.2329999999999998E-2</v>
      </c>
    </row>
    <row r="71" spans="2:23" x14ac:dyDescent="0.25">
      <c r="B71" s="2">
        <v>61</v>
      </c>
      <c r="C71" s="3">
        <v>2.2599999999999999E-2</v>
      </c>
      <c r="D71" s="10">
        <f t="shared" si="14"/>
        <v>1.7239999999999998E-2</v>
      </c>
      <c r="E71" s="14">
        <f t="shared" si="15"/>
        <v>3.2599999999999997E-2</v>
      </c>
      <c r="F71" s="3">
        <v>1.278E-2</v>
      </c>
      <c r="G71" s="10">
        <f t="shared" si="16"/>
        <v>9.75E-3</v>
      </c>
      <c r="H71" s="14">
        <f t="shared" si="17"/>
        <v>2.2780000000000002E-2</v>
      </c>
      <c r="I71" s="3">
        <v>2.1069999999999998E-2</v>
      </c>
      <c r="J71" s="10">
        <f t="shared" si="18"/>
        <v>1.6070000000000001E-2</v>
      </c>
      <c r="K71" s="14">
        <f t="shared" si="19"/>
        <v>3.107E-2</v>
      </c>
      <c r="L71" s="3">
        <v>1.465E-2</v>
      </c>
      <c r="M71" s="10">
        <f t="shared" si="20"/>
        <v>1.1169999999999999E-2</v>
      </c>
      <c r="N71" s="14">
        <f t="shared" si="21"/>
        <v>2.4649999999999998E-2</v>
      </c>
      <c r="O71" s="3">
        <v>1.7819999999999999E-2</v>
      </c>
      <c r="P71" s="10">
        <f t="shared" si="22"/>
        <v>1.359E-2</v>
      </c>
      <c r="Q71" s="14">
        <f t="shared" si="23"/>
        <v>2.7820000000000001E-2</v>
      </c>
      <c r="R71" s="3">
        <v>2.239E-2</v>
      </c>
      <c r="S71" s="10">
        <f t="shared" si="10"/>
        <v>1.7080000000000001E-2</v>
      </c>
      <c r="T71" s="14">
        <f t="shared" si="11"/>
        <v>3.2390000000000002E-2</v>
      </c>
      <c r="U71" s="3">
        <v>2.256E-2</v>
      </c>
      <c r="V71" s="10">
        <f t="shared" si="12"/>
        <v>1.721E-2</v>
      </c>
      <c r="W71" s="14">
        <f t="shared" si="13"/>
        <v>3.2559999999999999E-2</v>
      </c>
    </row>
    <row r="72" spans="2:23" x14ac:dyDescent="0.25">
      <c r="B72" s="4">
        <v>62</v>
      </c>
      <c r="C72" s="5">
        <v>2.281E-2</v>
      </c>
      <c r="D72" s="11">
        <f t="shared" si="14"/>
        <v>1.7430000000000001E-2</v>
      </c>
      <c r="E72" s="15">
        <f t="shared" si="15"/>
        <v>3.2809999999999999E-2</v>
      </c>
      <c r="F72" s="5">
        <v>1.308E-2</v>
      </c>
      <c r="G72" s="11">
        <f t="shared" si="16"/>
        <v>9.9900000000000006E-3</v>
      </c>
      <c r="H72" s="15">
        <f t="shared" si="17"/>
        <v>2.308E-2</v>
      </c>
      <c r="I72" s="5">
        <v>2.1270000000000001E-2</v>
      </c>
      <c r="J72" s="11">
        <f t="shared" si="18"/>
        <v>1.6250000000000001E-2</v>
      </c>
      <c r="K72" s="15">
        <f t="shared" si="19"/>
        <v>3.1269999999999999E-2</v>
      </c>
      <c r="L72" s="5">
        <v>1.4829999999999999E-2</v>
      </c>
      <c r="M72" s="11">
        <f t="shared" si="20"/>
        <v>1.133E-2</v>
      </c>
      <c r="N72" s="15">
        <f t="shared" si="21"/>
        <v>2.4830000000000001E-2</v>
      </c>
      <c r="O72" s="5">
        <v>1.8089999999999998E-2</v>
      </c>
      <c r="P72" s="11">
        <f t="shared" si="22"/>
        <v>1.3820000000000001E-2</v>
      </c>
      <c r="Q72" s="15">
        <f t="shared" si="23"/>
        <v>2.809E-2</v>
      </c>
      <c r="R72" s="5">
        <v>2.2610000000000002E-2</v>
      </c>
      <c r="S72" s="11">
        <f t="shared" si="10"/>
        <v>1.7270000000000001E-2</v>
      </c>
      <c r="T72" s="15">
        <f t="shared" si="11"/>
        <v>3.261E-2</v>
      </c>
      <c r="U72" s="5">
        <v>2.2769999999999999E-2</v>
      </c>
      <c r="V72" s="11">
        <f t="shared" si="12"/>
        <v>1.7399999999999999E-2</v>
      </c>
      <c r="W72" s="15">
        <f t="shared" si="13"/>
        <v>3.2770000000000001E-2</v>
      </c>
    </row>
    <row r="73" spans="2:23" x14ac:dyDescent="0.25">
      <c r="B73" s="4">
        <v>63</v>
      </c>
      <c r="C73" s="5">
        <v>2.3019999999999999E-2</v>
      </c>
      <c r="D73" s="11">
        <f t="shared" si="14"/>
        <v>1.762E-2</v>
      </c>
      <c r="E73" s="15">
        <f t="shared" si="15"/>
        <v>3.3020000000000001E-2</v>
      </c>
      <c r="F73" s="5">
        <v>1.338E-2</v>
      </c>
      <c r="G73" s="11">
        <f t="shared" si="16"/>
        <v>1.0240000000000001E-2</v>
      </c>
      <c r="H73" s="15">
        <f t="shared" si="17"/>
        <v>2.3380000000000001E-2</v>
      </c>
      <c r="I73" s="5">
        <v>2.146E-2</v>
      </c>
      <c r="J73" s="11">
        <f t="shared" si="18"/>
        <v>1.6420000000000001E-2</v>
      </c>
      <c r="K73" s="15">
        <f t="shared" si="19"/>
        <v>3.1460000000000002E-2</v>
      </c>
      <c r="L73" s="5">
        <v>1.5010000000000001E-2</v>
      </c>
      <c r="M73" s="11">
        <f t="shared" si="20"/>
        <v>1.149E-2</v>
      </c>
      <c r="N73" s="15">
        <f t="shared" si="21"/>
        <v>2.5010000000000001E-2</v>
      </c>
      <c r="O73" s="5">
        <v>1.8350000000000002E-2</v>
      </c>
      <c r="P73" s="11">
        <f t="shared" si="22"/>
        <v>1.404E-2</v>
      </c>
      <c r="Q73" s="15">
        <f t="shared" si="23"/>
        <v>2.835E-2</v>
      </c>
      <c r="R73" s="5">
        <v>2.282E-2</v>
      </c>
      <c r="S73" s="11">
        <f t="shared" si="10"/>
        <v>1.746E-2</v>
      </c>
      <c r="T73" s="15">
        <f t="shared" si="11"/>
        <v>3.2820000000000002E-2</v>
      </c>
      <c r="U73" s="5">
        <v>2.298E-2</v>
      </c>
      <c r="V73" s="11">
        <f t="shared" si="12"/>
        <v>1.7590000000000001E-2</v>
      </c>
      <c r="W73" s="15">
        <f t="shared" si="13"/>
        <v>3.2980000000000002E-2</v>
      </c>
    </row>
    <row r="74" spans="2:23" x14ac:dyDescent="0.25">
      <c r="B74" s="4">
        <v>64</v>
      </c>
      <c r="C74" s="5">
        <v>2.3220000000000001E-2</v>
      </c>
      <c r="D74" s="11">
        <f t="shared" si="14"/>
        <v>1.78E-2</v>
      </c>
      <c r="E74" s="15">
        <f t="shared" si="15"/>
        <v>3.322E-2</v>
      </c>
      <c r="F74" s="5">
        <v>1.3690000000000001E-2</v>
      </c>
      <c r="G74" s="11">
        <f t="shared" si="16"/>
        <v>1.0489999999999999E-2</v>
      </c>
      <c r="H74" s="15">
        <f t="shared" si="17"/>
        <v>2.3689999999999999E-2</v>
      </c>
      <c r="I74" s="5">
        <v>2.1649999999999999E-2</v>
      </c>
      <c r="J74" s="11">
        <f t="shared" si="18"/>
        <v>1.66E-2</v>
      </c>
      <c r="K74" s="15">
        <f t="shared" si="19"/>
        <v>3.1649999999999998E-2</v>
      </c>
      <c r="L74" s="5">
        <v>1.5180000000000001E-2</v>
      </c>
      <c r="M74" s="11">
        <f t="shared" si="20"/>
        <v>1.1639999999999999E-2</v>
      </c>
      <c r="N74" s="15">
        <f t="shared" si="21"/>
        <v>2.5180000000000001E-2</v>
      </c>
      <c r="O74" s="5">
        <v>1.8610000000000002E-2</v>
      </c>
      <c r="P74" s="11">
        <f t="shared" si="22"/>
        <v>1.427E-2</v>
      </c>
      <c r="Q74" s="15">
        <f t="shared" si="23"/>
        <v>2.861E-2</v>
      </c>
      <c r="R74" s="5">
        <v>2.3019999999999999E-2</v>
      </c>
      <c r="S74" s="11">
        <f t="shared" si="10"/>
        <v>1.7649999999999999E-2</v>
      </c>
      <c r="T74" s="15">
        <f t="shared" si="11"/>
        <v>3.3020000000000001E-2</v>
      </c>
      <c r="U74" s="5">
        <v>2.3179999999999999E-2</v>
      </c>
      <c r="V74" s="11">
        <f t="shared" si="12"/>
        <v>1.7770000000000001E-2</v>
      </c>
      <c r="W74" s="15">
        <f t="shared" si="13"/>
        <v>3.3180000000000001E-2</v>
      </c>
    </row>
    <row r="75" spans="2:23" x14ac:dyDescent="0.25">
      <c r="B75" s="6">
        <v>65</v>
      </c>
      <c r="C75" s="7">
        <v>2.341E-2</v>
      </c>
      <c r="D75" s="12">
        <f t="shared" ref="D75:D106" si="24">IF(C75&lt;0,C75,ROUND(C75 - INDEX(ShockDown,$B75)*ABS(C75),5))</f>
        <v>1.7979999999999999E-2</v>
      </c>
      <c r="E75" s="16">
        <f t="shared" ref="E75:E106" si="25">ROUND(C75 + MAX(0.01,INDEX(ShockUp,$B75)*ABS(C75)),5)</f>
        <v>3.3410000000000002E-2</v>
      </c>
      <c r="F75" s="7">
        <v>1.3979999999999999E-2</v>
      </c>
      <c r="G75" s="12">
        <f t="shared" ref="G75:G106" si="26">IF(F75&lt;0,F75,ROUND(F75 - INDEX(ShockDown,$B75)*ABS(F75),5))</f>
        <v>1.073E-2</v>
      </c>
      <c r="H75" s="16">
        <f t="shared" ref="H75:H106" si="27">ROUND(F75 + MAX(0.01,INDEX(ShockUp,$B75)*ABS(F75)),5)</f>
        <v>2.3980000000000001E-2</v>
      </c>
      <c r="I75" s="7">
        <v>2.1839999999999998E-2</v>
      </c>
      <c r="J75" s="12">
        <f t="shared" ref="J75:J106" si="28">IF(I75&lt;0,I75,ROUND(I75 - INDEX(ShockDown,$B75)*ABS(I75),5))</f>
        <v>1.677E-2</v>
      </c>
      <c r="K75" s="16">
        <f t="shared" ref="K75:K106" si="29">ROUND(I75 + MAX(0.01,INDEX(ShockUp,$B75)*ABS(I75)),5)</f>
        <v>3.184E-2</v>
      </c>
      <c r="L75" s="7">
        <v>1.5339999999999999E-2</v>
      </c>
      <c r="M75" s="12">
        <f t="shared" ref="M75:M106" si="30">IF(L75&lt;0,L75,ROUND(L75 - INDEX(ShockDown,$B75)*ABS(L75),5))</f>
        <v>1.1780000000000001E-2</v>
      </c>
      <c r="N75" s="16">
        <f t="shared" ref="N75:N106" si="31">ROUND(L75 + MAX(0.01,INDEX(ShockUp,$B75)*ABS(L75)),5)</f>
        <v>2.5340000000000001E-2</v>
      </c>
      <c r="O75" s="7">
        <v>1.8859999999999998E-2</v>
      </c>
      <c r="P75" s="12">
        <f t="shared" ref="P75:P106" si="32">IF(O75&lt;0,O75,ROUND(O75 - INDEX(ShockDown,$B75)*ABS(O75),5))</f>
        <v>1.448E-2</v>
      </c>
      <c r="Q75" s="16">
        <f t="shared" ref="Q75:Q106" si="33">ROUND(O75 + MAX(0.01,INDEX(ShockUp,$B75)*ABS(O75)),5)</f>
        <v>2.886E-2</v>
      </c>
      <c r="R75" s="7">
        <v>2.3220000000000001E-2</v>
      </c>
      <c r="S75" s="12">
        <f t="shared" ref="S75:S138" si="34">IF(R75&lt;0,R75,ROUND(R75 - INDEX(ShockDown,$B75)*ABS(R75),5))</f>
        <v>1.7829999999999999E-2</v>
      </c>
      <c r="T75" s="16">
        <f t="shared" ref="T75:T138" si="35">ROUND(R75 + MAX(0.01,INDEX(ShockUp,$B75)*ABS(R75)),5)</f>
        <v>3.322E-2</v>
      </c>
      <c r="U75" s="7">
        <v>2.3369999999999998E-2</v>
      </c>
      <c r="V75" s="12">
        <f t="shared" ref="V75:V138" si="36">IF(U75&lt;0,U75,ROUND(U75 - INDEX(ShockDown,$B75)*ABS(U75),5))</f>
        <v>1.7940000000000001E-2</v>
      </c>
      <c r="W75" s="16">
        <f t="shared" ref="W75:W138" si="37">ROUND(U75 + MAX(0.01,INDEX(ShockUp,$B75)*ABS(U75)),5)</f>
        <v>3.3369999999999997E-2</v>
      </c>
    </row>
    <row r="76" spans="2:23" x14ac:dyDescent="0.25">
      <c r="B76" s="4">
        <v>66</v>
      </c>
      <c r="C76" s="5">
        <v>2.3599999999999999E-2</v>
      </c>
      <c r="D76" s="11">
        <f t="shared" si="24"/>
        <v>1.8149999999999999E-2</v>
      </c>
      <c r="E76" s="15">
        <f t="shared" si="25"/>
        <v>3.3599999999999998E-2</v>
      </c>
      <c r="F76" s="5">
        <v>1.4279999999999999E-2</v>
      </c>
      <c r="G76" s="11">
        <f t="shared" si="26"/>
        <v>1.098E-2</v>
      </c>
      <c r="H76" s="15">
        <f t="shared" si="27"/>
        <v>2.4279999999999999E-2</v>
      </c>
      <c r="I76" s="5">
        <v>2.2020000000000001E-2</v>
      </c>
      <c r="J76" s="11">
        <f t="shared" si="28"/>
        <v>1.694E-2</v>
      </c>
      <c r="K76" s="15">
        <f t="shared" si="29"/>
        <v>3.202E-2</v>
      </c>
      <c r="L76" s="5">
        <v>1.55E-2</v>
      </c>
      <c r="M76" s="11">
        <f t="shared" si="30"/>
        <v>1.192E-2</v>
      </c>
      <c r="N76" s="15">
        <f t="shared" si="31"/>
        <v>2.5499999999999998E-2</v>
      </c>
      <c r="O76" s="5">
        <v>1.9099999999999999E-2</v>
      </c>
      <c r="P76" s="11">
        <f t="shared" si="32"/>
        <v>1.469E-2</v>
      </c>
      <c r="Q76" s="15">
        <f t="shared" si="33"/>
        <v>2.9100000000000001E-2</v>
      </c>
      <c r="R76" s="5">
        <v>2.341E-2</v>
      </c>
      <c r="S76" s="11">
        <f t="shared" si="34"/>
        <v>1.8010000000000002E-2</v>
      </c>
      <c r="T76" s="15">
        <f t="shared" si="35"/>
        <v>3.3410000000000002E-2</v>
      </c>
      <c r="U76" s="5">
        <v>2.3560000000000001E-2</v>
      </c>
      <c r="V76" s="11">
        <f t="shared" si="36"/>
        <v>1.8120000000000001E-2</v>
      </c>
      <c r="W76" s="15">
        <f t="shared" si="37"/>
        <v>3.356E-2</v>
      </c>
    </row>
    <row r="77" spans="2:23" x14ac:dyDescent="0.25">
      <c r="B77" s="4">
        <v>67</v>
      </c>
      <c r="C77" s="5">
        <v>2.3779999999999999E-2</v>
      </c>
      <c r="D77" s="11">
        <f t="shared" si="24"/>
        <v>1.8319999999999999E-2</v>
      </c>
      <c r="E77" s="15">
        <f t="shared" si="25"/>
        <v>3.3779999999999998E-2</v>
      </c>
      <c r="F77" s="5">
        <v>1.457E-2</v>
      </c>
      <c r="G77" s="11">
        <f t="shared" si="26"/>
        <v>1.123E-2</v>
      </c>
      <c r="H77" s="15">
        <f t="shared" si="27"/>
        <v>2.4570000000000002E-2</v>
      </c>
      <c r="I77" s="5">
        <v>2.2210000000000001E-2</v>
      </c>
      <c r="J77" s="11">
        <f t="shared" si="28"/>
        <v>1.711E-2</v>
      </c>
      <c r="K77" s="15">
        <f t="shared" si="29"/>
        <v>3.2210000000000003E-2</v>
      </c>
      <c r="L77" s="5">
        <v>1.5650000000000001E-2</v>
      </c>
      <c r="M77" s="11">
        <f t="shared" si="30"/>
        <v>1.206E-2</v>
      </c>
      <c r="N77" s="15">
        <f t="shared" si="31"/>
        <v>2.5649999999999999E-2</v>
      </c>
      <c r="O77" s="5">
        <v>1.933E-2</v>
      </c>
      <c r="P77" s="11">
        <f t="shared" si="32"/>
        <v>1.489E-2</v>
      </c>
      <c r="Q77" s="15">
        <f t="shared" si="33"/>
        <v>2.9329999999999998E-2</v>
      </c>
      <c r="R77" s="5">
        <v>2.3599999999999999E-2</v>
      </c>
      <c r="S77" s="11">
        <f t="shared" si="34"/>
        <v>1.8180000000000002E-2</v>
      </c>
      <c r="T77" s="15">
        <f t="shared" si="35"/>
        <v>3.3599999999999998E-2</v>
      </c>
      <c r="U77" s="5">
        <v>2.375E-2</v>
      </c>
      <c r="V77" s="11">
        <f t="shared" si="36"/>
        <v>1.83E-2</v>
      </c>
      <c r="W77" s="15">
        <f t="shared" si="37"/>
        <v>3.3750000000000002E-2</v>
      </c>
    </row>
    <row r="78" spans="2:23" x14ac:dyDescent="0.25">
      <c r="B78" s="4">
        <v>68</v>
      </c>
      <c r="C78" s="5">
        <v>2.3959999999999999E-2</v>
      </c>
      <c r="D78" s="11">
        <f t="shared" si="24"/>
        <v>1.8489999999999999E-2</v>
      </c>
      <c r="E78" s="15">
        <f t="shared" si="25"/>
        <v>3.3959999999999997E-2</v>
      </c>
      <c r="F78" s="5">
        <v>1.485E-2</v>
      </c>
      <c r="G78" s="11">
        <f t="shared" si="26"/>
        <v>1.146E-2</v>
      </c>
      <c r="H78" s="15">
        <f t="shared" si="27"/>
        <v>2.4850000000000001E-2</v>
      </c>
      <c r="I78" s="5">
        <v>2.239E-2</v>
      </c>
      <c r="J78" s="11">
        <f t="shared" si="28"/>
        <v>1.728E-2</v>
      </c>
      <c r="K78" s="15">
        <f t="shared" si="29"/>
        <v>3.2390000000000002E-2</v>
      </c>
      <c r="L78" s="5">
        <v>1.5800000000000002E-2</v>
      </c>
      <c r="M78" s="11">
        <f t="shared" si="30"/>
        <v>1.2189999999999999E-2</v>
      </c>
      <c r="N78" s="15">
        <f t="shared" si="31"/>
        <v>2.58E-2</v>
      </c>
      <c r="O78" s="5">
        <v>1.9560000000000001E-2</v>
      </c>
      <c r="P78" s="11">
        <f t="shared" si="32"/>
        <v>1.5089999999999999E-2</v>
      </c>
      <c r="Q78" s="15">
        <f t="shared" si="33"/>
        <v>2.9559999999999999E-2</v>
      </c>
      <c r="R78" s="5">
        <v>2.3779999999999999E-2</v>
      </c>
      <c r="S78" s="11">
        <f t="shared" si="34"/>
        <v>1.8350000000000002E-2</v>
      </c>
      <c r="T78" s="15">
        <f t="shared" si="35"/>
        <v>3.3779999999999998E-2</v>
      </c>
      <c r="U78" s="5">
        <v>2.393E-2</v>
      </c>
      <c r="V78" s="11">
        <f t="shared" si="36"/>
        <v>1.847E-2</v>
      </c>
      <c r="W78" s="15">
        <f t="shared" si="37"/>
        <v>3.3930000000000002E-2</v>
      </c>
    </row>
    <row r="79" spans="2:23" x14ac:dyDescent="0.25">
      <c r="B79" s="4">
        <v>69</v>
      </c>
      <c r="C79" s="5">
        <v>2.4140000000000002E-2</v>
      </c>
      <c r="D79" s="11">
        <f t="shared" si="24"/>
        <v>1.866E-2</v>
      </c>
      <c r="E79" s="15">
        <f t="shared" si="25"/>
        <v>3.4139999999999997E-2</v>
      </c>
      <c r="F79" s="5">
        <v>1.5129999999999999E-2</v>
      </c>
      <c r="G79" s="11">
        <f t="shared" si="26"/>
        <v>1.17E-2</v>
      </c>
      <c r="H79" s="15">
        <f t="shared" si="27"/>
        <v>2.513E-2</v>
      </c>
      <c r="I79" s="5">
        <v>2.257E-2</v>
      </c>
      <c r="J79" s="11">
        <f t="shared" si="28"/>
        <v>1.745E-2</v>
      </c>
      <c r="K79" s="15">
        <f t="shared" si="29"/>
        <v>3.2570000000000002E-2</v>
      </c>
      <c r="L79" s="5">
        <v>1.5949999999999999E-2</v>
      </c>
      <c r="M79" s="11">
        <f t="shared" si="30"/>
        <v>1.2330000000000001E-2</v>
      </c>
      <c r="N79" s="15">
        <f t="shared" si="31"/>
        <v>2.5950000000000001E-2</v>
      </c>
      <c r="O79" s="5">
        <v>1.9779999999999999E-2</v>
      </c>
      <c r="P79" s="11">
        <f t="shared" si="32"/>
        <v>1.529E-2</v>
      </c>
      <c r="Q79" s="15">
        <f t="shared" si="33"/>
        <v>2.9780000000000001E-2</v>
      </c>
      <c r="R79" s="5">
        <v>2.3949999999999999E-2</v>
      </c>
      <c r="S79" s="11">
        <f t="shared" si="34"/>
        <v>1.8509999999999999E-2</v>
      </c>
      <c r="T79" s="15">
        <f t="shared" si="35"/>
        <v>3.3950000000000001E-2</v>
      </c>
      <c r="U79" s="5">
        <v>2.41E-2</v>
      </c>
      <c r="V79" s="11">
        <f t="shared" si="36"/>
        <v>1.8630000000000001E-2</v>
      </c>
      <c r="W79" s="15">
        <f t="shared" si="37"/>
        <v>3.4099999999999998E-2</v>
      </c>
    </row>
    <row r="80" spans="2:23" x14ac:dyDescent="0.25">
      <c r="B80" s="6">
        <v>70</v>
      </c>
      <c r="C80" s="7">
        <v>2.4299999999999999E-2</v>
      </c>
      <c r="D80" s="12">
        <f t="shared" si="24"/>
        <v>1.882E-2</v>
      </c>
      <c r="E80" s="16">
        <f t="shared" si="25"/>
        <v>3.4299999999999997E-2</v>
      </c>
      <c r="F80" s="7">
        <v>1.541E-2</v>
      </c>
      <c r="G80" s="12">
        <f t="shared" si="26"/>
        <v>1.193E-2</v>
      </c>
      <c r="H80" s="16">
        <f t="shared" si="27"/>
        <v>2.5409999999999999E-2</v>
      </c>
      <c r="I80" s="7">
        <v>2.274E-2</v>
      </c>
      <c r="J80" s="12">
        <f t="shared" si="28"/>
        <v>1.7610000000000001E-2</v>
      </c>
      <c r="K80" s="16">
        <f t="shared" si="29"/>
        <v>3.2739999999999998E-2</v>
      </c>
      <c r="L80" s="7">
        <v>1.609E-2</v>
      </c>
      <c r="M80" s="12">
        <f t="shared" si="30"/>
        <v>1.2460000000000001E-2</v>
      </c>
      <c r="N80" s="16">
        <f t="shared" si="31"/>
        <v>2.6089999999999999E-2</v>
      </c>
      <c r="O80" s="7">
        <v>1.9990000000000001E-2</v>
      </c>
      <c r="P80" s="12">
        <f t="shared" si="32"/>
        <v>1.5480000000000001E-2</v>
      </c>
      <c r="Q80" s="16">
        <f t="shared" si="33"/>
        <v>2.9989999999999999E-2</v>
      </c>
      <c r="R80" s="7">
        <v>2.4119999999999999E-2</v>
      </c>
      <c r="S80" s="12">
        <f t="shared" si="34"/>
        <v>1.8679999999999999E-2</v>
      </c>
      <c r="T80" s="16">
        <f t="shared" si="35"/>
        <v>3.4119999999999998E-2</v>
      </c>
      <c r="U80" s="7">
        <v>2.427E-2</v>
      </c>
      <c r="V80" s="12">
        <f t="shared" si="36"/>
        <v>1.8790000000000001E-2</v>
      </c>
      <c r="W80" s="16">
        <f t="shared" si="37"/>
        <v>3.4270000000000002E-2</v>
      </c>
    </row>
    <row r="81" spans="2:23" x14ac:dyDescent="0.25">
      <c r="B81" s="4">
        <v>71</v>
      </c>
      <c r="C81" s="5">
        <v>2.4469999999999999E-2</v>
      </c>
      <c r="D81" s="11">
        <f t="shared" si="24"/>
        <v>1.898E-2</v>
      </c>
      <c r="E81" s="15">
        <f t="shared" si="25"/>
        <v>3.4470000000000001E-2</v>
      </c>
      <c r="F81" s="5">
        <v>1.5679999999999999E-2</v>
      </c>
      <c r="G81" s="11">
        <f t="shared" si="26"/>
        <v>1.2160000000000001E-2</v>
      </c>
      <c r="H81" s="15">
        <f t="shared" si="27"/>
        <v>2.5680000000000001E-2</v>
      </c>
      <c r="I81" s="5">
        <v>2.291E-2</v>
      </c>
      <c r="J81" s="11">
        <f t="shared" si="28"/>
        <v>1.7770000000000001E-2</v>
      </c>
      <c r="K81" s="15">
        <f t="shared" si="29"/>
        <v>3.2910000000000002E-2</v>
      </c>
      <c r="L81" s="5">
        <v>1.6230000000000001E-2</v>
      </c>
      <c r="M81" s="11">
        <f t="shared" si="30"/>
        <v>1.259E-2</v>
      </c>
      <c r="N81" s="15">
        <f t="shared" si="31"/>
        <v>2.623E-2</v>
      </c>
      <c r="O81" s="5">
        <v>2.0199999999999999E-2</v>
      </c>
      <c r="P81" s="11">
        <f t="shared" si="32"/>
        <v>1.567E-2</v>
      </c>
      <c r="Q81" s="15">
        <f t="shared" si="33"/>
        <v>3.0200000000000001E-2</v>
      </c>
      <c r="R81" s="5">
        <v>2.4289999999999999E-2</v>
      </c>
      <c r="S81" s="11">
        <f t="shared" si="34"/>
        <v>1.8839999999999999E-2</v>
      </c>
      <c r="T81" s="15">
        <f t="shared" si="35"/>
        <v>3.4290000000000001E-2</v>
      </c>
      <c r="U81" s="5">
        <v>2.443E-2</v>
      </c>
      <c r="V81" s="11">
        <f t="shared" si="36"/>
        <v>1.8950000000000002E-2</v>
      </c>
      <c r="W81" s="15">
        <f t="shared" si="37"/>
        <v>3.4430000000000002E-2</v>
      </c>
    </row>
    <row r="82" spans="2:23" x14ac:dyDescent="0.25">
      <c r="B82" s="4">
        <v>72</v>
      </c>
      <c r="C82" s="5">
        <v>2.4629999999999999E-2</v>
      </c>
      <c r="D82" s="11">
        <f t="shared" si="24"/>
        <v>1.9130000000000001E-2</v>
      </c>
      <c r="E82" s="15">
        <f t="shared" si="25"/>
        <v>3.4630000000000001E-2</v>
      </c>
      <c r="F82" s="5">
        <v>1.5939999999999999E-2</v>
      </c>
      <c r="G82" s="11">
        <f t="shared" si="26"/>
        <v>1.238E-2</v>
      </c>
      <c r="H82" s="15">
        <f t="shared" si="27"/>
        <v>2.5940000000000001E-2</v>
      </c>
      <c r="I82" s="5">
        <v>2.308E-2</v>
      </c>
      <c r="J82" s="11">
        <f t="shared" si="28"/>
        <v>1.7930000000000001E-2</v>
      </c>
      <c r="K82" s="15">
        <f t="shared" si="29"/>
        <v>3.3079999999999998E-2</v>
      </c>
      <c r="L82" s="5">
        <v>1.6369999999999999E-2</v>
      </c>
      <c r="M82" s="11">
        <f t="shared" si="30"/>
        <v>1.272E-2</v>
      </c>
      <c r="N82" s="15">
        <f t="shared" si="31"/>
        <v>2.6370000000000001E-2</v>
      </c>
      <c r="O82" s="5">
        <v>2.0400000000000001E-2</v>
      </c>
      <c r="P82" s="11">
        <f t="shared" si="32"/>
        <v>1.585E-2</v>
      </c>
      <c r="Q82" s="15">
        <f t="shared" si="33"/>
        <v>3.04E-2</v>
      </c>
      <c r="R82" s="5">
        <v>2.445E-2</v>
      </c>
      <c r="S82" s="11">
        <f t="shared" si="34"/>
        <v>1.899E-2</v>
      </c>
      <c r="T82" s="15">
        <f t="shared" si="35"/>
        <v>3.4450000000000001E-2</v>
      </c>
      <c r="U82" s="5">
        <v>2.4590000000000001E-2</v>
      </c>
      <c r="V82" s="11">
        <f t="shared" si="36"/>
        <v>1.9099999999999999E-2</v>
      </c>
      <c r="W82" s="15">
        <f t="shared" si="37"/>
        <v>3.4590000000000003E-2</v>
      </c>
    </row>
    <row r="83" spans="2:23" x14ac:dyDescent="0.25">
      <c r="B83" s="4">
        <v>73</v>
      </c>
      <c r="C83" s="5">
        <v>2.478E-2</v>
      </c>
      <c r="D83" s="11">
        <f t="shared" si="24"/>
        <v>1.9279999999999999E-2</v>
      </c>
      <c r="E83" s="15">
        <f t="shared" si="25"/>
        <v>3.4779999999999998E-2</v>
      </c>
      <c r="F83" s="5">
        <v>1.6199999999999999E-2</v>
      </c>
      <c r="G83" s="11">
        <f t="shared" si="26"/>
        <v>1.261E-2</v>
      </c>
      <c r="H83" s="15">
        <f t="shared" si="27"/>
        <v>2.6200000000000001E-2</v>
      </c>
      <c r="I83" s="5">
        <v>2.325E-2</v>
      </c>
      <c r="J83" s="11">
        <f t="shared" si="28"/>
        <v>1.8089999999999998E-2</v>
      </c>
      <c r="K83" s="15">
        <f t="shared" si="29"/>
        <v>3.3250000000000002E-2</v>
      </c>
      <c r="L83" s="5">
        <v>1.6500000000000001E-2</v>
      </c>
      <c r="M83" s="11">
        <f t="shared" si="30"/>
        <v>1.2840000000000001E-2</v>
      </c>
      <c r="N83" s="15">
        <f t="shared" si="31"/>
        <v>2.6499999999999999E-2</v>
      </c>
      <c r="O83" s="5">
        <v>2.06E-2</v>
      </c>
      <c r="P83" s="11">
        <f t="shared" si="32"/>
        <v>1.6029999999999999E-2</v>
      </c>
      <c r="Q83" s="15">
        <f t="shared" si="33"/>
        <v>3.0599999999999999E-2</v>
      </c>
      <c r="R83" s="5">
        <v>2.461E-2</v>
      </c>
      <c r="S83" s="11">
        <f t="shared" si="34"/>
        <v>1.915E-2</v>
      </c>
      <c r="T83" s="15">
        <f t="shared" si="35"/>
        <v>3.4610000000000002E-2</v>
      </c>
      <c r="U83" s="5">
        <v>2.4750000000000001E-2</v>
      </c>
      <c r="V83" s="11">
        <f t="shared" si="36"/>
        <v>1.9259999999999999E-2</v>
      </c>
      <c r="W83" s="15">
        <f t="shared" si="37"/>
        <v>3.4750000000000003E-2</v>
      </c>
    </row>
    <row r="84" spans="2:23" x14ac:dyDescent="0.25">
      <c r="B84" s="4">
        <v>74</v>
      </c>
      <c r="C84" s="5">
        <v>2.4930000000000001E-2</v>
      </c>
      <c r="D84" s="11">
        <f t="shared" si="24"/>
        <v>1.9429999999999999E-2</v>
      </c>
      <c r="E84" s="15">
        <f t="shared" si="25"/>
        <v>3.4930000000000003E-2</v>
      </c>
      <c r="F84" s="5">
        <v>1.6449999999999999E-2</v>
      </c>
      <c r="G84" s="11">
        <f t="shared" si="26"/>
        <v>1.282E-2</v>
      </c>
      <c r="H84" s="15">
        <f t="shared" si="27"/>
        <v>2.6450000000000001E-2</v>
      </c>
      <c r="I84" s="5">
        <v>2.341E-2</v>
      </c>
      <c r="J84" s="11">
        <f t="shared" si="28"/>
        <v>1.8249999999999999E-2</v>
      </c>
      <c r="K84" s="15">
        <f t="shared" si="29"/>
        <v>3.3410000000000002E-2</v>
      </c>
      <c r="L84" s="5">
        <v>1.6619999999999999E-2</v>
      </c>
      <c r="M84" s="11">
        <f t="shared" si="30"/>
        <v>1.295E-2</v>
      </c>
      <c r="N84" s="15">
        <f t="shared" si="31"/>
        <v>2.6620000000000001E-2</v>
      </c>
      <c r="O84" s="5">
        <v>2.0789999999999999E-2</v>
      </c>
      <c r="P84" s="11">
        <f t="shared" si="32"/>
        <v>1.6199999999999999E-2</v>
      </c>
      <c r="Q84" s="15">
        <f t="shared" si="33"/>
        <v>3.0790000000000001E-2</v>
      </c>
      <c r="R84" s="5">
        <v>2.4760000000000001E-2</v>
      </c>
      <c r="S84" s="11">
        <f t="shared" si="34"/>
        <v>1.9300000000000001E-2</v>
      </c>
      <c r="T84" s="15">
        <f t="shared" si="35"/>
        <v>3.4759999999999999E-2</v>
      </c>
      <c r="U84" s="5">
        <v>2.4899999999999999E-2</v>
      </c>
      <c r="V84" s="11">
        <f t="shared" si="36"/>
        <v>1.941E-2</v>
      </c>
      <c r="W84" s="15">
        <f t="shared" si="37"/>
        <v>3.49E-2</v>
      </c>
    </row>
    <row r="85" spans="2:23" ht="15.75" thickBot="1" x14ac:dyDescent="0.3">
      <c r="B85" s="6">
        <v>75</v>
      </c>
      <c r="C85" s="7">
        <v>2.5080000000000002E-2</v>
      </c>
      <c r="D85" s="12">
        <f t="shared" si="24"/>
        <v>1.958E-2</v>
      </c>
      <c r="E85" s="16">
        <f t="shared" si="25"/>
        <v>3.508E-2</v>
      </c>
      <c r="F85" s="7">
        <v>1.67E-2</v>
      </c>
      <c r="G85" s="12">
        <f t="shared" si="26"/>
        <v>1.304E-2</v>
      </c>
      <c r="H85" s="16">
        <f t="shared" si="27"/>
        <v>2.6700000000000002E-2</v>
      </c>
      <c r="I85" s="7">
        <v>2.3570000000000001E-2</v>
      </c>
      <c r="J85" s="12">
        <f t="shared" si="28"/>
        <v>1.84E-2</v>
      </c>
      <c r="K85" s="16">
        <f t="shared" si="29"/>
        <v>3.3570000000000003E-2</v>
      </c>
      <c r="L85" s="7">
        <v>1.6750000000000001E-2</v>
      </c>
      <c r="M85" s="12">
        <f t="shared" si="30"/>
        <v>1.308E-2</v>
      </c>
      <c r="N85" s="16">
        <f t="shared" si="31"/>
        <v>2.6749999999999999E-2</v>
      </c>
      <c r="O85" s="7">
        <v>2.0979999999999999E-2</v>
      </c>
      <c r="P85" s="12">
        <f t="shared" si="32"/>
        <v>1.6379999999999999E-2</v>
      </c>
      <c r="Q85" s="16">
        <f t="shared" si="33"/>
        <v>3.0980000000000001E-2</v>
      </c>
      <c r="R85" s="7">
        <v>2.4910000000000002E-2</v>
      </c>
      <c r="S85" s="12">
        <f t="shared" si="34"/>
        <v>1.9449999999999999E-2</v>
      </c>
      <c r="T85" s="16">
        <f t="shared" si="35"/>
        <v>3.4909999999999997E-2</v>
      </c>
      <c r="U85" s="7">
        <v>2.504E-2</v>
      </c>
      <c r="V85" s="12">
        <f t="shared" si="36"/>
        <v>1.9550000000000001E-2</v>
      </c>
      <c r="W85" s="16">
        <f t="shared" si="37"/>
        <v>3.5040000000000002E-2</v>
      </c>
    </row>
    <row r="86" spans="2:23" x14ac:dyDescent="0.25">
      <c r="B86" s="2">
        <v>76</v>
      </c>
      <c r="C86" s="3">
        <v>2.5219999999999999E-2</v>
      </c>
      <c r="D86" s="10">
        <f t="shared" si="24"/>
        <v>1.9720000000000001E-2</v>
      </c>
      <c r="E86" s="14">
        <f t="shared" si="25"/>
        <v>3.5220000000000001E-2</v>
      </c>
      <c r="F86" s="3">
        <v>1.694E-2</v>
      </c>
      <c r="G86" s="10">
        <f t="shared" si="26"/>
        <v>1.325E-2</v>
      </c>
      <c r="H86" s="14">
        <f t="shared" si="27"/>
        <v>2.6939999999999999E-2</v>
      </c>
      <c r="I86" s="3">
        <v>2.3720000000000001E-2</v>
      </c>
      <c r="J86" s="10">
        <f t="shared" si="28"/>
        <v>1.8550000000000001E-2</v>
      </c>
      <c r="K86" s="14">
        <f t="shared" si="29"/>
        <v>3.372E-2</v>
      </c>
      <c r="L86" s="3">
        <v>1.687E-2</v>
      </c>
      <c r="M86" s="10">
        <f t="shared" si="30"/>
        <v>1.319E-2</v>
      </c>
      <c r="N86" s="14">
        <f t="shared" si="31"/>
        <v>2.6870000000000002E-2</v>
      </c>
      <c r="O86" s="3">
        <v>2.1160000000000002E-2</v>
      </c>
      <c r="P86" s="10">
        <f t="shared" si="32"/>
        <v>1.6549999999999999E-2</v>
      </c>
      <c r="Q86" s="14">
        <f t="shared" si="33"/>
        <v>3.116E-2</v>
      </c>
      <c r="R86" s="3">
        <v>2.5049999999999999E-2</v>
      </c>
      <c r="S86" s="10">
        <f t="shared" si="34"/>
        <v>1.959E-2</v>
      </c>
      <c r="T86" s="14">
        <f t="shared" si="35"/>
        <v>3.5049999999999998E-2</v>
      </c>
      <c r="U86" s="3">
        <v>2.5190000000000001E-2</v>
      </c>
      <c r="V86" s="10">
        <f t="shared" si="36"/>
        <v>1.9699999999999999E-2</v>
      </c>
      <c r="W86" s="14">
        <f t="shared" si="37"/>
        <v>3.5189999999999999E-2</v>
      </c>
    </row>
    <row r="87" spans="2:23" x14ac:dyDescent="0.25">
      <c r="B87" s="4">
        <v>77</v>
      </c>
      <c r="C87" s="5">
        <v>2.5360000000000001E-2</v>
      </c>
      <c r="D87" s="11">
        <f t="shared" si="24"/>
        <v>1.9859999999999999E-2</v>
      </c>
      <c r="E87" s="15">
        <f t="shared" si="25"/>
        <v>3.5360000000000003E-2</v>
      </c>
      <c r="F87" s="5">
        <v>1.7180000000000001E-2</v>
      </c>
      <c r="G87" s="11">
        <f t="shared" si="26"/>
        <v>1.346E-2</v>
      </c>
      <c r="H87" s="15">
        <f t="shared" si="27"/>
        <v>2.7179999999999999E-2</v>
      </c>
      <c r="I87" s="5">
        <v>2.3869999999999999E-2</v>
      </c>
      <c r="J87" s="11">
        <f t="shared" si="28"/>
        <v>1.8700000000000001E-2</v>
      </c>
      <c r="K87" s="15">
        <f t="shared" si="29"/>
        <v>3.3869999999999997E-2</v>
      </c>
      <c r="L87" s="5">
        <v>1.6990000000000002E-2</v>
      </c>
      <c r="M87" s="11">
        <f t="shared" si="30"/>
        <v>1.3310000000000001E-2</v>
      </c>
      <c r="N87" s="15">
        <f t="shared" si="31"/>
        <v>2.699E-2</v>
      </c>
      <c r="O87" s="5">
        <v>2.1340000000000001E-2</v>
      </c>
      <c r="P87" s="11">
        <f t="shared" si="32"/>
        <v>1.6719999999999999E-2</v>
      </c>
      <c r="Q87" s="15">
        <f t="shared" si="33"/>
        <v>3.134E-2</v>
      </c>
      <c r="R87" s="5">
        <v>2.5190000000000001E-2</v>
      </c>
      <c r="S87" s="11">
        <f t="shared" si="34"/>
        <v>1.9730000000000001E-2</v>
      </c>
      <c r="T87" s="15">
        <f t="shared" si="35"/>
        <v>3.5189999999999999E-2</v>
      </c>
      <c r="U87" s="5">
        <v>2.5329999999999998E-2</v>
      </c>
      <c r="V87" s="11">
        <f t="shared" si="36"/>
        <v>1.984E-2</v>
      </c>
      <c r="W87" s="15">
        <f t="shared" si="37"/>
        <v>3.533E-2</v>
      </c>
    </row>
    <row r="88" spans="2:23" x14ac:dyDescent="0.25">
      <c r="B88" s="4">
        <v>78</v>
      </c>
      <c r="C88" s="5">
        <v>2.5499999999999998E-2</v>
      </c>
      <c r="D88" s="11">
        <f t="shared" si="24"/>
        <v>2.001E-2</v>
      </c>
      <c r="E88" s="15">
        <f t="shared" si="25"/>
        <v>3.5499999999999997E-2</v>
      </c>
      <c r="F88" s="5">
        <v>1.7409999999999998E-2</v>
      </c>
      <c r="G88" s="11">
        <f t="shared" si="26"/>
        <v>1.366E-2</v>
      </c>
      <c r="H88" s="15">
        <f t="shared" si="27"/>
        <v>2.741E-2</v>
      </c>
      <c r="I88" s="5">
        <v>2.402E-2</v>
      </c>
      <c r="J88" s="11">
        <f t="shared" si="28"/>
        <v>1.8849999999999999E-2</v>
      </c>
      <c r="K88" s="15">
        <f t="shared" si="29"/>
        <v>3.4020000000000002E-2</v>
      </c>
      <c r="L88" s="5">
        <v>1.7100000000000001E-2</v>
      </c>
      <c r="M88" s="11">
        <f t="shared" si="30"/>
        <v>1.342E-2</v>
      </c>
      <c r="N88" s="15">
        <f t="shared" si="31"/>
        <v>2.7099999999999999E-2</v>
      </c>
      <c r="O88" s="5">
        <v>2.1510000000000001E-2</v>
      </c>
      <c r="P88" s="11">
        <f t="shared" si="32"/>
        <v>1.6879999999999999E-2</v>
      </c>
      <c r="Q88" s="15">
        <f t="shared" si="33"/>
        <v>3.1510000000000003E-2</v>
      </c>
      <c r="R88" s="5">
        <v>2.5329999999999998E-2</v>
      </c>
      <c r="S88" s="11">
        <f t="shared" si="34"/>
        <v>1.9869999999999999E-2</v>
      </c>
      <c r="T88" s="15">
        <f t="shared" si="35"/>
        <v>3.533E-2</v>
      </c>
      <c r="U88" s="5">
        <v>2.546E-2</v>
      </c>
      <c r="V88" s="11">
        <f t="shared" si="36"/>
        <v>1.9980000000000001E-2</v>
      </c>
      <c r="W88" s="15">
        <f t="shared" si="37"/>
        <v>3.5459999999999998E-2</v>
      </c>
    </row>
    <row r="89" spans="2:23" x14ac:dyDescent="0.25">
      <c r="B89" s="4">
        <v>79</v>
      </c>
      <c r="C89" s="5">
        <v>2.563E-2</v>
      </c>
      <c r="D89" s="11">
        <f t="shared" si="24"/>
        <v>2.0140000000000002E-2</v>
      </c>
      <c r="E89" s="15">
        <f t="shared" si="25"/>
        <v>3.5630000000000002E-2</v>
      </c>
      <c r="F89" s="5">
        <v>1.7639999999999999E-2</v>
      </c>
      <c r="G89" s="11">
        <f t="shared" si="26"/>
        <v>1.3860000000000001E-2</v>
      </c>
      <c r="H89" s="15">
        <f t="shared" si="27"/>
        <v>2.7640000000000001E-2</v>
      </c>
      <c r="I89" s="5">
        <v>2.4170000000000001E-2</v>
      </c>
      <c r="J89" s="11">
        <f t="shared" si="28"/>
        <v>1.899E-2</v>
      </c>
      <c r="K89" s="15">
        <f t="shared" si="29"/>
        <v>3.4169999999999999E-2</v>
      </c>
      <c r="L89" s="5">
        <v>1.721E-2</v>
      </c>
      <c r="M89" s="11">
        <f t="shared" si="30"/>
        <v>1.3520000000000001E-2</v>
      </c>
      <c r="N89" s="15">
        <f t="shared" si="31"/>
        <v>2.7210000000000002E-2</v>
      </c>
      <c r="O89" s="5">
        <v>2.1680000000000001E-2</v>
      </c>
      <c r="P89" s="11">
        <f t="shared" si="32"/>
        <v>1.704E-2</v>
      </c>
      <c r="Q89" s="15">
        <f t="shared" si="33"/>
        <v>3.168E-2</v>
      </c>
      <c r="R89" s="5">
        <v>2.547E-2</v>
      </c>
      <c r="S89" s="11">
        <f t="shared" si="34"/>
        <v>2.002E-2</v>
      </c>
      <c r="T89" s="15">
        <f t="shared" si="35"/>
        <v>3.5470000000000002E-2</v>
      </c>
      <c r="U89" s="5">
        <v>2.5600000000000001E-2</v>
      </c>
      <c r="V89" s="11">
        <f t="shared" si="36"/>
        <v>2.0119999999999999E-2</v>
      </c>
      <c r="W89" s="15">
        <f t="shared" si="37"/>
        <v>3.56E-2</v>
      </c>
    </row>
    <row r="90" spans="2:23" x14ac:dyDescent="0.25">
      <c r="B90" s="6">
        <v>80</v>
      </c>
      <c r="C90" s="7">
        <v>2.5760000000000002E-2</v>
      </c>
      <c r="D90" s="12">
        <f t="shared" si="24"/>
        <v>2.0279999999999999E-2</v>
      </c>
      <c r="E90" s="16">
        <f t="shared" si="25"/>
        <v>3.576E-2</v>
      </c>
      <c r="F90" s="7">
        <v>1.787E-2</v>
      </c>
      <c r="G90" s="12">
        <f t="shared" si="26"/>
        <v>1.4069999999999999E-2</v>
      </c>
      <c r="H90" s="16">
        <f t="shared" si="27"/>
        <v>2.7869999999999999E-2</v>
      </c>
      <c r="I90" s="7">
        <v>2.4309999999999998E-2</v>
      </c>
      <c r="J90" s="12">
        <f t="shared" si="28"/>
        <v>1.9140000000000001E-2</v>
      </c>
      <c r="K90" s="16">
        <f t="shared" si="29"/>
        <v>3.431E-2</v>
      </c>
      <c r="L90" s="7">
        <v>1.7319999999999999E-2</v>
      </c>
      <c r="M90" s="12">
        <f t="shared" si="30"/>
        <v>1.363E-2</v>
      </c>
      <c r="N90" s="16">
        <f t="shared" si="31"/>
        <v>2.7320000000000001E-2</v>
      </c>
      <c r="O90" s="7">
        <v>2.1850000000000001E-2</v>
      </c>
      <c r="P90" s="12">
        <f t="shared" si="32"/>
        <v>1.72E-2</v>
      </c>
      <c r="Q90" s="16">
        <f t="shared" si="33"/>
        <v>3.1850000000000003E-2</v>
      </c>
      <c r="R90" s="7">
        <v>2.5600000000000001E-2</v>
      </c>
      <c r="S90" s="12">
        <f t="shared" si="34"/>
        <v>2.0150000000000001E-2</v>
      </c>
      <c r="T90" s="16">
        <f t="shared" si="35"/>
        <v>3.56E-2</v>
      </c>
      <c r="U90" s="7">
        <v>2.572E-2</v>
      </c>
      <c r="V90" s="12">
        <f t="shared" si="36"/>
        <v>2.0250000000000001E-2</v>
      </c>
      <c r="W90" s="16">
        <f t="shared" si="37"/>
        <v>3.5720000000000002E-2</v>
      </c>
    </row>
    <row r="91" spans="2:23" x14ac:dyDescent="0.25">
      <c r="B91" s="4">
        <v>81</v>
      </c>
      <c r="C91" s="5">
        <v>2.588E-2</v>
      </c>
      <c r="D91" s="11">
        <f t="shared" si="24"/>
        <v>2.0400000000000001E-2</v>
      </c>
      <c r="E91" s="15">
        <f t="shared" si="25"/>
        <v>3.5880000000000002E-2</v>
      </c>
      <c r="F91" s="5">
        <v>1.8079999999999999E-2</v>
      </c>
      <c r="G91" s="11">
        <f t="shared" si="26"/>
        <v>1.4250000000000001E-2</v>
      </c>
      <c r="H91" s="15">
        <f t="shared" si="27"/>
        <v>2.8080000000000001E-2</v>
      </c>
      <c r="I91" s="5">
        <v>2.445E-2</v>
      </c>
      <c r="J91" s="11">
        <f t="shared" si="28"/>
        <v>1.9279999999999999E-2</v>
      </c>
      <c r="K91" s="15">
        <f t="shared" si="29"/>
        <v>3.4450000000000001E-2</v>
      </c>
      <c r="L91" s="5">
        <v>1.7430000000000001E-2</v>
      </c>
      <c r="M91" s="11">
        <f t="shared" si="30"/>
        <v>1.374E-2</v>
      </c>
      <c r="N91" s="15">
        <f t="shared" si="31"/>
        <v>2.743E-2</v>
      </c>
      <c r="O91" s="5">
        <v>2.2009999999999998E-2</v>
      </c>
      <c r="P91" s="11">
        <f t="shared" si="32"/>
        <v>1.7350000000000001E-2</v>
      </c>
      <c r="Q91" s="15">
        <f t="shared" si="33"/>
        <v>3.2009999999999997E-2</v>
      </c>
      <c r="R91" s="5">
        <v>2.5729999999999999E-2</v>
      </c>
      <c r="S91" s="11">
        <f t="shared" si="34"/>
        <v>2.0289999999999999E-2</v>
      </c>
      <c r="T91" s="15">
        <f t="shared" si="35"/>
        <v>3.5729999999999998E-2</v>
      </c>
      <c r="U91" s="5">
        <v>2.5850000000000001E-2</v>
      </c>
      <c r="V91" s="11">
        <f t="shared" si="36"/>
        <v>2.0379999999999999E-2</v>
      </c>
      <c r="W91" s="15">
        <f t="shared" si="37"/>
        <v>3.585E-2</v>
      </c>
    </row>
    <row r="92" spans="2:23" x14ac:dyDescent="0.25">
      <c r="B92" s="4">
        <v>82</v>
      </c>
      <c r="C92" s="5">
        <v>2.5999999999999999E-2</v>
      </c>
      <c r="D92" s="11">
        <f t="shared" si="24"/>
        <v>2.053E-2</v>
      </c>
      <c r="E92" s="15">
        <f t="shared" si="25"/>
        <v>3.5999999999999997E-2</v>
      </c>
      <c r="F92" s="5">
        <v>1.83E-2</v>
      </c>
      <c r="G92" s="11">
        <f t="shared" si="26"/>
        <v>1.4449999999999999E-2</v>
      </c>
      <c r="H92" s="15">
        <f t="shared" si="27"/>
        <v>2.8299999999999999E-2</v>
      </c>
      <c r="I92" s="5">
        <v>2.4590000000000001E-2</v>
      </c>
      <c r="J92" s="11">
        <f t="shared" si="28"/>
        <v>1.942E-2</v>
      </c>
      <c r="K92" s="15">
        <f t="shared" si="29"/>
        <v>3.4590000000000003E-2</v>
      </c>
      <c r="L92" s="5">
        <v>1.753E-2</v>
      </c>
      <c r="M92" s="11">
        <f t="shared" si="30"/>
        <v>1.384E-2</v>
      </c>
      <c r="N92" s="15">
        <f t="shared" si="31"/>
        <v>2.7529999999999999E-2</v>
      </c>
      <c r="O92" s="5">
        <v>2.2169999999999999E-2</v>
      </c>
      <c r="P92" s="11">
        <f t="shared" si="32"/>
        <v>1.7510000000000001E-2</v>
      </c>
      <c r="Q92" s="15">
        <f t="shared" si="33"/>
        <v>3.2169999999999997E-2</v>
      </c>
      <c r="R92" s="5">
        <v>2.5850000000000001E-2</v>
      </c>
      <c r="S92" s="11">
        <f t="shared" si="34"/>
        <v>2.0410000000000001E-2</v>
      </c>
      <c r="T92" s="15">
        <f t="shared" si="35"/>
        <v>3.585E-2</v>
      </c>
      <c r="U92" s="5">
        <v>2.597E-2</v>
      </c>
      <c r="V92" s="11">
        <f t="shared" si="36"/>
        <v>2.051E-2</v>
      </c>
      <c r="W92" s="15">
        <f t="shared" si="37"/>
        <v>3.5970000000000002E-2</v>
      </c>
    </row>
    <row r="93" spans="2:23" x14ac:dyDescent="0.25">
      <c r="B93" s="4">
        <v>83</v>
      </c>
      <c r="C93" s="5">
        <v>2.6120000000000001E-2</v>
      </c>
      <c r="D93" s="11">
        <f t="shared" si="24"/>
        <v>2.0660000000000001E-2</v>
      </c>
      <c r="E93" s="15">
        <f t="shared" si="25"/>
        <v>3.6119999999999999E-2</v>
      </c>
      <c r="F93" s="5">
        <v>1.8499999999999999E-2</v>
      </c>
      <c r="G93" s="11">
        <f t="shared" si="26"/>
        <v>1.4630000000000001E-2</v>
      </c>
      <c r="H93" s="15">
        <f t="shared" si="27"/>
        <v>2.8500000000000001E-2</v>
      </c>
      <c r="I93" s="5">
        <v>2.4719999999999999E-2</v>
      </c>
      <c r="J93" s="11">
        <f t="shared" si="28"/>
        <v>1.9550000000000001E-2</v>
      </c>
      <c r="K93" s="15">
        <f t="shared" si="29"/>
        <v>3.4720000000000001E-2</v>
      </c>
      <c r="L93" s="5">
        <v>1.763E-2</v>
      </c>
      <c r="M93" s="11">
        <f t="shared" si="30"/>
        <v>1.3950000000000001E-2</v>
      </c>
      <c r="N93" s="15">
        <f t="shared" si="31"/>
        <v>2.7629999999999998E-2</v>
      </c>
      <c r="O93" s="5">
        <v>2.232E-2</v>
      </c>
      <c r="P93" s="11">
        <f t="shared" si="32"/>
        <v>1.7659999999999999E-2</v>
      </c>
      <c r="Q93" s="15">
        <f t="shared" si="33"/>
        <v>3.2320000000000002E-2</v>
      </c>
      <c r="R93" s="5">
        <v>2.597E-2</v>
      </c>
      <c r="S93" s="11">
        <f t="shared" si="34"/>
        <v>2.0539999999999999E-2</v>
      </c>
      <c r="T93" s="15">
        <f t="shared" si="35"/>
        <v>3.5970000000000002E-2</v>
      </c>
      <c r="U93" s="5">
        <v>2.6089999999999999E-2</v>
      </c>
      <c r="V93" s="11">
        <f t="shared" si="36"/>
        <v>2.0639999999999999E-2</v>
      </c>
      <c r="W93" s="15">
        <f t="shared" si="37"/>
        <v>3.6089999999999997E-2</v>
      </c>
    </row>
    <row r="94" spans="2:23" x14ac:dyDescent="0.25">
      <c r="B94" s="4">
        <v>84</v>
      </c>
      <c r="C94" s="5">
        <v>2.6239999999999999E-2</v>
      </c>
      <c r="D94" s="11">
        <f t="shared" si="24"/>
        <v>2.0789999999999999E-2</v>
      </c>
      <c r="E94" s="15">
        <f t="shared" si="25"/>
        <v>3.6240000000000001E-2</v>
      </c>
      <c r="F94" s="5">
        <v>1.8710000000000001E-2</v>
      </c>
      <c r="G94" s="11">
        <f t="shared" si="26"/>
        <v>1.482E-2</v>
      </c>
      <c r="H94" s="15">
        <f t="shared" si="27"/>
        <v>2.8709999999999999E-2</v>
      </c>
      <c r="I94" s="5">
        <v>2.4850000000000001E-2</v>
      </c>
      <c r="J94" s="11">
        <f t="shared" si="28"/>
        <v>1.9689999999999999E-2</v>
      </c>
      <c r="K94" s="15">
        <f t="shared" si="29"/>
        <v>3.4849999999999999E-2</v>
      </c>
      <c r="L94" s="5">
        <v>1.7729999999999999E-2</v>
      </c>
      <c r="M94" s="11">
        <f t="shared" si="30"/>
        <v>1.405E-2</v>
      </c>
      <c r="N94" s="15">
        <f t="shared" si="31"/>
        <v>2.7730000000000001E-2</v>
      </c>
      <c r="O94" s="5">
        <v>2.247E-2</v>
      </c>
      <c r="P94" s="11">
        <f t="shared" si="32"/>
        <v>1.78E-2</v>
      </c>
      <c r="Q94" s="15">
        <f t="shared" si="33"/>
        <v>3.2469999999999999E-2</v>
      </c>
      <c r="R94" s="5">
        <v>2.6089999999999999E-2</v>
      </c>
      <c r="S94" s="11">
        <f t="shared" si="34"/>
        <v>2.0670000000000001E-2</v>
      </c>
      <c r="T94" s="15">
        <f t="shared" si="35"/>
        <v>3.6089999999999997E-2</v>
      </c>
      <c r="U94" s="5">
        <v>2.6210000000000001E-2</v>
      </c>
      <c r="V94" s="11">
        <f t="shared" si="36"/>
        <v>2.077E-2</v>
      </c>
      <c r="W94" s="15">
        <f t="shared" si="37"/>
        <v>3.6209999999999999E-2</v>
      </c>
    </row>
    <row r="95" spans="2:23" x14ac:dyDescent="0.25">
      <c r="B95" s="6">
        <v>85</v>
      </c>
      <c r="C95" s="7">
        <v>2.6360000000000001E-2</v>
      </c>
      <c r="D95" s="12">
        <f t="shared" si="24"/>
        <v>2.0920000000000001E-2</v>
      </c>
      <c r="E95" s="16">
        <f t="shared" si="25"/>
        <v>3.6360000000000003E-2</v>
      </c>
      <c r="F95" s="7">
        <v>1.891E-2</v>
      </c>
      <c r="G95" s="12">
        <f t="shared" si="26"/>
        <v>1.5010000000000001E-2</v>
      </c>
      <c r="H95" s="16">
        <f t="shared" si="27"/>
        <v>2.8910000000000002E-2</v>
      </c>
      <c r="I95" s="7">
        <v>2.4979999999999999E-2</v>
      </c>
      <c r="J95" s="12">
        <f t="shared" si="28"/>
        <v>1.9820000000000001E-2</v>
      </c>
      <c r="K95" s="16">
        <f t="shared" si="29"/>
        <v>3.4979999999999997E-2</v>
      </c>
      <c r="L95" s="7">
        <v>1.7829999999999999E-2</v>
      </c>
      <c r="M95" s="12">
        <f t="shared" si="30"/>
        <v>1.4149999999999999E-2</v>
      </c>
      <c r="N95" s="16">
        <f t="shared" si="31"/>
        <v>2.7830000000000001E-2</v>
      </c>
      <c r="O95" s="7">
        <v>2.2620000000000001E-2</v>
      </c>
      <c r="P95" s="12">
        <f t="shared" si="32"/>
        <v>1.7950000000000001E-2</v>
      </c>
      <c r="Q95" s="16">
        <f t="shared" si="33"/>
        <v>3.2620000000000003E-2</v>
      </c>
      <c r="R95" s="7">
        <v>2.6210000000000001E-2</v>
      </c>
      <c r="S95" s="12">
        <f t="shared" si="34"/>
        <v>2.0799999999999999E-2</v>
      </c>
      <c r="T95" s="16">
        <f t="shared" si="35"/>
        <v>3.6209999999999999E-2</v>
      </c>
      <c r="U95" s="7">
        <v>2.6329999999999999E-2</v>
      </c>
      <c r="V95" s="12">
        <f t="shared" si="36"/>
        <v>2.0889999999999999E-2</v>
      </c>
      <c r="W95" s="16">
        <f t="shared" si="37"/>
        <v>3.6330000000000001E-2</v>
      </c>
    </row>
    <row r="96" spans="2:23" x14ac:dyDescent="0.25">
      <c r="B96" s="4">
        <v>86</v>
      </c>
      <c r="C96" s="5">
        <v>2.647E-2</v>
      </c>
      <c r="D96" s="11">
        <f t="shared" si="24"/>
        <v>2.104E-2</v>
      </c>
      <c r="E96" s="15">
        <f t="shared" si="25"/>
        <v>3.6470000000000002E-2</v>
      </c>
      <c r="F96" s="5">
        <v>1.9099999999999999E-2</v>
      </c>
      <c r="G96" s="11">
        <f t="shared" si="26"/>
        <v>1.5180000000000001E-2</v>
      </c>
      <c r="H96" s="15">
        <f t="shared" si="27"/>
        <v>2.9100000000000001E-2</v>
      </c>
      <c r="I96" s="5">
        <v>2.511E-2</v>
      </c>
      <c r="J96" s="11">
        <f t="shared" si="28"/>
        <v>1.9959999999999999E-2</v>
      </c>
      <c r="K96" s="15">
        <f t="shared" si="29"/>
        <v>3.5110000000000002E-2</v>
      </c>
      <c r="L96" s="5">
        <v>1.7919999999999998E-2</v>
      </c>
      <c r="M96" s="11">
        <f t="shared" si="30"/>
        <v>1.4239999999999999E-2</v>
      </c>
      <c r="N96" s="15">
        <f t="shared" si="31"/>
        <v>2.792E-2</v>
      </c>
      <c r="O96" s="5">
        <v>2.2759999999999999E-2</v>
      </c>
      <c r="P96" s="11">
        <f t="shared" si="32"/>
        <v>1.8089999999999998E-2</v>
      </c>
      <c r="Q96" s="15">
        <f t="shared" si="33"/>
        <v>3.2759999999999997E-2</v>
      </c>
      <c r="R96" s="5">
        <v>2.632E-2</v>
      </c>
      <c r="S96" s="11">
        <f t="shared" si="34"/>
        <v>2.0920000000000001E-2</v>
      </c>
      <c r="T96" s="15">
        <f t="shared" si="35"/>
        <v>3.6319999999999998E-2</v>
      </c>
      <c r="U96" s="5">
        <v>2.6440000000000002E-2</v>
      </c>
      <c r="V96" s="11">
        <f t="shared" si="36"/>
        <v>2.102E-2</v>
      </c>
      <c r="W96" s="15">
        <f t="shared" si="37"/>
        <v>3.644E-2</v>
      </c>
    </row>
    <row r="97" spans="2:23" x14ac:dyDescent="0.25">
      <c r="B97" s="4">
        <v>87</v>
      </c>
      <c r="C97" s="5">
        <v>2.6579999999999999E-2</v>
      </c>
      <c r="D97" s="11">
        <f t="shared" si="24"/>
        <v>2.1160000000000002E-2</v>
      </c>
      <c r="E97" s="15">
        <f t="shared" si="25"/>
        <v>3.6580000000000001E-2</v>
      </c>
      <c r="F97" s="5">
        <v>1.9290000000000002E-2</v>
      </c>
      <c r="G97" s="11">
        <f t="shared" si="26"/>
        <v>1.536E-2</v>
      </c>
      <c r="H97" s="15">
        <f t="shared" si="27"/>
        <v>2.929E-2</v>
      </c>
      <c r="I97" s="5">
        <v>2.5229999999999999E-2</v>
      </c>
      <c r="J97" s="11">
        <f t="shared" si="28"/>
        <v>2.009E-2</v>
      </c>
      <c r="K97" s="15">
        <f t="shared" si="29"/>
        <v>3.5229999999999997E-2</v>
      </c>
      <c r="L97" s="5">
        <v>1.8020000000000001E-2</v>
      </c>
      <c r="M97" s="11">
        <f t="shared" si="30"/>
        <v>1.435E-2</v>
      </c>
      <c r="N97" s="15">
        <f t="shared" si="31"/>
        <v>2.802E-2</v>
      </c>
      <c r="O97" s="5">
        <v>2.29E-2</v>
      </c>
      <c r="P97" s="11">
        <f t="shared" si="32"/>
        <v>1.823E-2</v>
      </c>
      <c r="Q97" s="15">
        <f t="shared" si="33"/>
        <v>3.2899999999999999E-2</v>
      </c>
      <c r="R97" s="5">
        <v>2.6429999999999999E-2</v>
      </c>
      <c r="S97" s="11">
        <f t="shared" si="34"/>
        <v>2.104E-2</v>
      </c>
      <c r="T97" s="15">
        <f t="shared" si="35"/>
        <v>3.6429999999999997E-2</v>
      </c>
      <c r="U97" s="5">
        <v>2.6550000000000001E-2</v>
      </c>
      <c r="V97" s="11">
        <f t="shared" si="36"/>
        <v>2.1139999999999999E-2</v>
      </c>
      <c r="W97" s="15">
        <f t="shared" si="37"/>
        <v>3.6549999999999999E-2</v>
      </c>
    </row>
    <row r="98" spans="2:23" x14ac:dyDescent="0.25">
      <c r="B98" s="4">
        <v>88</v>
      </c>
      <c r="C98" s="5">
        <v>2.6679999999999999E-2</v>
      </c>
      <c r="D98" s="11">
        <f t="shared" si="24"/>
        <v>2.128E-2</v>
      </c>
      <c r="E98" s="15">
        <f t="shared" si="25"/>
        <v>3.6679999999999997E-2</v>
      </c>
      <c r="F98" s="5">
        <v>1.9480000000000001E-2</v>
      </c>
      <c r="G98" s="11">
        <f t="shared" si="26"/>
        <v>1.553E-2</v>
      </c>
      <c r="H98" s="15">
        <f t="shared" si="27"/>
        <v>2.9479999999999999E-2</v>
      </c>
      <c r="I98" s="5">
        <v>2.5350000000000001E-2</v>
      </c>
      <c r="J98" s="11">
        <f t="shared" si="28"/>
        <v>2.0209999999999999E-2</v>
      </c>
      <c r="K98" s="15">
        <f t="shared" si="29"/>
        <v>3.5349999999999999E-2</v>
      </c>
      <c r="L98" s="5">
        <v>1.8110000000000001E-2</v>
      </c>
      <c r="M98" s="11">
        <f t="shared" si="30"/>
        <v>1.444E-2</v>
      </c>
      <c r="N98" s="15">
        <f t="shared" si="31"/>
        <v>2.811E-2</v>
      </c>
      <c r="O98" s="5">
        <v>2.3029999999999998E-2</v>
      </c>
      <c r="P98" s="11">
        <f t="shared" si="32"/>
        <v>1.8360000000000001E-2</v>
      </c>
      <c r="Q98" s="15">
        <f t="shared" si="33"/>
        <v>3.3029999999999997E-2</v>
      </c>
      <c r="R98" s="5">
        <v>2.6540000000000001E-2</v>
      </c>
      <c r="S98" s="11">
        <f t="shared" si="34"/>
        <v>2.1160000000000002E-2</v>
      </c>
      <c r="T98" s="15">
        <f t="shared" si="35"/>
        <v>3.6540000000000003E-2</v>
      </c>
      <c r="U98" s="5">
        <v>2.665E-2</v>
      </c>
      <c r="V98" s="11">
        <f t="shared" si="36"/>
        <v>2.1250000000000002E-2</v>
      </c>
      <c r="W98" s="15">
        <f t="shared" si="37"/>
        <v>3.6650000000000002E-2</v>
      </c>
    </row>
    <row r="99" spans="2:23" x14ac:dyDescent="0.25">
      <c r="B99" s="4">
        <v>89</v>
      </c>
      <c r="C99" s="5">
        <v>2.6790000000000001E-2</v>
      </c>
      <c r="D99" s="11">
        <f t="shared" si="24"/>
        <v>2.1399999999999999E-2</v>
      </c>
      <c r="E99" s="15">
        <f t="shared" si="25"/>
        <v>3.6790000000000003E-2</v>
      </c>
      <c r="F99" s="5">
        <v>1.966E-2</v>
      </c>
      <c r="G99" s="11">
        <f t="shared" si="26"/>
        <v>1.5699999999999999E-2</v>
      </c>
      <c r="H99" s="15">
        <f t="shared" si="27"/>
        <v>2.9659999999999999E-2</v>
      </c>
      <c r="I99" s="5">
        <v>2.547E-2</v>
      </c>
      <c r="J99" s="11">
        <f t="shared" si="28"/>
        <v>2.034E-2</v>
      </c>
      <c r="K99" s="15">
        <f t="shared" si="29"/>
        <v>3.5470000000000002E-2</v>
      </c>
      <c r="L99" s="5">
        <v>1.8190000000000001E-2</v>
      </c>
      <c r="M99" s="11">
        <f t="shared" si="30"/>
        <v>1.453E-2</v>
      </c>
      <c r="N99" s="15">
        <f t="shared" si="31"/>
        <v>2.819E-2</v>
      </c>
      <c r="O99" s="5">
        <v>2.317E-2</v>
      </c>
      <c r="P99" s="11">
        <f t="shared" si="32"/>
        <v>1.8509999999999999E-2</v>
      </c>
      <c r="Q99" s="15">
        <f t="shared" si="33"/>
        <v>3.3169999999999998E-2</v>
      </c>
      <c r="R99" s="5">
        <v>2.664E-2</v>
      </c>
      <c r="S99" s="11">
        <f t="shared" si="34"/>
        <v>2.128E-2</v>
      </c>
      <c r="T99" s="15">
        <f t="shared" si="35"/>
        <v>3.6639999999999999E-2</v>
      </c>
      <c r="U99" s="5">
        <v>2.6759999999999999E-2</v>
      </c>
      <c r="V99" s="11">
        <f t="shared" si="36"/>
        <v>2.137E-2</v>
      </c>
      <c r="W99" s="15">
        <f t="shared" si="37"/>
        <v>3.6760000000000001E-2</v>
      </c>
    </row>
    <row r="100" spans="2:23" ht="15.75" thickBot="1" x14ac:dyDescent="0.3">
      <c r="B100" s="6">
        <v>90</v>
      </c>
      <c r="C100" s="7">
        <v>2.6890000000000001E-2</v>
      </c>
      <c r="D100" s="12">
        <f t="shared" si="24"/>
        <v>2.1510000000000001E-2</v>
      </c>
      <c r="E100" s="16">
        <f t="shared" si="25"/>
        <v>3.6889999999999999E-2</v>
      </c>
      <c r="F100" s="7">
        <v>1.984E-2</v>
      </c>
      <c r="G100" s="12">
        <f t="shared" si="26"/>
        <v>1.5869999999999999E-2</v>
      </c>
      <c r="H100" s="16">
        <f t="shared" si="27"/>
        <v>2.9839999999999998E-2</v>
      </c>
      <c r="I100" s="7">
        <v>2.5579999999999999E-2</v>
      </c>
      <c r="J100" s="12">
        <f t="shared" si="28"/>
        <v>2.0459999999999999E-2</v>
      </c>
      <c r="K100" s="16">
        <f t="shared" si="29"/>
        <v>3.5580000000000001E-2</v>
      </c>
      <c r="L100" s="7">
        <v>1.8280000000000001E-2</v>
      </c>
      <c r="M100" s="12">
        <f t="shared" si="30"/>
        <v>1.4619999999999999E-2</v>
      </c>
      <c r="N100" s="16">
        <f t="shared" si="31"/>
        <v>2.828E-2</v>
      </c>
      <c r="O100" s="7">
        <v>2.3300000000000001E-2</v>
      </c>
      <c r="P100" s="12">
        <f t="shared" si="32"/>
        <v>1.864E-2</v>
      </c>
      <c r="Q100" s="16">
        <f t="shared" si="33"/>
        <v>3.3300000000000003E-2</v>
      </c>
      <c r="R100" s="7">
        <v>2.6749999999999999E-2</v>
      </c>
      <c r="S100" s="12">
        <f t="shared" si="34"/>
        <v>2.1399999999999999E-2</v>
      </c>
      <c r="T100" s="16">
        <f t="shared" si="35"/>
        <v>3.6749999999999998E-2</v>
      </c>
      <c r="U100" s="7">
        <v>2.6859999999999998E-2</v>
      </c>
      <c r="V100" s="12">
        <f t="shared" si="36"/>
        <v>2.1489999999999999E-2</v>
      </c>
      <c r="W100" s="16">
        <f t="shared" si="37"/>
        <v>3.6859999999999997E-2</v>
      </c>
    </row>
    <row r="101" spans="2:23" x14ac:dyDescent="0.25">
      <c r="B101" s="2">
        <v>91</v>
      </c>
      <c r="C101" s="3">
        <v>2.699E-2</v>
      </c>
      <c r="D101" s="10">
        <f t="shared" si="24"/>
        <v>2.1590000000000002E-2</v>
      </c>
      <c r="E101" s="14">
        <f t="shared" si="25"/>
        <v>3.6990000000000002E-2</v>
      </c>
      <c r="F101" s="3">
        <v>2.002E-2</v>
      </c>
      <c r="G101" s="10">
        <f t="shared" si="26"/>
        <v>1.602E-2</v>
      </c>
      <c r="H101" s="14">
        <f t="shared" si="27"/>
        <v>3.0020000000000002E-2</v>
      </c>
      <c r="I101" s="3">
        <v>2.5690000000000001E-2</v>
      </c>
      <c r="J101" s="10">
        <f t="shared" si="28"/>
        <v>2.0549999999999999E-2</v>
      </c>
      <c r="K101" s="14">
        <f t="shared" si="29"/>
        <v>3.569E-2</v>
      </c>
      <c r="L101" s="3">
        <v>1.8370000000000001E-2</v>
      </c>
      <c r="M101" s="10">
        <f t="shared" si="30"/>
        <v>1.47E-2</v>
      </c>
      <c r="N101" s="14">
        <f t="shared" si="31"/>
        <v>2.8369999999999999E-2</v>
      </c>
      <c r="O101" s="3">
        <v>2.3429999999999999E-2</v>
      </c>
      <c r="P101" s="10">
        <f t="shared" si="32"/>
        <v>1.874E-2</v>
      </c>
      <c r="Q101" s="14">
        <f t="shared" si="33"/>
        <v>3.3430000000000001E-2</v>
      </c>
      <c r="R101" s="3">
        <v>2.6849999999999999E-2</v>
      </c>
      <c r="S101" s="10">
        <f t="shared" si="34"/>
        <v>2.1479999999999999E-2</v>
      </c>
      <c r="T101" s="14">
        <f t="shared" si="35"/>
        <v>3.6850000000000001E-2</v>
      </c>
      <c r="U101" s="3">
        <v>2.6960000000000001E-2</v>
      </c>
      <c r="V101" s="10">
        <f t="shared" si="36"/>
        <v>2.1569999999999999E-2</v>
      </c>
      <c r="W101" s="14">
        <f t="shared" si="37"/>
        <v>3.696E-2</v>
      </c>
    </row>
    <row r="102" spans="2:23" x14ac:dyDescent="0.25">
      <c r="B102" s="4">
        <v>92</v>
      </c>
      <c r="C102" s="5">
        <v>2.7089999999999999E-2</v>
      </c>
      <c r="D102" s="11">
        <f t="shared" si="24"/>
        <v>2.1669999999999998E-2</v>
      </c>
      <c r="E102" s="15">
        <f t="shared" si="25"/>
        <v>3.7089999999999998E-2</v>
      </c>
      <c r="F102" s="5">
        <v>2.019E-2</v>
      </c>
      <c r="G102" s="11">
        <f t="shared" si="26"/>
        <v>1.6150000000000001E-2</v>
      </c>
      <c r="H102" s="15">
        <f t="shared" si="27"/>
        <v>3.0190000000000002E-2</v>
      </c>
      <c r="I102" s="5">
        <v>2.581E-2</v>
      </c>
      <c r="J102" s="11">
        <f t="shared" si="28"/>
        <v>2.0650000000000002E-2</v>
      </c>
      <c r="K102" s="15">
        <f t="shared" si="29"/>
        <v>3.5810000000000002E-2</v>
      </c>
      <c r="L102" s="5">
        <v>1.8450000000000001E-2</v>
      </c>
      <c r="M102" s="11">
        <f t="shared" si="30"/>
        <v>1.4760000000000001E-2</v>
      </c>
      <c r="N102" s="15">
        <f t="shared" si="31"/>
        <v>2.845E-2</v>
      </c>
      <c r="O102" s="5">
        <v>2.3550000000000001E-2</v>
      </c>
      <c r="P102" s="11">
        <f t="shared" si="32"/>
        <v>1.8839999999999999E-2</v>
      </c>
      <c r="Q102" s="15">
        <f t="shared" si="33"/>
        <v>3.3550000000000003E-2</v>
      </c>
      <c r="R102" s="5">
        <v>2.6950000000000002E-2</v>
      </c>
      <c r="S102" s="11">
        <f t="shared" si="34"/>
        <v>2.1559999999999999E-2</v>
      </c>
      <c r="T102" s="15">
        <f t="shared" si="35"/>
        <v>3.6949999999999997E-2</v>
      </c>
      <c r="U102" s="5">
        <v>2.7060000000000001E-2</v>
      </c>
      <c r="V102" s="11">
        <f t="shared" si="36"/>
        <v>2.1649999999999999E-2</v>
      </c>
      <c r="W102" s="15">
        <f t="shared" si="37"/>
        <v>3.7060000000000003E-2</v>
      </c>
    </row>
    <row r="103" spans="2:23" x14ac:dyDescent="0.25">
      <c r="B103" s="4">
        <v>93</v>
      </c>
      <c r="C103" s="5">
        <v>2.7179999999999999E-2</v>
      </c>
      <c r="D103" s="11">
        <f t="shared" si="24"/>
        <v>2.1739999999999999E-2</v>
      </c>
      <c r="E103" s="15">
        <f t="shared" si="25"/>
        <v>3.7179999999999998E-2</v>
      </c>
      <c r="F103" s="5">
        <v>2.036E-2</v>
      </c>
      <c r="G103" s="11">
        <f t="shared" si="26"/>
        <v>1.6289999999999999E-2</v>
      </c>
      <c r="H103" s="15">
        <f t="shared" si="27"/>
        <v>3.0360000000000002E-2</v>
      </c>
      <c r="I103" s="5">
        <v>2.5909999999999999E-2</v>
      </c>
      <c r="J103" s="11">
        <f t="shared" si="28"/>
        <v>2.0729999999999998E-2</v>
      </c>
      <c r="K103" s="15">
        <f t="shared" si="29"/>
        <v>3.5909999999999997E-2</v>
      </c>
      <c r="L103" s="5">
        <v>1.8530000000000001E-2</v>
      </c>
      <c r="M103" s="11">
        <f t="shared" si="30"/>
        <v>1.482E-2</v>
      </c>
      <c r="N103" s="15">
        <f t="shared" si="31"/>
        <v>2.853E-2</v>
      </c>
      <c r="O103" s="5">
        <v>2.367E-2</v>
      </c>
      <c r="P103" s="11">
        <f t="shared" si="32"/>
        <v>1.8939999999999999E-2</v>
      </c>
      <c r="Q103" s="15">
        <f t="shared" si="33"/>
        <v>3.3669999999999999E-2</v>
      </c>
      <c r="R103" s="5">
        <v>2.7050000000000001E-2</v>
      </c>
      <c r="S103" s="11">
        <f t="shared" si="34"/>
        <v>2.164E-2</v>
      </c>
      <c r="T103" s="15">
        <f t="shared" si="35"/>
        <v>3.705E-2</v>
      </c>
      <c r="U103" s="5">
        <v>2.7150000000000001E-2</v>
      </c>
      <c r="V103" s="11">
        <f t="shared" si="36"/>
        <v>2.172E-2</v>
      </c>
      <c r="W103" s="15">
        <f t="shared" si="37"/>
        <v>3.7150000000000002E-2</v>
      </c>
    </row>
    <row r="104" spans="2:23" x14ac:dyDescent="0.25">
      <c r="B104" s="4">
        <v>94</v>
      </c>
      <c r="C104" s="5">
        <v>2.7279999999999999E-2</v>
      </c>
      <c r="D104" s="11">
        <f t="shared" si="24"/>
        <v>2.1819999999999999E-2</v>
      </c>
      <c r="E104" s="15">
        <f t="shared" si="25"/>
        <v>3.7280000000000001E-2</v>
      </c>
      <c r="F104" s="5">
        <v>2.052E-2</v>
      </c>
      <c r="G104" s="11">
        <f t="shared" si="26"/>
        <v>1.6420000000000001E-2</v>
      </c>
      <c r="H104" s="15">
        <f t="shared" si="27"/>
        <v>3.0519999999999999E-2</v>
      </c>
      <c r="I104" s="5">
        <v>2.6020000000000001E-2</v>
      </c>
      <c r="J104" s="11">
        <f t="shared" si="28"/>
        <v>2.0820000000000002E-2</v>
      </c>
      <c r="K104" s="15">
        <f t="shared" si="29"/>
        <v>3.6020000000000003E-2</v>
      </c>
      <c r="L104" s="5">
        <v>1.8610000000000002E-2</v>
      </c>
      <c r="M104" s="11">
        <f t="shared" si="30"/>
        <v>1.489E-2</v>
      </c>
      <c r="N104" s="15">
        <f t="shared" si="31"/>
        <v>2.861E-2</v>
      </c>
      <c r="O104" s="5">
        <v>2.3789999999999999E-2</v>
      </c>
      <c r="P104" s="11">
        <f t="shared" si="32"/>
        <v>1.9029999999999998E-2</v>
      </c>
      <c r="Q104" s="15">
        <f t="shared" si="33"/>
        <v>3.3790000000000001E-2</v>
      </c>
      <c r="R104" s="5">
        <v>2.7140000000000001E-2</v>
      </c>
      <c r="S104" s="11">
        <f t="shared" si="34"/>
        <v>2.171E-2</v>
      </c>
      <c r="T104" s="15">
        <f t="shared" si="35"/>
        <v>3.7139999999999999E-2</v>
      </c>
      <c r="U104" s="5">
        <v>2.725E-2</v>
      </c>
      <c r="V104" s="11">
        <f t="shared" si="36"/>
        <v>2.18E-2</v>
      </c>
      <c r="W104" s="15">
        <f t="shared" si="37"/>
        <v>3.7249999999999998E-2</v>
      </c>
    </row>
    <row r="105" spans="2:23" x14ac:dyDescent="0.25">
      <c r="B105" s="6">
        <v>95</v>
      </c>
      <c r="C105" s="7">
        <v>2.7369999999999998E-2</v>
      </c>
      <c r="D105" s="12">
        <f t="shared" si="24"/>
        <v>2.1899999999999999E-2</v>
      </c>
      <c r="E105" s="16">
        <f t="shared" si="25"/>
        <v>3.737E-2</v>
      </c>
      <c r="F105" s="7">
        <v>2.068E-2</v>
      </c>
      <c r="G105" s="12">
        <f t="shared" si="26"/>
        <v>1.6539999999999999E-2</v>
      </c>
      <c r="H105" s="16">
        <f t="shared" si="27"/>
        <v>3.0679999999999999E-2</v>
      </c>
      <c r="I105" s="7">
        <v>2.6120000000000001E-2</v>
      </c>
      <c r="J105" s="12">
        <f t="shared" si="28"/>
        <v>2.0899999999999998E-2</v>
      </c>
      <c r="K105" s="16">
        <f t="shared" si="29"/>
        <v>3.6119999999999999E-2</v>
      </c>
      <c r="L105" s="7">
        <v>1.8689999999999998E-2</v>
      </c>
      <c r="M105" s="12">
        <f t="shared" si="30"/>
        <v>1.495E-2</v>
      </c>
      <c r="N105" s="16">
        <f t="shared" si="31"/>
        <v>2.869E-2</v>
      </c>
      <c r="O105" s="7">
        <v>2.3910000000000001E-2</v>
      </c>
      <c r="P105" s="12">
        <f t="shared" si="32"/>
        <v>1.9130000000000001E-2</v>
      </c>
      <c r="Q105" s="16">
        <f t="shared" si="33"/>
        <v>3.3910000000000003E-2</v>
      </c>
      <c r="R105" s="7">
        <v>2.7230000000000001E-2</v>
      </c>
      <c r="S105" s="12">
        <f t="shared" si="34"/>
        <v>2.1780000000000001E-2</v>
      </c>
      <c r="T105" s="16">
        <f t="shared" si="35"/>
        <v>3.7229999999999999E-2</v>
      </c>
      <c r="U105" s="7">
        <v>2.734E-2</v>
      </c>
      <c r="V105" s="12">
        <f t="shared" si="36"/>
        <v>2.1870000000000001E-2</v>
      </c>
      <c r="W105" s="16">
        <f t="shared" si="37"/>
        <v>3.7339999999999998E-2</v>
      </c>
    </row>
    <row r="106" spans="2:23" x14ac:dyDescent="0.25">
      <c r="B106" s="4">
        <v>96</v>
      </c>
      <c r="C106" s="5">
        <v>2.7459999999999998E-2</v>
      </c>
      <c r="D106" s="11">
        <f t="shared" si="24"/>
        <v>2.197E-2</v>
      </c>
      <c r="E106" s="15">
        <f t="shared" si="25"/>
        <v>3.746E-2</v>
      </c>
      <c r="F106" s="5">
        <v>2.0840000000000001E-2</v>
      </c>
      <c r="G106" s="11">
        <f t="shared" si="26"/>
        <v>1.6670000000000001E-2</v>
      </c>
      <c r="H106" s="15">
        <f t="shared" si="27"/>
        <v>3.0839999999999999E-2</v>
      </c>
      <c r="I106" s="5">
        <v>2.623E-2</v>
      </c>
      <c r="J106" s="11">
        <f t="shared" si="28"/>
        <v>2.0979999999999999E-2</v>
      </c>
      <c r="K106" s="15">
        <f t="shared" si="29"/>
        <v>3.6229999999999998E-2</v>
      </c>
      <c r="L106" s="5">
        <v>1.8759999999999999E-2</v>
      </c>
      <c r="M106" s="11">
        <f t="shared" si="30"/>
        <v>1.5010000000000001E-2</v>
      </c>
      <c r="N106" s="15">
        <f t="shared" si="31"/>
        <v>2.8760000000000001E-2</v>
      </c>
      <c r="O106" s="5">
        <v>2.4029999999999999E-2</v>
      </c>
      <c r="P106" s="11">
        <f t="shared" si="32"/>
        <v>1.9220000000000001E-2</v>
      </c>
      <c r="Q106" s="15">
        <f t="shared" si="33"/>
        <v>3.4029999999999998E-2</v>
      </c>
      <c r="R106" s="5">
        <v>2.7320000000000001E-2</v>
      </c>
      <c r="S106" s="11">
        <f t="shared" si="34"/>
        <v>2.1860000000000001E-2</v>
      </c>
      <c r="T106" s="15">
        <f t="shared" si="35"/>
        <v>3.7319999999999999E-2</v>
      </c>
      <c r="U106" s="5">
        <v>2.743E-2</v>
      </c>
      <c r="V106" s="11">
        <f t="shared" si="36"/>
        <v>2.1940000000000001E-2</v>
      </c>
      <c r="W106" s="15">
        <f t="shared" si="37"/>
        <v>3.7429999999999998E-2</v>
      </c>
    </row>
    <row r="107" spans="2:23" x14ac:dyDescent="0.25">
      <c r="B107" s="4">
        <v>97</v>
      </c>
      <c r="C107" s="5">
        <v>2.7539999999999999E-2</v>
      </c>
      <c r="D107" s="11">
        <f t="shared" ref="D107:D138" si="38">IF(C107&lt;0,C107,ROUND(C107 - INDEX(ShockDown,$B107)*ABS(C107),5))</f>
        <v>2.2030000000000001E-2</v>
      </c>
      <c r="E107" s="15">
        <f t="shared" ref="E107:E138" si="39">ROUND(C107 + MAX(0.01,INDEX(ShockUp,$B107)*ABS(C107)),5)</f>
        <v>3.7539999999999997E-2</v>
      </c>
      <c r="F107" s="5">
        <v>2.0990000000000002E-2</v>
      </c>
      <c r="G107" s="11">
        <f t="shared" ref="G107:G138" si="40">IF(F107&lt;0,F107,ROUND(F107 - INDEX(ShockDown,$B107)*ABS(F107),5))</f>
        <v>1.6789999999999999E-2</v>
      </c>
      <c r="H107" s="15">
        <f t="shared" ref="H107:H138" si="41">ROUND(F107 + MAX(0.01,INDEX(ShockUp,$B107)*ABS(F107)),5)</f>
        <v>3.099E-2</v>
      </c>
      <c r="I107" s="5">
        <v>2.6329999999999999E-2</v>
      </c>
      <c r="J107" s="11">
        <f t="shared" ref="J107:J138" si="42">IF(I107&lt;0,I107,ROUND(I107 - INDEX(ShockDown,$B107)*ABS(I107),5))</f>
        <v>2.1059999999999999E-2</v>
      </c>
      <c r="K107" s="15">
        <f t="shared" ref="K107:K138" si="43">ROUND(I107 + MAX(0.01,INDEX(ShockUp,$B107)*ABS(I107)),5)</f>
        <v>3.6330000000000001E-2</v>
      </c>
      <c r="L107" s="5">
        <v>1.8839999999999999E-2</v>
      </c>
      <c r="M107" s="11">
        <f t="shared" ref="M107:M138" si="44">IF(L107&lt;0,L107,ROUND(L107 - INDEX(ShockDown,$B107)*ABS(L107),5))</f>
        <v>1.507E-2</v>
      </c>
      <c r="N107" s="15">
        <f t="shared" ref="N107:N138" si="45">ROUND(L107 + MAX(0.01,INDEX(ShockUp,$B107)*ABS(L107)),5)</f>
        <v>2.8840000000000001E-2</v>
      </c>
      <c r="O107" s="5">
        <v>2.4140000000000002E-2</v>
      </c>
      <c r="P107" s="11">
        <f t="shared" ref="P107:P138" si="46">IF(O107&lt;0,O107,ROUND(O107 - INDEX(ShockDown,$B107)*ABS(O107),5))</f>
        <v>1.9310000000000001E-2</v>
      </c>
      <c r="Q107" s="15">
        <f t="shared" ref="Q107:Q138" si="47">ROUND(O107 + MAX(0.01,INDEX(ShockUp,$B107)*ABS(O107)),5)</f>
        <v>3.4139999999999997E-2</v>
      </c>
      <c r="R107" s="5">
        <v>2.741E-2</v>
      </c>
      <c r="S107" s="11">
        <f t="shared" si="34"/>
        <v>2.1930000000000002E-2</v>
      </c>
      <c r="T107" s="15">
        <f t="shared" si="35"/>
        <v>3.7409999999999999E-2</v>
      </c>
      <c r="U107" s="5">
        <v>2.7519999999999999E-2</v>
      </c>
      <c r="V107" s="11">
        <f t="shared" si="36"/>
        <v>2.2020000000000001E-2</v>
      </c>
      <c r="W107" s="15">
        <f t="shared" si="37"/>
        <v>3.7519999999999998E-2</v>
      </c>
    </row>
    <row r="108" spans="2:23" x14ac:dyDescent="0.25">
      <c r="B108" s="4">
        <v>98</v>
      </c>
      <c r="C108" s="5">
        <v>2.7629999999999998E-2</v>
      </c>
      <c r="D108" s="11">
        <f t="shared" si="38"/>
        <v>2.2100000000000002E-2</v>
      </c>
      <c r="E108" s="15">
        <f t="shared" si="39"/>
        <v>3.7629999999999997E-2</v>
      </c>
      <c r="F108" s="5">
        <v>2.1149999999999999E-2</v>
      </c>
      <c r="G108" s="11">
        <f t="shared" si="40"/>
        <v>1.6920000000000001E-2</v>
      </c>
      <c r="H108" s="15">
        <f t="shared" si="41"/>
        <v>3.1150000000000001E-2</v>
      </c>
      <c r="I108" s="5">
        <v>2.6419999999999999E-2</v>
      </c>
      <c r="J108" s="11">
        <f t="shared" si="42"/>
        <v>2.1139999999999999E-2</v>
      </c>
      <c r="K108" s="15">
        <f t="shared" si="43"/>
        <v>3.6420000000000001E-2</v>
      </c>
      <c r="L108" s="5">
        <v>1.891E-2</v>
      </c>
      <c r="M108" s="11">
        <f t="shared" si="44"/>
        <v>1.5129999999999999E-2</v>
      </c>
      <c r="N108" s="15">
        <f t="shared" si="45"/>
        <v>2.8910000000000002E-2</v>
      </c>
      <c r="O108" s="5">
        <v>2.4250000000000001E-2</v>
      </c>
      <c r="P108" s="11">
        <f t="shared" si="46"/>
        <v>1.9400000000000001E-2</v>
      </c>
      <c r="Q108" s="15">
        <f t="shared" si="47"/>
        <v>3.4250000000000003E-2</v>
      </c>
      <c r="R108" s="5">
        <v>2.75E-2</v>
      </c>
      <c r="S108" s="11">
        <f t="shared" si="34"/>
        <v>2.1999999999999999E-2</v>
      </c>
      <c r="T108" s="15">
        <f t="shared" si="35"/>
        <v>3.7499999999999999E-2</v>
      </c>
      <c r="U108" s="5">
        <v>2.76E-2</v>
      </c>
      <c r="V108" s="11">
        <f t="shared" si="36"/>
        <v>2.2079999999999999E-2</v>
      </c>
      <c r="W108" s="15">
        <f t="shared" si="37"/>
        <v>3.7600000000000001E-2</v>
      </c>
    </row>
    <row r="109" spans="2:23" x14ac:dyDescent="0.25">
      <c r="B109" s="4">
        <v>99</v>
      </c>
      <c r="C109" s="5">
        <v>2.7709999999999999E-2</v>
      </c>
      <c r="D109" s="11">
        <f t="shared" si="38"/>
        <v>2.2169999999999999E-2</v>
      </c>
      <c r="E109" s="15">
        <f t="shared" si="39"/>
        <v>3.771E-2</v>
      </c>
      <c r="F109" s="5">
        <v>2.129E-2</v>
      </c>
      <c r="G109" s="11">
        <f t="shared" si="40"/>
        <v>1.703E-2</v>
      </c>
      <c r="H109" s="15">
        <f t="shared" si="41"/>
        <v>3.1289999999999998E-2</v>
      </c>
      <c r="I109" s="5">
        <v>2.6519999999999998E-2</v>
      </c>
      <c r="J109" s="11">
        <f t="shared" si="42"/>
        <v>2.1219999999999999E-2</v>
      </c>
      <c r="K109" s="15">
        <f t="shared" si="43"/>
        <v>3.6519999999999997E-2</v>
      </c>
      <c r="L109" s="5">
        <v>1.898E-2</v>
      </c>
      <c r="M109" s="11">
        <f t="shared" si="44"/>
        <v>1.5180000000000001E-2</v>
      </c>
      <c r="N109" s="15">
        <f t="shared" si="45"/>
        <v>2.8979999999999999E-2</v>
      </c>
      <c r="O109" s="5">
        <v>2.436E-2</v>
      </c>
      <c r="P109" s="11">
        <f t="shared" si="46"/>
        <v>1.949E-2</v>
      </c>
      <c r="Q109" s="15">
        <f t="shared" si="47"/>
        <v>3.4360000000000002E-2</v>
      </c>
      <c r="R109" s="5">
        <v>2.759E-2</v>
      </c>
      <c r="S109" s="11">
        <f t="shared" si="34"/>
        <v>2.2069999999999999E-2</v>
      </c>
      <c r="T109" s="15">
        <f t="shared" si="35"/>
        <v>3.7589999999999998E-2</v>
      </c>
      <c r="U109" s="5">
        <v>2.7689999999999999E-2</v>
      </c>
      <c r="V109" s="11">
        <f t="shared" si="36"/>
        <v>2.215E-2</v>
      </c>
      <c r="W109" s="15">
        <f t="shared" si="37"/>
        <v>3.7690000000000001E-2</v>
      </c>
    </row>
    <row r="110" spans="2:23" x14ac:dyDescent="0.25">
      <c r="B110" s="6">
        <v>100</v>
      </c>
      <c r="C110" s="7">
        <v>2.7799999999999998E-2</v>
      </c>
      <c r="D110" s="12">
        <f t="shared" si="38"/>
        <v>2.2239999999999999E-2</v>
      </c>
      <c r="E110" s="16">
        <f t="shared" si="39"/>
        <v>3.78E-2</v>
      </c>
      <c r="F110" s="7">
        <v>2.1440000000000001E-2</v>
      </c>
      <c r="G110" s="12">
        <f t="shared" si="40"/>
        <v>1.7149999999999999E-2</v>
      </c>
      <c r="H110" s="16">
        <f t="shared" si="41"/>
        <v>3.1440000000000003E-2</v>
      </c>
      <c r="I110" s="7">
        <v>2.6610000000000002E-2</v>
      </c>
      <c r="J110" s="12">
        <f t="shared" si="42"/>
        <v>2.129E-2</v>
      </c>
      <c r="K110" s="16">
        <f t="shared" si="43"/>
        <v>3.6609999999999997E-2</v>
      </c>
      <c r="L110" s="7">
        <v>1.9050000000000001E-2</v>
      </c>
      <c r="M110" s="12">
        <f t="shared" si="44"/>
        <v>1.524E-2</v>
      </c>
      <c r="N110" s="16">
        <f t="shared" si="45"/>
        <v>2.9049999999999999E-2</v>
      </c>
      <c r="O110" s="7">
        <v>2.4459999999999999E-2</v>
      </c>
      <c r="P110" s="12">
        <f t="shared" si="46"/>
        <v>1.9570000000000001E-2</v>
      </c>
      <c r="Q110" s="16">
        <f t="shared" si="47"/>
        <v>3.4459999999999998E-2</v>
      </c>
      <c r="R110" s="7">
        <v>2.767E-2</v>
      </c>
      <c r="S110" s="12">
        <f t="shared" si="34"/>
        <v>2.214E-2</v>
      </c>
      <c r="T110" s="16">
        <f t="shared" si="35"/>
        <v>3.7670000000000002E-2</v>
      </c>
      <c r="U110" s="7">
        <v>2.777E-2</v>
      </c>
      <c r="V110" s="12">
        <f t="shared" si="36"/>
        <v>2.222E-2</v>
      </c>
      <c r="W110" s="16">
        <f t="shared" si="37"/>
        <v>3.7769999999999998E-2</v>
      </c>
    </row>
    <row r="111" spans="2:23" x14ac:dyDescent="0.25">
      <c r="B111" s="4">
        <v>101</v>
      </c>
      <c r="C111" s="5">
        <v>2.7879999999999999E-2</v>
      </c>
      <c r="D111" s="11">
        <f t="shared" si="38"/>
        <v>2.23E-2</v>
      </c>
      <c r="E111" s="15">
        <f t="shared" si="39"/>
        <v>3.7879999999999997E-2</v>
      </c>
      <c r="F111" s="5">
        <v>2.1579999999999998E-2</v>
      </c>
      <c r="G111" s="11">
        <f t="shared" si="40"/>
        <v>1.7260000000000001E-2</v>
      </c>
      <c r="H111" s="15">
        <f t="shared" si="41"/>
        <v>3.1579999999999997E-2</v>
      </c>
      <c r="I111" s="5">
        <v>2.6710000000000001E-2</v>
      </c>
      <c r="J111" s="11">
        <f t="shared" si="42"/>
        <v>2.137E-2</v>
      </c>
      <c r="K111" s="15">
        <f t="shared" si="43"/>
        <v>3.671E-2</v>
      </c>
      <c r="L111" s="5">
        <v>1.9120000000000002E-2</v>
      </c>
      <c r="M111" s="11">
        <f t="shared" si="44"/>
        <v>1.5299999999999999E-2</v>
      </c>
      <c r="N111" s="15">
        <f t="shared" si="45"/>
        <v>2.912E-2</v>
      </c>
      <c r="O111" s="5">
        <v>2.4570000000000002E-2</v>
      </c>
      <c r="P111" s="11">
        <f t="shared" si="46"/>
        <v>1.966E-2</v>
      </c>
      <c r="Q111" s="15">
        <f t="shared" si="47"/>
        <v>3.4569999999999997E-2</v>
      </c>
      <c r="R111" s="5">
        <v>2.775E-2</v>
      </c>
      <c r="S111" s="11">
        <f t="shared" si="34"/>
        <v>2.2200000000000001E-2</v>
      </c>
      <c r="T111" s="15">
        <f t="shared" si="35"/>
        <v>3.7749999999999999E-2</v>
      </c>
      <c r="U111" s="5">
        <v>2.785E-2</v>
      </c>
      <c r="V111" s="11">
        <f t="shared" si="36"/>
        <v>2.2280000000000001E-2</v>
      </c>
      <c r="W111" s="15">
        <f t="shared" si="37"/>
        <v>3.7850000000000002E-2</v>
      </c>
    </row>
    <row r="112" spans="2:23" x14ac:dyDescent="0.25">
      <c r="B112" s="4">
        <v>102</v>
      </c>
      <c r="C112" s="5">
        <v>2.7959999999999999E-2</v>
      </c>
      <c r="D112" s="11">
        <f t="shared" si="38"/>
        <v>2.2370000000000001E-2</v>
      </c>
      <c r="E112" s="15">
        <f t="shared" si="39"/>
        <v>3.7960000000000001E-2</v>
      </c>
      <c r="F112" s="5">
        <v>2.172E-2</v>
      </c>
      <c r="G112" s="11">
        <f t="shared" si="40"/>
        <v>1.738E-2</v>
      </c>
      <c r="H112" s="15">
        <f t="shared" si="41"/>
        <v>3.1719999999999998E-2</v>
      </c>
      <c r="I112" s="5">
        <v>2.6800000000000001E-2</v>
      </c>
      <c r="J112" s="11">
        <f t="shared" si="42"/>
        <v>2.1440000000000001E-2</v>
      </c>
      <c r="K112" s="15">
        <f t="shared" si="43"/>
        <v>3.6799999999999999E-2</v>
      </c>
      <c r="L112" s="5">
        <v>1.9189999999999999E-2</v>
      </c>
      <c r="M112" s="11">
        <f t="shared" si="44"/>
        <v>1.5350000000000001E-2</v>
      </c>
      <c r="N112" s="15">
        <f t="shared" si="45"/>
        <v>2.9190000000000001E-2</v>
      </c>
      <c r="O112" s="5">
        <v>2.4670000000000001E-2</v>
      </c>
      <c r="P112" s="11">
        <f t="shared" si="46"/>
        <v>1.9740000000000001E-2</v>
      </c>
      <c r="Q112" s="15">
        <f t="shared" si="47"/>
        <v>3.4669999999999999E-2</v>
      </c>
      <c r="R112" s="5">
        <v>2.7830000000000001E-2</v>
      </c>
      <c r="S112" s="11">
        <f t="shared" si="34"/>
        <v>2.2259999999999999E-2</v>
      </c>
      <c r="T112" s="15">
        <f t="shared" si="35"/>
        <v>3.7830000000000003E-2</v>
      </c>
      <c r="U112" s="5">
        <v>2.793E-2</v>
      </c>
      <c r="V112" s="11">
        <f t="shared" si="36"/>
        <v>2.2339999999999999E-2</v>
      </c>
      <c r="W112" s="15">
        <f t="shared" si="37"/>
        <v>3.7929999999999998E-2</v>
      </c>
    </row>
    <row r="113" spans="2:23" x14ac:dyDescent="0.25">
      <c r="B113" s="4">
        <v>103</v>
      </c>
      <c r="C113" s="5">
        <v>2.8029999999999999E-2</v>
      </c>
      <c r="D113" s="11">
        <f t="shared" si="38"/>
        <v>2.2419999999999999E-2</v>
      </c>
      <c r="E113" s="15">
        <f t="shared" si="39"/>
        <v>3.8030000000000001E-2</v>
      </c>
      <c r="F113" s="5">
        <v>2.1860000000000001E-2</v>
      </c>
      <c r="G113" s="11">
        <f t="shared" si="40"/>
        <v>1.7489999999999999E-2</v>
      </c>
      <c r="H113" s="15">
        <f t="shared" si="41"/>
        <v>3.1859999999999999E-2</v>
      </c>
      <c r="I113" s="5">
        <v>2.6880000000000001E-2</v>
      </c>
      <c r="J113" s="11">
        <f t="shared" si="42"/>
        <v>2.1499999999999998E-2</v>
      </c>
      <c r="K113" s="15">
        <f t="shared" si="43"/>
        <v>3.6880000000000003E-2</v>
      </c>
      <c r="L113" s="5">
        <v>1.925E-2</v>
      </c>
      <c r="M113" s="11">
        <f t="shared" si="44"/>
        <v>1.54E-2</v>
      </c>
      <c r="N113" s="15">
        <f t="shared" si="45"/>
        <v>2.9250000000000002E-2</v>
      </c>
      <c r="O113" s="5">
        <v>2.477E-2</v>
      </c>
      <c r="P113" s="11">
        <f t="shared" si="46"/>
        <v>1.9820000000000001E-2</v>
      </c>
      <c r="Q113" s="15">
        <f t="shared" si="47"/>
        <v>3.4770000000000002E-2</v>
      </c>
      <c r="R113" s="5">
        <v>2.7910000000000001E-2</v>
      </c>
      <c r="S113" s="11">
        <f t="shared" si="34"/>
        <v>2.2329999999999999E-2</v>
      </c>
      <c r="T113" s="15">
        <f t="shared" si="35"/>
        <v>3.7909999999999999E-2</v>
      </c>
      <c r="U113" s="5">
        <v>2.801E-2</v>
      </c>
      <c r="V113" s="11">
        <f t="shared" si="36"/>
        <v>2.2409999999999999E-2</v>
      </c>
      <c r="W113" s="15">
        <f t="shared" si="37"/>
        <v>3.8010000000000002E-2</v>
      </c>
    </row>
    <row r="114" spans="2:23" x14ac:dyDescent="0.25">
      <c r="B114" s="4">
        <v>104</v>
      </c>
      <c r="C114" s="5">
        <v>2.811E-2</v>
      </c>
      <c r="D114" s="11">
        <f t="shared" si="38"/>
        <v>2.249E-2</v>
      </c>
      <c r="E114" s="15">
        <f t="shared" si="39"/>
        <v>3.8109999999999998E-2</v>
      </c>
      <c r="F114" s="5">
        <v>2.1999999999999999E-2</v>
      </c>
      <c r="G114" s="11">
        <f t="shared" si="40"/>
        <v>1.7600000000000001E-2</v>
      </c>
      <c r="H114" s="15">
        <f t="shared" si="41"/>
        <v>3.2000000000000001E-2</v>
      </c>
      <c r="I114" s="5">
        <v>2.6970000000000001E-2</v>
      </c>
      <c r="J114" s="11">
        <f t="shared" si="42"/>
        <v>2.1579999999999998E-2</v>
      </c>
      <c r="K114" s="15">
        <f t="shared" si="43"/>
        <v>3.6970000000000003E-2</v>
      </c>
      <c r="L114" s="5">
        <v>1.932E-2</v>
      </c>
      <c r="M114" s="11">
        <f t="shared" si="44"/>
        <v>1.546E-2</v>
      </c>
      <c r="N114" s="15">
        <f t="shared" si="45"/>
        <v>2.9319999999999999E-2</v>
      </c>
      <c r="O114" s="5">
        <v>2.487E-2</v>
      </c>
      <c r="P114" s="11">
        <f t="shared" si="46"/>
        <v>1.9900000000000001E-2</v>
      </c>
      <c r="Q114" s="15">
        <f t="shared" si="47"/>
        <v>3.4869999999999998E-2</v>
      </c>
      <c r="R114" s="5">
        <v>2.7990000000000001E-2</v>
      </c>
      <c r="S114" s="11">
        <f t="shared" si="34"/>
        <v>2.239E-2</v>
      </c>
      <c r="T114" s="15">
        <f t="shared" si="35"/>
        <v>3.7990000000000003E-2</v>
      </c>
      <c r="U114" s="5">
        <v>2.809E-2</v>
      </c>
      <c r="V114" s="11">
        <f t="shared" si="36"/>
        <v>2.247E-2</v>
      </c>
      <c r="W114" s="15">
        <f t="shared" si="37"/>
        <v>3.8089999999999999E-2</v>
      </c>
    </row>
    <row r="115" spans="2:23" ht="15.75" thickBot="1" x14ac:dyDescent="0.3">
      <c r="B115" s="6">
        <v>105</v>
      </c>
      <c r="C115" s="7">
        <v>2.819E-2</v>
      </c>
      <c r="D115" s="12">
        <f t="shared" si="38"/>
        <v>2.2550000000000001E-2</v>
      </c>
      <c r="E115" s="16">
        <f t="shared" si="39"/>
        <v>3.8190000000000002E-2</v>
      </c>
      <c r="F115" s="7">
        <v>2.213E-2</v>
      </c>
      <c r="G115" s="12">
        <f t="shared" si="40"/>
        <v>1.77E-2</v>
      </c>
      <c r="H115" s="16">
        <f t="shared" si="41"/>
        <v>3.2129999999999999E-2</v>
      </c>
      <c r="I115" s="7">
        <v>2.7060000000000001E-2</v>
      </c>
      <c r="J115" s="12">
        <f t="shared" si="42"/>
        <v>2.1649999999999999E-2</v>
      </c>
      <c r="K115" s="16">
        <f t="shared" si="43"/>
        <v>3.7060000000000003E-2</v>
      </c>
      <c r="L115" s="7">
        <v>1.9380000000000001E-2</v>
      </c>
      <c r="M115" s="12">
        <f t="shared" si="44"/>
        <v>1.55E-2</v>
      </c>
      <c r="N115" s="16">
        <f t="shared" si="45"/>
        <v>2.938E-2</v>
      </c>
      <c r="O115" s="7">
        <v>2.496E-2</v>
      </c>
      <c r="P115" s="12">
        <f t="shared" si="46"/>
        <v>1.9970000000000002E-2</v>
      </c>
      <c r="Q115" s="16">
        <f t="shared" si="47"/>
        <v>3.4959999999999998E-2</v>
      </c>
      <c r="R115" s="7">
        <v>2.8060000000000002E-2</v>
      </c>
      <c r="S115" s="12">
        <f t="shared" si="34"/>
        <v>2.2450000000000001E-2</v>
      </c>
      <c r="T115" s="16">
        <f t="shared" si="35"/>
        <v>3.8059999999999997E-2</v>
      </c>
      <c r="U115" s="7">
        <v>2.8160000000000001E-2</v>
      </c>
      <c r="V115" s="12">
        <f t="shared" si="36"/>
        <v>2.2530000000000001E-2</v>
      </c>
      <c r="W115" s="16">
        <f t="shared" si="37"/>
        <v>3.8159999999999999E-2</v>
      </c>
    </row>
    <row r="116" spans="2:23" x14ac:dyDescent="0.25">
      <c r="B116" s="2">
        <v>106</v>
      </c>
      <c r="C116" s="3">
        <v>2.826E-2</v>
      </c>
      <c r="D116" s="10">
        <f t="shared" si="38"/>
        <v>2.2610000000000002E-2</v>
      </c>
      <c r="E116" s="14">
        <f t="shared" si="39"/>
        <v>3.8260000000000002E-2</v>
      </c>
      <c r="F116" s="3">
        <v>2.2259999999999999E-2</v>
      </c>
      <c r="G116" s="10">
        <f t="shared" si="40"/>
        <v>1.7809999999999999E-2</v>
      </c>
      <c r="H116" s="14">
        <f t="shared" si="41"/>
        <v>3.2259999999999997E-2</v>
      </c>
      <c r="I116" s="3">
        <v>2.7140000000000001E-2</v>
      </c>
      <c r="J116" s="10">
        <f t="shared" si="42"/>
        <v>2.171E-2</v>
      </c>
      <c r="K116" s="14">
        <f t="shared" si="43"/>
        <v>3.7139999999999999E-2</v>
      </c>
      <c r="L116" s="3">
        <v>1.9439999999999999E-2</v>
      </c>
      <c r="M116" s="10">
        <f t="shared" si="44"/>
        <v>1.555E-2</v>
      </c>
      <c r="N116" s="14">
        <f t="shared" si="45"/>
        <v>2.9440000000000001E-2</v>
      </c>
      <c r="O116" s="3">
        <v>2.5059999999999999E-2</v>
      </c>
      <c r="P116" s="10">
        <f t="shared" si="46"/>
        <v>2.0049999999999998E-2</v>
      </c>
      <c r="Q116" s="14">
        <f t="shared" si="47"/>
        <v>3.5060000000000001E-2</v>
      </c>
      <c r="R116" s="3">
        <v>2.8139999999999998E-2</v>
      </c>
      <c r="S116" s="10">
        <f t="shared" si="34"/>
        <v>2.2509999999999999E-2</v>
      </c>
      <c r="T116" s="14">
        <f t="shared" si="35"/>
        <v>3.814E-2</v>
      </c>
      <c r="U116" s="3">
        <v>2.8240000000000001E-2</v>
      </c>
      <c r="V116" s="10">
        <f t="shared" si="36"/>
        <v>2.2589999999999999E-2</v>
      </c>
      <c r="W116" s="14">
        <f t="shared" si="37"/>
        <v>3.8240000000000003E-2</v>
      </c>
    </row>
    <row r="117" spans="2:23" x14ac:dyDescent="0.25">
      <c r="B117" s="4">
        <v>107</v>
      </c>
      <c r="C117" s="5">
        <v>2.8330000000000001E-2</v>
      </c>
      <c r="D117" s="11">
        <f t="shared" si="38"/>
        <v>2.266E-2</v>
      </c>
      <c r="E117" s="15">
        <f t="shared" si="39"/>
        <v>3.8330000000000003E-2</v>
      </c>
      <c r="F117" s="5">
        <v>2.2380000000000001E-2</v>
      </c>
      <c r="G117" s="11">
        <f t="shared" si="40"/>
        <v>1.7899999999999999E-2</v>
      </c>
      <c r="H117" s="15">
        <f t="shared" si="41"/>
        <v>3.2379999999999999E-2</v>
      </c>
      <c r="I117" s="5">
        <v>2.7220000000000001E-2</v>
      </c>
      <c r="J117" s="11">
        <f t="shared" si="42"/>
        <v>2.1780000000000001E-2</v>
      </c>
      <c r="K117" s="15">
        <f t="shared" si="43"/>
        <v>3.7220000000000003E-2</v>
      </c>
      <c r="L117" s="5">
        <v>1.95E-2</v>
      </c>
      <c r="M117" s="11">
        <f t="shared" si="44"/>
        <v>1.5599999999999999E-2</v>
      </c>
      <c r="N117" s="15">
        <f t="shared" si="45"/>
        <v>2.9499999999999998E-2</v>
      </c>
      <c r="O117" s="5">
        <v>2.5149999999999999E-2</v>
      </c>
      <c r="P117" s="11">
        <f t="shared" si="46"/>
        <v>2.0119999999999999E-2</v>
      </c>
      <c r="Q117" s="15">
        <f t="shared" si="47"/>
        <v>3.5150000000000001E-2</v>
      </c>
      <c r="R117" s="5">
        <v>2.8209999999999999E-2</v>
      </c>
      <c r="S117" s="11">
        <f t="shared" si="34"/>
        <v>2.257E-2</v>
      </c>
      <c r="T117" s="15">
        <f t="shared" si="35"/>
        <v>3.8210000000000001E-2</v>
      </c>
      <c r="U117" s="5">
        <v>2.8309999999999998E-2</v>
      </c>
      <c r="V117" s="11">
        <f t="shared" si="36"/>
        <v>2.265E-2</v>
      </c>
      <c r="W117" s="15">
        <f t="shared" si="37"/>
        <v>3.8309999999999997E-2</v>
      </c>
    </row>
    <row r="118" spans="2:23" x14ac:dyDescent="0.25">
      <c r="B118" s="4">
        <v>108</v>
      </c>
      <c r="C118" s="5">
        <v>2.8400000000000002E-2</v>
      </c>
      <c r="D118" s="11">
        <f t="shared" si="38"/>
        <v>2.2720000000000001E-2</v>
      </c>
      <c r="E118" s="15">
        <f t="shared" si="39"/>
        <v>3.8399999999999997E-2</v>
      </c>
      <c r="F118" s="5">
        <v>2.2509999999999999E-2</v>
      </c>
      <c r="G118" s="11">
        <f t="shared" si="40"/>
        <v>1.8010000000000002E-2</v>
      </c>
      <c r="H118" s="15">
        <f t="shared" si="41"/>
        <v>3.2509999999999997E-2</v>
      </c>
      <c r="I118" s="5">
        <v>2.7300000000000001E-2</v>
      </c>
      <c r="J118" s="11">
        <f t="shared" si="42"/>
        <v>2.1839999999999998E-2</v>
      </c>
      <c r="K118" s="15">
        <f t="shared" si="43"/>
        <v>3.73E-2</v>
      </c>
      <c r="L118" s="5">
        <v>1.9560000000000001E-2</v>
      </c>
      <c r="M118" s="11">
        <f t="shared" si="44"/>
        <v>1.5650000000000001E-2</v>
      </c>
      <c r="N118" s="15">
        <f t="shared" si="45"/>
        <v>2.9559999999999999E-2</v>
      </c>
      <c r="O118" s="5">
        <v>2.5239999999999999E-2</v>
      </c>
      <c r="P118" s="11">
        <f t="shared" si="46"/>
        <v>2.019E-2</v>
      </c>
      <c r="Q118" s="15">
        <f t="shared" si="47"/>
        <v>3.524E-2</v>
      </c>
      <c r="R118" s="5">
        <v>2.828E-2</v>
      </c>
      <c r="S118" s="11">
        <f t="shared" si="34"/>
        <v>2.2620000000000001E-2</v>
      </c>
      <c r="T118" s="15">
        <f t="shared" si="35"/>
        <v>3.8280000000000002E-2</v>
      </c>
      <c r="U118" s="5">
        <v>2.8379999999999999E-2</v>
      </c>
      <c r="V118" s="11">
        <f t="shared" si="36"/>
        <v>2.2700000000000001E-2</v>
      </c>
      <c r="W118" s="15">
        <f t="shared" si="37"/>
        <v>3.8379999999999997E-2</v>
      </c>
    </row>
    <row r="119" spans="2:23" x14ac:dyDescent="0.25">
      <c r="B119" s="4">
        <v>109</v>
      </c>
      <c r="C119" s="5">
        <v>2.8469999999999999E-2</v>
      </c>
      <c r="D119" s="11">
        <f t="shared" si="38"/>
        <v>2.2780000000000002E-2</v>
      </c>
      <c r="E119" s="15">
        <f t="shared" si="39"/>
        <v>3.8469999999999997E-2</v>
      </c>
      <c r="F119" s="5">
        <v>2.2630000000000001E-2</v>
      </c>
      <c r="G119" s="11">
        <f t="shared" si="40"/>
        <v>1.8100000000000002E-2</v>
      </c>
      <c r="H119" s="15">
        <f t="shared" si="41"/>
        <v>3.2629999999999999E-2</v>
      </c>
      <c r="I119" s="5">
        <v>2.7380000000000002E-2</v>
      </c>
      <c r="J119" s="11">
        <f t="shared" si="42"/>
        <v>2.1899999999999999E-2</v>
      </c>
      <c r="K119" s="15">
        <f t="shared" si="43"/>
        <v>3.7379999999999997E-2</v>
      </c>
      <c r="L119" s="5">
        <v>1.9619999999999999E-2</v>
      </c>
      <c r="M119" s="11">
        <f t="shared" si="44"/>
        <v>1.5699999999999999E-2</v>
      </c>
      <c r="N119" s="15">
        <f t="shared" si="45"/>
        <v>2.962E-2</v>
      </c>
      <c r="O119" s="5">
        <v>2.5329999999999998E-2</v>
      </c>
      <c r="P119" s="11">
        <f t="shared" si="46"/>
        <v>2.026E-2</v>
      </c>
      <c r="Q119" s="15">
        <f t="shared" si="47"/>
        <v>3.533E-2</v>
      </c>
      <c r="R119" s="5">
        <v>2.835E-2</v>
      </c>
      <c r="S119" s="11">
        <f t="shared" si="34"/>
        <v>2.2679999999999999E-2</v>
      </c>
      <c r="T119" s="15">
        <f t="shared" si="35"/>
        <v>3.8350000000000002E-2</v>
      </c>
      <c r="U119" s="5">
        <v>2.845E-2</v>
      </c>
      <c r="V119" s="11">
        <f t="shared" si="36"/>
        <v>2.2759999999999999E-2</v>
      </c>
      <c r="W119" s="15">
        <f t="shared" si="37"/>
        <v>3.8449999999999998E-2</v>
      </c>
    </row>
    <row r="120" spans="2:23" x14ac:dyDescent="0.25">
      <c r="B120" s="6">
        <v>110</v>
      </c>
      <c r="C120" s="7">
        <v>2.8539999999999999E-2</v>
      </c>
      <c r="D120" s="12">
        <f t="shared" si="38"/>
        <v>2.283E-2</v>
      </c>
      <c r="E120" s="16">
        <f t="shared" si="39"/>
        <v>3.8539999999999998E-2</v>
      </c>
      <c r="F120" s="7">
        <v>2.2749999999999999E-2</v>
      </c>
      <c r="G120" s="12">
        <f t="shared" si="40"/>
        <v>1.8200000000000001E-2</v>
      </c>
      <c r="H120" s="16">
        <f t="shared" si="41"/>
        <v>3.2750000000000001E-2</v>
      </c>
      <c r="I120" s="7">
        <v>2.7459999999999998E-2</v>
      </c>
      <c r="J120" s="12">
        <f t="shared" si="42"/>
        <v>2.197E-2</v>
      </c>
      <c r="K120" s="16">
        <f t="shared" si="43"/>
        <v>3.746E-2</v>
      </c>
      <c r="L120" s="7">
        <v>1.968E-2</v>
      </c>
      <c r="M120" s="12">
        <f t="shared" si="44"/>
        <v>1.5740000000000001E-2</v>
      </c>
      <c r="N120" s="16">
        <f t="shared" si="45"/>
        <v>2.9680000000000002E-2</v>
      </c>
      <c r="O120" s="7">
        <v>2.5420000000000002E-2</v>
      </c>
      <c r="P120" s="12">
        <f t="shared" si="46"/>
        <v>2.034E-2</v>
      </c>
      <c r="Q120" s="16">
        <f t="shared" si="47"/>
        <v>3.542E-2</v>
      </c>
      <c r="R120" s="7">
        <v>2.8420000000000001E-2</v>
      </c>
      <c r="S120" s="12">
        <f t="shared" si="34"/>
        <v>2.274E-2</v>
      </c>
      <c r="T120" s="16">
        <f t="shared" si="35"/>
        <v>3.8420000000000003E-2</v>
      </c>
      <c r="U120" s="7">
        <v>2.852E-2</v>
      </c>
      <c r="V120" s="12">
        <f t="shared" si="36"/>
        <v>2.282E-2</v>
      </c>
      <c r="W120" s="16">
        <f t="shared" si="37"/>
        <v>3.8519999999999999E-2</v>
      </c>
    </row>
    <row r="121" spans="2:23" x14ac:dyDescent="0.25">
      <c r="B121" s="4">
        <v>111</v>
      </c>
      <c r="C121" s="5">
        <v>2.861E-2</v>
      </c>
      <c r="D121" s="11">
        <f t="shared" si="38"/>
        <v>2.2890000000000001E-2</v>
      </c>
      <c r="E121" s="15">
        <f t="shared" si="39"/>
        <v>3.8609999999999998E-2</v>
      </c>
      <c r="F121" s="5">
        <v>2.2870000000000001E-2</v>
      </c>
      <c r="G121" s="11">
        <f t="shared" si="40"/>
        <v>1.83E-2</v>
      </c>
      <c r="H121" s="15">
        <f t="shared" si="41"/>
        <v>3.2870000000000003E-2</v>
      </c>
      <c r="I121" s="5">
        <v>2.7539999999999999E-2</v>
      </c>
      <c r="J121" s="11">
        <f t="shared" si="42"/>
        <v>2.2030000000000001E-2</v>
      </c>
      <c r="K121" s="15">
        <f t="shared" si="43"/>
        <v>3.7539999999999997E-2</v>
      </c>
      <c r="L121" s="5">
        <v>1.9740000000000001E-2</v>
      </c>
      <c r="M121" s="11">
        <f t="shared" si="44"/>
        <v>1.5789999999999998E-2</v>
      </c>
      <c r="N121" s="15">
        <f t="shared" si="45"/>
        <v>2.9739999999999999E-2</v>
      </c>
      <c r="O121" s="5">
        <v>2.5499999999999998E-2</v>
      </c>
      <c r="P121" s="11">
        <f t="shared" si="46"/>
        <v>2.0400000000000001E-2</v>
      </c>
      <c r="Q121" s="15">
        <f t="shared" si="47"/>
        <v>3.5499999999999997E-2</v>
      </c>
      <c r="R121" s="5">
        <v>2.8490000000000001E-2</v>
      </c>
      <c r="S121" s="11">
        <f t="shared" si="34"/>
        <v>2.2790000000000001E-2</v>
      </c>
      <c r="T121" s="15">
        <f t="shared" si="35"/>
        <v>3.8490000000000003E-2</v>
      </c>
      <c r="U121" s="5">
        <v>2.8580000000000001E-2</v>
      </c>
      <c r="V121" s="11">
        <f t="shared" si="36"/>
        <v>2.2859999999999998E-2</v>
      </c>
      <c r="W121" s="15">
        <f t="shared" si="37"/>
        <v>3.8580000000000003E-2</v>
      </c>
    </row>
    <row r="122" spans="2:23" x14ac:dyDescent="0.25">
      <c r="B122" s="4">
        <v>112</v>
      </c>
      <c r="C122" s="5">
        <v>2.8670000000000001E-2</v>
      </c>
      <c r="D122" s="11">
        <f t="shared" si="38"/>
        <v>2.2939999999999999E-2</v>
      </c>
      <c r="E122" s="15">
        <f t="shared" si="39"/>
        <v>3.8670000000000003E-2</v>
      </c>
      <c r="F122" s="5">
        <v>2.299E-2</v>
      </c>
      <c r="G122" s="11">
        <f t="shared" si="40"/>
        <v>1.839E-2</v>
      </c>
      <c r="H122" s="15">
        <f t="shared" si="41"/>
        <v>3.2989999999999998E-2</v>
      </c>
      <c r="I122" s="5">
        <v>2.7609999999999999E-2</v>
      </c>
      <c r="J122" s="11">
        <f t="shared" si="42"/>
        <v>2.2089999999999999E-2</v>
      </c>
      <c r="K122" s="15">
        <f t="shared" si="43"/>
        <v>3.7609999999999998E-2</v>
      </c>
      <c r="L122" s="5">
        <v>1.9789999999999999E-2</v>
      </c>
      <c r="M122" s="11">
        <f t="shared" si="44"/>
        <v>1.583E-2</v>
      </c>
      <c r="N122" s="15">
        <f t="shared" si="45"/>
        <v>2.9790000000000001E-2</v>
      </c>
      <c r="O122" s="5">
        <v>2.5590000000000002E-2</v>
      </c>
      <c r="P122" s="11">
        <f t="shared" si="46"/>
        <v>2.0469999999999999E-2</v>
      </c>
      <c r="Q122" s="15">
        <f t="shared" si="47"/>
        <v>3.5589999999999997E-2</v>
      </c>
      <c r="R122" s="5">
        <v>2.8559999999999999E-2</v>
      </c>
      <c r="S122" s="11">
        <f t="shared" si="34"/>
        <v>2.2849999999999999E-2</v>
      </c>
      <c r="T122" s="15">
        <f t="shared" si="35"/>
        <v>3.8559999999999997E-2</v>
      </c>
      <c r="U122" s="5">
        <v>2.8649999999999998E-2</v>
      </c>
      <c r="V122" s="11">
        <f t="shared" si="36"/>
        <v>2.2919999999999999E-2</v>
      </c>
      <c r="W122" s="15">
        <f t="shared" si="37"/>
        <v>3.8649999999999997E-2</v>
      </c>
    </row>
    <row r="123" spans="2:23" x14ac:dyDescent="0.25">
      <c r="B123" s="4">
        <v>113</v>
      </c>
      <c r="C123" s="5">
        <v>2.8740000000000002E-2</v>
      </c>
      <c r="D123" s="11">
        <f t="shared" si="38"/>
        <v>2.299E-2</v>
      </c>
      <c r="E123" s="15">
        <f t="shared" si="39"/>
        <v>3.8739999999999997E-2</v>
      </c>
      <c r="F123" s="5">
        <v>2.3099999999999999E-2</v>
      </c>
      <c r="G123" s="11">
        <f t="shared" si="40"/>
        <v>1.848E-2</v>
      </c>
      <c r="H123" s="15">
        <f t="shared" si="41"/>
        <v>3.3099999999999997E-2</v>
      </c>
      <c r="I123" s="5">
        <v>2.7689999999999999E-2</v>
      </c>
      <c r="J123" s="11">
        <f t="shared" si="42"/>
        <v>2.215E-2</v>
      </c>
      <c r="K123" s="15">
        <f t="shared" si="43"/>
        <v>3.7690000000000001E-2</v>
      </c>
      <c r="L123" s="5">
        <v>1.985E-2</v>
      </c>
      <c r="M123" s="11">
        <f t="shared" si="44"/>
        <v>1.5879999999999998E-2</v>
      </c>
      <c r="N123" s="15">
        <f t="shared" si="45"/>
        <v>2.9850000000000002E-2</v>
      </c>
      <c r="O123" s="5">
        <v>2.5669999999999998E-2</v>
      </c>
      <c r="P123" s="11">
        <f t="shared" si="46"/>
        <v>2.0539999999999999E-2</v>
      </c>
      <c r="Q123" s="15">
        <f t="shared" si="47"/>
        <v>3.567E-2</v>
      </c>
      <c r="R123" s="5">
        <v>2.862E-2</v>
      </c>
      <c r="S123" s="11">
        <f t="shared" si="34"/>
        <v>2.29E-2</v>
      </c>
      <c r="T123" s="15">
        <f t="shared" si="35"/>
        <v>3.8620000000000002E-2</v>
      </c>
      <c r="U123" s="5">
        <v>2.8709999999999999E-2</v>
      </c>
      <c r="V123" s="11">
        <f t="shared" si="36"/>
        <v>2.2970000000000001E-2</v>
      </c>
      <c r="W123" s="15">
        <f t="shared" si="37"/>
        <v>3.8710000000000001E-2</v>
      </c>
    </row>
    <row r="124" spans="2:23" x14ac:dyDescent="0.25">
      <c r="B124" s="4">
        <v>114</v>
      </c>
      <c r="C124" s="5">
        <v>2.8799999999999999E-2</v>
      </c>
      <c r="D124" s="11">
        <f t="shared" si="38"/>
        <v>2.3040000000000001E-2</v>
      </c>
      <c r="E124" s="15">
        <f t="shared" si="39"/>
        <v>3.8800000000000001E-2</v>
      </c>
      <c r="F124" s="5">
        <v>2.3220000000000001E-2</v>
      </c>
      <c r="G124" s="11">
        <f t="shared" si="40"/>
        <v>1.8579999999999999E-2</v>
      </c>
      <c r="H124" s="15">
        <f t="shared" si="41"/>
        <v>3.322E-2</v>
      </c>
      <c r="I124" s="5">
        <v>2.776E-2</v>
      </c>
      <c r="J124" s="11">
        <f t="shared" si="42"/>
        <v>2.2210000000000001E-2</v>
      </c>
      <c r="K124" s="15">
        <f t="shared" si="43"/>
        <v>3.7760000000000002E-2</v>
      </c>
      <c r="L124" s="5">
        <v>1.9900000000000001E-2</v>
      </c>
      <c r="M124" s="11">
        <f t="shared" si="44"/>
        <v>1.592E-2</v>
      </c>
      <c r="N124" s="15">
        <f t="shared" si="45"/>
        <v>2.9899999999999999E-2</v>
      </c>
      <c r="O124" s="5">
        <v>2.5749999999999999E-2</v>
      </c>
      <c r="P124" s="11">
        <f t="shared" si="46"/>
        <v>2.06E-2</v>
      </c>
      <c r="Q124" s="15">
        <f t="shared" si="47"/>
        <v>3.5749999999999997E-2</v>
      </c>
      <c r="R124" s="5">
        <v>2.869E-2</v>
      </c>
      <c r="S124" s="11">
        <f t="shared" si="34"/>
        <v>2.2950000000000002E-2</v>
      </c>
      <c r="T124" s="15">
        <f t="shared" si="35"/>
        <v>3.8690000000000002E-2</v>
      </c>
      <c r="U124" s="5">
        <v>2.878E-2</v>
      </c>
      <c r="V124" s="11">
        <f t="shared" si="36"/>
        <v>2.3019999999999999E-2</v>
      </c>
      <c r="W124" s="15">
        <f t="shared" si="37"/>
        <v>3.8780000000000002E-2</v>
      </c>
    </row>
    <row r="125" spans="2:23" x14ac:dyDescent="0.25">
      <c r="B125" s="6">
        <v>115</v>
      </c>
      <c r="C125" s="7">
        <v>2.886E-2</v>
      </c>
      <c r="D125" s="12">
        <f t="shared" si="38"/>
        <v>2.3089999999999999E-2</v>
      </c>
      <c r="E125" s="16">
        <f t="shared" si="39"/>
        <v>3.8859999999999999E-2</v>
      </c>
      <c r="F125" s="7">
        <v>2.333E-2</v>
      </c>
      <c r="G125" s="12">
        <f t="shared" si="40"/>
        <v>1.866E-2</v>
      </c>
      <c r="H125" s="16">
        <f t="shared" si="41"/>
        <v>3.3329999999999999E-2</v>
      </c>
      <c r="I125" s="7">
        <v>2.7830000000000001E-2</v>
      </c>
      <c r="J125" s="12">
        <f t="shared" si="42"/>
        <v>2.2259999999999999E-2</v>
      </c>
      <c r="K125" s="16">
        <f t="shared" si="43"/>
        <v>3.7830000000000003E-2</v>
      </c>
      <c r="L125" s="7">
        <v>1.9949999999999999E-2</v>
      </c>
      <c r="M125" s="12">
        <f t="shared" si="44"/>
        <v>1.5959999999999998E-2</v>
      </c>
      <c r="N125" s="16">
        <f t="shared" si="45"/>
        <v>2.9950000000000001E-2</v>
      </c>
      <c r="O125" s="7">
        <v>2.5829999999999999E-2</v>
      </c>
      <c r="P125" s="12">
        <f t="shared" si="46"/>
        <v>2.0660000000000001E-2</v>
      </c>
      <c r="Q125" s="16">
        <f t="shared" si="47"/>
        <v>3.5830000000000001E-2</v>
      </c>
      <c r="R125" s="7">
        <v>2.8750000000000001E-2</v>
      </c>
      <c r="S125" s="12">
        <f t="shared" si="34"/>
        <v>2.3E-2</v>
      </c>
      <c r="T125" s="16">
        <f t="shared" si="35"/>
        <v>3.875E-2</v>
      </c>
      <c r="U125" s="7">
        <v>2.8840000000000001E-2</v>
      </c>
      <c r="V125" s="12">
        <f t="shared" si="36"/>
        <v>2.307E-2</v>
      </c>
      <c r="W125" s="16">
        <f t="shared" si="37"/>
        <v>3.884E-2</v>
      </c>
    </row>
    <row r="126" spans="2:23" x14ac:dyDescent="0.25">
      <c r="B126" s="4">
        <v>116</v>
      </c>
      <c r="C126" s="5">
        <v>2.8920000000000001E-2</v>
      </c>
      <c r="D126" s="11">
        <f t="shared" si="38"/>
        <v>2.3140000000000001E-2</v>
      </c>
      <c r="E126" s="15">
        <f t="shared" si="39"/>
        <v>3.8920000000000003E-2</v>
      </c>
      <c r="F126" s="5">
        <v>2.3429999999999999E-2</v>
      </c>
      <c r="G126" s="11">
        <f t="shared" si="40"/>
        <v>1.874E-2</v>
      </c>
      <c r="H126" s="15">
        <f t="shared" si="41"/>
        <v>3.3430000000000001E-2</v>
      </c>
      <c r="I126" s="5">
        <v>2.7900000000000001E-2</v>
      </c>
      <c r="J126" s="11">
        <f t="shared" si="42"/>
        <v>2.232E-2</v>
      </c>
      <c r="K126" s="15">
        <f t="shared" si="43"/>
        <v>3.7900000000000003E-2</v>
      </c>
      <c r="L126" s="5">
        <v>2.001E-2</v>
      </c>
      <c r="M126" s="11">
        <f t="shared" si="44"/>
        <v>1.601E-2</v>
      </c>
      <c r="N126" s="15">
        <f t="shared" si="45"/>
        <v>3.0009999999999998E-2</v>
      </c>
      <c r="O126" s="5">
        <v>2.5909999999999999E-2</v>
      </c>
      <c r="P126" s="11">
        <f t="shared" si="46"/>
        <v>2.0729999999999998E-2</v>
      </c>
      <c r="Q126" s="15">
        <f t="shared" si="47"/>
        <v>3.5909999999999997E-2</v>
      </c>
      <c r="R126" s="5">
        <v>2.8809999999999999E-2</v>
      </c>
      <c r="S126" s="11">
        <f t="shared" si="34"/>
        <v>2.3050000000000001E-2</v>
      </c>
      <c r="T126" s="15">
        <f t="shared" si="35"/>
        <v>3.8809999999999997E-2</v>
      </c>
      <c r="U126" s="5">
        <v>2.8899999999999999E-2</v>
      </c>
      <c r="V126" s="11">
        <f t="shared" si="36"/>
        <v>2.3120000000000002E-2</v>
      </c>
      <c r="W126" s="15">
        <f t="shared" si="37"/>
        <v>3.8899999999999997E-2</v>
      </c>
    </row>
    <row r="127" spans="2:23" x14ac:dyDescent="0.25">
      <c r="B127" s="4">
        <v>117</v>
      </c>
      <c r="C127" s="5">
        <v>2.8979999999999999E-2</v>
      </c>
      <c r="D127" s="11">
        <f t="shared" si="38"/>
        <v>2.3179999999999999E-2</v>
      </c>
      <c r="E127" s="15">
        <f t="shared" si="39"/>
        <v>3.8980000000000001E-2</v>
      </c>
      <c r="F127" s="5">
        <v>2.3539999999999998E-2</v>
      </c>
      <c r="G127" s="11">
        <f t="shared" si="40"/>
        <v>1.883E-2</v>
      </c>
      <c r="H127" s="15">
        <f t="shared" si="41"/>
        <v>3.354E-2</v>
      </c>
      <c r="I127" s="5">
        <v>2.7969999999999998E-2</v>
      </c>
      <c r="J127" s="11">
        <f t="shared" si="42"/>
        <v>2.2380000000000001E-2</v>
      </c>
      <c r="K127" s="15">
        <f t="shared" si="43"/>
        <v>3.7969999999999997E-2</v>
      </c>
      <c r="L127" s="5">
        <v>2.0060000000000001E-2</v>
      </c>
      <c r="M127" s="11">
        <f t="shared" si="44"/>
        <v>1.6049999999999998E-2</v>
      </c>
      <c r="N127" s="15">
        <f t="shared" si="45"/>
        <v>3.006E-2</v>
      </c>
      <c r="O127" s="5">
        <v>2.5989999999999999E-2</v>
      </c>
      <c r="P127" s="11">
        <f t="shared" si="46"/>
        <v>2.0789999999999999E-2</v>
      </c>
      <c r="Q127" s="15">
        <f t="shared" si="47"/>
        <v>3.5990000000000001E-2</v>
      </c>
      <c r="R127" s="5">
        <v>2.8879999999999999E-2</v>
      </c>
      <c r="S127" s="11">
        <f t="shared" si="34"/>
        <v>2.3099999999999999E-2</v>
      </c>
      <c r="T127" s="15">
        <f t="shared" si="35"/>
        <v>3.8879999999999998E-2</v>
      </c>
      <c r="U127" s="5">
        <v>2.896E-2</v>
      </c>
      <c r="V127" s="11">
        <f t="shared" si="36"/>
        <v>2.317E-2</v>
      </c>
      <c r="W127" s="15">
        <f t="shared" si="37"/>
        <v>3.8960000000000002E-2</v>
      </c>
    </row>
    <row r="128" spans="2:23" x14ac:dyDescent="0.25">
      <c r="B128" s="4">
        <v>118</v>
      </c>
      <c r="C128" s="5">
        <v>2.904E-2</v>
      </c>
      <c r="D128" s="11">
        <f t="shared" si="38"/>
        <v>2.3230000000000001E-2</v>
      </c>
      <c r="E128" s="15">
        <f t="shared" si="39"/>
        <v>3.9039999999999998E-2</v>
      </c>
      <c r="F128" s="5">
        <v>2.3650000000000001E-2</v>
      </c>
      <c r="G128" s="11">
        <f t="shared" si="40"/>
        <v>1.8919999999999999E-2</v>
      </c>
      <c r="H128" s="15">
        <f t="shared" si="41"/>
        <v>3.3649999999999999E-2</v>
      </c>
      <c r="I128" s="5">
        <v>2.8039999999999999E-2</v>
      </c>
      <c r="J128" s="11">
        <f t="shared" si="42"/>
        <v>2.2429999999999999E-2</v>
      </c>
      <c r="K128" s="15">
        <f t="shared" si="43"/>
        <v>3.8039999999999997E-2</v>
      </c>
      <c r="L128" s="5">
        <v>2.0109999999999999E-2</v>
      </c>
      <c r="M128" s="11">
        <f t="shared" si="44"/>
        <v>1.609E-2</v>
      </c>
      <c r="N128" s="15">
        <f t="shared" si="45"/>
        <v>3.0110000000000001E-2</v>
      </c>
      <c r="O128" s="5">
        <v>2.606E-2</v>
      </c>
      <c r="P128" s="11">
        <f t="shared" si="46"/>
        <v>2.085E-2</v>
      </c>
      <c r="Q128" s="15">
        <f t="shared" si="47"/>
        <v>3.6060000000000002E-2</v>
      </c>
      <c r="R128" s="5">
        <v>2.894E-2</v>
      </c>
      <c r="S128" s="11">
        <f t="shared" si="34"/>
        <v>2.315E-2</v>
      </c>
      <c r="T128" s="15">
        <f t="shared" si="35"/>
        <v>3.8940000000000002E-2</v>
      </c>
      <c r="U128" s="5">
        <v>2.9020000000000001E-2</v>
      </c>
      <c r="V128" s="11">
        <f t="shared" si="36"/>
        <v>2.3220000000000001E-2</v>
      </c>
      <c r="W128" s="15">
        <f t="shared" si="37"/>
        <v>3.9019999999999999E-2</v>
      </c>
    </row>
    <row r="129" spans="2:23" x14ac:dyDescent="0.25">
      <c r="B129" s="4">
        <v>119</v>
      </c>
      <c r="C129" s="5">
        <v>2.9100000000000001E-2</v>
      </c>
      <c r="D129" s="11">
        <f t="shared" si="38"/>
        <v>2.3279999999999999E-2</v>
      </c>
      <c r="E129" s="15">
        <f t="shared" si="39"/>
        <v>3.9100000000000003E-2</v>
      </c>
      <c r="F129" s="5">
        <v>2.375E-2</v>
      </c>
      <c r="G129" s="11">
        <f t="shared" si="40"/>
        <v>1.9E-2</v>
      </c>
      <c r="H129" s="15">
        <f t="shared" si="41"/>
        <v>3.3750000000000002E-2</v>
      </c>
      <c r="I129" s="5">
        <v>2.81E-2</v>
      </c>
      <c r="J129" s="11">
        <f t="shared" si="42"/>
        <v>2.248E-2</v>
      </c>
      <c r="K129" s="15">
        <f t="shared" si="43"/>
        <v>3.8100000000000002E-2</v>
      </c>
      <c r="L129" s="5">
        <v>2.0160000000000001E-2</v>
      </c>
      <c r="M129" s="11">
        <f t="shared" si="44"/>
        <v>1.6129999999999999E-2</v>
      </c>
      <c r="N129" s="15">
        <f t="shared" si="45"/>
        <v>3.0159999999999999E-2</v>
      </c>
      <c r="O129" s="5">
        <v>2.614E-2</v>
      </c>
      <c r="P129" s="11">
        <f t="shared" si="46"/>
        <v>2.0910000000000002E-2</v>
      </c>
      <c r="Q129" s="15">
        <f t="shared" si="47"/>
        <v>3.6139999999999999E-2</v>
      </c>
      <c r="R129" s="5">
        <v>2.8989999999999998E-2</v>
      </c>
      <c r="S129" s="11">
        <f t="shared" si="34"/>
        <v>2.3189999999999999E-2</v>
      </c>
      <c r="T129" s="15">
        <f t="shared" si="35"/>
        <v>3.8989999999999997E-2</v>
      </c>
      <c r="U129" s="5">
        <v>2.9080000000000002E-2</v>
      </c>
      <c r="V129" s="11">
        <f t="shared" si="36"/>
        <v>2.3259999999999999E-2</v>
      </c>
      <c r="W129" s="15">
        <f t="shared" si="37"/>
        <v>3.9079999999999997E-2</v>
      </c>
    </row>
    <row r="130" spans="2:23" ht="15.75" thickBot="1" x14ac:dyDescent="0.3">
      <c r="B130" s="6">
        <v>120</v>
      </c>
      <c r="C130" s="7">
        <v>2.9159999999999998E-2</v>
      </c>
      <c r="D130" s="12">
        <f t="shared" si="38"/>
        <v>2.333E-2</v>
      </c>
      <c r="E130" s="16">
        <f t="shared" si="39"/>
        <v>3.916E-2</v>
      </c>
      <c r="F130" s="7">
        <v>2.385E-2</v>
      </c>
      <c r="G130" s="12">
        <f t="shared" si="40"/>
        <v>1.908E-2</v>
      </c>
      <c r="H130" s="16">
        <f t="shared" si="41"/>
        <v>3.3849999999999998E-2</v>
      </c>
      <c r="I130" s="7">
        <v>2.8170000000000001E-2</v>
      </c>
      <c r="J130" s="12">
        <f t="shared" si="42"/>
        <v>2.2540000000000001E-2</v>
      </c>
      <c r="K130" s="16">
        <f t="shared" si="43"/>
        <v>3.8170000000000003E-2</v>
      </c>
      <c r="L130" s="7">
        <v>2.0209999999999999E-2</v>
      </c>
      <c r="M130" s="12">
        <f t="shared" si="44"/>
        <v>1.617E-2</v>
      </c>
      <c r="N130" s="16">
        <f t="shared" si="45"/>
        <v>3.0210000000000001E-2</v>
      </c>
      <c r="O130" s="7">
        <v>2.6210000000000001E-2</v>
      </c>
      <c r="P130" s="12">
        <f t="shared" si="46"/>
        <v>2.0969999999999999E-2</v>
      </c>
      <c r="Q130" s="16">
        <f t="shared" si="47"/>
        <v>3.6209999999999999E-2</v>
      </c>
      <c r="R130" s="7">
        <v>2.9049999999999999E-2</v>
      </c>
      <c r="S130" s="12">
        <f t="shared" si="34"/>
        <v>2.324E-2</v>
      </c>
      <c r="T130" s="16">
        <f t="shared" si="35"/>
        <v>3.9050000000000001E-2</v>
      </c>
      <c r="U130" s="7">
        <v>2.9139999999999999E-2</v>
      </c>
      <c r="V130" s="12">
        <f t="shared" si="36"/>
        <v>2.3310000000000001E-2</v>
      </c>
      <c r="W130" s="16">
        <f t="shared" si="37"/>
        <v>3.9140000000000001E-2</v>
      </c>
    </row>
    <row r="131" spans="2:23" x14ac:dyDescent="0.25">
      <c r="B131" s="2">
        <v>121</v>
      </c>
      <c r="C131" s="3">
        <v>2.9219999999999999E-2</v>
      </c>
      <c r="D131" s="10">
        <f t="shared" si="38"/>
        <v>2.3380000000000001E-2</v>
      </c>
      <c r="E131" s="14">
        <f t="shared" si="39"/>
        <v>3.9219999999999998E-2</v>
      </c>
      <c r="F131" s="3">
        <v>2.3949999999999999E-2</v>
      </c>
      <c r="G131" s="10">
        <f t="shared" si="40"/>
        <v>1.916E-2</v>
      </c>
      <c r="H131" s="14">
        <f t="shared" si="41"/>
        <v>3.3950000000000001E-2</v>
      </c>
      <c r="I131" s="3">
        <v>2.8230000000000002E-2</v>
      </c>
      <c r="J131" s="10">
        <f t="shared" si="42"/>
        <v>2.2579999999999999E-2</v>
      </c>
      <c r="K131" s="14">
        <f t="shared" si="43"/>
        <v>3.823E-2</v>
      </c>
      <c r="L131" s="3">
        <v>2.0250000000000001E-2</v>
      </c>
      <c r="M131" s="10">
        <f t="shared" si="44"/>
        <v>1.6199999999999999E-2</v>
      </c>
      <c r="N131" s="14">
        <f t="shared" si="45"/>
        <v>3.0249999999999999E-2</v>
      </c>
      <c r="O131" s="3">
        <v>2.6280000000000001E-2</v>
      </c>
      <c r="P131" s="10">
        <f t="shared" si="46"/>
        <v>2.102E-2</v>
      </c>
      <c r="Q131" s="14">
        <f t="shared" si="47"/>
        <v>3.628E-2</v>
      </c>
      <c r="R131" s="3">
        <v>2.911E-2</v>
      </c>
      <c r="S131" s="10">
        <f t="shared" si="34"/>
        <v>2.3290000000000002E-2</v>
      </c>
      <c r="T131" s="14">
        <f t="shared" si="35"/>
        <v>3.9109999999999999E-2</v>
      </c>
      <c r="U131" s="3">
        <v>2.9190000000000001E-2</v>
      </c>
      <c r="V131" s="10">
        <f t="shared" si="36"/>
        <v>2.3349999999999999E-2</v>
      </c>
      <c r="W131" s="14">
        <f t="shared" si="37"/>
        <v>3.9190000000000003E-2</v>
      </c>
    </row>
    <row r="132" spans="2:23" x14ac:dyDescent="0.25">
      <c r="B132" s="4">
        <v>122</v>
      </c>
      <c r="C132" s="5">
        <v>2.9270000000000001E-2</v>
      </c>
      <c r="D132" s="11">
        <f t="shared" si="38"/>
        <v>2.342E-2</v>
      </c>
      <c r="E132" s="15">
        <f t="shared" si="39"/>
        <v>3.9269999999999999E-2</v>
      </c>
      <c r="F132" s="5">
        <v>2.4049999999999998E-2</v>
      </c>
      <c r="G132" s="11">
        <f t="shared" si="40"/>
        <v>1.924E-2</v>
      </c>
      <c r="H132" s="15">
        <f t="shared" si="41"/>
        <v>3.4049999999999997E-2</v>
      </c>
      <c r="I132" s="5">
        <v>2.8299999999999999E-2</v>
      </c>
      <c r="J132" s="11">
        <f t="shared" si="42"/>
        <v>2.264E-2</v>
      </c>
      <c r="K132" s="15">
        <f t="shared" si="43"/>
        <v>3.8300000000000001E-2</v>
      </c>
      <c r="L132" s="5">
        <v>2.0299999999999999E-2</v>
      </c>
      <c r="M132" s="11">
        <f t="shared" si="44"/>
        <v>1.6240000000000001E-2</v>
      </c>
      <c r="N132" s="15">
        <f t="shared" si="45"/>
        <v>3.0300000000000001E-2</v>
      </c>
      <c r="O132" s="5">
        <v>2.6349999999999998E-2</v>
      </c>
      <c r="P132" s="11">
        <f t="shared" si="46"/>
        <v>2.1080000000000002E-2</v>
      </c>
      <c r="Q132" s="15">
        <f t="shared" si="47"/>
        <v>3.635E-2</v>
      </c>
      <c r="R132" s="5">
        <v>2.9170000000000001E-2</v>
      </c>
      <c r="S132" s="11">
        <f t="shared" si="34"/>
        <v>2.334E-2</v>
      </c>
      <c r="T132" s="15">
        <f t="shared" si="35"/>
        <v>3.9170000000000003E-2</v>
      </c>
      <c r="U132" s="5">
        <v>2.9250000000000002E-2</v>
      </c>
      <c r="V132" s="11">
        <f t="shared" si="36"/>
        <v>2.3400000000000001E-2</v>
      </c>
      <c r="W132" s="15">
        <f t="shared" si="37"/>
        <v>3.925E-2</v>
      </c>
    </row>
    <row r="133" spans="2:23" x14ac:dyDescent="0.25">
      <c r="B133" s="4">
        <v>123</v>
      </c>
      <c r="C133" s="5">
        <v>2.9329999999999998E-2</v>
      </c>
      <c r="D133" s="11">
        <f t="shared" si="38"/>
        <v>2.3460000000000002E-2</v>
      </c>
      <c r="E133" s="15">
        <f t="shared" si="39"/>
        <v>3.9329999999999997E-2</v>
      </c>
      <c r="F133" s="5">
        <v>2.4150000000000001E-2</v>
      </c>
      <c r="G133" s="11">
        <f t="shared" si="40"/>
        <v>1.932E-2</v>
      </c>
      <c r="H133" s="15">
        <f t="shared" si="41"/>
        <v>3.415E-2</v>
      </c>
      <c r="I133" s="5">
        <v>2.836E-2</v>
      </c>
      <c r="J133" s="11">
        <f t="shared" si="42"/>
        <v>2.2689999999999998E-2</v>
      </c>
      <c r="K133" s="15">
        <f t="shared" si="43"/>
        <v>3.8359999999999998E-2</v>
      </c>
      <c r="L133" s="5">
        <v>2.035E-2</v>
      </c>
      <c r="M133" s="11">
        <f t="shared" si="44"/>
        <v>1.6279999999999999E-2</v>
      </c>
      <c r="N133" s="15">
        <f t="shared" si="45"/>
        <v>3.0349999999999999E-2</v>
      </c>
      <c r="O133" s="5">
        <v>2.6419999999999999E-2</v>
      </c>
      <c r="P133" s="11">
        <f t="shared" si="46"/>
        <v>2.1139999999999999E-2</v>
      </c>
      <c r="Q133" s="15">
        <f t="shared" si="47"/>
        <v>3.6420000000000001E-2</v>
      </c>
      <c r="R133" s="5">
        <v>2.9219999999999999E-2</v>
      </c>
      <c r="S133" s="11">
        <f t="shared" si="34"/>
        <v>2.3380000000000001E-2</v>
      </c>
      <c r="T133" s="15">
        <f t="shared" si="35"/>
        <v>3.9219999999999998E-2</v>
      </c>
      <c r="U133" s="5">
        <v>2.93E-2</v>
      </c>
      <c r="V133" s="11">
        <f t="shared" si="36"/>
        <v>2.3439999999999999E-2</v>
      </c>
      <c r="W133" s="15">
        <f t="shared" si="37"/>
        <v>3.9300000000000002E-2</v>
      </c>
    </row>
    <row r="134" spans="2:23" x14ac:dyDescent="0.25">
      <c r="B134" s="4">
        <v>124</v>
      </c>
      <c r="C134" s="5">
        <v>2.938E-2</v>
      </c>
      <c r="D134" s="11">
        <f t="shared" si="38"/>
        <v>2.35E-2</v>
      </c>
      <c r="E134" s="15">
        <f t="shared" si="39"/>
        <v>3.9379999999999998E-2</v>
      </c>
      <c r="F134" s="5">
        <v>2.4240000000000001E-2</v>
      </c>
      <c r="G134" s="11">
        <f t="shared" si="40"/>
        <v>1.9390000000000001E-2</v>
      </c>
      <c r="H134" s="15">
        <f t="shared" si="41"/>
        <v>3.424E-2</v>
      </c>
      <c r="I134" s="5">
        <v>2.8420000000000001E-2</v>
      </c>
      <c r="J134" s="11">
        <f t="shared" si="42"/>
        <v>2.274E-2</v>
      </c>
      <c r="K134" s="15">
        <f t="shared" si="43"/>
        <v>3.8420000000000003E-2</v>
      </c>
      <c r="L134" s="5">
        <v>2.0389999999999998E-2</v>
      </c>
      <c r="M134" s="11">
        <f t="shared" si="44"/>
        <v>1.6310000000000002E-2</v>
      </c>
      <c r="N134" s="15">
        <f t="shared" si="45"/>
        <v>3.039E-2</v>
      </c>
      <c r="O134" s="5">
        <v>2.649E-2</v>
      </c>
      <c r="P134" s="11">
        <f t="shared" si="46"/>
        <v>2.1190000000000001E-2</v>
      </c>
      <c r="Q134" s="15">
        <f t="shared" si="47"/>
        <v>3.6490000000000002E-2</v>
      </c>
      <c r="R134" s="5">
        <v>2.928E-2</v>
      </c>
      <c r="S134" s="11">
        <f t="shared" si="34"/>
        <v>2.342E-2</v>
      </c>
      <c r="T134" s="15">
        <f t="shared" si="35"/>
        <v>3.9280000000000002E-2</v>
      </c>
      <c r="U134" s="5">
        <v>2.9360000000000001E-2</v>
      </c>
      <c r="V134" s="11">
        <f t="shared" si="36"/>
        <v>2.349E-2</v>
      </c>
      <c r="W134" s="15">
        <f t="shared" si="37"/>
        <v>3.9359999999999999E-2</v>
      </c>
    </row>
    <row r="135" spans="2:23" x14ac:dyDescent="0.25">
      <c r="B135" s="6">
        <v>125</v>
      </c>
      <c r="C135" s="7">
        <v>2.9430000000000001E-2</v>
      </c>
      <c r="D135" s="12">
        <f t="shared" si="38"/>
        <v>2.3539999999999998E-2</v>
      </c>
      <c r="E135" s="16">
        <f t="shared" si="39"/>
        <v>3.943E-2</v>
      </c>
      <c r="F135" s="7">
        <v>2.4330000000000001E-2</v>
      </c>
      <c r="G135" s="12">
        <f t="shared" si="40"/>
        <v>1.9460000000000002E-2</v>
      </c>
      <c r="H135" s="16">
        <f t="shared" si="41"/>
        <v>3.4329999999999999E-2</v>
      </c>
      <c r="I135" s="7">
        <v>2.8479999999999998E-2</v>
      </c>
      <c r="J135" s="12">
        <f t="shared" si="42"/>
        <v>2.2780000000000002E-2</v>
      </c>
      <c r="K135" s="16">
        <f t="shared" si="43"/>
        <v>3.848E-2</v>
      </c>
      <c r="L135" s="7">
        <v>2.044E-2</v>
      </c>
      <c r="M135" s="12">
        <f t="shared" si="44"/>
        <v>1.635E-2</v>
      </c>
      <c r="N135" s="16">
        <f t="shared" si="45"/>
        <v>3.0439999999999998E-2</v>
      </c>
      <c r="O135" s="7">
        <v>2.656E-2</v>
      </c>
      <c r="P135" s="12">
        <f t="shared" si="46"/>
        <v>2.1250000000000002E-2</v>
      </c>
      <c r="Q135" s="16">
        <f t="shared" si="47"/>
        <v>3.6560000000000002E-2</v>
      </c>
      <c r="R135" s="7">
        <v>2.9329999999999998E-2</v>
      </c>
      <c r="S135" s="12">
        <f t="shared" si="34"/>
        <v>2.3460000000000002E-2</v>
      </c>
      <c r="T135" s="16">
        <f t="shared" si="35"/>
        <v>3.9329999999999997E-2</v>
      </c>
      <c r="U135" s="7">
        <v>2.9409999999999999E-2</v>
      </c>
      <c r="V135" s="12">
        <f t="shared" si="36"/>
        <v>2.3529999999999999E-2</v>
      </c>
      <c r="W135" s="16">
        <f t="shared" si="37"/>
        <v>3.9410000000000001E-2</v>
      </c>
    </row>
    <row r="136" spans="2:23" x14ac:dyDescent="0.25">
      <c r="B136" s="4">
        <v>126</v>
      </c>
      <c r="C136" s="5">
        <v>2.9479999999999999E-2</v>
      </c>
      <c r="D136" s="11">
        <f t="shared" si="38"/>
        <v>2.358E-2</v>
      </c>
      <c r="E136" s="15">
        <f t="shared" si="39"/>
        <v>3.9480000000000001E-2</v>
      </c>
      <c r="F136" s="5">
        <v>2.443E-2</v>
      </c>
      <c r="G136" s="11">
        <f t="shared" si="40"/>
        <v>1.9539999999999998E-2</v>
      </c>
      <c r="H136" s="15">
        <f t="shared" si="41"/>
        <v>3.4430000000000002E-2</v>
      </c>
      <c r="I136" s="5">
        <v>2.8539999999999999E-2</v>
      </c>
      <c r="J136" s="11">
        <f t="shared" si="42"/>
        <v>2.283E-2</v>
      </c>
      <c r="K136" s="15">
        <f t="shared" si="43"/>
        <v>3.8539999999999998E-2</v>
      </c>
      <c r="L136" s="5">
        <v>2.0480000000000002E-2</v>
      </c>
      <c r="M136" s="11">
        <f t="shared" si="44"/>
        <v>1.6379999999999999E-2</v>
      </c>
      <c r="N136" s="15">
        <f t="shared" si="45"/>
        <v>3.048E-2</v>
      </c>
      <c r="O136" s="5">
        <v>2.6630000000000001E-2</v>
      </c>
      <c r="P136" s="11">
        <f t="shared" si="46"/>
        <v>2.1299999999999999E-2</v>
      </c>
      <c r="Q136" s="15">
        <f t="shared" si="47"/>
        <v>3.6630000000000003E-2</v>
      </c>
      <c r="R136" s="5">
        <v>2.938E-2</v>
      </c>
      <c r="S136" s="11">
        <f t="shared" si="34"/>
        <v>2.35E-2</v>
      </c>
      <c r="T136" s="15">
        <f t="shared" si="35"/>
        <v>3.9379999999999998E-2</v>
      </c>
      <c r="U136" s="5">
        <v>2.946E-2</v>
      </c>
      <c r="V136" s="11">
        <f t="shared" si="36"/>
        <v>2.3570000000000001E-2</v>
      </c>
      <c r="W136" s="15">
        <f t="shared" si="37"/>
        <v>3.9460000000000002E-2</v>
      </c>
    </row>
    <row r="137" spans="2:23" x14ac:dyDescent="0.25">
      <c r="B137" s="4">
        <v>127</v>
      </c>
      <c r="C137" s="5">
        <v>2.954E-2</v>
      </c>
      <c r="D137" s="11">
        <f t="shared" si="38"/>
        <v>2.3630000000000002E-2</v>
      </c>
      <c r="E137" s="15">
        <f t="shared" si="39"/>
        <v>3.9539999999999999E-2</v>
      </c>
      <c r="F137" s="5">
        <v>2.452E-2</v>
      </c>
      <c r="G137" s="11">
        <f t="shared" si="40"/>
        <v>1.9619999999999999E-2</v>
      </c>
      <c r="H137" s="15">
        <f t="shared" si="41"/>
        <v>3.4520000000000002E-2</v>
      </c>
      <c r="I137" s="5">
        <v>2.86E-2</v>
      </c>
      <c r="J137" s="11">
        <f t="shared" si="42"/>
        <v>2.2880000000000001E-2</v>
      </c>
      <c r="K137" s="15">
        <f t="shared" si="43"/>
        <v>3.8600000000000002E-2</v>
      </c>
      <c r="L137" s="5">
        <v>2.052E-2</v>
      </c>
      <c r="M137" s="11">
        <f t="shared" si="44"/>
        <v>1.6420000000000001E-2</v>
      </c>
      <c r="N137" s="15">
        <f t="shared" si="45"/>
        <v>3.0519999999999999E-2</v>
      </c>
      <c r="O137" s="5">
        <v>2.6689999999999998E-2</v>
      </c>
      <c r="P137" s="11">
        <f t="shared" si="46"/>
        <v>2.1350000000000001E-2</v>
      </c>
      <c r="Q137" s="15">
        <f t="shared" si="47"/>
        <v>3.669E-2</v>
      </c>
      <c r="R137" s="5">
        <v>2.9430000000000001E-2</v>
      </c>
      <c r="S137" s="11">
        <f t="shared" si="34"/>
        <v>2.3539999999999998E-2</v>
      </c>
      <c r="T137" s="15">
        <f t="shared" si="35"/>
        <v>3.943E-2</v>
      </c>
      <c r="U137" s="5">
        <v>2.9510000000000002E-2</v>
      </c>
      <c r="V137" s="11">
        <f t="shared" si="36"/>
        <v>2.3609999999999999E-2</v>
      </c>
      <c r="W137" s="15">
        <f t="shared" si="37"/>
        <v>3.9510000000000003E-2</v>
      </c>
    </row>
    <row r="138" spans="2:23" x14ac:dyDescent="0.25">
      <c r="B138" s="4">
        <v>128</v>
      </c>
      <c r="C138" s="5">
        <v>2.9590000000000002E-2</v>
      </c>
      <c r="D138" s="11">
        <f t="shared" si="38"/>
        <v>2.367E-2</v>
      </c>
      <c r="E138" s="15">
        <f t="shared" si="39"/>
        <v>3.959E-2</v>
      </c>
      <c r="F138" s="5">
        <v>2.461E-2</v>
      </c>
      <c r="G138" s="11">
        <f t="shared" si="40"/>
        <v>1.9689999999999999E-2</v>
      </c>
      <c r="H138" s="15">
        <f t="shared" si="41"/>
        <v>3.4610000000000002E-2</v>
      </c>
      <c r="I138" s="5">
        <v>2.8660000000000001E-2</v>
      </c>
      <c r="J138" s="11">
        <f t="shared" si="42"/>
        <v>2.2929999999999999E-2</v>
      </c>
      <c r="K138" s="15">
        <f t="shared" si="43"/>
        <v>3.866E-2</v>
      </c>
      <c r="L138" s="5">
        <v>2.0570000000000001E-2</v>
      </c>
      <c r="M138" s="11">
        <f t="shared" si="44"/>
        <v>1.6459999999999999E-2</v>
      </c>
      <c r="N138" s="15">
        <f t="shared" si="45"/>
        <v>3.057E-2</v>
      </c>
      <c r="O138" s="5">
        <v>2.6759999999999999E-2</v>
      </c>
      <c r="P138" s="11">
        <f t="shared" si="46"/>
        <v>2.1409999999999998E-2</v>
      </c>
      <c r="Q138" s="15">
        <f t="shared" si="47"/>
        <v>3.6760000000000001E-2</v>
      </c>
      <c r="R138" s="5">
        <v>2.9489999999999999E-2</v>
      </c>
      <c r="S138" s="11">
        <f t="shared" si="34"/>
        <v>2.359E-2</v>
      </c>
      <c r="T138" s="15">
        <f t="shared" si="35"/>
        <v>3.9489999999999997E-2</v>
      </c>
      <c r="U138" s="5">
        <v>2.9569999999999999E-2</v>
      </c>
      <c r="V138" s="11">
        <f t="shared" si="36"/>
        <v>2.366E-2</v>
      </c>
      <c r="W138" s="15">
        <f t="shared" si="37"/>
        <v>3.9570000000000001E-2</v>
      </c>
    </row>
    <row r="139" spans="2:23" x14ac:dyDescent="0.25">
      <c r="B139" s="4">
        <v>129</v>
      </c>
      <c r="C139" s="5">
        <v>2.963E-2</v>
      </c>
      <c r="D139" s="11">
        <f t="shared" ref="D139:D160" si="48">IF(C139&lt;0,C139,ROUND(C139 - INDEX(ShockDown,$B139)*ABS(C139),5))</f>
        <v>2.3699999999999999E-2</v>
      </c>
      <c r="E139" s="15">
        <f t="shared" ref="E139:E160" si="49">ROUND(C139 + MAX(0.01,INDEX(ShockUp,$B139)*ABS(C139)),5)</f>
        <v>3.9629999999999999E-2</v>
      </c>
      <c r="F139" s="5">
        <v>2.469E-2</v>
      </c>
      <c r="G139" s="11">
        <f t="shared" ref="G139:G160" si="50">IF(F139&lt;0,F139,ROUND(F139 - INDEX(ShockDown,$B139)*ABS(F139),5))</f>
        <v>1.975E-2</v>
      </c>
      <c r="H139" s="15">
        <f t="shared" ref="H139:H160" si="51">ROUND(F139 + MAX(0.01,INDEX(ShockUp,$B139)*ABS(F139)),5)</f>
        <v>3.4689999999999999E-2</v>
      </c>
      <c r="I139" s="5">
        <v>2.8709999999999999E-2</v>
      </c>
      <c r="J139" s="11">
        <f t="shared" ref="J139:J160" si="52">IF(I139&lt;0,I139,ROUND(I139 - INDEX(ShockDown,$B139)*ABS(I139),5))</f>
        <v>2.2970000000000001E-2</v>
      </c>
      <c r="K139" s="15">
        <f t="shared" ref="K139:K160" si="53">ROUND(I139 + MAX(0.01,INDEX(ShockUp,$B139)*ABS(I139)),5)</f>
        <v>3.8710000000000001E-2</v>
      </c>
      <c r="L139" s="5">
        <v>2.061E-2</v>
      </c>
      <c r="M139" s="11">
        <f t="shared" ref="M139:M160" si="54">IF(L139&lt;0,L139,ROUND(L139 - INDEX(ShockDown,$B139)*ABS(L139),5))</f>
        <v>1.6490000000000001E-2</v>
      </c>
      <c r="N139" s="15">
        <f t="shared" ref="N139:N160" si="55">ROUND(L139 + MAX(0.01,INDEX(ShockUp,$B139)*ABS(L139)),5)</f>
        <v>3.0609999999999998E-2</v>
      </c>
      <c r="O139" s="5">
        <v>2.682E-2</v>
      </c>
      <c r="P139" s="11">
        <f t="shared" ref="P139:P160" si="56">IF(O139&lt;0,O139,ROUND(O139 - INDEX(ShockDown,$B139)*ABS(O139),5))</f>
        <v>2.146E-2</v>
      </c>
      <c r="Q139" s="15">
        <f t="shared" ref="Q139:Q160" si="57">ROUND(O139 + MAX(0.01,INDEX(ShockUp,$B139)*ABS(O139)),5)</f>
        <v>3.6819999999999999E-2</v>
      </c>
      <c r="R139" s="5">
        <v>2.954E-2</v>
      </c>
      <c r="S139" s="11">
        <f t="shared" ref="S139:S160" si="58">IF(R139&lt;0,R139,ROUND(R139 - INDEX(ShockDown,$B139)*ABS(R139),5))</f>
        <v>2.3630000000000002E-2</v>
      </c>
      <c r="T139" s="15">
        <f t="shared" ref="T139:T160" si="59">ROUND(R139 + MAX(0.01,INDEX(ShockUp,$B139)*ABS(R139)),5)</f>
        <v>3.9539999999999999E-2</v>
      </c>
      <c r="U139" s="5">
        <v>2.962E-2</v>
      </c>
      <c r="V139" s="11">
        <f t="shared" ref="V139:V160" si="60">IF(U139&lt;0,U139,ROUND(U139 - INDEX(ShockDown,$B139)*ABS(U139),5))</f>
        <v>2.3699999999999999E-2</v>
      </c>
      <c r="W139" s="15">
        <f t="shared" ref="W139:W160" si="61">ROUND(U139 + MAX(0.01,INDEX(ShockUp,$B139)*ABS(U139)),5)</f>
        <v>3.9620000000000002E-2</v>
      </c>
    </row>
    <row r="140" spans="2:23" x14ac:dyDescent="0.25">
      <c r="B140" s="6">
        <v>130</v>
      </c>
      <c r="C140" s="7">
        <v>2.9680000000000002E-2</v>
      </c>
      <c r="D140" s="12">
        <f t="shared" si="48"/>
        <v>2.3740000000000001E-2</v>
      </c>
      <c r="E140" s="16">
        <f t="shared" si="49"/>
        <v>3.968E-2</v>
      </c>
      <c r="F140" s="7">
        <v>2.478E-2</v>
      </c>
      <c r="G140" s="12">
        <f t="shared" si="50"/>
        <v>1.9820000000000001E-2</v>
      </c>
      <c r="H140" s="16">
        <f t="shared" si="51"/>
        <v>3.4779999999999998E-2</v>
      </c>
      <c r="I140" s="7">
        <v>2.877E-2</v>
      </c>
      <c r="J140" s="12">
        <f t="shared" si="52"/>
        <v>2.3019999999999999E-2</v>
      </c>
      <c r="K140" s="16">
        <f t="shared" si="53"/>
        <v>3.8769999999999999E-2</v>
      </c>
      <c r="L140" s="7">
        <v>2.0650000000000002E-2</v>
      </c>
      <c r="M140" s="12">
        <f t="shared" si="54"/>
        <v>1.652E-2</v>
      </c>
      <c r="N140" s="16">
        <f t="shared" si="55"/>
        <v>3.065E-2</v>
      </c>
      <c r="O140" s="7">
        <v>2.6880000000000001E-2</v>
      </c>
      <c r="P140" s="12">
        <f t="shared" si="56"/>
        <v>2.1499999999999998E-2</v>
      </c>
      <c r="Q140" s="16">
        <f t="shared" si="57"/>
        <v>3.6880000000000003E-2</v>
      </c>
      <c r="R140" s="7">
        <v>2.9590000000000002E-2</v>
      </c>
      <c r="S140" s="12">
        <f t="shared" si="58"/>
        <v>2.367E-2</v>
      </c>
      <c r="T140" s="16">
        <f t="shared" si="59"/>
        <v>3.959E-2</v>
      </c>
      <c r="U140" s="7">
        <v>2.9659999999999999E-2</v>
      </c>
      <c r="V140" s="12">
        <f t="shared" si="60"/>
        <v>2.3730000000000001E-2</v>
      </c>
      <c r="W140" s="16">
        <f t="shared" si="61"/>
        <v>3.9660000000000001E-2</v>
      </c>
    </row>
    <row r="141" spans="2:23" x14ac:dyDescent="0.25">
      <c r="B141" s="4">
        <v>131</v>
      </c>
      <c r="C141" s="5">
        <v>2.9729999999999999E-2</v>
      </c>
      <c r="D141" s="11">
        <f t="shared" si="48"/>
        <v>2.3779999999999999E-2</v>
      </c>
      <c r="E141" s="15">
        <f t="shared" si="49"/>
        <v>3.9730000000000001E-2</v>
      </c>
      <c r="F141" s="5">
        <v>2.487E-2</v>
      </c>
      <c r="G141" s="11">
        <f t="shared" si="50"/>
        <v>1.9900000000000001E-2</v>
      </c>
      <c r="H141" s="15">
        <f t="shared" si="51"/>
        <v>3.4869999999999998E-2</v>
      </c>
      <c r="I141" s="5">
        <v>2.8819999999999998E-2</v>
      </c>
      <c r="J141" s="11">
        <f t="shared" si="52"/>
        <v>2.3060000000000001E-2</v>
      </c>
      <c r="K141" s="15">
        <f t="shared" si="53"/>
        <v>3.882E-2</v>
      </c>
      <c r="L141" s="5">
        <v>2.069E-2</v>
      </c>
      <c r="M141" s="11">
        <f t="shared" si="54"/>
        <v>1.6549999999999999E-2</v>
      </c>
      <c r="N141" s="15">
        <f t="shared" si="55"/>
        <v>3.0689999999999999E-2</v>
      </c>
      <c r="O141" s="5">
        <v>2.6950000000000002E-2</v>
      </c>
      <c r="P141" s="11">
        <f t="shared" si="56"/>
        <v>2.1559999999999999E-2</v>
      </c>
      <c r="Q141" s="15">
        <f t="shared" si="57"/>
        <v>3.6949999999999997E-2</v>
      </c>
      <c r="R141" s="5">
        <v>2.963E-2</v>
      </c>
      <c r="S141" s="11">
        <f t="shared" si="58"/>
        <v>2.3699999999999999E-2</v>
      </c>
      <c r="T141" s="15">
        <f t="shared" si="59"/>
        <v>3.9629999999999999E-2</v>
      </c>
      <c r="U141" s="5">
        <v>2.971E-2</v>
      </c>
      <c r="V141" s="11">
        <f t="shared" si="60"/>
        <v>2.3769999999999999E-2</v>
      </c>
      <c r="W141" s="15">
        <f t="shared" si="61"/>
        <v>3.9710000000000002E-2</v>
      </c>
    </row>
    <row r="142" spans="2:23" x14ac:dyDescent="0.25">
      <c r="B142" s="4">
        <v>132</v>
      </c>
      <c r="C142" s="5">
        <v>2.9780000000000001E-2</v>
      </c>
      <c r="D142" s="11">
        <f t="shared" si="48"/>
        <v>2.3820000000000001E-2</v>
      </c>
      <c r="E142" s="15">
        <f t="shared" si="49"/>
        <v>3.9780000000000003E-2</v>
      </c>
      <c r="F142" s="5">
        <v>2.495E-2</v>
      </c>
      <c r="G142" s="11">
        <f t="shared" si="50"/>
        <v>1.9959999999999999E-2</v>
      </c>
      <c r="H142" s="15">
        <f t="shared" si="51"/>
        <v>3.4950000000000002E-2</v>
      </c>
      <c r="I142" s="5">
        <v>2.8879999999999999E-2</v>
      </c>
      <c r="J142" s="11">
        <f t="shared" si="52"/>
        <v>2.3099999999999999E-2</v>
      </c>
      <c r="K142" s="15">
        <f t="shared" si="53"/>
        <v>3.8879999999999998E-2</v>
      </c>
      <c r="L142" s="5">
        <v>2.0729999999999998E-2</v>
      </c>
      <c r="M142" s="11">
        <f t="shared" si="54"/>
        <v>1.6580000000000001E-2</v>
      </c>
      <c r="N142" s="15">
        <f t="shared" si="55"/>
        <v>3.073E-2</v>
      </c>
      <c r="O142" s="5">
        <v>2.7009999999999999E-2</v>
      </c>
      <c r="P142" s="11">
        <f t="shared" si="56"/>
        <v>2.1610000000000001E-2</v>
      </c>
      <c r="Q142" s="15">
        <f t="shared" si="57"/>
        <v>3.7010000000000001E-2</v>
      </c>
      <c r="R142" s="5">
        <v>2.9680000000000002E-2</v>
      </c>
      <c r="S142" s="11">
        <f t="shared" si="58"/>
        <v>2.3740000000000001E-2</v>
      </c>
      <c r="T142" s="15">
        <f t="shared" si="59"/>
        <v>3.968E-2</v>
      </c>
      <c r="U142" s="5">
        <v>2.9760000000000002E-2</v>
      </c>
      <c r="V142" s="11">
        <f t="shared" si="60"/>
        <v>2.3810000000000001E-2</v>
      </c>
      <c r="W142" s="15">
        <f t="shared" si="61"/>
        <v>3.9759999999999997E-2</v>
      </c>
    </row>
    <row r="143" spans="2:23" x14ac:dyDescent="0.25">
      <c r="B143" s="4">
        <v>133</v>
      </c>
      <c r="C143" s="5">
        <v>2.9829999999999999E-2</v>
      </c>
      <c r="D143" s="11">
        <f t="shared" si="48"/>
        <v>2.3859999999999999E-2</v>
      </c>
      <c r="E143" s="15">
        <f t="shared" si="49"/>
        <v>3.9829999999999997E-2</v>
      </c>
      <c r="F143" s="5">
        <v>2.503E-2</v>
      </c>
      <c r="G143" s="11">
        <f t="shared" si="50"/>
        <v>2.002E-2</v>
      </c>
      <c r="H143" s="15">
        <f t="shared" si="51"/>
        <v>3.5029999999999999E-2</v>
      </c>
      <c r="I143" s="5">
        <v>2.8930000000000001E-2</v>
      </c>
      <c r="J143" s="11">
        <f t="shared" si="52"/>
        <v>2.3140000000000001E-2</v>
      </c>
      <c r="K143" s="15">
        <f t="shared" si="53"/>
        <v>3.8929999999999999E-2</v>
      </c>
      <c r="L143" s="5">
        <v>2.077E-2</v>
      </c>
      <c r="M143" s="11">
        <f t="shared" si="54"/>
        <v>1.6619999999999999E-2</v>
      </c>
      <c r="N143" s="15">
        <f t="shared" si="55"/>
        <v>3.0769999999999999E-2</v>
      </c>
      <c r="O143" s="5">
        <v>2.707E-2</v>
      </c>
      <c r="P143" s="11">
        <f t="shared" si="56"/>
        <v>2.1659999999999999E-2</v>
      </c>
      <c r="Q143" s="15">
        <f t="shared" si="57"/>
        <v>3.7069999999999999E-2</v>
      </c>
      <c r="R143" s="5">
        <v>2.9729999999999999E-2</v>
      </c>
      <c r="S143" s="11">
        <f t="shared" si="58"/>
        <v>2.3779999999999999E-2</v>
      </c>
      <c r="T143" s="15">
        <f t="shared" si="59"/>
        <v>3.9730000000000001E-2</v>
      </c>
      <c r="U143" s="5">
        <v>2.981E-2</v>
      </c>
      <c r="V143" s="11">
        <f t="shared" si="60"/>
        <v>2.385E-2</v>
      </c>
      <c r="W143" s="15">
        <f t="shared" si="61"/>
        <v>3.9809999999999998E-2</v>
      </c>
    </row>
    <row r="144" spans="2:23" x14ac:dyDescent="0.25">
      <c r="B144" s="4">
        <v>134</v>
      </c>
      <c r="C144" s="5">
        <v>2.9870000000000001E-2</v>
      </c>
      <c r="D144" s="11">
        <f t="shared" si="48"/>
        <v>2.3900000000000001E-2</v>
      </c>
      <c r="E144" s="15">
        <f t="shared" si="49"/>
        <v>3.9870000000000003E-2</v>
      </c>
      <c r="F144" s="5">
        <v>2.511E-2</v>
      </c>
      <c r="G144" s="11">
        <f t="shared" si="50"/>
        <v>2.009E-2</v>
      </c>
      <c r="H144" s="15">
        <f t="shared" si="51"/>
        <v>3.5110000000000002E-2</v>
      </c>
      <c r="I144" s="5">
        <v>2.8979999999999999E-2</v>
      </c>
      <c r="J144" s="11">
        <f t="shared" si="52"/>
        <v>2.3179999999999999E-2</v>
      </c>
      <c r="K144" s="15">
        <f t="shared" si="53"/>
        <v>3.8980000000000001E-2</v>
      </c>
      <c r="L144" s="5">
        <v>2.0809999999999999E-2</v>
      </c>
      <c r="M144" s="11">
        <f t="shared" si="54"/>
        <v>1.6650000000000002E-2</v>
      </c>
      <c r="N144" s="15">
        <f t="shared" si="55"/>
        <v>3.0810000000000001E-2</v>
      </c>
      <c r="O144" s="5">
        <v>2.7130000000000001E-2</v>
      </c>
      <c r="P144" s="11">
        <f t="shared" si="56"/>
        <v>2.1700000000000001E-2</v>
      </c>
      <c r="Q144" s="15">
        <f t="shared" si="57"/>
        <v>3.7130000000000003E-2</v>
      </c>
      <c r="R144" s="5">
        <v>2.9780000000000001E-2</v>
      </c>
      <c r="S144" s="11">
        <f t="shared" si="58"/>
        <v>2.3820000000000001E-2</v>
      </c>
      <c r="T144" s="15">
        <f t="shared" si="59"/>
        <v>3.9780000000000003E-2</v>
      </c>
      <c r="U144" s="5">
        <v>2.9850000000000002E-2</v>
      </c>
      <c r="V144" s="11">
        <f t="shared" si="60"/>
        <v>2.3879999999999998E-2</v>
      </c>
      <c r="W144" s="15">
        <f t="shared" si="61"/>
        <v>3.9849999999999997E-2</v>
      </c>
    </row>
    <row r="145" spans="2:23" ht="15.75" thickBot="1" x14ac:dyDescent="0.3">
      <c r="B145" s="6">
        <v>135</v>
      </c>
      <c r="C145" s="7">
        <v>2.9919999999999999E-2</v>
      </c>
      <c r="D145" s="12">
        <f t="shared" si="48"/>
        <v>2.3939999999999999E-2</v>
      </c>
      <c r="E145" s="16">
        <f t="shared" si="49"/>
        <v>3.9919999999999997E-2</v>
      </c>
      <c r="F145" s="7">
        <v>2.5190000000000001E-2</v>
      </c>
      <c r="G145" s="12">
        <f t="shared" si="50"/>
        <v>2.0150000000000001E-2</v>
      </c>
      <c r="H145" s="16">
        <f t="shared" si="51"/>
        <v>3.5189999999999999E-2</v>
      </c>
      <c r="I145" s="7">
        <v>2.904E-2</v>
      </c>
      <c r="J145" s="12">
        <f t="shared" si="52"/>
        <v>2.3230000000000001E-2</v>
      </c>
      <c r="K145" s="16">
        <f t="shared" si="53"/>
        <v>3.9039999999999998E-2</v>
      </c>
      <c r="L145" s="7">
        <v>2.085E-2</v>
      </c>
      <c r="M145" s="12">
        <f t="shared" si="54"/>
        <v>1.668E-2</v>
      </c>
      <c r="N145" s="16">
        <f t="shared" si="55"/>
        <v>3.0849999999999999E-2</v>
      </c>
      <c r="O145" s="7">
        <v>2.7179999999999999E-2</v>
      </c>
      <c r="P145" s="12">
        <f t="shared" si="56"/>
        <v>2.1739999999999999E-2</v>
      </c>
      <c r="Q145" s="16">
        <f t="shared" si="57"/>
        <v>3.7179999999999998E-2</v>
      </c>
      <c r="R145" s="7">
        <v>2.9819999999999999E-2</v>
      </c>
      <c r="S145" s="12">
        <f t="shared" si="58"/>
        <v>2.3859999999999999E-2</v>
      </c>
      <c r="T145" s="16">
        <f t="shared" si="59"/>
        <v>3.9820000000000001E-2</v>
      </c>
      <c r="U145" s="7">
        <v>2.9899999999999999E-2</v>
      </c>
      <c r="V145" s="12">
        <f t="shared" si="60"/>
        <v>2.392E-2</v>
      </c>
      <c r="W145" s="16">
        <f t="shared" si="61"/>
        <v>3.9899999999999998E-2</v>
      </c>
    </row>
    <row r="146" spans="2:23" x14ac:dyDescent="0.25">
      <c r="B146" s="2">
        <v>136</v>
      </c>
      <c r="C146" s="3">
        <v>2.9960000000000001E-2</v>
      </c>
      <c r="D146" s="10">
        <f t="shared" si="48"/>
        <v>2.3970000000000002E-2</v>
      </c>
      <c r="E146" s="14">
        <f t="shared" si="49"/>
        <v>3.9960000000000002E-2</v>
      </c>
      <c r="F146" s="3">
        <v>2.5270000000000001E-2</v>
      </c>
      <c r="G146" s="10">
        <f t="shared" si="50"/>
        <v>2.0219999999999998E-2</v>
      </c>
      <c r="H146" s="14">
        <f t="shared" si="51"/>
        <v>3.5270000000000003E-2</v>
      </c>
      <c r="I146" s="3">
        <v>2.9090000000000001E-2</v>
      </c>
      <c r="J146" s="10">
        <f t="shared" si="52"/>
        <v>2.3269999999999999E-2</v>
      </c>
      <c r="K146" s="14">
        <f t="shared" si="53"/>
        <v>3.909E-2</v>
      </c>
      <c r="L146" s="3">
        <v>2.0889999999999999E-2</v>
      </c>
      <c r="M146" s="10">
        <f t="shared" si="54"/>
        <v>1.6709999999999999E-2</v>
      </c>
      <c r="N146" s="14">
        <f t="shared" si="55"/>
        <v>3.0890000000000001E-2</v>
      </c>
      <c r="O146" s="3">
        <v>2.724E-2</v>
      </c>
      <c r="P146" s="10">
        <f t="shared" si="56"/>
        <v>2.179E-2</v>
      </c>
      <c r="Q146" s="14">
        <f t="shared" si="57"/>
        <v>3.7240000000000002E-2</v>
      </c>
      <c r="R146" s="3">
        <v>2.9870000000000001E-2</v>
      </c>
      <c r="S146" s="10">
        <f t="shared" si="58"/>
        <v>2.3900000000000001E-2</v>
      </c>
      <c r="T146" s="14">
        <f t="shared" si="59"/>
        <v>3.9870000000000003E-2</v>
      </c>
      <c r="U146" s="3">
        <v>2.9940000000000001E-2</v>
      </c>
      <c r="V146" s="10">
        <f t="shared" si="60"/>
        <v>2.3949999999999999E-2</v>
      </c>
      <c r="W146" s="14">
        <f t="shared" si="61"/>
        <v>3.9940000000000003E-2</v>
      </c>
    </row>
    <row r="147" spans="2:23" x14ac:dyDescent="0.25">
      <c r="B147" s="4">
        <v>137</v>
      </c>
      <c r="C147" s="5">
        <v>3.0009999999999998E-2</v>
      </c>
      <c r="D147" s="11">
        <f t="shared" si="48"/>
        <v>2.401E-2</v>
      </c>
      <c r="E147" s="15">
        <f t="shared" si="49"/>
        <v>4.0009999999999997E-2</v>
      </c>
      <c r="F147" s="5">
        <v>2.5350000000000001E-2</v>
      </c>
      <c r="G147" s="11">
        <f t="shared" si="50"/>
        <v>2.0279999999999999E-2</v>
      </c>
      <c r="H147" s="15">
        <f t="shared" si="51"/>
        <v>3.5349999999999999E-2</v>
      </c>
      <c r="I147" s="5">
        <v>2.9139999999999999E-2</v>
      </c>
      <c r="J147" s="11">
        <f t="shared" si="52"/>
        <v>2.3310000000000001E-2</v>
      </c>
      <c r="K147" s="15">
        <f t="shared" si="53"/>
        <v>3.9140000000000001E-2</v>
      </c>
      <c r="L147" s="5">
        <v>2.0920000000000001E-2</v>
      </c>
      <c r="M147" s="11">
        <f t="shared" si="54"/>
        <v>1.6740000000000001E-2</v>
      </c>
      <c r="N147" s="15">
        <f t="shared" si="55"/>
        <v>3.092E-2</v>
      </c>
      <c r="O147" s="5">
        <v>2.7300000000000001E-2</v>
      </c>
      <c r="P147" s="11">
        <f t="shared" si="56"/>
        <v>2.1839999999999998E-2</v>
      </c>
      <c r="Q147" s="15">
        <f t="shared" si="57"/>
        <v>3.73E-2</v>
      </c>
      <c r="R147" s="5">
        <v>2.9909999999999999E-2</v>
      </c>
      <c r="S147" s="11">
        <f t="shared" si="58"/>
        <v>2.393E-2</v>
      </c>
      <c r="T147" s="15">
        <f t="shared" si="59"/>
        <v>3.9910000000000001E-2</v>
      </c>
      <c r="U147" s="5">
        <v>2.9989999999999999E-2</v>
      </c>
      <c r="V147" s="11">
        <f t="shared" si="60"/>
        <v>2.3990000000000001E-2</v>
      </c>
      <c r="W147" s="15">
        <f t="shared" si="61"/>
        <v>3.9989999999999998E-2</v>
      </c>
    </row>
    <row r="148" spans="2:23" x14ac:dyDescent="0.25">
      <c r="B148" s="4">
        <v>138</v>
      </c>
      <c r="C148" s="5">
        <v>3.005E-2</v>
      </c>
      <c r="D148" s="11">
        <f t="shared" si="48"/>
        <v>2.4039999999999999E-2</v>
      </c>
      <c r="E148" s="15">
        <f t="shared" si="49"/>
        <v>4.0050000000000002E-2</v>
      </c>
      <c r="F148" s="5">
        <v>2.5430000000000001E-2</v>
      </c>
      <c r="G148" s="11">
        <f t="shared" si="50"/>
        <v>2.034E-2</v>
      </c>
      <c r="H148" s="15">
        <f t="shared" si="51"/>
        <v>3.5430000000000003E-2</v>
      </c>
      <c r="I148" s="5">
        <v>2.9190000000000001E-2</v>
      </c>
      <c r="J148" s="11">
        <f t="shared" si="52"/>
        <v>2.3349999999999999E-2</v>
      </c>
      <c r="K148" s="15">
        <f t="shared" si="53"/>
        <v>3.9190000000000003E-2</v>
      </c>
      <c r="L148" s="5">
        <v>2.0959999999999999E-2</v>
      </c>
      <c r="M148" s="11">
        <f t="shared" si="54"/>
        <v>1.677E-2</v>
      </c>
      <c r="N148" s="15">
        <f t="shared" si="55"/>
        <v>3.0960000000000001E-2</v>
      </c>
      <c r="O148" s="5">
        <v>2.7349999999999999E-2</v>
      </c>
      <c r="P148" s="11">
        <f t="shared" si="56"/>
        <v>2.188E-2</v>
      </c>
      <c r="Q148" s="15">
        <f t="shared" si="57"/>
        <v>3.7350000000000001E-2</v>
      </c>
      <c r="R148" s="5">
        <v>2.9960000000000001E-2</v>
      </c>
      <c r="S148" s="11">
        <f t="shared" si="58"/>
        <v>2.3970000000000002E-2</v>
      </c>
      <c r="T148" s="15">
        <f t="shared" si="59"/>
        <v>3.9960000000000002E-2</v>
      </c>
      <c r="U148" s="5">
        <v>3.0030000000000001E-2</v>
      </c>
      <c r="V148" s="11">
        <f t="shared" si="60"/>
        <v>2.402E-2</v>
      </c>
      <c r="W148" s="15">
        <f t="shared" si="61"/>
        <v>4.0030000000000003E-2</v>
      </c>
    </row>
    <row r="149" spans="2:23" x14ac:dyDescent="0.25">
      <c r="B149" s="4">
        <v>139</v>
      </c>
      <c r="C149" s="5">
        <v>3.0089999999999999E-2</v>
      </c>
      <c r="D149" s="11">
        <f t="shared" si="48"/>
        <v>2.4070000000000001E-2</v>
      </c>
      <c r="E149" s="15">
        <f t="shared" si="49"/>
        <v>4.0090000000000001E-2</v>
      </c>
      <c r="F149" s="5">
        <v>2.5499999999999998E-2</v>
      </c>
      <c r="G149" s="11">
        <f t="shared" si="50"/>
        <v>2.0400000000000001E-2</v>
      </c>
      <c r="H149" s="15">
        <f t="shared" si="51"/>
        <v>3.5499999999999997E-2</v>
      </c>
      <c r="I149" s="5">
        <v>2.9239999999999999E-2</v>
      </c>
      <c r="J149" s="11">
        <f t="shared" si="52"/>
        <v>2.3390000000000001E-2</v>
      </c>
      <c r="K149" s="15">
        <f t="shared" si="53"/>
        <v>3.9239999999999997E-2</v>
      </c>
      <c r="L149" s="5">
        <v>2.1000000000000001E-2</v>
      </c>
      <c r="M149" s="11">
        <f t="shared" si="54"/>
        <v>1.6799999999999999E-2</v>
      </c>
      <c r="N149" s="15">
        <f t="shared" si="55"/>
        <v>3.1E-2</v>
      </c>
      <c r="O149" s="5">
        <v>2.741E-2</v>
      </c>
      <c r="P149" s="11">
        <f t="shared" si="56"/>
        <v>2.1930000000000002E-2</v>
      </c>
      <c r="Q149" s="15">
        <f t="shared" si="57"/>
        <v>3.7409999999999999E-2</v>
      </c>
      <c r="R149" s="5">
        <v>0.03</v>
      </c>
      <c r="S149" s="11">
        <f t="shared" si="58"/>
        <v>2.4E-2</v>
      </c>
      <c r="T149" s="15">
        <f t="shared" si="59"/>
        <v>0.04</v>
      </c>
      <c r="U149" s="5">
        <v>3.007E-2</v>
      </c>
      <c r="V149" s="11">
        <f t="shared" si="60"/>
        <v>2.4060000000000002E-2</v>
      </c>
      <c r="W149" s="15">
        <f t="shared" si="61"/>
        <v>4.0070000000000001E-2</v>
      </c>
    </row>
    <row r="150" spans="2:23" x14ac:dyDescent="0.25">
      <c r="B150" s="6">
        <v>140</v>
      </c>
      <c r="C150" s="7">
        <v>3.0130000000000001E-2</v>
      </c>
      <c r="D150" s="12">
        <f t="shared" si="48"/>
        <v>2.41E-2</v>
      </c>
      <c r="E150" s="16">
        <f t="shared" si="49"/>
        <v>4.0129999999999999E-2</v>
      </c>
      <c r="F150" s="7">
        <v>2.5579999999999999E-2</v>
      </c>
      <c r="G150" s="12">
        <f t="shared" si="50"/>
        <v>2.0459999999999999E-2</v>
      </c>
      <c r="H150" s="16">
        <f t="shared" si="51"/>
        <v>3.5580000000000001E-2</v>
      </c>
      <c r="I150" s="7">
        <v>2.928E-2</v>
      </c>
      <c r="J150" s="12">
        <f t="shared" si="52"/>
        <v>2.342E-2</v>
      </c>
      <c r="K150" s="16">
        <f t="shared" si="53"/>
        <v>3.9280000000000002E-2</v>
      </c>
      <c r="L150" s="7">
        <v>2.103E-2</v>
      </c>
      <c r="M150" s="12">
        <f t="shared" si="54"/>
        <v>1.6820000000000002E-2</v>
      </c>
      <c r="N150" s="16">
        <f t="shared" si="55"/>
        <v>3.1029999999999999E-2</v>
      </c>
      <c r="O150" s="7">
        <v>2.7459999999999998E-2</v>
      </c>
      <c r="P150" s="12">
        <f t="shared" si="56"/>
        <v>2.197E-2</v>
      </c>
      <c r="Q150" s="16">
        <f t="shared" si="57"/>
        <v>3.746E-2</v>
      </c>
      <c r="R150" s="7">
        <v>3.0040000000000001E-2</v>
      </c>
      <c r="S150" s="12">
        <f t="shared" si="58"/>
        <v>2.4029999999999999E-2</v>
      </c>
      <c r="T150" s="16">
        <f t="shared" si="59"/>
        <v>4.0039999999999999E-2</v>
      </c>
      <c r="U150" s="7">
        <v>3.0120000000000001E-2</v>
      </c>
      <c r="V150" s="12">
        <f t="shared" si="60"/>
        <v>2.41E-2</v>
      </c>
      <c r="W150" s="16">
        <f t="shared" si="61"/>
        <v>4.0120000000000003E-2</v>
      </c>
    </row>
    <row r="151" spans="2:23" x14ac:dyDescent="0.25">
      <c r="B151" s="4">
        <v>141</v>
      </c>
      <c r="C151" s="5">
        <v>3.0179999999999998E-2</v>
      </c>
      <c r="D151" s="11">
        <f t="shared" si="48"/>
        <v>2.4140000000000002E-2</v>
      </c>
      <c r="E151" s="15">
        <f t="shared" si="49"/>
        <v>4.018E-2</v>
      </c>
      <c r="F151" s="5">
        <v>2.5649999999999999E-2</v>
      </c>
      <c r="G151" s="11">
        <f t="shared" si="50"/>
        <v>2.052E-2</v>
      </c>
      <c r="H151" s="15">
        <f t="shared" si="51"/>
        <v>3.5650000000000001E-2</v>
      </c>
      <c r="I151" s="5">
        <v>2.9329999999999998E-2</v>
      </c>
      <c r="J151" s="11">
        <f t="shared" si="52"/>
        <v>2.3460000000000002E-2</v>
      </c>
      <c r="K151" s="15">
        <f t="shared" si="53"/>
        <v>3.9329999999999997E-2</v>
      </c>
      <c r="L151" s="5">
        <v>2.1069999999999998E-2</v>
      </c>
      <c r="M151" s="11">
        <f t="shared" si="54"/>
        <v>1.686E-2</v>
      </c>
      <c r="N151" s="15">
        <f t="shared" si="55"/>
        <v>3.107E-2</v>
      </c>
      <c r="O151" s="5">
        <v>2.7519999999999999E-2</v>
      </c>
      <c r="P151" s="11">
        <f t="shared" si="56"/>
        <v>2.2020000000000001E-2</v>
      </c>
      <c r="Q151" s="15">
        <f t="shared" si="57"/>
        <v>3.7519999999999998E-2</v>
      </c>
      <c r="R151" s="5">
        <v>3.0079999999999999E-2</v>
      </c>
      <c r="S151" s="11">
        <f t="shared" si="58"/>
        <v>2.4060000000000002E-2</v>
      </c>
      <c r="T151" s="15">
        <f t="shared" si="59"/>
        <v>4.0079999999999998E-2</v>
      </c>
      <c r="U151" s="5">
        <v>3.0159999999999999E-2</v>
      </c>
      <c r="V151" s="11">
        <f t="shared" si="60"/>
        <v>2.4129999999999999E-2</v>
      </c>
      <c r="W151" s="15">
        <f t="shared" si="61"/>
        <v>4.0160000000000001E-2</v>
      </c>
    </row>
    <row r="152" spans="2:23" x14ac:dyDescent="0.25">
      <c r="B152" s="4">
        <v>142</v>
      </c>
      <c r="C152" s="5">
        <v>3.022E-2</v>
      </c>
      <c r="D152" s="11">
        <f t="shared" si="48"/>
        <v>2.418E-2</v>
      </c>
      <c r="E152" s="15">
        <f t="shared" si="49"/>
        <v>4.0219999999999999E-2</v>
      </c>
      <c r="F152" s="5">
        <v>2.572E-2</v>
      </c>
      <c r="G152" s="11">
        <f t="shared" si="50"/>
        <v>2.0580000000000001E-2</v>
      </c>
      <c r="H152" s="15">
        <f t="shared" si="51"/>
        <v>3.5720000000000002E-2</v>
      </c>
      <c r="I152" s="5">
        <v>2.938E-2</v>
      </c>
      <c r="J152" s="11">
        <f t="shared" si="52"/>
        <v>2.35E-2</v>
      </c>
      <c r="K152" s="15">
        <f t="shared" si="53"/>
        <v>3.9379999999999998E-2</v>
      </c>
      <c r="L152" s="5">
        <v>2.1100000000000001E-2</v>
      </c>
      <c r="M152" s="11">
        <f t="shared" si="54"/>
        <v>1.6879999999999999E-2</v>
      </c>
      <c r="N152" s="15">
        <f t="shared" si="55"/>
        <v>3.1099999999999999E-2</v>
      </c>
      <c r="O152" s="5">
        <v>2.7570000000000001E-2</v>
      </c>
      <c r="P152" s="11">
        <f t="shared" si="56"/>
        <v>2.206E-2</v>
      </c>
      <c r="Q152" s="15">
        <f t="shared" si="57"/>
        <v>3.7569999999999999E-2</v>
      </c>
      <c r="R152" s="5">
        <v>3.0130000000000001E-2</v>
      </c>
      <c r="S152" s="11">
        <f t="shared" si="58"/>
        <v>2.41E-2</v>
      </c>
      <c r="T152" s="15">
        <f t="shared" si="59"/>
        <v>4.0129999999999999E-2</v>
      </c>
      <c r="U152" s="5">
        <v>3.0200000000000001E-2</v>
      </c>
      <c r="V152" s="11">
        <f t="shared" si="60"/>
        <v>2.4160000000000001E-2</v>
      </c>
      <c r="W152" s="15">
        <f t="shared" si="61"/>
        <v>4.02E-2</v>
      </c>
    </row>
    <row r="153" spans="2:23" x14ac:dyDescent="0.25">
      <c r="B153" s="4">
        <v>143</v>
      </c>
      <c r="C153" s="5">
        <v>3.0259999999999999E-2</v>
      </c>
      <c r="D153" s="11">
        <f t="shared" si="48"/>
        <v>2.4209999999999999E-2</v>
      </c>
      <c r="E153" s="15">
        <f t="shared" si="49"/>
        <v>4.0259999999999997E-2</v>
      </c>
      <c r="F153" s="5">
        <v>2.579E-2</v>
      </c>
      <c r="G153" s="11">
        <f t="shared" si="50"/>
        <v>2.0629999999999999E-2</v>
      </c>
      <c r="H153" s="15">
        <f t="shared" si="51"/>
        <v>3.5790000000000002E-2</v>
      </c>
      <c r="I153" s="5">
        <v>2.9420000000000002E-2</v>
      </c>
      <c r="J153" s="11">
        <f t="shared" si="52"/>
        <v>2.3539999999999998E-2</v>
      </c>
      <c r="K153" s="15">
        <f t="shared" si="53"/>
        <v>3.9419999999999997E-2</v>
      </c>
      <c r="L153" s="5">
        <v>2.1129999999999999E-2</v>
      </c>
      <c r="M153" s="11">
        <f t="shared" si="54"/>
        <v>1.6899999999999998E-2</v>
      </c>
      <c r="N153" s="15">
        <f t="shared" si="55"/>
        <v>3.1130000000000001E-2</v>
      </c>
      <c r="O153" s="5">
        <v>2.7619999999999999E-2</v>
      </c>
      <c r="P153" s="11">
        <f t="shared" si="56"/>
        <v>2.2100000000000002E-2</v>
      </c>
      <c r="Q153" s="15">
        <f t="shared" si="57"/>
        <v>3.7620000000000001E-2</v>
      </c>
      <c r="R153" s="5">
        <v>3.0169999999999999E-2</v>
      </c>
      <c r="S153" s="11">
        <f t="shared" si="58"/>
        <v>2.4140000000000002E-2</v>
      </c>
      <c r="T153" s="15">
        <f t="shared" si="59"/>
        <v>4.0169999999999997E-2</v>
      </c>
      <c r="U153" s="5">
        <v>3.024E-2</v>
      </c>
      <c r="V153" s="11">
        <f t="shared" si="60"/>
        <v>2.419E-2</v>
      </c>
      <c r="W153" s="15">
        <f t="shared" si="61"/>
        <v>4.0239999999999998E-2</v>
      </c>
    </row>
    <row r="154" spans="2:23" x14ac:dyDescent="0.25">
      <c r="B154" s="4">
        <v>144</v>
      </c>
      <c r="C154" s="5">
        <v>3.0300000000000001E-2</v>
      </c>
      <c r="D154" s="11">
        <f t="shared" si="48"/>
        <v>2.4240000000000001E-2</v>
      </c>
      <c r="E154" s="15">
        <f t="shared" si="49"/>
        <v>4.0300000000000002E-2</v>
      </c>
      <c r="F154" s="5">
        <v>2.5870000000000001E-2</v>
      </c>
      <c r="G154" s="11">
        <f t="shared" si="50"/>
        <v>2.07E-2</v>
      </c>
      <c r="H154" s="15">
        <f t="shared" si="51"/>
        <v>3.5869999999999999E-2</v>
      </c>
      <c r="I154" s="5">
        <v>2.947E-2</v>
      </c>
      <c r="J154" s="11">
        <f t="shared" si="52"/>
        <v>2.358E-2</v>
      </c>
      <c r="K154" s="15">
        <f t="shared" si="53"/>
        <v>3.9469999999999998E-2</v>
      </c>
      <c r="L154" s="5">
        <v>2.1170000000000001E-2</v>
      </c>
      <c r="M154" s="11">
        <f t="shared" si="54"/>
        <v>1.694E-2</v>
      </c>
      <c r="N154" s="15">
        <f t="shared" si="55"/>
        <v>3.117E-2</v>
      </c>
      <c r="O154" s="5">
        <v>2.767E-2</v>
      </c>
      <c r="P154" s="11">
        <f t="shared" si="56"/>
        <v>2.214E-2</v>
      </c>
      <c r="Q154" s="15">
        <f t="shared" si="57"/>
        <v>3.7670000000000002E-2</v>
      </c>
      <c r="R154" s="5">
        <v>3.0210000000000001E-2</v>
      </c>
      <c r="S154" s="11">
        <f t="shared" si="58"/>
        <v>2.4170000000000001E-2</v>
      </c>
      <c r="T154" s="15">
        <f t="shared" si="59"/>
        <v>4.0210000000000003E-2</v>
      </c>
      <c r="U154" s="5">
        <v>3.0280000000000001E-2</v>
      </c>
      <c r="V154" s="11">
        <f t="shared" si="60"/>
        <v>2.4219999999999998E-2</v>
      </c>
      <c r="W154" s="15">
        <f t="shared" si="61"/>
        <v>4.0280000000000003E-2</v>
      </c>
    </row>
    <row r="155" spans="2:23" x14ac:dyDescent="0.25">
      <c r="B155" s="6">
        <v>145</v>
      </c>
      <c r="C155" s="7">
        <v>3.0339999999999999E-2</v>
      </c>
      <c r="D155" s="12">
        <f t="shared" si="48"/>
        <v>2.427E-2</v>
      </c>
      <c r="E155" s="16">
        <f t="shared" si="49"/>
        <v>4.0340000000000001E-2</v>
      </c>
      <c r="F155" s="7">
        <v>2.5940000000000001E-2</v>
      </c>
      <c r="G155" s="12">
        <f t="shared" si="50"/>
        <v>2.0750000000000001E-2</v>
      </c>
      <c r="H155" s="16">
        <f t="shared" si="51"/>
        <v>3.594E-2</v>
      </c>
      <c r="I155" s="7">
        <v>2.9520000000000001E-2</v>
      </c>
      <c r="J155" s="12">
        <f t="shared" si="52"/>
        <v>2.3619999999999999E-2</v>
      </c>
      <c r="K155" s="16">
        <f t="shared" si="53"/>
        <v>3.952E-2</v>
      </c>
      <c r="L155" s="7">
        <v>2.12E-2</v>
      </c>
      <c r="M155" s="12">
        <f t="shared" si="54"/>
        <v>1.6959999999999999E-2</v>
      </c>
      <c r="N155" s="16">
        <f t="shared" si="55"/>
        <v>3.1199999999999999E-2</v>
      </c>
      <c r="O155" s="7">
        <v>2.7720000000000002E-2</v>
      </c>
      <c r="P155" s="12">
        <f t="shared" si="56"/>
        <v>2.2179999999999998E-2</v>
      </c>
      <c r="Q155" s="16">
        <f t="shared" si="57"/>
        <v>3.7719999999999997E-2</v>
      </c>
      <c r="R155" s="7">
        <v>3.0249999999999999E-2</v>
      </c>
      <c r="S155" s="12">
        <f t="shared" si="58"/>
        <v>2.4199999999999999E-2</v>
      </c>
      <c r="T155" s="16">
        <f t="shared" si="59"/>
        <v>4.0250000000000001E-2</v>
      </c>
      <c r="U155" s="7">
        <v>3.032E-2</v>
      </c>
      <c r="V155" s="12">
        <f t="shared" si="60"/>
        <v>2.426E-2</v>
      </c>
      <c r="W155" s="16">
        <f t="shared" si="61"/>
        <v>4.0320000000000002E-2</v>
      </c>
    </row>
    <row r="156" spans="2:23" x14ac:dyDescent="0.25">
      <c r="B156" s="4">
        <v>146</v>
      </c>
      <c r="C156" s="5">
        <v>3.0370000000000001E-2</v>
      </c>
      <c r="D156" s="11">
        <f t="shared" si="48"/>
        <v>2.4299999999999999E-2</v>
      </c>
      <c r="E156" s="15">
        <f t="shared" si="49"/>
        <v>4.0370000000000003E-2</v>
      </c>
      <c r="F156" s="5">
        <v>2.5999999999999999E-2</v>
      </c>
      <c r="G156" s="11">
        <f t="shared" si="50"/>
        <v>2.0799999999999999E-2</v>
      </c>
      <c r="H156" s="15">
        <f t="shared" si="51"/>
        <v>3.5999999999999997E-2</v>
      </c>
      <c r="I156" s="5">
        <v>2.9559999999999999E-2</v>
      </c>
      <c r="J156" s="11">
        <f t="shared" si="52"/>
        <v>2.3650000000000001E-2</v>
      </c>
      <c r="K156" s="15">
        <f t="shared" si="53"/>
        <v>3.9559999999999998E-2</v>
      </c>
      <c r="L156" s="5">
        <v>2.1229999999999999E-2</v>
      </c>
      <c r="M156" s="11">
        <f t="shared" si="54"/>
        <v>1.6979999999999999E-2</v>
      </c>
      <c r="N156" s="15">
        <f t="shared" si="55"/>
        <v>3.1230000000000001E-2</v>
      </c>
      <c r="O156" s="5">
        <v>2.777E-2</v>
      </c>
      <c r="P156" s="11">
        <f t="shared" si="56"/>
        <v>2.222E-2</v>
      </c>
      <c r="Q156" s="15">
        <f t="shared" si="57"/>
        <v>3.7769999999999998E-2</v>
      </c>
      <c r="R156" s="5">
        <v>3.0290000000000001E-2</v>
      </c>
      <c r="S156" s="11">
        <f t="shared" si="58"/>
        <v>2.4230000000000002E-2</v>
      </c>
      <c r="T156" s="15">
        <f t="shared" si="59"/>
        <v>4.0289999999999999E-2</v>
      </c>
      <c r="U156" s="5">
        <v>3.0360000000000002E-2</v>
      </c>
      <c r="V156" s="11">
        <f t="shared" si="60"/>
        <v>2.4289999999999999E-2</v>
      </c>
      <c r="W156" s="15">
        <f t="shared" si="61"/>
        <v>4.036E-2</v>
      </c>
    </row>
    <row r="157" spans="2:23" x14ac:dyDescent="0.25">
      <c r="B157" s="4">
        <v>147</v>
      </c>
      <c r="C157" s="5">
        <v>3.041E-2</v>
      </c>
      <c r="D157" s="11">
        <f t="shared" si="48"/>
        <v>2.4330000000000001E-2</v>
      </c>
      <c r="E157" s="15">
        <f t="shared" si="49"/>
        <v>4.0410000000000001E-2</v>
      </c>
      <c r="F157" s="5">
        <v>2.6069999999999999E-2</v>
      </c>
      <c r="G157" s="11">
        <f t="shared" si="50"/>
        <v>2.086E-2</v>
      </c>
      <c r="H157" s="15">
        <f t="shared" si="51"/>
        <v>3.6069999999999998E-2</v>
      </c>
      <c r="I157" s="5">
        <v>2.9600000000000001E-2</v>
      </c>
      <c r="J157" s="11">
        <f t="shared" si="52"/>
        <v>2.368E-2</v>
      </c>
      <c r="K157" s="15">
        <f t="shared" si="53"/>
        <v>3.9600000000000003E-2</v>
      </c>
      <c r="L157" s="5">
        <v>2.1270000000000001E-2</v>
      </c>
      <c r="M157" s="11">
        <f t="shared" si="54"/>
        <v>1.702E-2</v>
      </c>
      <c r="N157" s="15">
        <f t="shared" si="55"/>
        <v>3.1269999999999999E-2</v>
      </c>
      <c r="O157" s="5">
        <v>2.7820000000000001E-2</v>
      </c>
      <c r="P157" s="11">
        <f t="shared" si="56"/>
        <v>2.2259999999999999E-2</v>
      </c>
      <c r="Q157" s="15">
        <f t="shared" si="57"/>
        <v>3.7819999999999999E-2</v>
      </c>
      <c r="R157" s="5">
        <v>3.0329999999999999E-2</v>
      </c>
      <c r="S157" s="11">
        <f t="shared" si="58"/>
        <v>2.426E-2</v>
      </c>
      <c r="T157" s="15">
        <f t="shared" si="59"/>
        <v>4.0329999999999998E-2</v>
      </c>
      <c r="U157" s="5">
        <v>3.039E-2</v>
      </c>
      <c r="V157" s="11">
        <f t="shared" si="60"/>
        <v>2.4309999999999998E-2</v>
      </c>
      <c r="W157" s="15">
        <f t="shared" si="61"/>
        <v>4.0390000000000002E-2</v>
      </c>
    </row>
    <row r="158" spans="2:23" x14ac:dyDescent="0.25">
      <c r="B158" s="4">
        <v>148</v>
      </c>
      <c r="C158" s="5">
        <v>3.0450000000000001E-2</v>
      </c>
      <c r="D158" s="11">
        <f t="shared" si="48"/>
        <v>2.436E-2</v>
      </c>
      <c r="E158" s="15">
        <f t="shared" si="49"/>
        <v>4.045E-2</v>
      </c>
      <c r="F158" s="5">
        <v>2.614E-2</v>
      </c>
      <c r="G158" s="11">
        <f t="shared" si="50"/>
        <v>2.0910000000000002E-2</v>
      </c>
      <c r="H158" s="15">
        <f t="shared" si="51"/>
        <v>3.6139999999999999E-2</v>
      </c>
      <c r="I158" s="5">
        <v>2.9649999999999999E-2</v>
      </c>
      <c r="J158" s="11">
        <f t="shared" si="52"/>
        <v>2.3720000000000001E-2</v>
      </c>
      <c r="K158" s="15">
        <f t="shared" si="53"/>
        <v>3.9649999999999998E-2</v>
      </c>
      <c r="L158" s="5">
        <v>2.1299999999999999E-2</v>
      </c>
      <c r="M158" s="11">
        <f t="shared" si="54"/>
        <v>1.704E-2</v>
      </c>
      <c r="N158" s="15">
        <f t="shared" si="55"/>
        <v>3.1300000000000001E-2</v>
      </c>
      <c r="O158" s="5">
        <v>2.7869999999999999E-2</v>
      </c>
      <c r="P158" s="11">
        <f t="shared" si="56"/>
        <v>2.23E-2</v>
      </c>
      <c r="Q158" s="15">
        <f t="shared" si="57"/>
        <v>3.7870000000000001E-2</v>
      </c>
      <c r="R158" s="5">
        <v>3.0360000000000002E-2</v>
      </c>
      <c r="S158" s="11">
        <f t="shared" si="58"/>
        <v>2.4289999999999999E-2</v>
      </c>
      <c r="T158" s="15">
        <f t="shared" si="59"/>
        <v>4.036E-2</v>
      </c>
      <c r="U158" s="5">
        <v>3.0429999999999999E-2</v>
      </c>
      <c r="V158" s="11">
        <f t="shared" si="60"/>
        <v>2.4340000000000001E-2</v>
      </c>
      <c r="W158" s="15">
        <f t="shared" si="61"/>
        <v>4.0430000000000001E-2</v>
      </c>
    </row>
    <row r="159" spans="2:23" x14ac:dyDescent="0.25">
      <c r="B159" s="4">
        <v>149</v>
      </c>
      <c r="C159" s="5">
        <v>3.049E-2</v>
      </c>
      <c r="D159" s="11">
        <f t="shared" si="48"/>
        <v>2.4389999999999998E-2</v>
      </c>
      <c r="E159" s="15">
        <f t="shared" si="49"/>
        <v>4.0489999999999998E-2</v>
      </c>
      <c r="F159" s="5">
        <v>2.6200000000000001E-2</v>
      </c>
      <c r="G159" s="11">
        <f t="shared" si="50"/>
        <v>2.0959999999999999E-2</v>
      </c>
      <c r="H159" s="15">
        <f t="shared" si="51"/>
        <v>3.6200000000000003E-2</v>
      </c>
      <c r="I159" s="5">
        <v>2.9690000000000001E-2</v>
      </c>
      <c r="J159" s="11">
        <f t="shared" si="52"/>
        <v>2.375E-2</v>
      </c>
      <c r="K159" s="15">
        <f t="shared" si="53"/>
        <v>3.9690000000000003E-2</v>
      </c>
      <c r="L159" s="5">
        <v>2.1329999999999998E-2</v>
      </c>
      <c r="M159" s="11">
        <f t="shared" si="54"/>
        <v>1.7059999999999999E-2</v>
      </c>
      <c r="N159" s="15">
        <f t="shared" si="55"/>
        <v>3.1329999999999997E-2</v>
      </c>
      <c r="O159" s="5">
        <v>2.792E-2</v>
      </c>
      <c r="P159" s="11">
        <f t="shared" si="56"/>
        <v>2.2339999999999999E-2</v>
      </c>
      <c r="Q159" s="15">
        <f t="shared" si="57"/>
        <v>3.7920000000000002E-2</v>
      </c>
      <c r="R159" s="5">
        <v>3.04E-2</v>
      </c>
      <c r="S159" s="11">
        <f t="shared" si="58"/>
        <v>2.4320000000000001E-2</v>
      </c>
      <c r="T159" s="15">
        <f t="shared" si="59"/>
        <v>4.0399999999999998E-2</v>
      </c>
      <c r="U159" s="5">
        <v>3.0470000000000001E-2</v>
      </c>
      <c r="V159" s="11">
        <f t="shared" si="60"/>
        <v>2.4379999999999999E-2</v>
      </c>
      <c r="W159" s="15">
        <f t="shared" si="61"/>
        <v>4.0469999999999999E-2</v>
      </c>
    </row>
    <row r="160" spans="2:23" ht="15.75" thickBot="1" x14ac:dyDescent="0.3">
      <c r="B160" s="8">
        <v>150</v>
      </c>
      <c r="C160" s="9">
        <v>3.0519999999999999E-2</v>
      </c>
      <c r="D160" s="13">
        <f t="shared" si="48"/>
        <v>2.4420000000000001E-2</v>
      </c>
      <c r="E160" s="17">
        <f t="shared" si="49"/>
        <v>4.052E-2</v>
      </c>
      <c r="F160" s="9">
        <v>2.6270000000000002E-2</v>
      </c>
      <c r="G160" s="13">
        <f t="shared" si="50"/>
        <v>2.102E-2</v>
      </c>
      <c r="H160" s="17">
        <f t="shared" si="51"/>
        <v>3.6269999999999997E-2</v>
      </c>
      <c r="I160" s="9">
        <v>2.9729999999999999E-2</v>
      </c>
      <c r="J160" s="13">
        <f t="shared" si="52"/>
        <v>2.3779999999999999E-2</v>
      </c>
      <c r="K160" s="17">
        <f t="shared" si="53"/>
        <v>3.9730000000000001E-2</v>
      </c>
      <c r="L160" s="9">
        <v>2.1360000000000001E-2</v>
      </c>
      <c r="M160" s="13">
        <f t="shared" si="54"/>
        <v>1.7090000000000001E-2</v>
      </c>
      <c r="N160" s="17">
        <f t="shared" si="55"/>
        <v>3.1359999999999999E-2</v>
      </c>
      <c r="O160" s="9">
        <v>2.7959999999999999E-2</v>
      </c>
      <c r="P160" s="13">
        <f t="shared" si="56"/>
        <v>2.2370000000000001E-2</v>
      </c>
      <c r="Q160" s="17">
        <f t="shared" si="57"/>
        <v>3.7960000000000001E-2</v>
      </c>
      <c r="R160" s="9">
        <v>3.0439999999999998E-2</v>
      </c>
      <c r="S160" s="13">
        <f t="shared" si="58"/>
        <v>2.435E-2</v>
      </c>
      <c r="T160" s="17">
        <f t="shared" si="59"/>
        <v>4.0439999999999997E-2</v>
      </c>
      <c r="U160" s="9">
        <v>3.0509999999999999E-2</v>
      </c>
      <c r="V160" s="13">
        <f t="shared" si="60"/>
        <v>2.4410000000000001E-2</v>
      </c>
      <c r="W160" s="17">
        <f t="shared" si="61"/>
        <v>4.0509999999999997E-2</v>
      </c>
    </row>
    <row r="161" x14ac:dyDescent="0.25"/>
  </sheetData>
  <sheetProtection selectLockedCells="1"/>
  <mergeCells count="19">
    <mergeCell ref="R9:T9"/>
    <mergeCell ref="U8:W8"/>
    <mergeCell ref="U9:W9"/>
    <mergeCell ref="C7:W7"/>
    <mergeCell ref="L9:N9"/>
    <mergeCell ref="O9:Q9"/>
    <mergeCell ref="C9:E9"/>
    <mergeCell ref="F9:H9"/>
    <mergeCell ref="I9:K9"/>
    <mergeCell ref="C6:W6"/>
    <mergeCell ref="L8:N8"/>
    <mergeCell ref="B2:W2"/>
    <mergeCell ref="B3:W3"/>
    <mergeCell ref="B4:W4"/>
    <mergeCell ref="O8:Q8"/>
    <mergeCell ref="C8:E8"/>
    <mergeCell ref="F8:H8"/>
    <mergeCell ref="I8:K8"/>
    <mergeCell ref="R8:T8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1"/>
  <sheetViews>
    <sheetView showGridLines="0" zoomScaleNormal="100" workbookViewId="0">
      <selection activeCell="B4" sqref="B4:W4"/>
    </sheetView>
  </sheetViews>
  <sheetFormatPr defaultColWidth="0" defaultRowHeight="15" zeroHeight="1" x14ac:dyDescent="0.25"/>
  <cols>
    <col min="1" max="1" width="3.7109375" style="1" customWidth="1"/>
    <col min="2" max="2" width="11" style="1" customWidth="1"/>
    <col min="3" max="23" width="11.42578125" style="1" customWidth="1"/>
    <col min="24" max="24" width="4" style="1" customWidth="1"/>
    <col min="25" max="16384" width="9.140625" style="1" hidden="1"/>
  </cols>
  <sheetData>
    <row r="1" spans="2:23" ht="15.75" thickBot="1" x14ac:dyDescent="0.3"/>
    <row r="2" spans="2:23" ht="15.75" customHeight="1" x14ac:dyDescent="0.25">
      <c r="B2" s="40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2"/>
    </row>
    <row r="3" spans="2:23" x14ac:dyDescent="0.25">
      <c r="B3" s="43" t="s">
        <v>30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</row>
    <row r="4" spans="2:23" ht="21.75" thickBot="1" x14ac:dyDescent="0.3">
      <c r="B4" s="46" t="s">
        <v>27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2:23" ht="15" customHeight="1" thickBot="1" x14ac:dyDescent="0.3"/>
    <row r="6" spans="2:23" ht="15" customHeight="1" thickBot="1" x14ac:dyDescent="0.3">
      <c r="C6" s="36" t="s">
        <v>1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8"/>
    </row>
    <row r="7" spans="2:23" ht="16.5" thickBot="1" x14ac:dyDescent="0.3">
      <c r="C7" s="36" t="s">
        <v>4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8"/>
    </row>
    <row r="8" spans="2:23" ht="15.75" thickBot="1" x14ac:dyDescent="0.3">
      <c r="B8" s="34" t="s">
        <v>5</v>
      </c>
      <c r="C8" s="39" t="s">
        <v>6</v>
      </c>
      <c r="D8" s="39"/>
      <c r="E8" s="39"/>
      <c r="F8" s="39" t="s">
        <v>6</v>
      </c>
      <c r="G8" s="39"/>
      <c r="H8" s="39"/>
      <c r="I8" s="39" t="s">
        <v>6</v>
      </c>
      <c r="J8" s="39"/>
      <c r="K8" s="39"/>
      <c r="L8" s="39" t="s">
        <v>6</v>
      </c>
      <c r="M8" s="39"/>
      <c r="N8" s="39"/>
      <c r="O8" s="39" t="s">
        <v>6</v>
      </c>
      <c r="P8" s="39"/>
      <c r="Q8" s="39"/>
      <c r="R8" s="39" t="s">
        <v>6</v>
      </c>
      <c r="S8" s="39"/>
      <c r="T8" s="39"/>
      <c r="U8" s="39" t="s">
        <v>6</v>
      </c>
      <c r="V8" s="39"/>
      <c r="W8" s="39"/>
    </row>
    <row r="9" spans="2:23" ht="15.75" thickBot="1" x14ac:dyDescent="0.3">
      <c r="B9" s="34" t="s">
        <v>16</v>
      </c>
      <c r="C9" s="39" t="s">
        <v>8</v>
      </c>
      <c r="D9" s="39"/>
      <c r="E9" s="39"/>
      <c r="F9" s="39" t="s">
        <v>9</v>
      </c>
      <c r="G9" s="39"/>
      <c r="H9" s="39"/>
      <c r="I9" s="39" t="s">
        <v>10</v>
      </c>
      <c r="J9" s="39"/>
      <c r="K9" s="39"/>
      <c r="L9" s="39" t="s">
        <v>11</v>
      </c>
      <c r="M9" s="39"/>
      <c r="N9" s="39"/>
      <c r="O9" s="39" t="s">
        <v>12</v>
      </c>
      <c r="P9" s="39"/>
      <c r="Q9" s="39"/>
      <c r="R9" s="39" t="s">
        <v>29</v>
      </c>
      <c r="S9" s="39"/>
      <c r="T9" s="39"/>
      <c r="U9" s="39" t="s">
        <v>28</v>
      </c>
      <c r="V9" s="39"/>
      <c r="W9" s="39"/>
    </row>
    <row r="10" spans="2:23" ht="30.75" thickBot="1" x14ac:dyDescent="0.3">
      <c r="B10" s="34" t="s">
        <v>7</v>
      </c>
      <c r="C10" s="34" t="s">
        <v>20</v>
      </c>
      <c r="D10" s="34" t="s">
        <v>17</v>
      </c>
      <c r="E10" s="34" t="s">
        <v>18</v>
      </c>
      <c r="F10" s="34" t="s">
        <v>20</v>
      </c>
      <c r="G10" s="34" t="s">
        <v>17</v>
      </c>
      <c r="H10" s="34" t="s">
        <v>18</v>
      </c>
      <c r="I10" s="34" t="s">
        <v>20</v>
      </c>
      <c r="J10" s="34" t="s">
        <v>17</v>
      </c>
      <c r="K10" s="34" t="s">
        <v>18</v>
      </c>
      <c r="L10" s="34" t="s">
        <v>20</v>
      </c>
      <c r="M10" s="34" t="s">
        <v>17</v>
      </c>
      <c r="N10" s="34" t="s">
        <v>18</v>
      </c>
      <c r="O10" s="34" t="s">
        <v>20</v>
      </c>
      <c r="P10" s="34" t="s">
        <v>17</v>
      </c>
      <c r="Q10" s="34" t="s">
        <v>18</v>
      </c>
      <c r="R10" s="34" t="s">
        <v>20</v>
      </c>
      <c r="S10" s="34" t="s">
        <v>17</v>
      </c>
      <c r="T10" s="34" t="s">
        <v>18</v>
      </c>
      <c r="U10" s="34" t="s">
        <v>20</v>
      </c>
      <c r="V10" s="34" t="s">
        <v>17</v>
      </c>
      <c r="W10" s="34" t="s">
        <v>18</v>
      </c>
    </row>
    <row r="11" spans="2:23" x14ac:dyDescent="0.25">
      <c r="B11" s="2">
        <v>1</v>
      </c>
      <c r="C11" s="3">
        <v>-7.1500000000000001E-3</v>
      </c>
      <c r="D11" s="10">
        <f t="shared" ref="D11:D42" si="0">IF(C11&lt;0,C11,ROUND(C11 - INDEX(ShockDown,$B11)*ABS(C11),5))</f>
        <v>-7.1500000000000001E-3</v>
      </c>
      <c r="E11" s="14">
        <f t="shared" ref="E11:E42" si="1">ROUND(C11 + MAX(0.01,INDEX(ShockUp,$B11)*ABS(C11)),5)</f>
        <v>2.8500000000000001E-3</v>
      </c>
      <c r="F11" s="3">
        <v>-1.2199999999999999E-3</v>
      </c>
      <c r="G11" s="10">
        <f t="shared" ref="G11:G42" si="2">IF(F11&lt;0,F11,ROUND(F11 - INDEX(ShockDown,$B11)*ABS(F11),5))</f>
        <v>-1.2199999999999999E-3</v>
      </c>
      <c r="H11" s="14">
        <f t="shared" ref="H11:H42" si="3">ROUND(F11 + MAX(0.01,INDEX(ShockUp,$B11)*ABS(F11)),5)</f>
        <v>8.7799999999999996E-3</v>
      </c>
      <c r="I11" s="3">
        <v>-6.4000000000000005E-4</v>
      </c>
      <c r="J11" s="10">
        <f t="shared" ref="J11:J42" si="4">IF(I11&lt;0,I11,ROUND(I11 - INDEX(ShockDown,$B11)*ABS(I11),5))</f>
        <v>-6.4000000000000005E-4</v>
      </c>
      <c r="K11" s="14">
        <f t="shared" ref="K11:K42" si="5">ROUND(I11 + MAX(0.01,INDEX(ShockUp,$B11)*ABS(I11)),5)</f>
        <v>9.3600000000000003E-3</v>
      </c>
      <c r="L11" s="3">
        <v>-9.1699999999999993E-3</v>
      </c>
      <c r="M11" s="10">
        <f t="shared" ref="M11:M42" si="6">IF(L11&lt;0,L11,ROUND(L11 - INDEX(ShockDown,$B11)*ABS(L11),5))</f>
        <v>-9.1699999999999993E-3</v>
      </c>
      <c r="N11" s="14">
        <f t="shared" ref="N11:N42" si="7">ROUND(L11 + MAX(0.01,INDEX(ShockUp,$B11)*ABS(L11)),5)</f>
        <v>8.3000000000000001E-4</v>
      </c>
      <c r="O11" s="3">
        <v>-2.2200000000000002E-3</v>
      </c>
      <c r="P11" s="10">
        <f t="shared" ref="P11:P42" si="8">IF(O11&lt;0,O11,ROUND(O11 - INDEX(ShockDown,$B11)*ABS(O11),5))</f>
        <v>-2.2200000000000002E-3</v>
      </c>
      <c r="Q11" s="14">
        <f t="shared" ref="Q11:Q42" si="9">ROUND(O11 + MAX(0.01,INDEX(ShockUp,$B11)*ABS(O11)),5)</f>
        <v>7.7799999999999996E-3</v>
      </c>
      <c r="R11" s="3">
        <v>-7.6499999999999997E-3</v>
      </c>
      <c r="S11" s="10">
        <f t="shared" ref="S11:S74" si="10">IF(R11&lt;0,R11,ROUND(R11 - INDEX(ShockDown,$B11)*ABS(R11),5))</f>
        <v>-7.6499999999999997E-3</v>
      </c>
      <c r="T11" s="14">
        <f t="shared" ref="T11:T74" si="11">ROUND(R11 + MAX(0.01,INDEX(ShockUp,$B11)*ABS(R11)),5)</f>
        <v>2.3500000000000001E-3</v>
      </c>
      <c r="U11" s="3">
        <v>-7.2500000000000004E-3</v>
      </c>
      <c r="V11" s="10">
        <f t="shared" ref="V11:V74" si="12">IF(U11&lt;0,U11,ROUND(U11 - INDEX(ShockDown,$B11)*ABS(U11),5))</f>
        <v>-7.2500000000000004E-3</v>
      </c>
      <c r="W11" s="14">
        <f t="shared" ref="W11:W74" si="13">ROUND(U11 + MAX(0.01,INDEX(ShockUp,$B11)*ABS(U11)),5)</f>
        <v>2.7499999999999998E-3</v>
      </c>
    </row>
    <row r="12" spans="2:23" x14ac:dyDescent="0.25">
      <c r="B12" s="4">
        <v>2</v>
      </c>
      <c r="C12" s="5">
        <v>-6.9499999999999996E-3</v>
      </c>
      <c r="D12" s="11">
        <f t="shared" si="0"/>
        <v>-6.9499999999999996E-3</v>
      </c>
      <c r="E12" s="15">
        <f t="shared" si="1"/>
        <v>3.0500000000000002E-3</v>
      </c>
      <c r="F12" s="5">
        <v>3.8999999999999999E-4</v>
      </c>
      <c r="G12" s="11">
        <f t="shared" si="2"/>
        <v>1.3999999999999999E-4</v>
      </c>
      <c r="H12" s="15">
        <f t="shared" si="3"/>
        <v>1.039E-2</v>
      </c>
      <c r="I12" s="5">
        <v>1.7000000000000001E-4</v>
      </c>
      <c r="J12" s="11">
        <f t="shared" si="4"/>
        <v>6.0000000000000002E-5</v>
      </c>
      <c r="K12" s="15">
        <f t="shared" si="5"/>
        <v>1.017E-2</v>
      </c>
      <c r="L12" s="5">
        <v>-8.9700000000000005E-3</v>
      </c>
      <c r="M12" s="11">
        <f t="shared" si="6"/>
        <v>-8.9700000000000005E-3</v>
      </c>
      <c r="N12" s="15">
        <f t="shared" si="7"/>
        <v>1.0300000000000001E-3</v>
      </c>
      <c r="O12" s="5">
        <v>-2.3700000000000001E-3</v>
      </c>
      <c r="P12" s="11">
        <f t="shared" si="8"/>
        <v>-2.3700000000000001E-3</v>
      </c>
      <c r="Q12" s="15">
        <f t="shared" si="9"/>
        <v>7.6299999999999996E-3</v>
      </c>
      <c r="R12" s="5">
        <v>-7.45E-3</v>
      </c>
      <c r="S12" s="11">
        <f t="shared" si="10"/>
        <v>-7.45E-3</v>
      </c>
      <c r="T12" s="15">
        <f t="shared" si="11"/>
        <v>2.5500000000000002E-3</v>
      </c>
      <c r="U12" s="5">
        <v>-7.0499999999999998E-3</v>
      </c>
      <c r="V12" s="11">
        <f t="shared" si="12"/>
        <v>-7.0499999999999998E-3</v>
      </c>
      <c r="W12" s="15">
        <f t="shared" si="13"/>
        <v>2.9499999999999999E-3</v>
      </c>
    </row>
    <row r="13" spans="2:23" x14ac:dyDescent="0.25">
      <c r="B13" s="4">
        <v>3</v>
      </c>
      <c r="C13" s="5">
        <v>-6.45E-3</v>
      </c>
      <c r="D13" s="11">
        <f t="shared" si="0"/>
        <v>-6.45E-3</v>
      </c>
      <c r="E13" s="15">
        <f t="shared" si="1"/>
        <v>3.5500000000000002E-3</v>
      </c>
      <c r="F13" s="5">
        <v>1.89E-3</v>
      </c>
      <c r="G13" s="11">
        <f t="shared" si="2"/>
        <v>8.3000000000000001E-4</v>
      </c>
      <c r="H13" s="15">
        <f t="shared" si="3"/>
        <v>1.189E-2</v>
      </c>
      <c r="I13" s="5">
        <v>2.4199999999999998E-3</v>
      </c>
      <c r="J13" s="11">
        <f t="shared" si="4"/>
        <v>1.06E-3</v>
      </c>
      <c r="K13" s="15">
        <f t="shared" si="5"/>
        <v>1.242E-2</v>
      </c>
      <c r="L13" s="5">
        <v>-8.4399999999999996E-3</v>
      </c>
      <c r="M13" s="11">
        <f t="shared" si="6"/>
        <v>-8.4399999999999996E-3</v>
      </c>
      <c r="N13" s="15">
        <f t="shared" si="7"/>
        <v>1.56E-3</v>
      </c>
      <c r="O13" s="5">
        <v>-2.3400000000000001E-3</v>
      </c>
      <c r="P13" s="11">
        <f t="shared" si="8"/>
        <v>-2.3400000000000001E-3</v>
      </c>
      <c r="Q13" s="15">
        <f t="shared" si="9"/>
        <v>7.6600000000000001E-3</v>
      </c>
      <c r="R13" s="5">
        <v>-6.9499999999999996E-3</v>
      </c>
      <c r="S13" s="11">
        <f t="shared" si="10"/>
        <v>-6.9499999999999996E-3</v>
      </c>
      <c r="T13" s="15">
        <f t="shared" si="11"/>
        <v>3.0500000000000002E-3</v>
      </c>
      <c r="U13" s="5">
        <v>-6.5500000000000003E-3</v>
      </c>
      <c r="V13" s="11">
        <f t="shared" si="12"/>
        <v>-6.5500000000000003E-3</v>
      </c>
      <c r="W13" s="15">
        <f t="shared" si="13"/>
        <v>3.4499999999999999E-3</v>
      </c>
    </row>
    <row r="14" spans="2:23" x14ac:dyDescent="0.25">
      <c r="B14" s="4">
        <v>4</v>
      </c>
      <c r="C14" s="5">
        <v>-5.8799999999999998E-3</v>
      </c>
      <c r="D14" s="11">
        <f t="shared" si="0"/>
        <v>-5.8799999999999998E-3</v>
      </c>
      <c r="E14" s="15">
        <f t="shared" si="1"/>
        <v>4.1200000000000004E-3</v>
      </c>
      <c r="F14" s="5">
        <v>3.29E-3</v>
      </c>
      <c r="G14" s="11">
        <f t="shared" si="2"/>
        <v>1.65E-3</v>
      </c>
      <c r="H14" s="15">
        <f t="shared" si="3"/>
        <v>1.329E-2</v>
      </c>
      <c r="I14" s="5">
        <v>5.1599999999999997E-3</v>
      </c>
      <c r="J14" s="11">
        <f t="shared" si="4"/>
        <v>2.5799999999999998E-3</v>
      </c>
      <c r="K14" s="15">
        <f t="shared" si="5"/>
        <v>1.516E-2</v>
      </c>
      <c r="L14" s="5">
        <v>-7.8100000000000001E-3</v>
      </c>
      <c r="M14" s="11">
        <f t="shared" si="6"/>
        <v>-7.8100000000000001E-3</v>
      </c>
      <c r="N14" s="15">
        <f t="shared" si="7"/>
        <v>2.1900000000000001E-3</v>
      </c>
      <c r="O14" s="5">
        <v>-2.1800000000000001E-3</v>
      </c>
      <c r="P14" s="11">
        <f t="shared" si="8"/>
        <v>-2.1800000000000001E-3</v>
      </c>
      <c r="Q14" s="15">
        <f t="shared" si="9"/>
        <v>7.8200000000000006E-3</v>
      </c>
      <c r="R14" s="5">
        <v>-6.3800000000000003E-3</v>
      </c>
      <c r="S14" s="11">
        <f t="shared" si="10"/>
        <v>-6.3800000000000003E-3</v>
      </c>
      <c r="T14" s="15">
        <f t="shared" si="11"/>
        <v>3.62E-3</v>
      </c>
      <c r="U14" s="5">
        <v>-5.9800000000000001E-3</v>
      </c>
      <c r="V14" s="11">
        <f t="shared" si="12"/>
        <v>-5.9800000000000001E-3</v>
      </c>
      <c r="W14" s="15">
        <f t="shared" si="13"/>
        <v>4.0200000000000001E-3</v>
      </c>
    </row>
    <row r="15" spans="2:23" x14ac:dyDescent="0.25">
      <c r="B15" s="6">
        <v>5</v>
      </c>
      <c r="C15" s="7">
        <v>-5.0600000000000003E-3</v>
      </c>
      <c r="D15" s="12">
        <f t="shared" si="0"/>
        <v>-5.0600000000000003E-3</v>
      </c>
      <c r="E15" s="16">
        <f t="shared" si="1"/>
        <v>4.9399999999999999E-3</v>
      </c>
      <c r="F15" s="7">
        <v>4.4799999999999996E-3</v>
      </c>
      <c r="G15" s="12">
        <f t="shared" si="2"/>
        <v>2.4199999999999998E-3</v>
      </c>
      <c r="H15" s="16">
        <f t="shared" si="3"/>
        <v>1.448E-2</v>
      </c>
      <c r="I15" s="7">
        <v>7.8399999999999997E-3</v>
      </c>
      <c r="J15" s="12">
        <f t="shared" si="4"/>
        <v>4.2300000000000003E-3</v>
      </c>
      <c r="K15" s="16">
        <f t="shared" si="5"/>
        <v>1.7840000000000002E-2</v>
      </c>
      <c r="L15" s="7">
        <v>-7.2500000000000004E-3</v>
      </c>
      <c r="M15" s="12">
        <f t="shared" si="6"/>
        <v>-7.2500000000000004E-3</v>
      </c>
      <c r="N15" s="16">
        <f t="shared" si="7"/>
        <v>2.7499999999999998E-3</v>
      </c>
      <c r="O15" s="7">
        <v>-1.9300000000000001E-3</v>
      </c>
      <c r="P15" s="12">
        <f t="shared" si="8"/>
        <v>-1.9300000000000001E-3</v>
      </c>
      <c r="Q15" s="16">
        <f t="shared" si="9"/>
        <v>8.0700000000000008E-3</v>
      </c>
      <c r="R15" s="7">
        <v>-5.5599999999999998E-3</v>
      </c>
      <c r="S15" s="12">
        <f t="shared" si="10"/>
        <v>-5.5599999999999998E-3</v>
      </c>
      <c r="T15" s="16">
        <f t="shared" si="11"/>
        <v>4.4400000000000004E-3</v>
      </c>
      <c r="U15" s="7">
        <v>-5.1599999999999997E-3</v>
      </c>
      <c r="V15" s="12">
        <f t="shared" si="12"/>
        <v>-5.1599999999999997E-3</v>
      </c>
      <c r="W15" s="16">
        <f t="shared" si="13"/>
        <v>4.8399999999999997E-3</v>
      </c>
    </row>
    <row r="16" spans="2:23" x14ac:dyDescent="0.25">
      <c r="B16" s="4">
        <v>6</v>
      </c>
      <c r="C16" s="5">
        <v>-4.2700000000000004E-3</v>
      </c>
      <c r="D16" s="11">
        <f t="shared" si="0"/>
        <v>-4.2700000000000004E-3</v>
      </c>
      <c r="E16" s="15">
        <f t="shared" si="1"/>
        <v>5.7299999999999999E-3</v>
      </c>
      <c r="F16" s="5">
        <v>5.45E-3</v>
      </c>
      <c r="G16" s="11">
        <f t="shared" si="2"/>
        <v>3.16E-3</v>
      </c>
      <c r="H16" s="15">
        <f t="shared" si="3"/>
        <v>1.545E-2</v>
      </c>
      <c r="I16" s="5">
        <v>1.01E-2</v>
      </c>
      <c r="J16" s="11">
        <f t="shared" si="4"/>
        <v>5.8599999999999998E-3</v>
      </c>
      <c r="K16" s="15">
        <f t="shared" si="5"/>
        <v>2.01E-2</v>
      </c>
      <c r="L16" s="5">
        <v>-6.7400000000000003E-3</v>
      </c>
      <c r="M16" s="11">
        <f t="shared" si="6"/>
        <v>-6.7400000000000003E-3</v>
      </c>
      <c r="N16" s="15">
        <f t="shared" si="7"/>
        <v>3.2599999999999999E-3</v>
      </c>
      <c r="O16" s="5">
        <v>-1.6100000000000001E-3</v>
      </c>
      <c r="P16" s="11">
        <f t="shared" si="8"/>
        <v>-1.6100000000000001E-3</v>
      </c>
      <c r="Q16" s="15">
        <f t="shared" si="9"/>
        <v>8.3899999999999999E-3</v>
      </c>
      <c r="R16" s="5">
        <v>-4.7699999999999999E-3</v>
      </c>
      <c r="S16" s="11">
        <f t="shared" si="10"/>
        <v>-4.7699999999999999E-3</v>
      </c>
      <c r="T16" s="15">
        <f t="shared" si="11"/>
        <v>5.2300000000000003E-3</v>
      </c>
      <c r="U16" s="5">
        <v>-4.3699999999999998E-3</v>
      </c>
      <c r="V16" s="11">
        <f t="shared" si="12"/>
        <v>-4.3699999999999998E-3</v>
      </c>
      <c r="W16" s="15">
        <f t="shared" si="13"/>
        <v>5.6299999999999996E-3</v>
      </c>
    </row>
    <row r="17" spans="2:23" x14ac:dyDescent="0.25">
      <c r="B17" s="4">
        <v>7</v>
      </c>
      <c r="C17" s="5">
        <v>-3.5899999999999999E-3</v>
      </c>
      <c r="D17" s="11">
        <f t="shared" si="0"/>
        <v>-3.5899999999999999E-3</v>
      </c>
      <c r="E17" s="15">
        <f t="shared" si="1"/>
        <v>6.4099999999999999E-3</v>
      </c>
      <c r="F17" s="5">
        <v>6.3E-3</v>
      </c>
      <c r="G17" s="11">
        <f t="shared" si="2"/>
        <v>3.8400000000000001E-3</v>
      </c>
      <c r="H17" s="15">
        <f t="shared" si="3"/>
        <v>1.6299999999999999E-2</v>
      </c>
      <c r="I17" s="5">
        <v>1.187E-2</v>
      </c>
      <c r="J17" s="11">
        <f t="shared" si="4"/>
        <v>7.2399999999999999E-3</v>
      </c>
      <c r="K17" s="15">
        <f t="shared" si="5"/>
        <v>2.1870000000000001E-2</v>
      </c>
      <c r="L17" s="5">
        <v>-6.2100000000000002E-3</v>
      </c>
      <c r="M17" s="11">
        <f t="shared" si="6"/>
        <v>-6.2100000000000002E-3</v>
      </c>
      <c r="N17" s="15">
        <f t="shared" si="7"/>
        <v>3.79E-3</v>
      </c>
      <c r="O17" s="5">
        <v>-1.2199999999999999E-3</v>
      </c>
      <c r="P17" s="11">
        <f t="shared" si="8"/>
        <v>-1.2199999999999999E-3</v>
      </c>
      <c r="Q17" s="15">
        <f t="shared" si="9"/>
        <v>8.7799999999999996E-3</v>
      </c>
      <c r="R17" s="5">
        <v>-4.0899999999999999E-3</v>
      </c>
      <c r="S17" s="11">
        <f t="shared" si="10"/>
        <v>-4.0899999999999999E-3</v>
      </c>
      <c r="T17" s="15">
        <f t="shared" si="11"/>
        <v>5.9100000000000003E-3</v>
      </c>
      <c r="U17" s="5">
        <v>-3.6900000000000001E-3</v>
      </c>
      <c r="V17" s="11">
        <f t="shared" si="12"/>
        <v>-3.6900000000000001E-3</v>
      </c>
      <c r="W17" s="15">
        <f t="shared" si="13"/>
        <v>6.3099999999999996E-3</v>
      </c>
    </row>
    <row r="18" spans="2:23" x14ac:dyDescent="0.25">
      <c r="B18" s="4">
        <v>8</v>
      </c>
      <c r="C18" s="5">
        <v>-2.6700000000000001E-3</v>
      </c>
      <c r="D18" s="11">
        <f t="shared" si="0"/>
        <v>-2.6700000000000001E-3</v>
      </c>
      <c r="E18" s="15">
        <f t="shared" si="1"/>
        <v>7.3299999999999997E-3</v>
      </c>
      <c r="F18" s="5">
        <v>7.0400000000000003E-3</v>
      </c>
      <c r="G18" s="11">
        <f t="shared" si="2"/>
        <v>4.5100000000000001E-3</v>
      </c>
      <c r="H18" s="15">
        <f t="shared" si="3"/>
        <v>1.704E-2</v>
      </c>
      <c r="I18" s="5">
        <v>1.325E-2</v>
      </c>
      <c r="J18" s="11">
        <f t="shared" si="4"/>
        <v>8.4799999999999997E-3</v>
      </c>
      <c r="K18" s="15">
        <f t="shared" si="5"/>
        <v>2.325E-2</v>
      </c>
      <c r="L18" s="5">
        <v>-5.62E-3</v>
      </c>
      <c r="M18" s="11">
        <f t="shared" si="6"/>
        <v>-5.62E-3</v>
      </c>
      <c r="N18" s="15">
        <f t="shared" si="7"/>
        <v>4.3800000000000002E-3</v>
      </c>
      <c r="O18" s="5">
        <v>-7.9000000000000001E-4</v>
      </c>
      <c r="P18" s="11">
        <f t="shared" si="8"/>
        <v>-7.9000000000000001E-4</v>
      </c>
      <c r="Q18" s="15">
        <f t="shared" si="9"/>
        <v>9.2099999999999994E-3</v>
      </c>
      <c r="R18" s="5">
        <v>-3.1800000000000001E-3</v>
      </c>
      <c r="S18" s="11">
        <f t="shared" si="10"/>
        <v>-3.1800000000000001E-3</v>
      </c>
      <c r="T18" s="15">
        <f t="shared" si="11"/>
        <v>6.8199999999999997E-3</v>
      </c>
      <c r="U18" s="5">
        <v>-2.7699999999999999E-3</v>
      </c>
      <c r="V18" s="11">
        <f t="shared" si="12"/>
        <v>-2.7699999999999999E-3</v>
      </c>
      <c r="W18" s="15">
        <f t="shared" si="13"/>
        <v>7.2300000000000003E-3</v>
      </c>
    </row>
    <row r="19" spans="2:23" x14ac:dyDescent="0.25">
      <c r="B19" s="4">
        <v>9</v>
      </c>
      <c r="C19" s="5">
        <v>-2.0500000000000002E-3</v>
      </c>
      <c r="D19" s="11">
        <f t="shared" si="0"/>
        <v>-2.0500000000000002E-3</v>
      </c>
      <c r="E19" s="15">
        <f t="shared" si="1"/>
        <v>7.9500000000000005E-3</v>
      </c>
      <c r="F19" s="5">
        <v>7.6899999999999998E-3</v>
      </c>
      <c r="G19" s="11">
        <f t="shared" si="2"/>
        <v>5.1500000000000001E-3</v>
      </c>
      <c r="H19" s="15">
        <f t="shared" si="3"/>
        <v>1.7690000000000001E-2</v>
      </c>
      <c r="I19" s="5">
        <v>1.44E-2</v>
      </c>
      <c r="J19" s="11">
        <f t="shared" si="4"/>
        <v>9.6500000000000006E-3</v>
      </c>
      <c r="K19" s="15">
        <f t="shared" si="5"/>
        <v>2.4400000000000002E-2</v>
      </c>
      <c r="L19" s="5">
        <v>-4.9500000000000004E-3</v>
      </c>
      <c r="M19" s="11">
        <f t="shared" si="6"/>
        <v>-4.9500000000000004E-3</v>
      </c>
      <c r="N19" s="15">
        <f t="shared" si="7"/>
        <v>5.0499999999999998E-3</v>
      </c>
      <c r="O19" s="5">
        <v>-3.3E-4</v>
      </c>
      <c r="P19" s="11">
        <f t="shared" si="8"/>
        <v>-3.3E-4</v>
      </c>
      <c r="Q19" s="15">
        <f t="shared" si="9"/>
        <v>9.6699999999999998E-3</v>
      </c>
      <c r="R19" s="5">
        <v>-2.5500000000000002E-3</v>
      </c>
      <c r="S19" s="11">
        <f t="shared" si="10"/>
        <v>-2.5500000000000002E-3</v>
      </c>
      <c r="T19" s="15">
        <f t="shared" si="11"/>
        <v>7.45E-3</v>
      </c>
      <c r="U19" s="5">
        <v>-2.15E-3</v>
      </c>
      <c r="V19" s="11">
        <f t="shared" si="12"/>
        <v>-2.15E-3</v>
      </c>
      <c r="W19" s="15">
        <f t="shared" si="13"/>
        <v>7.8499999999999993E-3</v>
      </c>
    </row>
    <row r="20" spans="2:23" x14ac:dyDescent="0.25">
      <c r="B20" s="6">
        <v>10</v>
      </c>
      <c r="C20" s="7">
        <v>-1.31E-3</v>
      </c>
      <c r="D20" s="12">
        <f t="shared" si="0"/>
        <v>-1.31E-3</v>
      </c>
      <c r="E20" s="16">
        <f t="shared" si="1"/>
        <v>8.6899999999999998E-3</v>
      </c>
      <c r="F20" s="7">
        <v>8.2500000000000004E-3</v>
      </c>
      <c r="G20" s="12">
        <f t="shared" si="2"/>
        <v>5.6899999999999997E-3</v>
      </c>
      <c r="H20" s="16">
        <f t="shared" si="3"/>
        <v>1.8249999999999999E-2</v>
      </c>
      <c r="I20" s="7">
        <v>1.54E-2</v>
      </c>
      <c r="J20" s="12">
        <f t="shared" si="4"/>
        <v>1.0630000000000001E-2</v>
      </c>
      <c r="K20" s="16">
        <f t="shared" si="5"/>
        <v>2.5399999999999999E-2</v>
      </c>
      <c r="L20" s="7">
        <v>-4.2500000000000003E-3</v>
      </c>
      <c r="M20" s="12">
        <f t="shared" si="6"/>
        <v>-4.2500000000000003E-3</v>
      </c>
      <c r="N20" s="16">
        <f t="shared" si="7"/>
        <v>5.7499999999999999E-3</v>
      </c>
      <c r="O20" s="7">
        <v>1.3999999999999999E-4</v>
      </c>
      <c r="P20" s="12">
        <f t="shared" si="8"/>
        <v>1E-4</v>
      </c>
      <c r="Q20" s="16">
        <f t="shared" si="9"/>
        <v>1.014E-2</v>
      </c>
      <c r="R20" s="7">
        <v>-1.81E-3</v>
      </c>
      <c r="S20" s="12">
        <f t="shared" si="10"/>
        <v>-1.81E-3</v>
      </c>
      <c r="T20" s="16">
        <f t="shared" si="11"/>
        <v>8.1899999999999994E-3</v>
      </c>
      <c r="U20" s="7">
        <v>-1.41E-3</v>
      </c>
      <c r="V20" s="12">
        <f t="shared" si="12"/>
        <v>-1.41E-3</v>
      </c>
      <c r="W20" s="16">
        <f t="shared" si="13"/>
        <v>8.5900000000000004E-3</v>
      </c>
    </row>
    <row r="21" spans="2:23" x14ac:dyDescent="0.25">
      <c r="B21" s="4">
        <v>11</v>
      </c>
      <c r="C21" s="5">
        <v>-6.6E-4</v>
      </c>
      <c r="D21" s="11">
        <f t="shared" si="0"/>
        <v>-6.6E-4</v>
      </c>
      <c r="E21" s="15">
        <f t="shared" si="1"/>
        <v>9.3399999999999993E-3</v>
      </c>
      <c r="F21" s="5">
        <v>8.7200000000000003E-3</v>
      </c>
      <c r="G21" s="11">
        <f t="shared" si="2"/>
        <v>6.1000000000000004E-3</v>
      </c>
      <c r="H21" s="15">
        <f t="shared" si="3"/>
        <v>1.8720000000000001E-2</v>
      </c>
      <c r="I21" s="5">
        <v>1.6219999999999998E-2</v>
      </c>
      <c r="J21" s="11">
        <f t="shared" si="4"/>
        <v>1.1350000000000001E-2</v>
      </c>
      <c r="K21" s="15">
        <f t="shared" si="5"/>
        <v>2.622E-2</v>
      </c>
      <c r="L21" s="5">
        <v>-3.5500000000000002E-3</v>
      </c>
      <c r="M21" s="11">
        <f t="shared" si="6"/>
        <v>-3.5500000000000002E-3</v>
      </c>
      <c r="N21" s="15">
        <f t="shared" si="7"/>
        <v>6.45E-3</v>
      </c>
      <c r="O21" s="5">
        <v>5.9000000000000003E-4</v>
      </c>
      <c r="P21" s="11">
        <f t="shared" si="8"/>
        <v>4.0999999999999999E-4</v>
      </c>
      <c r="Q21" s="15">
        <f t="shared" si="9"/>
        <v>1.059E-2</v>
      </c>
      <c r="R21" s="5">
        <v>-1.17E-3</v>
      </c>
      <c r="S21" s="11">
        <f t="shared" si="10"/>
        <v>-1.17E-3</v>
      </c>
      <c r="T21" s="15">
        <f t="shared" si="11"/>
        <v>8.8299999999999993E-3</v>
      </c>
      <c r="U21" s="5">
        <v>-7.6000000000000004E-4</v>
      </c>
      <c r="V21" s="11">
        <f t="shared" si="12"/>
        <v>-7.6000000000000004E-4</v>
      </c>
      <c r="W21" s="15">
        <f t="shared" si="13"/>
        <v>9.2399999999999999E-3</v>
      </c>
    </row>
    <row r="22" spans="2:23" x14ac:dyDescent="0.25">
      <c r="B22" s="4">
        <v>12</v>
      </c>
      <c r="C22" s="5">
        <v>-3.0000000000000001E-5</v>
      </c>
      <c r="D22" s="11">
        <f t="shared" si="0"/>
        <v>-3.0000000000000001E-5</v>
      </c>
      <c r="E22" s="15">
        <f t="shared" si="1"/>
        <v>9.9699999999999997E-3</v>
      </c>
      <c r="F22" s="5">
        <v>9.1000000000000004E-3</v>
      </c>
      <c r="G22" s="11">
        <f t="shared" si="2"/>
        <v>6.4599999999999996E-3</v>
      </c>
      <c r="H22" s="15">
        <f t="shared" si="3"/>
        <v>1.9099999999999999E-2</v>
      </c>
      <c r="I22" s="5">
        <v>1.6910000000000001E-2</v>
      </c>
      <c r="J22" s="11">
        <f t="shared" si="4"/>
        <v>1.201E-2</v>
      </c>
      <c r="K22" s="15">
        <f t="shared" si="5"/>
        <v>2.691E-2</v>
      </c>
      <c r="L22" s="5">
        <v>-2.9399999999999999E-3</v>
      </c>
      <c r="M22" s="11">
        <f t="shared" si="6"/>
        <v>-2.9399999999999999E-3</v>
      </c>
      <c r="N22" s="15">
        <f t="shared" si="7"/>
        <v>7.0600000000000003E-3</v>
      </c>
      <c r="O22" s="5">
        <v>1.0200000000000001E-3</v>
      </c>
      <c r="P22" s="11">
        <f t="shared" si="8"/>
        <v>7.2000000000000005E-4</v>
      </c>
      <c r="Q22" s="15">
        <f t="shared" si="9"/>
        <v>1.102E-2</v>
      </c>
      <c r="R22" s="5">
        <v>-5.4000000000000001E-4</v>
      </c>
      <c r="S22" s="11">
        <f t="shared" si="10"/>
        <v>-5.4000000000000001E-4</v>
      </c>
      <c r="T22" s="15">
        <f t="shared" si="11"/>
        <v>9.4599999999999997E-3</v>
      </c>
      <c r="U22" s="5">
        <v>-1.2999999999999999E-4</v>
      </c>
      <c r="V22" s="11">
        <f t="shared" si="12"/>
        <v>-1.2999999999999999E-4</v>
      </c>
      <c r="W22" s="15">
        <f t="shared" si="13"/>
        <v>9.8700000000000003E-3</v>
      </c>
    </row>
    <row r="23" spans="2:23" x14ac:dyDescent="0.25">
      <c r="B23" s="4">
        <v>13</v>
      </c>
      <c r="C23" s="5">
        <v>5.1000000000000004E-4</v>
      </c>
      <c r="D23" s="11">
        <f t="shared" si="0"/>
        <v>3.6999999999999999E-4</v>
      </c>
      <c r="E23" s="15">
        <f t="shared" si="1"/>
        <v>1.051E-2</v>
      </c>
      <c r="F23" s="5">
        <v>9.41E-3</v>
      </c>
      <c r="G23" s="11">
        <f t="shared" si="2"/>
        <v>6.7799999999999996E-3</v>
      </c>
      <c r="H23" s="15">
        <f t="shared" si="3"/>
        <v>1.941E-2</v>
      </c>
      <c r="I23" s="5">
        <v>1.7469999999999999E-2</v>
      </c>
      <c r="J23" s="11">
        <f t="shared" si="4"/>
        <v>1.2579999999999999E-2</v>
      </c>
      <c r="K23" s="15">
        <f t="shared" si="5"/>
        <v>2.7470000000000001E-2</v>
      </c>
      <c r="L23" s="5">
        <v>-2.49E-3</v>
      </c>
      <c r="M23" s="11">
        <f t="shared" si="6"/>
        <v>-2.49E-3</v>
      </c>
      <c r="N23" s="15">
        <f t="shared" si="7"/>
        <v>7.5100000000000002E-3</v>
      </c>
      <c r="O23" s="5">
        <v>1.4599999999999999E-3</v>
      </c>
      <c r="P23" s="11">
        <f t="shared" si="8"/>
        <v>1.0499999999999999E-3</v>
      </c>
      <c r="Q23" s="15">
        <f t="shared" si="9"/>
        <v>1.146E-2</v>
      </c>
      <c r="R23" s="5">
        <v>0</v>
      </c>
      <c r="S23" s="11">
        <f t="shared" si="10"/>
        <v>0</v>
      </c>
      <c r="T23" s="15">
        <f t="shared" si="11"/>
        <v>0.01</v>
      </c>
      <c r="U23" s="5">
        <v>4.0999999999999999E-4</v>
      </c>
      <c r="V23" s="11">
        <f t="shared" si="12"/>
        <v>2.9999999999999997E-4</v>
      </c>
      <c r="W23" s="15">
        <f t="shared" si="13"/>
        <v>1.0410000000000001E-2</v>
      </c>
    </row>
    <row r="24" spans="2:23" x14ac:dyDescent="0.25">
      <c r="B24" s="4">
        <v>14</v>
      </c>
      <c r="C24" s="5">
        <v>1E-3</v>
      </c>
      <c r="D24" s="11">
        <f t="shared" si="0"/>
        <v>7.2000000000000005E-4</v>
      </c>
      <c r="E24" s="15">
        <f t="shared" si="1"/>
        <v>1.0999999999999999E-2</v>
      </c>
      <c r="F24" s="5">
        <v>9.6600000000000002E-3</v>
      </c>
      <c r="G24" s="11">
        <f t="shared" si="2"/>
        <v>6.96E-3</v>
      </c>
      <c r="H24" s="15">
        <f t="shared" si="3"/>
        <v>1.966E-2</v>
      </c>
      <c r="I24" s="5">
        <v>1.7940000000000001E-2</v>
      </c>
      <c r="J24" s="11">
        <f t="shared" si="4"/>
        <v>1.2919999999999999E-2</v>
      </c>
      <c r="K24" s="15">
        <f t="shared" si="5"/>
        <v>2.794E-2</v>
      </c>
      <c r="L24" s="5">
        <v>-2.0799999999999998E-3</v>
      </c>
      <c r="M24" s="11">
        <f t="shared" si="6"/>
        <v>-2.0799999999999998E-3</v>
      </c>
      <c r="N24" s="15">
        <f t="shared" si="7"/>
        <v>7.92E-3</v>
      </c>
      <c r="O24" s="5">
        <v>1.89E-3</v>
      </c>
      <c r="P24" s="11">
        <f t="shared" si="8"/>
        <v>1.3600000000000001E-3</v>
      </c>
      <c r="Q24" s="15">
        <f t="shared" si="9"/>
        <v>1.189E-2</v>
      </c>
      <c r="R24" s="5">
        <v>4.8999999999999998E-4</v>
      </c>
      <c r="S24" s="11">
        <f t="shared" si="10"/>
        <v>3.5E-4</v>
      </c>
      <c r="T24" s="15">
        <f t="shared" si="11"/>
        <v>1.0489999999999999E-2</v>
      </c>
      <c r="U24" s="5">
        <v>8.9999999999999998E-4</v>
      </c>
      <c r="V24" s="11">
        <f t="shared" si="12"/>
        <v>6.4999999999999997E-4</v>
      </c>
      <c r="W24" s="15">
        <f t="shared" si="13"/>
        <v>1.09E-2</v>
      </c>
    </row>
    <row r="25" spans="2:23" ht="15.75" thickBot="1" x14ac:dyDescent="0.3">
      <c r="B25" s="6">
        <v>15</v>
      </c>
      <c r="C25" s="7">
        <v>1.4599999999999999E-3</v>
      </c>
      <c r="D25" s="12">
        <f t="shared" si="0"/>
        <v>1.07E-3</v>
      </c>
      <c r="E25" s="16">
        <f t="shared" si="1"/>
        <v>1.146E-2</v>
      </c>
      <c r="F25" s="7">
        <v>9.8600000000000007E-3</v>
      </c>
      <c r="G25" s="12">
        <f t="shared" si="2"/>
        <v>7.1999999999999998E-3</v>
      </c>
      <c r="H25" s="16">
        <f t="shared" si="3"/>
        <v>1.9859999999999999E-2</v>
      </c>
      <c r="I25" s="7">
        <v>1.8319999999999999E-2</v>
      </c>
      <c r="J25" s="12">
        <f t="shared" si="4"/>
        <v>1.337E-2</v>
      </c>
      <c r="K25" s="16">
        <f t="shared" si="5"/>
        <v>2.8320000000000001E-2</v>
      </c>
      <c r="L25" s="7">
        <v>-1.64E-3</v>
      </c>
      <c r="M25" s="12">
        <f t="shared" si="6"/>
        <v>-1.64E-3</v>
      </c>
      <c r="N25" s="16">
        <f t="shared" si="7"/>
        <v>8.3599999999999994E-3</v>
      </c>
      <c r="O25" s="7">
        <v>2.3400000000000001E-3</v>
      </c>
      <c r="P25" s="12">
        <f t="shared" si="8"/>
        <v>1.7099999999999999E-3</v>
      </c>
      <c r="Q25" s="16">
        <f t="shared" si="9"/>
        <v>1.234E-2</v>
      </c>
      <c r="R25" s="7">
        <v>9.5E-4</v>
      </c>
      <c r="S25" s="12">
        <f t="shared" si="10"/>
        <v>6.8999999999999997E-4</v>
      </c>
      <c r="T25" s="16">
        <f t="shared" si="11"/>
        <v>1.095E-2</v>
      </c>
      <c r="U25" s="7">
        <v>1.3600000000000001E-3</v>
      </c>
      <c r="V25" s="12">
        <f t="shared" si="12"/>
        <v>9.8999999999999999E-4</v>
      </c>
      <c r="W25" s="16">
        <f t="shared" si="13"/>
        <v>1.136E-2</v>
      </c>
    </row>
    <row r="26" spans="2:23" x14ac:dyDescent="0.25">
      <c r="B26" s="2">
        <v>16</v>
      </c>
      <c r="C26" s="3">
        <v>1.75E-3</v>
      </c>
      <c r="D26" s="10">
        <f t="shared" si="0"/>
        <v>1.2600000000000001E-3</v>
      </c>
      <c r="E26" s="14">
        <f t="shared" si="1"/>
        <v>1.175E-2</v>
      </c>
      <c r="F26" s="3">
        <v>0.01</v>
      </c>
      <c r="G26" s="10">
        <f t="shared" si="2"/>
        <v>7.1999999999999998E-3</v>
      </c>
      <c r="H26" s="14">
        <f t="shared" si="3"/>
        <v>0.02</v>
      </c>
      <c r="I26" s="3">
        <v>1.865E-2</v>
      </c>
      <c r="J26" s="10">
        <f t="shared" si="4"/>
        <v>1.3429999999999999E-2</v>
      </c>
      <c r="K26" s="14">
        <f t="shared" si="5"/>
        <v>2.8649999999999998E-2</v>
      </c>
      <c r="L26" s="3">
        <v>-1.1000000000000001E-3</v>
      </c>
      <c r="M26" s="10">
        <f t="shared" si="6"/>
        <v>-1.1000000000000001E-3</v>
      </c>
      <c r="N26" s="14">
        <f t="shared" si="7"/>
        <v>8.8999999999999999E-3</v>
      </c>
      <c r="O26" s="3">
        <v>2.7899999999999999E-3</v>
      </c>
      <c r="P26" s="10">
        <f t="shared" si="8"/>
        <v>2.0100000000000001E-3</v>
      </c>
      <c r="Q26" s="14">
        <f t="shared" si="9"/>
        <v>1.2789999999999999E-2</v>
      </c>
      <c r="R26" s="3">
        <v>1.24E-3</v>
      </c>
      <c r="S26" s="10">
        <f t="shared" si="10"/>
        <v>8.8999999999999995E-4</v>
      </c>
      <c r="T26" s="14">
        <f t="shared" si="11"/>
        <v>1.124E-2</v>
      </c>
      <c r="U26" s="3">
        <v>1.65E-3</v>
      </c>
      <c r="V26" s="10">
        <f t="shared" si="12"/>
        <v>1.1900000000000001E-3</v>
      </c>
      <c r="W26" s="14">
        <f t="shared" si="13"/>
        <v>1.1650000000000001E-2</v>
      </c>
    </row>
    <row r="27" spans="2:23" x14ac:dyDescent="0.25">
      <c r="B27" s="4">
        <v>17</v>
      </c>
      <c r="C27" s="5">
        <v>1.9400000000000001E-3</v>
      </c>
      <c r="D27" s="11">
        <f t="shared" si="0"/>
        <v>1.4E-3</v>
      </c>
      <c r="E27" s="15">
        <f t="shared" si="1"/>
        <v>1.1939999999999999E-2</v>
      </c>
      <c r="F27" s="5">
        <v>1.0109999999999999E-2</v>
      </c>
      <c r="G27" s="11">
        <f t="shared" si="2"/>
        <v>7.28E-3</v>
      </c>
      <c r="H27" s="15">
        <f t="shared" si="3"/>
        <v>2.0109999999999999E-2</v>
      </c>
      <c r="I27" s="5">
        <v>1.8919999999999999E-2</v>
      </c>
      <c r="J27" s="11">
        <f t="shared" si="4"/>
        <v>1.362E-2</v>
      </c>
      <c r="K27" s="15">
        <f t="shared" si="5"/>
        <v>2.8920000000000001E-2</v>
      </c>
      <c r="L27" s="5">
        <v>-4.8000000000000001E-4</v>
      </c>
      <c r="M27" s="11">
        <f t="shared" si="6"/>
        <v>-4.8000000000000001E-4</v>
      </c>
      <c r="N27" s="15">
        <f t="shared" si="7"/>
        <v>9.5200000000000007E-3</v>
      </c>
      <c r="O27" s="5">
        <v>3.2200000000000002E-3</v>
      </c>
      <c r="P27" s="11">
        <f t="shared" si="8"/>
        <v>2.32E-3</v>
      </c>
      <c r="Q27" s="15">
        <f t="shared" si="9"/>
        <v>1.3220000000000001E-2</v>
      </c>
      <c r="R27" s="5">
        <v>1.42E-3</v>
      </c>
      <c r="S27" s="11">
        <f t="shared" si="10"/>
        <v>1.0200000000000001E-3</v>
      </c>
      <c r="T27" s="15">
        <f t="shared" si="11"/>
        <v>1.142E-2</v>
      </c>
      <c r="U27" s="5">
        <v>1.83E-3</v>
      </c>
      <c r="V27" s="11">
        <f t="shared" si="12"/>
        <v>1.32E-3</v>
      </c>
      <c r="W27" s="15">
        <f t="shared" si="13"/>
        <v>1.183E-2</v>
      </c>
    </row>
    <row r="28" spans="2:23" x14ac:dyDescent="0.25">
      <c r="B28" s="4">
        <v>18</v>
      </c>
      <c r="C28" s="5">
        <v>2.1199999999999999E-3</v>
      </c>
      <c r="D28" s="11">
        <f t="shared" si="0"/>
        <v>1.5299999999999999E-3</v>
      </c>
      <c r="E28" s="15">
        <f t="shared" si="1"/>
        <v>1.2120000000000001E-2</v>
      </c>
      <c r="F28" s="5">
        <v>1.0189999999999999E-2</v>
      </c>
      <c r="G28" s="11">
        <f t="shared" si="2"/>
        <v>7.3400000000000002E-3</v>
      </c>
      <c r="H28" s="15">
        <f t="shared" si="3"/>
        <v>2.019E-2</v>
      </c>
      <c r="I28" s="5">
        <v>1.9140000000000001E-2</v>
      </c>
      <c r="J28" s="11">
        <f t="shared" si="4"/>
        <v>1.3780000000000001E-2</v>
      </c>
      <c r="K28" s="15">
        <f t="shared" si="5"/>
        <v>2.9139999999999999E-2</v>
      </c>
      <c r="L28" s="5">
        <v>1.7000000000000001E-4</v>
      </c>
      <c r="M28" s="11">
        <f t="shared" si="6"/>
        <v>1.2E-4</v>
      </c>
      <c r="N28" s="15">
        <f t="shared" si="7"/>
        <v>1.017E-2</v>
      </c>
      <c r="O28" s="5">
        <v>3.6099999999999999E-3</v>
      </c>
      <c r="P28" s="11">
        <f t="shared" si="8"/>
        <v>2.5999999999999999E-3</v>
      </c>
      <c r="Q28" s="15">
        <f t="shared" si="9"/>
        <v>1.3610000000000001E-2</v>
      </c>
      <c r="R28" s="5">
        <v>1.6000000000000001E-3</v>
      </c>
      <c r="S28" s="11">
        <f t="shared" si="10"/>
        <v>1.15E-3</v>
      </c>
      <c r="T28" s="15">
        <f t="shared" si="11"/>
        <v>1.1599999999999999E-2</v>
      </c>
      <c r="U28" s="5">
        <v>2.0100000000000001E-3</v>
      </c>
      <c r="V28" s="11">
        <f t="shared" si="12"/>
        <v>1.4499999999999999E-3</v>
      </c>
      <c r="W28" s="15">
        <f t="shared" si="13"/>
        <v>1.201E-2</v>
      </c>
    </row>
    <row r="29" spans="2:23" x14ac:dyDescent="0.25">
      <c r="B29" s="4">
        <v>19</v>
      </c>
      <c r="C29" s="5">
        <v>2.3600000000000001E-3</v>
      </c>
      <c r="D29" s="11">
        <f t="shared" si="0"/>
        <v>1.6800000000000001E-3</v>
      </c>
      <c r="E29" s="15">
        <f t="shared" si="1"/>
        <v>1.2359999999999999E-2</v>
      </c>
      <c r="F29" s="5">
        <v>1.025E-2</v>
      </c>
      <c r="G29" s="11">
        <f t="shared" si="2"/>
        <v>7.28E-3</v>
      </c>
      <c r="H29" s="15">
        <f t="shared" si="3"/>
        <v>2.0250000000000001E-2</v>
      </c>
      <c r="I29" s="5">
        <v>1.932E-2</v>
      </c>
      <c r="J29" s="11">
        <f t="shared" si="4"/>
        <v>1.372E-2</v>
      </c>
      <c r="K29" s="15">
        <f t="shared" si="5"/>
        <v>2.9319999999999999E-2</v>
      </c>
      <c r="L29" s="5">
        <v>8.4999999999999995E-4</v>
      </c>
      <c r="M29" s="11">
        <f t="shared" si="6"/>
        <v>5.9999999999999995E-4</v>
      </c>
      <c r="N29" s="15">
        <f t="shared" si="7"/>
        <v>1.085E-2</v>
      </c>
      <c r="O29" s="5">
        <v>3.9399999999999999E-3</v>
      </c>
      <c r="P29" s="11">
        <f t="shared" si="8"/>
        <v>2.8E-3</v>
      </c>
      <c r="Q29" s="15">
        <f t="shared" si="9"/>
        <v>1.3939999999999999E-2</v>
      </c>
      <c r="R29" s="5">
        <v>1.8500000000000001E-3</v>
      </c>
      <c r="S29" s="11">
        <f t="shared" si="10"/>
        <v>1.31E-3</v>
      </c>
      <c r="T29" s="15">
        <f t="shared" si="11"/>
        <v>1.1849999999999999E-2</v>
      </c>
      <c r="U29" s="5">
        <v>2.2599999999999999E-3</v>
      </c>
      <c r="V29" s="11">
        <f t="shared" si="12"/>
        <v>1.6000000000000001E-3</v>
      </c>
      <c r="W29" s="15">
        <f t="shared" si="13"/>
        <v>1.226E-2</v>
      </c>
    </row>
    <row r="30" spans="2:23" x14ac:dyDescent="0.25">
      <c r="B30" s="6">
        <v>20</v>
      </c>
      <c r="C30" s="7">
        <v>2.7200000000000002E-3</v>
      </c>
      <c r="D30" s="12">
        <f t="shared" si="0"/>
        <v>1.9300000000000001E-3</v>
      </c>
      <c r="E30" s="16">
        <f t="shared" si="1"/>
        <v>1.272E-2</v>
      </c>
      <c r="F30" s="7">
        <v>1.031E-2</v>
      </c>
      <c r="G30" s="12">
        <f t="shared" si="2"/>
        <v>7.3200000000000001E-3</v>
      </c>
      <c r="H30" s="16">
        <f t="shared" si="3"/>
        <v>2.0310000000000002E-2</v>
      </c>
      <c r="I30" s="7">
        <v>1.9460000000000002E-2</v>
      </c>
      <c r="J30" s="12">
        <f t="shared" si="4"/>
        <v>1.3820000000000001E-2</v>
      </c>
      <c r="K30" s="16">
        <f t="shared" si="5"/>
        <v>2.946E-2</v>
      </c>
      <c r="L30" s="7">
        <v>1.5299999999999999E-3</v>
      </c>
      <c r="M30" s="12">
        <f t="shared" si="6"/>
        <v>1.09E-3</v>
      </c>
      <c r="N30" s="16">
        <f t="shared" si="7"/>
        <v>1.153E-2</v>
      </c>
      <c r="O30" s="7">
        <v>4.1900000000000001E-3</v>
      </c>
      <c r="P30" s="12">
        <f t="shared" si="8"/>
        <v>2.97E-3</v>
      </c>
      <c r="Q30" s="16">
        <f t="shared" si="9"/>
        <v>1.4189999999999999E-2</v>
      </c>
      <c r="R30" s="7">
        <v>2.2100000000000002E-3</v>
      </c>
      <c r="S30" s="12">
        <f t="shared" si="10"/>
        <v>1.57E-3</v>
      </c>
      <c r="T30" s="16">
        <f t="shared" si="11"/>
        <v>1.221E-2</v>
      </c>
      <c r="U30" s="7">
        <v>2.6199999999999999E-3</v>
      </c>
      <c r="V30" s="12">
        <f t="shared" si="12"/>
        <v>1.8600000000000001E-3</v>
      </c>
      <c r="W30" s="16">
        <f t="shared" si="13"/>
        <v>1.2619999999999999E-2</v>
      </c>
    </row>
    <row r="31" spans="2:23" x14ac:dyDescent="0.25">
      <c r="B31" s="4">
        <v>21</v>
      </c>
      <c r="C31" s="5">
        <v>3.2100000000000002E-3</v>
      </c>
      <c r="D31" s="11">
        <f t="shared" si="0"/>
        <v>2.2799999999999999E-3</v>
      </c>
      <c r="E31" s="15">
        <f t="shared" si="1"/>
        <v>1.321E-2</v>
      </c>
      <c r="F31" s="5">
        <v>1.0359999999999999E-2</v>
      </c>
      <c r="G31" s="11">
        <f t="shared" si="2"/>
        <v>7.3699999999999998E-3</v>
      </c>
      <c r="H31" s="15">
        <f t="shared" si="3"/>
        <v>2.036E-2</v>
      </c>
      <c r="I31" s="5">
        <v>1.9560000000000001E-2</v>
      </c>
      <c r="J31" s="11">
        <f t="shared" si="4"/>
        <v>1.391E-2</v>
      </c>
      <c r="K31" s="15">
        <f t="shared" si="5"/>
        <v>2.9559999999999999E-2</v>
      </c>
      <c r="L31" s="5">
        <v>2.2200000000000002E-3</v>
      </c>
      <c r="M31" s="11">
        <f t="shared" si="6"/>
        <v>1.58E-3</v>
      </c>
      <c r="N31" s="15">
        <f t="shared" si="7"/>
        <v>1.222E-2</v>
      </c>
      <c r="O31" s="5">
        <v>4.3600000000000002E-3</v>
      </c>
      <c r="P31" s="11">
        <f t="shared" si="8"/>
        <v>3.0999999999999999E-3</v>
      </c>
      <c r="Q31" s="15">
        <f t="shared" si="9"/>
        <v>1.436E-2</v>
      </c>
      <c r="R31" s="5">
        <v>2.7100000000000002E-3</v>
      </c>
      <c r="S31" s="11">
        <f t="shared" si="10"/>
        <v>1.9300000000000001E-3</v>
      </c>
      <c r="T31" s="15">
        <f t="shared" si="11"/>
        <v>1.2710000000000001E-2</v>
      </c>
      <c r="U31" s="5">
        <v>3.1099999999999999E-3</v>
      </c>
      <c r="V31" s="11">
        <f t="shared" si="12"/>
        <v>2.2100000000000002E-3</v>
      </c>
      <c r="W31" s="15">
        <f t="shared" si="13"/>
        <v>1.311E-2</v>
      </c>
    </row>
    <row r="32" spans="2:23" x14ac:dyDescent="0.25">
      <c r="B32" s="4">
        <v>22</v>
      </c>
      <c r="C32" s="5">
        <v>3.81E-3</v>
      </c>
      <c r="D32" s="11">
        <f t="shared" si="0"/>
        <v>2.7100000000000002E-3</v>
      </c>
      <c r="E32" s="15">
        <f t="shared" si="1"/>
        <v>1.3809999999999999E-2</v>
      </c>
      <c r="F32" s="5">
        <v>1.038E-2</v>
      </c>
      <c r="G32" s="11">
        <f t="shared" si="2"/>
        <v>7.4000000000000003E-3</v>
      </c>
      <c r="H32" s="15">
        <f t="shared" si="3"/>
        <v>2.0379999999999999E-2</v>
      </c>
      <c r="I32" s="5">
        <v>1.9640000000000001E-2</v>
      </c>
      <c r="J32" s="11">
        <f t="shared" si="4"/>
        <v>1.3990000000000001E-2</v>
      </c>
      <c r="K32" s="15">
        <f t="shared" si="5"/>
        <v>2.964E-2</v>
      </c>
      <c r="L32" s="5">
        <v>2.8900000000000002E-3</v>
      </c>
      <c r="M32" s="11">
        <f t="shared" si="6"/>
        <v>2.0600000000000002E-3</v>
      </c>
      <c r="N32" s="15">
        <f t="shared" si="7"/>
        <v>1.289E-2</v>
      </c>
      <c r="O32" s="5">
        <v>4.4900000000000001E-3</v>
      </c>
      <c r="P32" s="11">
        <f t="shared" si="8"/>
        <v>3.2000000000000002E-3</v>
      </c>
      <c r="Q32" s="15">
        <f t="shared" si="9"/>
        <v>1.4489999999999999E-2</v>
      </c>
      <c r="R32" s="5">
        <v>3.31E-3</v>
      </c>
      <c r="S32" s="11">
        <f t="shared" si="10"/>
        <v>2.3600000000000001E-3</v>
      </c>
      <c r="T32" s="15">
        <f t="shared" si="11"/>
        <v>1.3310000000000001E-2</v>
      </c>
      <c r="U32" s="5">
        <v>3.7100000000000002E-3</v>
      </c>
      <c r="V32" s="11">
        <f t="shared" si="12"/>
        <v>2.64E-3</v>
      </c>
      <c r="W32" s="15">
        <f t="shared" si="13"/>
        <v>1.371E-2</v>
      </c>
    </row>
    <row r="33" spans="2:23" x14ac:dyDescent="0.25">
      <c r="B33" s="4">
        <v>23</v>
      </c>
      <c r="C33" s="5">
        <v>4.47E-3</v>
      </c>
      <c r="D33" s="11">
        <f t="shared" si="0"/>
        <v>3.1900000000000001E-3</v>
      </c>
      <c r="E33" s="15">
        <f t="shared" si="1"/>
        <v>1.447E-2</v>
      </c>
      <c r="F33" s="5">
        <v>1.039E-2</v>
      </c>
      <c r="G33" s="11">
        <f t="shared" si="2"/>
        <v>7.4200000000000004E-3</v>
      </c>
      <c r="H33" s="15">
        <f t="shared" si="3"/>
        <v>2.0389999999999998E-2</v>
      </c>
      <c r="I33" s="5">
        <v>1.9689999999999999E-2</v>
      </c>
      <c r="J33" s="11">
        <f t="shared" si="4"/>
        <v>1.406E-2</v>
      </c>
      <c r="K33" s="15">
        <f t="shared" si="5"/>
        <v>2.9690000000000001E-2</v>
      </c>
      <c r="L33" s="5">
        <v>3.5500000000000002E-3</v>
      </c>
      <c r="M33" s="11">
        <f t="shared" si="6"/>
        <v>2.5300000000000001E-3</v>
      </c>
      <c r="N33" s="15">
        <f t="shared" si="7"/>
        <v>1.355E-2</v>
      </c>
      <c r="O33" s="5">
        <v>4.5999999999999999E-3</v>
      </c>
      <c r="P33" s="11">
        <f t="shared" si="8"/>
        <v>3.2799999999999999E-3</v>
      </c>
      <c r="Q33" s="15">
        <f t="shared" si="9"/>
        <v>1.46E-2</v>
      </c>
      <c r="R33" s="5">
        <v>3.98E-3</v>
      </c>
      <c r="S33" s="11">
        <f t="shared" si="10"/>
        <v>2.8400000000000001E-3</v>
      </c>
      <c r="T33" s="15">
        <f t="shared" si="11"/>
        <v>1.3979999999999999E-2</v>
      </c>
      <c r="U33" s="5">
        <v>4.3699999999999998E-3</v>
      </c>
      <c r="V33" s="11">
        <f t="shared" si="12"/>
        <v>3.1199999999999999E-3</v>
      </c>
      <c r="W33" s="15">
        <f t="shared" si="13"/>
        <v>1.4370000000000001E-2</v>
      </c>
    </row>
    <row r="34" spans="2:23" x14ac:dyDescent="0.25">
      <c r="B34" s="4">
        <v>24</v>
      </c>
      <c r="C34" s="5">
        <v>5.1599999999999997E-3</v>
      </c>
      <c r="D34" s="11">
        <f t="shared" si="0"/>
        <v>3.6900000000000001E-3</v>
      </c>
      <c r="E34" s="15">
        <f t="shared" si="1"/>
        <v>1.516E-2</v>
      </c>
      <c r="F34" s="5">
        <v>1.035E-2</v>
      </c>
      <c r="G34" s="11">
        <f t="shared" si="2"/>
        <v>7.4000000000000003E-3</v>
      </c>
      <c r="H34" s="15">
        <f t="shared" si="3"/>
        <v>2.035E-2</v>
      </c>
      <c r="I34" s="5">
        <v>1.9709999999999998E-2</v>
      </c>
      <c r="J34" s="11">
        <f t="shared" si="4"/>
        <v>1.41E-2</v>
      </c>
      <c r="K34" s="15">
        <f t="shared" si="5"/>
        <v>2.971E-2</v>
      </c>
      <c r="L34" s="5">
        <v>4.1900000000000001E-3</v>
      </c>
      <c r="M34" s="11">
        <f t="shared" si="6"/>
        <v>3.0000000000000001E-3</v>
      </c>
      <c r="N34" s="15">
        <f t="shared" si="7"/>
        <v>1.4189999999999999E-2</v>
      </c>
      <c r="O34" s="5">
        <v>4.7099999999999998E-3</v>
      </c>
      <c r="P34" s="11">
        <f t="shared" si="8"/>
        <v>3.3700000000000002E-3</v>
      </c>
      <c r="Q34" s="15">
        <f t="shared" si="9"/>
        <v>1.4710000000000001E-2</v>
      </c>
      <c r="R34" s="5">
        <v>4.6899999999999997E-3</v>
      </c>
      <c r="S34" s="11">
        <f t="shared" si="10"/>
        <v>3.3500000000000001E-3</v>
      </c>
      <c r="T34" s="15">
        <f t="shared" si="11"/>
        <v>1.469E-2</v>
      </c>
      <c r="U34" s="5">
        <v>5.0699999999999999E-3</v>
      </c>
      <c r="V34" s="11">
        <f t="shared" si="12"/>
        <v>3.63E-3</v>
      </c>
      <c r="W34" s="15">
        <f t="shared" si="13"/>
        <v>1.507E-2</v>
      </c>
    </row>
    <row r="35" spans="2:23" x14ac:dyDescent="0.25">
      <c r="B35" s="6">
        <v>25</v>
      </c>
      <c r="C35" s="7">
        <v>5.8900000000000003E-3</v>
      </c>
      <c r="D35" s="12">
        <f t="shared" si="0"/>
        <v>4.2199999999999998E-3</v>
      </c>
      <c r="E35" s="16">
        <f t="shared" si="1"/>
        <v>1.5890000000000001E-2</v>
      </c>
      <c r="F35" s="7">
        <v>1.0279999999999999E-2</v>
      </c>
      <c r="G35" s="12">
        <f t="shared" si="2"/>
        <v>7.3600000000000002E-3</v>
      </c>
      <c r="H35" s="16">
        <f t="shared" si="3"/>
        <v>2.0279999999999999E-2</v>
      </c>
      <c r="I35" s="7">
        <v>1.9709999999999998E-2</v>
      </c>
      <c r="J35" s="12">
        <f t="shared" si="4"/>
        <v>1.4120000000000001E-2</v>
      </c>
      <c r="K35" s="16">
        <f t="shared" si="5"/>
        <v>2.971E-2</v>
      </c>
      <c r="L35" s="7">
        <v>4.81E-3</v>
      </c>
      <c r="M35" s="12">
        <f t="shared" si="6"/>
        <v>3.4499999999999999E-3</v>
      </c>
      <c r="N35" s="16">
        <f t="shared" si="7"/>
        <v>1.481E-2</v>
      </c>
      <c r="O35" s="7">
        <v>4.8399999999999997E-3</v>
      </c>
      <c r="P35" s="12">
        <f t="shared" si="8"/>
        <v>3.47E-3</v>
      </c>
      <c r="Q35" s="16">
        <f t="shared" si="9"/>
        <v>1.4840000000000001E-2</v>
      </c>
      <c r="R35" s="7">
        <v>5.4200000000000003E-3</v>
      </c>
      <c r="S35" s="12">
        <f t="shared" si="10"/>
        <v>3.8800000000000002E-3</v>
      </c>
      <c r="T35" s="16">
        <f t="shared" si="11"/>
        <v>1.542E-2</v>
      </c>
      <c r="U35" s="7">
        <v>5.79E-3</v>
      </c>
      <c r="V35" s="12">
        <f t="shared" si="12"/>
        <v>4.15E-3</v>
      </c>
      <c r="W35" s="16">
        <f t="shared" si="13"/>
        <v>1.5789999999999998E-2</v>
      </c>
    </row>
    <row r="36" spans="2:23" x14ac:dyDescent="0.25">
      <c r="B36" s="4">
        <v>26</v>
      </c>
      <c r="C36" s="5">
        <v>6.62E-3</v>
      </c>
      <c r="D36" s="11">
        <f t="shared" si="0"/>
        <v>4.7499999999999999E-3</v>
      </c>
      <c r="E36" s="15">
        <f t="shared" si="1"/>
        <v>1.6619999999999999E-2</v>
      </c>
      <c r="F36" s="5">
        <v>1.017E-2</v>
      </c>
      <c r="G36" s="11">
        <f t="shared" si="2"/>
        <v>7.3000000000000001E-3</v>
      </c>
      <c r="H36" s="15">
        <f t="shared" si="3"/>
        <v>2.017E-2</v>
      </c>
      <c r="I36" s="5">
        <v>1.9689999999999999E-2</v>
      </c>
      <c r="J36" s="11">
        <f t="shared" si="4"/>
        <v>1.413E-2</v>
      </c>
      <c r="K36" s="15">
        <f t="shared" si="5"/>
        <v>2.9690000000000001E-2</v>
      </c>
      <c r="L36" s="5">
        <v>5.4099999999999999E-3</v>
      </c>
      <c r="M36" s="11">
        <f t="shared" si="6"/>
        <v>3.8800000000000002E-3</v>
      </c>
      <c r="N36" s="15">
        <f t="shared" si="7"/>
        <v>1.541E-2</v>
      </c>
      <c r="O36" s="5">
        <v>5.0000000000000001E-3</v>
      </c>
      <c r="P36" s="11">
        <f t="shared" si="8"/>
        <v>3.5899999999999999E-3</v>
      </c>
      <c r="Q36" s="15">
        <f t="shared" si="9"/>
        <v>1.4999999999999999E-2</v>
      </c>
      <c r="R36" s="5">
        <v>6.1700000000000001E-3</v>
      </c>
      <c r="S36" s="11">
        <f t="shared" si="10"/>
        <v>4.4299999999999999E-3</v>
      </c>
      <c r="T36" s="15">
        <f t="shared" si="11"/>
        <v>1.617E-2</v>
      </c>
      <c r="U36" s="5">
        <v>6.5300000000000002E-3</v>
      </c>
      <c r="V36" s="11">
        <f t="shared" si="12"/>
        <v>4.6899999999999997E-3</v>
      </c>
      <c r="W36" s="15">
        <f t="shared" si="13"/>
        <v>1.653E-2</v>
      </c>
    </row>
    <row r="37" spans="2:23" x14ac:dyDescent="0.25">
      <c r="B37" s="4">
        <v>27</v>
      </c>
      <c r="C37" s="5">
        <v>7.3499999999999998E-3</v>
      </c>
      <c r="D37" s="11">
        <f t="shared" si="0"/>
        <v>5.28E-3</v>
      </c>
      <c r="E37" s="15">
        <f t="shared" si="1"/>
        <v>1.7350000000000001E-2</v>
      </c>
      <c r="F37" s="5">
        <v>1.0070000000000001E-2</v>
      </c>
      <c r="G37" s="11">
        <f t="shared" si="2"/>
        <v>7.2399999999999999E-3</v>
      </c>
      <c r="H37" s="15">
        <f t="shared" si="3"/>
        <v>2.0070000000000001E-2</v>
      </c>
      <c r="I37" s="5">
        <v>1.967E-2</v>
      </c>
      <c r="J37" s="11">
        <f t="shared" si="4"/>
        <v>1.414E-2</v>
      </c>
      <c r="K37" s="15">
        <f t="shared" si="5"/>
        <v>2.9669999999999998E-2</v>
      </c>
      <c r="L37" s="5">
        <v>5.9899999999999997E-3</v>
      </c>
      <c r="M37" s="11">
        <f t="shared" si="6"/>
        <v>4.3099999999999996E-3</v>
      </c>
      <c r="N37" s="15">
        <f t="shared" si="7"/>
        <v>1.5990000000000001E-2</v>
      </c>
      <c r="O37" s="5">
        <v>5.1900000000000002E-3</v>
      </c>
      <c r="P37" s="11">
        <f t="shared" si="8"/>
        <v>3.7299999999999998E-3</v>
      </c>
      <c r="Q37" s="15">
        <f t="shared" si="9"/>
        <v>1.519E-2</v>
      </c>
      <c r="R37" s="5">
        <v>6.9100000000000003E-3</v>
      </c>
      <c r="S37" s="11">
        <f t="shared" si="10"/>
        <v>4.9699999999999996E-3</v>
      </c>
      <c r="T37" s="15">
        <f t="shared" si="11"/>
        <v>1.6910000000000001E-2</v>
      </c>
      <c r="U37" s="5">
        <v>7.26E-3</v>
      </c>
      <c r="V37" s="11">
        <f t="shared" si="12"/>
        <v>5.2199999999999998E-3</v>
      </c>
      <c r="W37" s="15">
        <f t="shared" si="13"/>
        <v>1.7260000000000001E-2</v>
      </c>
    </row>
    <row r="38" spans="2:23" x14ac:dyDescent="0.25">
      <c r="B38" s="4">
        <v>28</v>
      </c>
      <c r="C38" s="5">
        <v>8.0700000000000008E-3</v>
      </c>
      <c r="D38" s="11">
        <f t="shared" si="0"/>
        <v>5.8100000000000001E-3</v>
      </c>
      <c r="E38" s="15">
        <f t="shared" si="1"/>
        <v>1.8069999999999999E-2</v>
      </c>
      <c r="F38" s="5">
        <v>0.01</v>
      </c>
      <c r="G38" s="11">
        <f t="shared" si="2"/>
        <v>7.1999999999999998E-3</v>
      </c>
      <c r="H38" s="15">
        <f t="shared" si="3"/>
        <v>0.02</v>
      </c>
      <c r="I38" s="5">
        <v>1.966E-2</v>
      </c>
      <c r="J38" s="11">
        <f t="shared" si="4"/>
        <v>1.4160000000000001E-2</v>
      </c>
      <c r="K38" s="15">
        <f t="shared" si="5"/>
        <v>2.9659999999999999E-2</v>
      </c>
      <c r="L38" s="5">
        <v>6.5399999999999998E-3</v>
      </c>
      <c r="M38" s="11">
        <f t="shared" si="6"/>
        <v>4.7099999999999998E-3</v>
      </c>
      <c r="N38" s="15">
        <f t="shared" si="7"/>
        <v>1.6539999999999999E-2</v>
      </c>
      <c r="O38" s="5">
        <v>5.4299999999999999E-3</v>
      </c>
      <c r="P38" s="11">
        <f t="shared" si="8"/>
        <v>3.9100000000000003E-3</v>
      </c>
      <c r="Q38" s="15">
        <f t="shared" si="9"/>
        <v>1.5429999999999999E-2</v>
      </c>
      <c r="R38" s="5">
        <v>7.6400000000000001E-3</v>
      </c>
      <c r="S38" s="11">
        <f t="shared" si="10"/>
        <v>5.4999999999999997E-3</v>
      </c>
      <c r="T38" s="15">
        <f t="shared" si="11"/>
        <v>1.7639999999999999E-2</v>
      </c>
      <c r="U38" s="5">
        <v>7.9799999999999992E-3</v>
      </c>
      <c r="V38" s="11">
        <f t="shared" si="12"/>
        <v>5.7499999999999999E-3</v>
      </c>
      <c r="W38" s="15">
        <f t="shared" si="13"/>
        <v>1.7979999999999999E-2</v>
      </c>
    </row>
    <row r="39" spans="2:23" x14ac:dyDescent="0.25">
      <c r="B39" s="4">
        <v>29</v>
      </c>
      <c r="C39" s="5">
        <v>8.7799999999999996E-3</v>
      </c>
      <c r="D39" s="11">
        <f t="shared" si="0"/>
        <v>6.3400000000000001E-3</v>
      </c>
      <c r="E39" s="15">
        <f t="shared" si="1"/>
        <v>1.8780000000000002E-2</v>
      </c>
      <c r="F39" s="5">
        <v>9.9900000000000006E-3</v>
      </c>
      <c r="G39" s="11">
        <f t="shared" si="2"/>
        <v>7.2100000000000003E-3</v>
      </c>
      <c r="H39" s="15">
        <f t="shared" si="3"/>
        <v>1.9990000000000001E-2</v>
      </c>
      <c r="I39" s="5">
        <v>1.9689999999999999E-2</v>
      </c>
      <c r="J39" s="11">
        <f t="shared" si="4"/>
        <v>1.421E-2</v>
      </c>
      <c r="K39" s="15">
        <f t="shared" si="5"/>
        <v>2.9690000000000001E-2</v>
      </c>
      <c r="L39" s="5">
        <v>7.0800000000000004E-3</v>
      </c>
      <c r="M39" s="11">
        <f t="shared" si="6"/>
        <v>5.11E-3</v>
      </c>
      <c r="N39" s="15">
        <f t="shared" si="7"/>
        <v>1.7080000000000001E-2</v>
      </c>
      <c r="O39" s="5">
        <v>5.7200000000000003E-3</v>
      </c>
      <c r="P39" s="11">
        <f t="shared" si="8"/>
        <v>4.13E-3</v>
      </c>
      <c r="Q39" s="15">
        <f t="shared" si="9"/>
        <v>1.5720000000000001E-2</v>
      </c>
      <c r="R39" s="5">
        <v>8.3599999999999994E-3</v>
      </c>
      <c r="S39" s="11">
        <f t="shared" si="10"/>
        <v>6.0299999999999998E-3</v>
      </c>
      <c r="T39" s="15">
        <f t="shared" si="11"/>
        <v>1.8360000000000001E-2</v>
      </c>
      <c r="U39" s="5">
        <v>8.6899999999999998E-3</v>
      </c>
      <c r="V39" s="11">
        <f t="shared" si="12"/>
        <v>6.2700000000000004E-3</v>
      </c>
      <c r="W39" s="15">
        <f t="shared" si="13"/>
        <v>1.8689999999999998E-2</v>
      </c>
    </row>
    <row r="40" spans="2:23" ht="15.75" thickBot="1" x14ac:dyDescent="0.3">
      <c r="B40" s="6">
        <v>30</v>
      </c>
      <c r="C40" s="7">
        <v>9.4699999999999993E-3</v>
      </c>
      <c r="D40" s="12">
        <f t="shared" si="0"/>
        <v>6.8500000000000002E-3</v>
      </c>
      <c r="E40" s="16">
        <f t="shared" si="1"/>
        <v>1.9470000000000001E-2</v>
      </c>
      <c r="F40" s="7">
        <v>1.0070000000000001E-2</v>
      </c>
      <c r="G40" s="12">
        <f t="shared" si="2"/>
        <v>7.28E-3</v>
      </c>
      <c r="H40" s="16">
        <f t="shared" si="3"/>
        <v>2.0070000000000001E-2</v>
      </c>
      <c r="I40" s="7">
        <v>1.976E-2</v>
      </c>
      <c r="J40" s="12">
        <f t="shared" si="4"/>
        <v>1.4279999999999999E-2</v>
      </c>
      <c r="K40" s="16">
        <f t="shared" si="5"/>
        <v>2.9760000000000002E-2</v>
      </c>
      <c r="L40" s="7">
        <v>7.5900000000000004E-3</v>
      </c>
      <c r="M40" s="12">
        <f t="shared" si="6"/>
        <v>5.4900000000000001E-3</v>
      </c>
      <c r="N40" s="16">
        <f t="shared" si="7"/>
        <v>1.7590000000000001E-2</v>
      </c>
      <c r="O40" s="7">
        <v>6.0600000000000003E-3</v>
      </c>
      <c r="P40" s="12">
        <f t="shared" si="8"/>
        <v>4.3800000000000002E-3</v>
      </c>
      <c r="Q40" s="16">
        <f t="shared" si="9"/>
        <v>1.6060000000000001E-2</v>
      </c>
      <c r="R40" s="7">
        <v>9.0699999999999999E-3</v>
      </c>
      <c r="S40" s="12">
        <f t="shared" si="10"/>
        <v>6.5599999999999999E-3</v>
      </c>
      <c r="T40" s="16">
        <f t="shared" si="11"/>
        <v>1.907E-2</v>
      </c>
      <c r="U40" s="7">
        <v>9.3900000000000008E-3</v>
      </c>
      <c r="V40" s="12">
        <f t="shared" si="12"/>
        <v>6.79E-3</v>
      </c>
      <c r="W40" s="16">
        <f t="shared" si="13"/>
        <v>1.9390000000000001E-2</v>
      </c>
    </row>
    <row r="41" spans="2:23" x14ac:dyDescent="0.25">
      <c r="B41" s="2">
        <v>31</v>
      </c>
      <c r="C41" s="3">
        <v>1.014E-2</v>
      </c>
      <c r="D41" s="10">
        <f t="shared" si="0"/>
        <v>7.3400000000000002E-3</v>
      </c>
      <c r="E41" s="14">
        <f t="shared" si="1"/>
        <v>2.0140000000000002E-2</v>
      </c>
      <c r="F41" s="3">
        <v>1.025E-2</v>
      </c>
      <c r="G41" s="10">
        <f t="shared" si="2"/>
        <v>7.4200000000000004E-3</v>
      </c>
      <c r="H41" s="14">
        <f t="shared" si="3"/>
        <v>2.0250000000000001E-2</v>
      </c>
      <c r="I41" s="3">
        <v>1.9879999999999998E-2</v>
      </c>
      <c r="J41" s="10">
        <f t="shared" si="4"/>
        <v>1.44E-2</v>
      </c>
      <c r="K41" s="14">
        <f t="shared" si="5"/>
        <v>2.988E-2</v>
      </c>
      <c r="L41" s="3">
        <v>8.0800000000000004E-3</v>
      </c>
      <c r="M41" s="10">
        <f t="shared" si="6"/>
        <v>5.8500000000000002E-3</v>
      </c>
      <c r="N41" s="14">
        <f t="shared" si="7"/>
        <v>1.8079999999999999E-2</v>
      </c>
      <c r="O41" s="3">
        <v>6.4599999999999996E-3</v>
      </c>
      <c r="P41" s="10">
        <f t="shared" si="8"/>
        <v>4.6800000000000001E-3</v>
      </c>
      <c r="Q41" s="14">
        <f t="shared" si="9"/>
        <v>1.6459999999999999E-2</v>
      </c>
      <c r="R41" s="3">
        <v>9.75E-3</v>
      </c>
      <c r="S41" s="10">
        <f t="shared" si="10"/>
        <v>7.0600000000000003E-3</v>
      </c>
      <c r="T41" s="14">
        <f t="shared" si="11"/>
        <v>1.975E-2</v>
      </c>
      <c r="U41" s="3">
        <v>1.0059999999999999E-2</v>
      </c>
      <c r="V41" s="10">
        <f t="shared" si="12"/>
        <v>7.28E-3</v>
      </c>
      <c r="W41" s="14">
        <f t="shared" si="13"/>
        <v>2.0060000000000001E-2</v>
      </c>
    </row>
    <row r="42" spans="2:23" x14ac:dyDescent="0.25">
      <c r="B42" s="4">
        <v>32</v>
      </c>
      <c r="C42" s="5">
        <v>1.0800000000000001E-2</v>
      </c>
      <c r="D42" s="11">
        <f t="shared" si="0"/>
        <v>7.8300000000000002E-3</v>
      </c>
      <c r="E42" s="15">
        <f t="shared" si="1"/>
        <v>2.0799999999999999E-2</v>
      </c>
      <c r="F42" s="5">
        <v>1.0500000000000001E-2</v>
      </c>
      <c r="G42" s="11">
        <f t="shared" si="2"/>
        <v>7.62E-3</v>
      </c>
      <c r="H42" s="15">
        <f t="shared" si="3"/>
        <v>2.0500000000000001E-2</v>
      </c>
      <c r="I42" s="5">
        <v>2.0039999999999999E-2</v>
      </c>
      <c r="J42" s="11">
        <f t="shared" si="4"/>
        <v>1.4540000000000001E-2</v>
      </c>
      <c r="K42" s="15">
        <f t="shared" si="5"/>
        <v>3.0040000000000001E-2</v>
      </c>
      <c r="L42" s="5">
        <v>8.5500000000000003E-3</v>
      </c>
      <c r="M42" s="11">
        <f t="shared" si="6"/>
        <v>6.1999999999999998E-3</v>
      </c>
      <c r="N42" s="15">
        <f t="shared" si="7"/>
        <v>1.8550000000000001E-2</v>
      </c>
      <c r="O42" s="5">
        <v>6.8999999999999999E-3</v>
      </c>
      <c r="P42" s="11">
        <f t="shared" si="8"/>
        <v>5.0099999999999997E-3</v>
      </c>
      <c r="Q42" s="15">
        <f t="shared" si="9"/>
        <v>1.6899999999999998E-2</v>
      </c>
      <c r="R42" s="5">
        <v>1.0410000000000001E-2</v>
      </c>
      <c r="S42" s="11">
        <f t="shared" si="10"/>
        <v>7.5500000000000003E-3</v>
      </c>
      <c r="T42" s="15">
        <f t="shared" si="11"/>
        <v>2.0410000000000001E-2</v>
      </c>
      <c r="U42" s="5">
        <v>1.072E-2</v>
      </c>
      <c r="V42" s="11">
        <f t="shared" si="12"/>
        <v>7.7799999999999996E-3</v>
      </c>
      <c r="W42" s="15">
        <f t="shared" si="13"/>
        <v>2.0719999999999999E-2</v>
      </c>
    </row>
    <row r="43" spans="2:23" x14ac:dyDescent="0.25">
      <c r="B43" s="4">
        <v>33</v>
      </c>
      <c r="C43" s="5">
        <v>1.1429999999999999E-2</v>
      </c>
      <c r="D43" s="11">
        <f t="shared" ref="D43:D74" si="14">IF(C43&lt;0,C43,ROUND(C43 - INDEX(ShockDown,$B43)*ABS(C43),5))</f>
        <v>8.3099999999999997E-3</v>
      </c>
      <c r="E43" s="15">
        <f t="shared" ref="E43:E74" si="15">ROUND(C43 + MAX(0.01,INDEX(ShockUp,$B43)*ABS(C43)),5)</f>
        <v>2.1430000000000001E-2</v>
      </c>
      <c r="F43" s="5">
        <v>1.081E-2</v>
      </c>
      <c r="G43" s="11">
        <f t="shared" ref="G43:G74" si="16">IF(F43&lt;0,F43,ROUND(F43 - INDEX(ShockDown,$B43)*ABS(F43),5))</f>
        <v>7.8600000000000007E-3</v>
      </c>
      <c r="H43" s="15">
        <f t="shared" ref="H43:H74" si="17">ROUND(F43 + MAX(0.01,INDEX(ShockUp,$B43)*ABS(F43)),5)</f>
        <v>2.0809999999999999E-2</v>
      </c>
      <c r="I43" s="5">
        <v>2.0230000000000001E-2</v>
      </c>
      <c r="J43" s="11">
        <f t="shared" ref="J43:J74" si="18">IF(I43&lt;0,I43,ROUND(I43 - INDEX(ShockDown,$B43)*ABS(I43),5))</f>
        <v>1.47E-2</v>
      </c>
      <c r="K43" s="15">
        <f t="shared" ref="K43:K74" si="19">ROUND(I43 + MAX(0.01,INDEX(ShockUp,$B43)*ABS(I43)),5)</f>
        <v>3.023E-2</v>
      </c>
      <c r="L43" s="5">
        <v>9.0100000000000006E-3</v>
      </c>
      <c r="M43" s="11">
        <f t="shared" ref="M43:M74" si="20">IF(L43&lt;0,L43,ROUND(L43 - INDEX(ShockDown,$B43)*ABS(L43),5))</f>
        <v>6.5500000000000003E-3</v>
      </c>
      <c r="N43" s="15">
        <f t="shared" ref="N43:N74" si="21">ROUND(L43 + MAX(0.01,INDEX(ShockUp,$B43)*ABS(L43)),5)</f>
        <v>1.9009999999999999E-2</v>
      </c>
      <c r="O43" s="5">
        <v>7.3600000000000002E-3</v>
      </c>
      <c r="P43" s="11">
        <f t="shared" ref="P43:P74" si="22">IF(O43&lt;0,O43,ROUND(O43 - INDEX(ShockDown,$B43)*ABS(O43),5))</f>
        <v>5.3499999999999997E-3</v>
      </c>
      <c r="Q43" s="15">
        <f t="shared" ref="Q43:Q74" si="23">ROUND(O43 + MAX(0.01,INDEX(ShockUp,$B43)*ABS(O43)),5)</f>
        <v>1.736E-2</v>
      </c>
      <c r="R43" s="5">
        <v>1.106E-2</v>
      </c>
      <c r="S43" s="11">
        <f t="shared" si="10"/>
        <v>8.0400000000000003E-3</v>
      </c>
      <c r="T43" s="15">
        <f t="shared" si="11"/>
        <v>2.1059999999999999E-2</v>
      </c>
      <c r="U43" s="5">
        <v>1.1350000000000001E-2</v>
      </c>
      <c r="V43" s="11">
        <f t="shared" si="12"/>
        <v>8.2500000000000004E-3</v>
      </c>
      <c r="W43" s="15">
        <f t="shared" si="13"/>
        <v>2.1350000000000001E-2</v>
      </c>
    </row>
    <row r="44" spans="2:23" x14ac:dyDescent="0.25">
      <c r="B44" s="4">
        <v>34</v>
      </c>
      <c r="C44" s="5">
        <v>1.204E-2</v>
      </c>
      <c r="D44" s="11">
        <f t="shared" si="14"/>
        <v>8.77E-3</v>
      </c>
      <c r="E44" s="15">
        <f t="shared" si="15"/>
        <v>2.2040000000000001E-2</v>
      </c>
      <c r="F44" s="5">
        <v>1.116E-2</v>
      </c>
      <c r="G44" s="11">
        <f t="shared" si="16"/>
        <v>8.1200000000000005E-3</v>
      </c>
      <c r="H44" s="15">
        <f t="shared" si="17"/>
        <v>2.1160000000000002E-2</v>
      </c>
      <c r="I44" s="5">
        <v>2.0449999999999999E-2</v>
      </c>
      <c r="J44" s="11">
        <f t="shared" si="18"/>
        <v>1.489E-2</v>
      </c>
      <c r="K44" s="15">
        <f t="shared" si="19"/>
        <v>3.0450000000000001E-2</v>
      </c>
      <c r="L44" s="5">
        <v>9.4400000000000005E-3</v>
      </c>
      <c r="M44" s="11">
        <f t="shared" si="20"/>
        <v>6.8700000000000002E-3</v>
      </c>
      <c r="N44" s="15">
        <f t="shared" si="21"/>
        <v>1.9439999999999999E-2</v>
      </c>
      <c r="O44" s="5">
        <v>7.8499999999999993E-3</v>
      </c>
      <c r="P44" s="11">
        <f t="shared" si="22"/>
        <v>5.7099999999999998E-3</v>
      </c>
      <c r="Q44" s="15">
        <f t="shared" si="23"/>
        <v>1.7850000000000001E-2</v>
      </c>
      <c r="R44" s="5">
        <v>1.1679999999999999E-2</v>
      </c>
      <c r="S44" s="11">
        <f t="shared" si="10"/>
        <v>8.5000000000000006E-3</v>
      </c>
      <c r="T44" s="15">
        <f t="shared" si="11"/>
        <v>2.1680000000000001E-2</v>
      </c>
      <c r="U44" s="5">
        <v>1.197E-2</v>
      </c>
      <c r="V44" s="11">
        <f t="shared" si="12"/>
        <v>8.7100000000000007E-3</v>
      </c>
      <c r="W44" s="15">
        <f t="shared" si="13"/>
        <v>2.197E-2</v>
      </c>
    </row>
    <row r="45" spans="2:23" x14ac:dyDescent="0.25">
      <c r="B45" s="6">
        <v>35</v>
      </c>
      <c r="C45" s="7">
        <v>1.2630000000000001E-2</v>
      </c>
      <c r="D45" s="12">
        <f t="shared" si="14"/>
        <v>9.2099999999999994E-3</v>
      </c>
      <c r="E45" s="16">
        <f t="shared" si="15"/>
        <v>2.2630000000000001E-2</v>
      </c>
      <c r="F45" s="7">
        <v>1.153E-2</v>
      </c>
      <c r="G45" s="12">
        <f t="shared" si="16"/>
        <v>8.4100000000000008E-3</v>
      </c>
      <c r="H45" s="16">
        <f t="shared" si="17"/>
        <v>2.1530000000000001E-2</v>
      </c>
      <c r="I45" s="7">
        <v>2.068E-2</v>
      </c>
      <c r="J45" s="12">
        <f t="shared" si="18"/>
        <v>1.508E-2</v>
      </c>
      <c r="K45" s="16">
        <f t="shared" si="19"/>
        <v>3.0679999999999999E-2</v>
      </c>
      <c r="L45" s="7">
        <v>9.8600000000000007E-3</v>
      </c>
      <c r="M45" s="12">
        <f t="shared" si="20"/>
        <v>7.1900000000000002E-3</v>
      </c>
      <c r="N45" s="16">
        <f t="shared" si="21"/>
        <v>1.9859999999999999E-2</v>
      </c>
      <c r="O45" s="7">
        <v>8.3499999999999998E-3</v>
      </c>
      <c r="P45" s="12">
        <f t="shared" si="22"/>
        <v>6.0899999999999999E-3</v>
      </c>
      <c r="Q45" s="16">
        <f t="shared" si="23"/>
        <v>1.8350000000000002E-2</v>
      </c>
      <c r="R45" s="7">
        <v>1.227E-2</v>
      </c>
      <c r="S45" s="12">
        <f t="shared" si="10"/>
        <v>8.9499999999999996E-3</v>
      </c>
      <c r="T45" s="16">
        <f t="shared" si="11"/>
        <v>2.2270000000000002E-2</v>
      </c>
      <c r="U45" s="7">
        <v>1.256E-2</v>
      </c>
      <c r="V45" s="12">
        <f t="shared" si="12"/>
        <v>9.1599999999999997E-3</v>
      </c>
      <c r="W45" s="16">
        <f t="shared" si="13"/>
        <v>2.256E-2</v>
      </c>
    </row>
    <row r="46" spans="2:23" x14ac:dyDescent="0.25">
      <c r="B46" s="4">
        <v>36</v>
      </c>
      <c r="C46" s="5">
        <v>1.32E-2</v>
      </c>
      <c r="D46" s="11">
        <f t="shared" si="14"/>
        <v>9.6399999999999993E-3</v>
      </c>
      <c r="E46" s="15">
        <f t="shared" si="15"/>
        <v>2.3199999999999998E-2</v>
      </c>
      <c r="F46" s="5">
        <v>1.193E-2</v>
      </c>
      <c r="G46" s="11">
        <f t="shared" si="16"/>
        <v>8.7200000000000003E-3</v>
      </c>
      <c r="H46" s="15">
        <f t="shared" si="17"/>
        <v>2.1930000000000002E-2</v>
      </c>
      <c r="I46" s="5">
        <v>2.0920000000000001E-2</v>
      </c>
      <c r="J46" s="11">
        <f t="shared" si="18"/>
        <v>1.528E-2</v>
      </c>
      <c r="K46" s="15">
        <f t="shared" si="19"/>
        <v>3.092E-2</v>
      </c>
      <c r="L46" s="5">
        <v>1.025E-2</v>
      </c>
      <c r="M46" s="11">
        <f t="shared" si="20"/>
        <v>7.4900000000000001E-3</v>
      </c>
      <c r="N46" s="15">
        <f t="shared" si="21"/>
        <v>2.0250000000000001E-2</v>
      </c>
      <c r="O46" s="5">
        <v>8.8500000000000002E-3</v>
      </c>
      <c r="P46" s="11">
        <f t="shared" si="22"/>
        <v>6.4700000000000001E-3</v>
      </c>
      <c r="Q46" s="15">
        <f t="shared" si="23"/>
        <v>1.8849999999999999E-2</v>
      </c>
      <c r="R46" s="5">
        <v>1.285E-2</v>
      </c>
      <c r="S46" s="11">
        <f t="shared" si="10"/>
        <v>9.3900000000000008E-3</v>
      </c>
      <c r="T46" s="15">
        <f t="shared" si="11"/>
        <v>2.2849999999999999E-2</v>
      </c>
      <c r="U46" s="5">
        <v>1.3129999999999999E-2</v>
      </c>
      <c r="V46" s="11">
        <f t="shared" si="12"/>
        <v>9.5899999999999996E-3</v>
      </c>
      <c r="W46" s="15">
        <f t="shared" si="13"/>
        <v>2.3130000000000001E-2</v>
      </c>
    </row>
    <row r="47" spans="2:23" x14ac:dyDescent="0.25">
      <c r="B47" s="4">
        <v>37</v>
      </c>
      <c r="C47" s="5">
        <v>1.374E-2</v>
      </c>
      <c r="D47" s="11">
        <f t="shared" si="14"/>
        <v>1.0059999999999999E-2</v>
      </c>
      <c r="E47" s="15">
        <f t="shared" si="15"/>
        <v>2.3740000000000001E-2</v>
      </c>
      <c r="F47" s="5">
        <v>1.235E-2</v>
      </c>
      <c r="G47" s="11">
        <f t="shared" si="16"/>
        <v>9.0399999999999994E-3</v>
      </c>
      <c r="H47" s="15">
        <f t="shared" si="17"/>
        <v>2.2349999999999998E-2</v>
      </c>
      <c r="I47" s="5">
        <v>2.1170000000000001E-2</v>
      </c>
      <c r="J47" s="11">
        <f t="shared" si="18"/>
        <v>1.549E-2</v>
      </c>
      <c r="K47" s="15">
        <f t="shared" si="19"/>
        <v>3.117E-2</v>
      </c>
      <c r="L47" s="5">
        <v>1.064E-2</v>
      </c>
      <c r="M47" s="11">
        <f t="shared" si="20"/>
        <v>7.79E-3</v>
      </c>
      <c r="N47" s="15">
        <f t="shared" si="21"/>
        <v>2.0639999999999999E-2</v>
      </c>
      <c r="O47" s="5">
        <v>9.3500000000000007E-3</v>
      </c>
      <c r="P47" s="11">
        <f t="shared" si="22"/>
        <v>6.8399999999999997E-3</v>
      </c>
      <c r="Q47" s="15">
        <f t="shared" si="23"/>
        <v>1.9349999999999999E-2</v>
      </c>
      <c r="R47" s="5">
        <v>1.341E-2</v>
      </c>
      <c r="S47" s="11">
        <f t="shared" si="10"/>
        <v>9.8099999999999993E-3</v>
      </c>
      <c r="T47" s="15">
        <f t="shared" si="11"/>
        <v>2.341E-2</v>
      </c>
      <c r="U47" s="5">
        <v>1.367E-2</v>
      </c>
      <c r="V47" s="11">
        <f t="shared" si="12"/>
        <v>0.01</v>
      </c>
      <c r="W47" s="15">
        <f t="shared" si="13"/>
        <v>2.367E-2</v>
      </c>
    </row>
    <row r="48" spans="2:23" x14ac:dyDescent="0.25">
      <c r="B48" s="4">
        <v>38</v>
      </c>
      <c r="C48" s="5">
        <v>1.427E-2</v>
      </c>
      <c r="D48" s="11">
        <f t="shared" si="14"/>
        <v>1.0460000000000001E-2</v>
      </c>
      <c r="E48" s="15">
        <f t="shared" si="15"/>
        <v>2.427E-2</v>
      </c>
      <c r="F48" s="5">
        <v>1.277E-2</v>
      </c>
      <c r="G48" s="11">
        <f t="shared" si="16"/>
        <v>9.3600000000000003E-3</v>
      </c>
      <c r="H48" s="15">
        <f t="shared" si="17"/>
        <v>2.2769999999999999E-2</v>
      </c>
      <c r="I48" s="5">
        <v>2.1420000000000002E-2</v>
      </c>
      <c r="J48" s="11">
        <f t="shared" si="18"/>
        <v>1.5699999999999999E-2</v>
      </c>
      <c r="K48" s="15">
        <f t="shared" si="19"/>
        <v>3.1419999999999997E-2</v>
      </c>
      <c r="L48" s="5">
        <v>1.0999999999999999E-2</v>
      </c>
      <c r="M48" s="11">
        <f t="shared" si="20"/>
        <v>8.0599999999999995E-3</v>
      </c>
      <c r="N48" s="15">
        <f t="shared" si="21"/>
        <v>2.1000000000000001E-2</v>
      </c>
      <c r="O48" s="5">
        <v>9.8499999999999994E-3</v>
      </c>
      <c r="P48" s="11">
        <f t="shared" si="22"/>
        <v>7.2199999999999999E-3</v>
      </c>
      <c r="Q48" s="15">
        <f t="shared" si="23"/>
        <v>1.985E-2</v>
      </c>
      <c r="R48" s="5">
        <v>1.3939999999999999E-2</v>
      </c>
      <c r="S48" s="11">
        <f t="shared" si="10"/>
        <v>1.022E-2</v>
      </c>
      <c r="T48" s="15">
        <f t="shared" si="11"/>
        <v>2.3939999999999999E-2</v>
      </c>
      <c r="U48" s="5">
        <v>1.4200000000000001E-2</v>
      </c>
      <c r="V48" s="11">
        <f t="shared" si="12"/>
        <v>1.0410000000000001E-2</v>
      </c>
      <c r="W48" s="15">
        <f t="shared" si="13"/>
        <v>2.4199999999999999E-2</v>
      </c>
    </row>
    <row r="49" spans="2:23" x14ac:dyDescent="0.25">
      <c r="B49" s="4">
        <v>39</v>
      </c>
      <c r="C49" s="5">
        <v>1.477E-2</v>
      </c>
      <c r="D49" s="11">
        <f t="shared" si="14"/>
        <v>1.085E-2</v>
      </c>
      <c r="E49" s="15">
        <f t="shared" si="15"/>
        <v>2.477E-2</v>
      </c>
      <c r="F49" s="5">
        <v>1.319E-2</v>
      </c>
      <c r="G49" s="11">
        <f t="shared" si="16"/>
        <v>9.6900000000000007E-3</v>
      </c>
      <c r="H49" s="15">
        <f t="shared" si="17"/>
        <v>2.3189999999999999E-2</v>
      </c>
      <c r="I49" s="5">
        <v>2.1669999999999998E-2</v>
      </c>
      <c r="J49" s="11">
        <f t="shared" si="18"/>
        <v>1.592E-2</v>
      </c>
      <c r="K49" s="15">
        <f t="shared" si="19"/>
        <v>3.1669999999999997E-2</v>
      </c>
      <c r="L49" s="5">
        <v>1.1350000000000001E-2</v>
      </c>
      <c r="M49" s="11">
        <f t="shared" si="20"/>
        <v>8.3400000000000002E-3</v>
      </c>
      <c r="N49" s="15">
        <f t="shared" si="21"/>
        <v>2.1350000000000001E-2</v>
      </c>
      <c r="O49" s="5">
        <v>1.035E-2</v>
      </c>
      <c r="P49" s="11">
        <f t="shared" si="22"/>
        <v>7.6E-3</v>
      </c>
      <c r="Q49" s="15">
        <f t="shared" si="23"/>
        <v>2.035E-2</v>
      </c>
      <c r="R49" s="5">
        <v>1.4449999999999999E-2</v>
      </c>
      <c r="S49" s="11">
        <f t="shared" si="10"/>
        <v>1.061E-2</v>
      </c>
      <c r="T49" s="15">
        <f t="shared" si="11"/>
        <v>2.445E-2</v>
      </c>
      <c r="U49" s="5">
        <v>1.4710000000000001E-2</v>
      </c>
      <c r="V49" s="11">
        <f t="shared" si="12"/>
        <v>1.0800000000000001E-2</v>
      </c>
      <c r="W49" s="15">
        <f t="shared" si="13"/>
        <v>2.4709999999999999E-2</v>
      </c>
    </row>
    <row r="50" spans="2:23" x14ac:dyDescent="0.25">
      <c r="B50" s="6">
        <v>40</v>
      </c>
      <c r="C50" s="7">
        <v>1.5259999999999999E-2</v>
      </c>
      <c r="D50" s="12">
        <f t="shared" si="14"/>
        <v>1.123E-2</v>
      </c>
      <c r="E50" s="16">
        <f t="shared" si="15"/>
        <v>2.5260000000000001E-2</v>
      </c>
      <c r="F50" s="7">
        <v>1.3610000000000001E-2</v>
      </c>
      <c r="G50" s="12">
        <f t="shared" si="16"/>
        <v>1.001E-2</v>
      </c>
      <c r="H50" s="16">
        <f t="shared" si="17"/>
        <v>2.3609999999999999E-2</v>
      </c>
      <c r="I50" s="7">
        <v>2.1930000000000002E-2</v>
      </c>
      <c r="J50" s="12">
        <f t="shared" si="18"/>
        <v>1.6129999999999999E-2</v>
      </c>
      <c r="K50" s="16">
        <f t="shared" si="19"/>
        <v>3.193E-2</v>
      </c>
      <c r="L50" s="7">
        <v>1.1690000000000001E-2</v>
      </c>
      <c r="M50" s="12">
        <f t="shared" si="20"/>
        <v>8.6E-3</v>
      </c>
      <c r="N50" s="16">
        <f t="shared" si="21"/>
        <v>2.1690000000000001E-2</v>
      </c>
      <c r="O50" s="7">
        <v>1.0840000000000001E-2</v>
      </c>
      <c r="P50" s="12">
        <f t="shared" si="22"/>
        <v>7.9799999999999992E-3</v>
      </c>
      <c r="Q50" s="16">
        <f t="shared" si="23"/>
        <v>2.0840000000000001E-2</v>
      </c>
      <c r="R50" s="7">
        <v>1.495E-2</v>
      </c>
      <c r="S50" s="12">
        <f t="shared" si="10"/>
        <v>1.0999999999999999E-2</v>
      </c>
      <c r="T50" s="16">
        <f t="shared" si="11"/>
        <v>2.495E-2</v>
      </c>
      <c r="U50" s="7">
        <v>1.52E-2</v>
      </c>
      <c r="V50" s="12">
        <f t="shared" si="12"/>
        <v>1.1180000000000001E-2</v>
      </c>
      <c r="W50" s="16">
        <f t="shared" si="13"/>
        <v>2.52E-2</v>
      </c>
    </row>
    <row r="51" spans="2:23" x14ac:dyDescent="0.25">
      <c r="B51" s="4">
        <v>41</v>
      </c>
      <c r="C51" s="5">
        <v>1.5730000000000001E-2</v>
      </c>
      <c r="D51" s="11">
        <f t="shared" si="14"/>
        <v>1.159E-2</v>
      </c>
      <c r="E51" s="15">
        <f t="shared" si="15"/>
        <v>2.5729999999999999E-2</v>
      </c>
      <c r="F51" s="5">
        <v>1.4030000000000001E-2</v>
      </c>
      <c r="G51" s="11">
        <f t="shared" si="16"/>
        <v>1.034E-2</v>
      </c>
      <c r="H51" s="15">
        <f t="shared" si="17"/>
        <v>2.4029999999999999E-2</v>
      </c>
      <c r="I51" s="5">
        <v>2.2190000000000001E-2</v>
      </c>
      <c r="J51" s="11">
        <f t="shared" si="18"/>
        <v>1.635E-2</v>
      </c>
      <c r="K51" s="15">
        <f t="shared" si="19"/>
        <v>3.2190000000000003E-2</v>
      </c>
      <c r="L51" s="5">
        <v>1.201E-2</v>
      </c>
      <c r="M51" s="11">
        <f t="shared" si="20"/>
        <v>8.8500000000000002E-3</v>
      </c>
      <c r="N51" s="15">
        <f t="shared" si="21"/>
        <v>2.2009999999999998E-2</v>
      </c>
      <c r="O51" s="5">
        <v>1.132E-2</v>
      </c>
      <c r="P51" s="11">
        <f t="shared" si="22"/>
        <v>8.3400000000000002E-3</v>
      </c>
      <c r="Q51" s="15">
        <f t="shared" si="23"/>
        <v>2.1319999999999999E-2</v>
      </c>
      <c r="R51" s="5">
        <v>1.542E-2</v>
      </c>
      <c r="S51" s="11">
        <f t="shared" si="10"/>
        <v>1.136E-2</v>
      </c>
      <c r="T51" s="15">
        <f t="shared" si="11"/>
        <v>2.5420000000000002E-2</v>
      </c>
      <c r="U51" s="5">
        <v>1.567E-2</v>
      </c>
      <c r="V51" s="11">
        <f t="shared" si="12"/>
        <v>1.155E-2</v>
      </c>
      <c r="W51" s="15">
        <f t="shared" si="13"/>
        <v>2.5669999999999998E-2</v>
      </c>
    </row>
    <row r="52" spans="2:23" x14ac:dyDescent="0.25">
      <c r="B52" s="4">
        <v>42</v>
      </c>
      <c r="C52" s="5">
        <v>1.618E-2</v>
      </c>
      <c r="D52" s="11">
        <f t="shared" si="14"/>
        <v>1.1950000000000001E-2</v>
      </c>
      <c r="E52" s="15">
        <f t="shared" si="15"/>
        <v>2.6179999999999998E-2</v>
      </c>
      <c r="F52" s="5">
        <v>1.4449999999999999E-2</v>
      </c>
      <c r="G52" s="11">
        <f t="shared" si="16"/>
        <v>1.0670000000000001E-2</v>
      </c>
      <c r="H52" s="15">
        <f t="shared" si="17"/>
        <v>2.445E-2</v>
      </c>
      <c r="I52" s="5">
        <v>2.2440000000000002E-2</v>
      </c>
      <c r="J52" s="11">
        <f t="shared" si="18"/>
        <v>1.6570000000000001E-2</v>
      </c>
      <c r="K52" s="15">
        <f t="shared" si="19"/>
        <v>3.2439999999999997E-2</v>
      </c>
      <c r="L52" s="5">
        <v>1.2330000000000001E-2</v>
      </c>
      <c r="M52" s="11">
        <f t="shared" si="20"/>
        <v>9.1000000000000004E-3</v>
      </c>
      <c r="N52" s="15">
        <f t="shared" si="21"/>
        <v>2.2329999999999999E-2</v>
      </c>
      <c r="O52" s="5">
        <v>1.1780000000000001E-2</v>
      </c>
      <c r="P52" s="11">
        <f t="shared" si="22"/>
        <v>8.6999999999999994E-3</v>
      </c>
      <c r="Q52" s="15">
        <f t="shared" si="23"/>
        <v>2.1780000000000001E-2</v>
      </c>
      <c r="R52" s="5">
        <v>1.5879999999999998E-2</v>
      </c>
      <c r="S52" s="11">
        <f t="shared" si="10"/>
        <v>1.172E-2</v>
      </c>
      <c r="T52" s="15">
        <f t="shared" si="11"/>
        <v>2.588E-2</v>
      </c>
      <c r="U52" s="5">
        <v>1.6119999999999999E-2</v>
      </c>
      <c r="V52" s="11">
        <f t="shared" si="12"/>
        <v>1.1900000000000001E-2</v>
      </c>
      <c r="W52" s="15">
        <f t="shared" si="13"/>
        <v>2.6120000000000001E-2</v>
      </c>
    </row>
    <row r="53" spans="2:23" x14ac:dyDescent="0.25">
      <c r="B53" s="4">
        <v>43</v>
      </c>
      <c r="C53" s="5">
        <v>1.661E-2</v>
      </c>
      <c r="D53" s="11">
        <f t="shared" si="14"/>
        <v>1.2279999999999999E-2</v>
      </c>
      <c r="E53" s="15">
        <f t="shared" si="15"/>
        <v>2.6610000000000002E-2</v>
      </c>
      <c r="F53" s="5">
        <v>1.485E-2</v>
      </c>
      <c r="G53" s="11">
        <f t="shared" si="16"/>
        <v>1.098E-2</v>
      </c>
      <c r="H53" s="15">
        <f t="shared" si="17"/>
        <v>2.4850000000000001E-2</v>
      </c>
      <c r="I53" s="5">
        <v>2.2689999999999998E-2</v>
      </c>
      <c r="J53" s="11">
        <f t="shared" si="18"/>
        <v>1.678E-2</v>
      </c>
      <c r="K53" s="15">
        <f t="shared" si="19"/>
        <v>3.2689999999999997E-2</v>
      </c>
      <c r="L53" s="5">
        <v>1.2619999999999999E-2</v>
      </c>
      <c r="M53" s="11">
        <f t="shared" si="20"/>
        <v>9.3299999999999998E-3</v>
      </c>
      <c r="N53" s="15">
        <f t="shared" si="21"/>
        <v>2.2620000000000001E-2</v>
      </c>
      <c r="O53" s="5">
        <v>1.2239999999999999E-2</v>
      </c>
      <c r="P53" s="11">
        <f t="shared" si="22"/>
        <v>9.0500000000000008E-3</v>
      </c>
      <c r="Q53" s="15">
        <f t="shared" si="23"/>
        <v>2.2239999999999999E-2</v>
      </c>
      <c r="R53" s="5">
        <v>1.6320000000000001E-2</v>
      </c>
      <c r="S53" s="11">
        <f t="shared" si="10"/>
        <v>1.2070000000000001E-2</v>
      </c>
      <c r="T53" s="15">
        <f t="shared" si="11"/>
        <v>2.632E-2</v>
      </c>
      <c r="U53" s="5">
        <v>1.6549999999999999E-2</v>
      </c>
      <c r="V53" s="11">
        <f t="shared" si="12"/>
        <v>1.2239999999999999E-2</v>
      </c>
      <c r="W53" s="15">
        <f t="shared" si="13"/>
        <v>2.6550000000000001E-2</v>
      </c>
    </row>
    <row r="54" spans="2:23" x14ac:dyDescent="0.25">
      <c r="B54" s="4">
        <v>44</v>
      </c>
      <c r="C54" s="5">
        <v>1.702E-2</v>
      </c>
      <c r="D54" s="11">
        <f t="shared" si="14"/>
        <v>1.261E-2</v>
      </c>
      <c r="E54" s="15">
        <f t="shared" si="15"/>
        <v>2.7019999999999999E-2</v>
      </c>
      <c r="F54" s="5">
        <v>1.5259999999999999E-2</v>
      </c>
      <c r="G54" s="11">
        <f t="shared" si="16"/>
        <v>1.1310000000000001E-2</v>
      </c>
      <c r="H54" s="15">
        <f t="shared" si="17"/>
        <v>2.5260000000000001E-2</v>
      </c>
      <c r="I54" s="5">
        <v>2.2929999999999999E-2</v>
      </c>
      <c r="J54" s="11">
        <f t="shared" si="18"/>
        <v>1.6990000000000002E-2</v>
      </c>
      <c r="K54" s="15">
        <f t="shared" si="19"/>
        <v>3.2930000000000001E-2</v>
      </c>
      <c r="L54" s="5">
        <v>1.291E-2</v>
      </c>
      <c r="M54" s="11">
        <f t="shared" si="20"/>
        <v>9.5600000000000008E-3</v>
      </c>
      <c r="N54" s="15">
        <f t="shared" si="21"/>
        <v>2.291E-2</v>
      </c>
      <c r="O54" s="5">
        <v>1.269E-2</v>
      </c>
      <c r="P54" s="11">
        <f t="shared" si="22"/>
        <v>9.4000000000000004E-3</v>
      </c>
      <c r="Q54" s="15">
        <f t="shared" si="23"/>
        <v>2.2689999999999998E-2</v>
      </c>
      <c r="R54" s="5">
        <v>1.6740000000000001E-2</v>
      </c>
      <c r="S54" s="11">
        <f t="shared" si="10"/>
        <v>1.24E-2</v>
      </c>
      <c r="T54" s="15">
        <f t="shared" si="11"/>
        <v>2.674E-2</v>
      </c>
      <c r="U54" s="5">
        <v>1.6969999999999999E-2</v>
      </c>
      <c r="V54" s="11">
        <f t="shared" si="12"/>
        <v>1.257E-2</v>
      </c>
      <c r="W54" s="15">
        <f t="shared" si="13"/>
        <v>2.6970000000000001E-2</v>
      </c>
    </row>
    <row r="55" spans="2:23" ht="15.75" thickBot="1" x14ac:dyDescent="0.3">
      <c r="B55" s="6">
        <v>45</v>
      </c>
      <c r="C55" s="7">
        <v>1.7420000000000001E-2</v>
      </c>
      <c r="D55" s="12">
        <f t="shared" si="14"/>
        <v>1.2930000000000001E-2</v>
      </c>
      <c r="E55" s="16">
        <f t="shared" si="15"/>
        <v>2.742E-2</v>
      </c>
      <c r="F55" s="7">
        <v>1.5650000000000001E-2</v>
      </c>
      <c r="G55" s="12">
        <f t="shared" si="16"/>
        <v>1.1610000000000001E-2</v>
      </c>
      <c r="H55" s="16">
        <f t="shared" si="17"/>
        <v>2.5649999999999999E-2</v>
      </c>
      <c r="I55" s="7">
        <v>2.317E-2</v>
      </c>
      <c r="J55" s="12">
        <f t="shared" si="18"/>
        <v>1.72E-2</v>
      </c>
      <c r="K55" s="16">
        <f t="shared" si="19"/>
        <v>3.3169999999999998E-2</v>
      </c>
      <c r="L55" s="7">
        <v>1.319E-2</v>
      </c>
      <c r="M55" s="12">
        <f t="shared" si="20"/>
        <v>9.7900000000000001E-3</v>
      </c>
      <c r="N55" s="16">
        <f t="shared" si="21"/>
        <v>2.3189999999999999E-2</v>
      </c>
      <c r="O55" s="7">
        <v>1.312E-2</v>
      </c>
      <c r="P55" s="12">
        <f t="shared" si="22"/>
        <v>9.7400000000000004E-3</v>
      </c>
      <c r="Q55" s="16">
        <f t="shared" si="23"/>
        <v>2.3120000000000002E-2</v>
      </c>
      <c r="R55" s="7">
        <v>1.7139999999999999E-2</v>
      </c>
      <c r="S55" s="12">
        <f t="shared" si="10"/>
        <v>1.272E-2</v>
      </c>
      <c r="T55" s="16">
        <f t="shared" si="11"/>
        <v>2.7140000000000001E-2</v>
      </c>
      <c r="U55" s="7">
        <v>1.737E-2</v>
      </c>
      <c r="V55" s="12">
        <f t="shared" si="12"/>
        <v>1.289E-2</v>
      </c>
      <c r="W55" s="16">
        <f t="shared" si="13"/>
        <v>2.7369999999999998E-2</v>
      </c>
    </row>
    <row r="56" spans="2:23" x14ac:dyDescent="0.25">
      <c r="B56" s="2">
        <v>46</v>
      </c>
      <c r="C56" s="3">
        <v>1.7809999999999999E-2</v>
      </c>
      <c r="D56" s="10">
        <f t="shared" si="14"/>
        <v>1.324E-2</v>
      </c>
      <c r="E56" s="14">
        <f t="shared" si="15"/>
        <v>2.7810000000000001E-2</v>
      </c>
      <c r="F56" s="3">
        <v>1.6029999999999999E-2</v>
      </c>
      <c r="G56" s="10">
        <f t="shared" si="16"/>
        <v>1.192E-2</v>
      </c>
      <c r="H56" s="14">
        <f t="shared" si="17"/>
        <v>2.6030000000000001E-2</v>
      </c>
      <c r="I56" s="3">
        <v>2.341E-2</v>
      </c>
      <c r="J56" s="10">
        <f t="shared" si="18"/>
        <v>1.7399999999999999E-2</v>
      </c>
      <c r="K56" s="14">
        <f t="shared" si="19"/>
        <v>3.3410000000000002E-2</v>
      </c>
      <c r="L56" s="3">
        <v>1.345E-2</v>
      </c>
      <c r="M56" s="10">
        <f t="shared" si="20"/>
        <v>0.01</v>
      </c>
      <c r="N56" s="14">
        <f t="shared" si="21"/>
        <v>2.3449999999999999E-2</v>
      </c>
      <c r="O56" s="3">
        <v>1.354E-2</v>
      </c>
      <c r="P56" s="10">
        <f t="shared" si="22"/>
        <v>1.0070000000000001E-2</v>
      </c>
      <c r="Q56" s="14">
        <f t="shared" si="23"/>
        <v>2.3539999999999998E-2</v>
      </c>
      <c r="R56" s="3">
        <v>1.754E-2</v>
      </c>
      <c r="S56" s="10">
        <f t="shared" si="10"/>
        <v>1.304E-2</v>
      </c>
      <c r="T56" s="14">
        <f t="shared" si="11"/>
        <v>2.7539999999999999E-2</v>
      </c>
      <c r="U56" s="3">
        <v>1.7749999999999998E-2</v>
      </c>
      <c r="V56" s="10">
        <f t="shared" si="12"/>
        <v>1.32E-2</v>
      </c>
      <c r="W56" s="14">
        <f t="shared" si="13"/>
        <v>2.775E-2</v>
      </c>
    </row>
    <row r="57" spans="2:23" x14ac:dyDescent="0.25">
      <c r="B57" s="4">
        <v>47</v>
      </c>
      <c r="C57" s="5">
        <v>1.8180000000000002E-2</v>
      </c>
      <c r="D57" s="11">
        <f t="shared" si="14"/>
        <v>1.354E-2</v>
      </c>
      <c r="E57" s="15">
        <f t="shared" si="15"/>
        <v>2.818E-2</v>
      </c>
      <c r="F57" s="5">
        <v>1.6400000000000001E-2</v>
      </c>
      <c r="G57" s="11">
        <f t="shared" si="16"/>
        <v>1.221E-2</v>
      </c>
      <c r="H57" s="15">
        <f t="shared" si="17"/>
        <v>2.64E-2</v>
      </c>
      <c r="I57" s="5">
        <v>2.3640000000000001E-2</v>
      </c>
      <c r="J57" s="11">
        <f t="shared" si="18"/>
        <v>1.7610000000000001E-2</v>
      </c>
      <c r="K57" s="15">
        <f t="shared" si="19"/>
        <v>3.3640000000000003E-2</v>
      </c>
      <c r="L57" s="5">
        <v>1.371E-2</v>
      </c>
      <c r="M57" s="11">
        <f t="shared" si="20"/>
        <v>1.021E-2</v>
      </c>
      <c r="N57" s="15">
        <f t="shared" si="21"/>
        <v>2.3709999999999998E-2</v>
      </c>
      <c r="O57" s="5">
        <v>1.3950000000000001E-2</v>
      </c>
      <c r="P57" s="11">
        <f t="shared" si="22"/>
        <v>1.039E-2</v>
      </c>
      <c r="Q57" s="15">
        <f t="shared" si="23"/>
        <v>2.3949999999999999E-2</v>
      </c>
      <c r="R57" s="5">
        <v>1.7909999999999999E-2</v>
      </c>
      <c r="S57" s="11">
        <f t="shared" si="10"/>
        <v>1.3339999999999999E-2</v>
      </c>
      <c r="T57" s="15">
        <f t="shared" si="11"/>
        <v>2.7910000000000001E-2</v>
      </c>
      <c r="U57" s="5">
        <v>1.813E-2</v>
      </c>
      <c r="V57" s="11">
        <f t="shared" si="12"/>
        <v>1.35E-2</v>
      </c>
      <c r="W57" s="15">
        <f t="shared" si="13"/>
        <v>2.8129999999999999E-2</v>
      </c>
    </row>
    <row r="58" spans="2:23" x14ac:dyDescent="0.25">
      <c r="B58" s="4">
        <v>48</v>
      </c>
      <c r="C58" s="5">
        <v>1.8540000000000001E-2</v>
      </c>
      <c r="D58" s="11">
        <f t="shared" si="14"/>
        <v>1.383E-2</v>
      </c>
      <c r="E58" s="15">
        <f t="shared" si="15"/>
        <v>2.8539999999999999E-2</v>
      </c>
      <c r="F58" s="5">
        <v>1.677E-2</v>
      </c>
      <c r="G58" s="11">
        <f t="shared" si="16"/>
        <v>1.251E-2</v>
      </c>
      <c r="H58" s="15">
        <f t="shared" si="17"/>
        <v>2.6769999999999999E-2</v>
      </c>
      <c r="I58" s="5">
        <v>2.3859999999999999E-2</v>
      </c>
      <c r="J58" s="11">
        <f t="shared" si="18"/>
        <v>1.78E-2</v>
      </c>
      <c r="K58" s="15">
        <f t="shared" si="19"/>
        <v>3.3860000000000001E-2</v>
      </c>
      <c r="L58" s="5">
        <v>1.3950000000000001E-2</v>
      </c>
      <c r="M58" s="11">
        <f t="shared" si="20"/>
        <v>1.0410000000000001E-2</v>
      </c>
      <c r="N58" s="15">
        <f t="shared" si="21"/>
        <v>2.3949999999999999E-2</v>
      </c>
      <c r="O58" s="5">
        <v>1.435E-2</v>
      </c>
      <c r="P58" s="11">
        <f t="shared" si="22"/>
        <v>1.0710000000000001E-2</v>
      </c>
      <c r="Q58" s="15">
        <f t="shared" si="23"/>
        <v>2.435E-2</v>
      </c>
      <c r="R58" s="5">
        <v>1.8270000000000002E-2</v>
      </c>
      <c r="S58" s="11">
        <f t="shared" si="10"/>
        <v>1.363E-2</v>
      </c>
      <c r="T58" s="15">
        <f t="shared" si="11"/>
        <v>2.827E-2</v>
      </c>
      <c r="U58" s="5">
        <v>1.848E-2</v>
      </c>
      <c r="V58" s="11">
        <f t="shared" si="12"/>
        <v>1.379E-2</v>
      </c>
      <c r="W58" s="15">
        <f t="shared" si="13"/>
        <v>2.8479999999999998E-2</v>
      </c>
    </row>
    <row r="59" spans="2:23" x14ac:dyDescent="0.25">
      <c r="B59" s="4">
        <v>49</v>
      </c>
      <c r="C59" s="5">
        <v>1.8880000000000001E-2</v>
      </c>
      <c r="D59" s="11">
        <f t="shared" si="14"/>
        <v>1.4109999999999999E-2</v>
      </c>
      <c r="E59" s="15">
        <f t="shared" si="15"/>
        <v>2.8879999999999999E-2</v>
      </c>
      <c r="F59" s="5">
        <v>1.712E-2</v>
      </c>
      <c r="G59" s="11">
        <f t="shared" si="16"/>
        <v>1.2789999999999999E-2</v>
      </c>
      <c r="H59" s="15">
        <f t="shared" si="17"/>
        <v>2.7119999999999998E-2</v>
      </c>
      <c r="I59" s="5">
        <v>2.4080000000000001E-2</v>
      </c>
      <c r="J59" s="11">
        <f t="shared" si="18"/>
        <v>1.7989999999999999E-2</v>
      </c>
      <c r="K59" s="15">
        <f t="shared" si="19"/>
        <v>3.4079999999999999E-2</v>
      </c>
      <c r="L59" s="5">
        <v>1.4189999999999999E-2</v>
      </c>
      <c r="M59" s="11">
        <f t="shared" si="20"/>
        <v>1.06E-2</v>
      </c>
      <c r="N59" s="15">
        <f t="shared" si="21"/>
        <v>2.419E-2</v>
      </c>
      <c r="O59" s="5">
        <v>1.474E-2</v>
      </c>
      <c r="P59" s="11">
        <f t="shared" si="22"/>
        <v>1.1010000000000001E-2</v>
      </c>
      <c r="Q59" s="15">
        <f t="shared" si="23"/>
        <v>2.4740000000000002E-2</v>
      </c>
      <c r="R59" s="5">
        <v>1.8620000000000001E-2</v>
      </c>
      <c r="S59" s="11">
        <f t="shared" si="10"/>
        <v>1.391E-2</v>
      </c>
      <c r="T59" s="15">
        <f t="shared" si="11"/>
        <v>2.862E-2</v>
      </c>
      <c r="U59" s="5">
        <v>1.883E-2</v>
      </c>
      <c r="V59" s="11">
        <f t="shared" si="12"/>
        <v>1.4069999999999999E-2</v>
      </c>
      <c r="W59" s="15">
        <f t="shared" si="13"/>
        <v>2.8830000000000001E-2</v>
      </c>
    </row>
    <row r="60" spans="2:23" x14ac:dyDescent="0.25">
      <c r="B60" s="6">
        <v>50</v>
      </c>
      <c r="C60" s="7">
        <v>1.9210000000000001E-2</v>
      </c>
      <c r="D60" s="12">
        <f t="shared" si="14"/>
        <v>1.438E-2</v>
      </c>
      <c r="E60" s="16">
        <f t="shared" si="15"/>
        <v>2.921E-2</v>
      </c>
      <c r="F60" s="7">
        <v>1.7469999999999999E-2</v>
      </c>
      <c r="G60" s="12">
        <f t="shared" si="16"/>
        <v>1.308E-2</v>
      </c>
      <c r="H60" s="16">
        <f t="shared" si="17"/>
        <v>2.7470000000000001E-2</v>
      </c>
      <c r="I60" s="7">
        <v>2.4299999999999999E-2</v>
      </c>
      <c r="J60" s="12">
        <f t="shared" si="18"/>
        <v>1.8190000000000001E-2</v>
      </c>
      <c r="K60" s="16">
        <f t="shared" si="19"/>
        <v>3.4299999999999997E-2</v>
      </c>
      <c r="L60" s="7">
        <v>1.4420000000000001E-2</v>
      </c>
      <c r="M60" s="12">
        <f t="shared" si="20"/>
        <v>1.0789999999999999E-2</v>
      </c>
      <c r="N60" s="16">
        <f t="shared" si="21"/>
        <v>2.4420000000000001E-2</v>
      </c>
      <c r="O60" s="7">
        <v>1.511E-2</v>
      </c>
      <c r="P60" s="12">
        <f t="shared" si="22"/>
        <v>1.1310000000000001E-2</v>
      </c>
      <c r="Q60" s="16">
        <f t="shared" si="23"/>
        <v>2.511E-2</v>
      </c>
      <c r="R60" s="7">
        <v>1.8960000000000001E-2</v>
      </c>
      <c r="S60" s="12">
        <f t="shared" si="10"/>
        <v>1.4189999999999999E-2</v>
      </c>
      <c r="T60" s="16">
        <f t="shared" si="11"/>
        <v>2.896E-2</v>
      </c>
      <c r="U60" s="7">
        <v>1.916E-2</v>
      </c>
      <c r="V60" s="12">
        <f t="shared" si="12"/>
        <v>1.434E-2</v>
      </c>
      <c r="W60" s="16">
        <f t="shared" si="13"/>
        <v>2.9159999999999998E-2</v>
      </c>
    </row>
    <row r="61" spans="2:23" x14ac:dyDescent="0.25">
      <c r="B61" s="4">
        <v>51</v>
      </c>
      <c r="C61" s="5">
        <v>1.9529999999999999E-2</v>
      </c>
      <c r="D61" s="11">
        <f t="shared" si="14"/>
        <v>1.464E-2</v>
      </c>
      <c r="E61" s="15">
        <f t="shared" si="15"/>
        <v>2.9530000000000001E-2</v>
      </c>
      <c r="F61" s="5">
        <v>1.78E-2</v>
      </c>
      <c r="G61" s="11">
        <f t="shared" si="16"/>
        <v>1.3350000000000001E-2</v>
      </c>
      <c r="H61" s="15">
        <f t="shared" si="17"/>
        <v>2.7799999999999998E-2</v>
      </c>
      <c r="I61" s="5">
        <v>2.4500000000000001E-2</v>
      </c>
      <c r="J61" s="11">
        <f t="shared" si="18"/>
        <v>1.8370000000000001E-2</v>
      </c>
      <c r="K61" s="15">
        <f t="shared" si="19"/>
        <v>3.4500000000000003E-2</v>
      </c>
      <c r="L61" s="5">
        <v>1.464E-2</v>
      </c>
      <c r="M61" s="11">
        <f t="shared" si="20"/>
        <v>1.098E-2</v>
      </c>
      <c r="N61" s="15">
        <f t="shared" si="21"/>
        <v>2.4639999999999999E-2</v>
      </c>
      <c r="O61" s="5">
        <v>1.5480000000000001E-2</v>
      </c>
      <c r="P61" s="11">
        <f t="shared" si="22"/>
        <v>1.1610000000000001E-2</v>
      </c>
      <c r="Q61" s="15">
        <f t="shared" si="23"/>
        <v>2.5479999999999999E-2</v>
      </c>
      <c r="R61" s="5">
        <v>1.9279999999999999E-2</v>
      </c>
      <c r="S61" s="11">
        <f t="shared" si="10"/>
        <v>1.4460000000000001E-2</v>
      </c>
      <c r="T61" s="15">
        <f t="shared" si="11"/>
        <v>2.928E-2</v>
      </c>
      <c r="U61" s="5">
        <v>1.9480000000000001E-2</v>
      </c>
      <c r="V61" s="11">
        <f t="shared" si="12"/>
        <v>1.461E-2</v>
      </c>
      <c r="W61" s="15">
        <f t="shared" si="13"/>
        <v>2.9479999999999999E-2</v>
      </c>
    </row>
    <row r="62" spans="2:23" x14ac:dyDescent="0.25">
      <c r="B62" s="4">
        <v>52</v>
      </c>
      <c r="C62" s="5">
        <v>1.984E-2</v>
      </c>
      <c r="D62" s="11">
        <f t="shared" si="14"/>
        <v>1.49E-2</v>
      </c>
      <c r="E62" s="15">
        <f t="shared" si="15"/>
        <v>2.9839999999999998E-2</v>
      </c>
      <c r="F62" s="5">
        <v>1.813E-2</v>
      </c>
      <c r="G62" s="11">
        <f t="shared" si="16"/>
        <v>1.362E-2</v>
      </c>
      <c r="H62" s="15">
        <f t="shared" si="17"/>
        <v>2.8129999999999999E-2</v>
      </c>
      <c r="I62" s="5">
        <v>2.47E-2</v>
      </c>
      <c r="J62" s="11">
        <f t="shared" si="18"/>
        <v>1.8550000000000001E-2</v>
      </c>
      <c r="K62" s="15">
        <f t="shared" si="19"/>
        <v>3.4700000000000002E-2</v>
      </c>
      <c r="L62" s="5">
        <v>1.485E-2</v>
      </c>
      <c r="M62" s="11">
        <f t="shared" si="20"/>
        <v>1.115E-2</v>
      </c>
      <c r="N62" s="15">
        <f t="shared" si="21"/>
        <v>2.4850000000000001E-2</v>
      </c>
      <c r="O62" s="5">
        <v>1.583E-2</v>
      </c>
      <c r="P62" s="11">
        <f t="shared" si="22"/>
        <v>1.189E-2</v>
      </c>
      <c r="Q62" s="15">
        <f t="shared" si="23"/>
        <v>2.5829999999999999E-2</v>
      </c>
      <c r="R62" s="5">
        <v>1.9599999999999999E-2</v>
      </c>
      <c r="S62" s="11">
        <f t="shared" si="10"/>
        <v>1.472E-2</v>
      </c>
      <c r="T62" s="15">
        <f t="shared" si="11"/>
        <v>2.9600000000000001E-2</v>
      </c>
      <c r="U62" s="5">
        <v>1.9789999999999999E-2</v>
      </c>
      <c r="V62" s="11">
        <f t="shared" si="12"/>
        <v>1.487E-2</v>
      </c>
      <c r="W62" s="15">
        <f t="shared" si="13"/>
        <v>2.9790000000000001E-2</v>
      </c>
    </row>
    <row r="63" spans="2:23" x14ac:dyDescent="0.25">
      <c r="B63" s="4">
        <v>53</v>
      </c>
      <c r="C63" s="5">
        <v>2.0140000000000002E-2</v>
      </c>
      <c r="D63" s="11">
        <f t="shared" si="14"/>
        <v>1.515E-2</v>
      </c>
      <c r="E63" s="15">
        <f t="shared" si="15"/>
        <v>3.014E-2</v>
      </c>
      <c r="F63" s="5">
        <v>1.8440000000000002E-2</v>
      </c>
      <c r="G63" s="11">
        <f t="shared" si="16"/>
        <v>1.387E-2</v>
      </c>
      <c r="H63" s="15">
        <f t="shared" si="17"/>
        <v>2.844E-2</v>
      </c>
      <c r="I63" s="5">
        <v>2.4899999999999999E-2</v>
      </c>
      <c r="J63" s="11">
        <f t="shared" si="18"/>
        <v>1.874E-2</v>
      </c>
      <c r="K63" s="15">
        <f t="shared" si="19"/>
        <v>3.49E-2</v>
      </c>
      <c r="L63" s="5">
        <v>1.5049999999999999E-2</v>
      </c>
      <c r="M63" s="11">
        <f t="shared" si="20"/>
        <v>1.132E-2</v>
      </c>
      <c r="N63" s="15">
        <f t="shared" si="21"/>
        <v>2.5049999999999999E-2</v>
      </c>
      <c r="O63" s="5">
        <v>1.617E-2</v>
      </c>
      <c r="P63" s="11">
        <f t="shared" si="22"/>
        <v>1.217E-2</v>
      </c>
      <c r="Q63" s="15">
        <f t="shared" si="23"/>
        <v>2.6169999999999999E-2</v>
      </c>
      <c r="R63" s="5">
        <v>1.9900000000000001E-2</v>
      </c>
      <c r="S63" s="11">
        <f t="shared" si="10"/>
        <v>1.4970000000000001E-2</v>
      </c>
      <c r="T63" s="15">
        <f t="shared" si="11"/>
        <v>2.9899999999999999E-2</v>
      </c>
      <c r="U63" s="5">
        <v>2.009E-2</v>
      </c>
      <c r="V63" s="11">
        <f t="shared" si="12"/>
        <v>1.512E-2</v>
      </c>
      <c r="W63" s="15">
        <f t="shared" si="13"/>
        <v>3.0089999999999999E-2</v>
      </c>
    </row>
    <row r="64" spans="2:23" x14ac:dyDescent="0.25">
      <c r="B64" s="4">
        <v>54</v>
      </c>
      <c r="C64" s="5">
        <v>2.0420000000000001E-2</v>
      </c>
      <c r="D64" s="11">
        <f t="shared" si="14"/>
        <v>1.5389999999999999E-2</v>
      </c>
      <c r="E64" s="15">
        <f t="shared" si="15"/>
        <v>3.0419999999999999E-2</v>
      </c>
      <c r="F64" s="5">
        <v>1.8749999999999999E-2</v>
      </c>
      <c r="G64" s="11">
        <f t="shared" si="16"/>
        <v>1.413E-2</v>
      </c>
      <c r="H64" s="15">
        <f t="shared" si="17"/>
        <v>2.8750000000000001E-2</v>
      </c>
      <c r="I64" s="5">
        <v>2.5090000000000001E-2</v>
      </c>
      <c r="J64" s="11">
        <f t="shared" si="18"/>
        <v>1.891E-2</v>
      </c>
      <c r="K64" s="15">
        <f t="shared" si="19"/>
        <v>3.5090000000000003E-2</v>
      </c>
      <c r="L64" s="5">
        <v>1.525E-2</v>
      </c>
      <c r="M64" s="11">
        <f t="shared" si="20"/>
        <v>1.149E-2</v>
      </c>
      <c r="N64" s="15">
        <f t="shared" si="21"/>
        <v>2.5250000000000002E-2</v>
      </c>
      <c r="O64" s="5">
        <v>1.6500000000000001E-2</v>
      </c>
      <c r="P64" s="11">
        <f t="shared" si="22"/>
        <v>1.244E-2</v>
      </c>
      <c r="Q64" s="15">
        <f t="shared" si="23"/>
        <v>2.6499999999999999E-2</v>
      </c>
      <c r="R64" s="5">
        <v>2.019E-2</v>
      </c>
      <c r="S64" s="11">
        <f t="shared" si="10"/>
        <v>1.5219999999999999E-2</v>
      </c>
      <c r="T64" s="15">
        <f t="shared" si="11"/>
        <v>3.0190000000000002E-2</v>
      </c>
      <c r="U64" s="5">
        <v>2.0379999999999999E-2</v>
      </c>
      <c r="V64" s="11">
        <f t="shared" si="12"/>
        <v>1.536E-2</v>
      </c>
      <c r="W64" s="15">
        <f t="shared" si="13"/>
        <v>3.0380000000000001E-2</v>
      </c>
    </row>
    <row r="65" spans="2:23" x14ac:dyDescent="0.25">
      <c r="B65" s="6">
        <v>55</v>
      </c>
      <c r="C65" s="7">
        <v>2.07E-2</v>
      </c>
      <c r="D65" s="12">
        <f t="shared" si="14"/>
        <v>1.5630000000000002E-2</v>
      </c>
      <c r="E65" s="16">
        <f t="shared" si="15"/>
        <v>3.0700000000000002E-2</v>
      </c>
      <c r="F65" s="7">
        <v>1.9040000000000001E-2</v>
      </c>
      <c r="G65" s="12">
        <f t="shared" si="16"/>
        <v>1.438E-2</v>
      </c>
      <c r="H65" s="16">
        <f t="shared" si="17"/>
        <v>2.904E-2</v>
      </c>
      <c r="I65" s="7">
        <v>2.528E-2</v>
      </c>
      <c r="J65" s="12">
        <f t="shared" si="18"/>
        <v>1.9089999999999999E-2</v>
      </c>
      <c r="K65" s="16">
        <f t="shared" si="19"/>
        <v>3.5279999999999999E-2</v>
      </c>
      <c r="L65" s="7">
        <v>1.5440000000000001E-2</v>
      </c>
      <c r="M65" s="12">
        <f t="shared" si="20"/>
        <v>1.166E-2</v>
      </c>
      <c r="N65" s="16">
        <f t="shared" si="21"/>
        <v>2.5440000000000001E-2</v>
      </c>
      <c r="O65" s="7">
        <v>1.6820000000000002E-2</v>
      </c>
      <c r="P65" s="12">
        <f t="shared" si="22"/>
        <v>1.2699999999999999E-2</v>
      </c>
      <c r="Q65" s="16">
        <f t="shared" si="23"/>
        <v>2.682E-2</v>
      </c>
      <c r="R65" s="7">
        <v>2.0469999999999999E-2</v>
      </c>
      <c r="S65" s="12">
        <f t="shared" si="10"/>
        <v>1.545E-2</v>
      </c>
      <c r="T65" s="16">
        <f t="shared" si="11"/>
        <v>3.0470000000000001E-2</v>
      </c>
      <c r="U65" s="7">
        <v>2.0650000000000002E-2</v>
      </c>
      <c r="V65" s="12">
        <f t="shared" si="12"/>
        <v>1.559E-2</v>
      </c>
      <c r="W65" s="16">
        <f t="shared" si="13"/>
        <v>3.065E-2</v>
      </c>
    </row>
    <row r="66" spans="2:23" x14ac:dyDescent="0.25">
      <c r="B66" s="4">
        <v>56</v>
      </c>
      <c r="C66" s="5">
        <v>2.0969999999999999E-2</v>
      </c>
      <c r="D66" s="11">
        <f t="shared" si="14"/>
        <v>1.5859999999999999E-2</v>
      </c>
      <c r="E66" s="15">
        <f t="shared" si="15"/>
        <v>3.0970000000000001E-2</v>
      </c>
      <c r="F66" s="5">
        <v>1.933E-2</v>
      </c>
      <c r="G66" s="11">
        <f t="shared" si="16"/>
        <v>1.4619999999999999E-2</v>
      </c>
      <c r="H66" s="15">
        <f t="shared" si="17"/>
        <v>2.9329999999999998E-2</v>
      </c>
      <c r="I66" s="5">
        <v>2.546E-2</v>
      </c>
      <c r="J66" s="11">
        <f t="shared" si="18"/>
        <v>1.9259999999999999E-2</v>
      </c>
      <c r="K66" s="15">
        <f t="shared" si="19"/>
        <v>3.5459999999999998E-2</v>
      </c>
      <c r="L66" s="5">
        <v>1.5630000000000002E-2</v>
      </c>
      <c r="M66" s="11">
        <f t="shared" si="20"/>
        <v>1.1820000000000001E-2</v>
      </c>
      <c r="N66" s="15">
        <f t="shared" si="21"/>
        <v>2.563E-2</v>
      </c>
      <c r="O66" s="5">
        <v>1.7129999999999999E-2</v>
      </c>
      <c r="P66" s="11">
        <f t="shared" si="22"/>
        <v>1.2959999999999999E-2</v>
      </c>
      <c r="Q66" s="15">
        <f t="shared" si="23"/>
        <v>2.7130000000000001E-2</v>
      </c>
      <c r="R66" s="5">
        <v>2.0740000000000001E-2</v>
      </c>
      <c r="S66" s="11">
        <f t="shared" si="10"/>
        <v>1.5689999999999999E-2</v>
      </c>
      <c r="T66" s="15">
        <f t="shared" si="11"/>
        <v>3.074E-2</v>
      </c>
      <c r="U66" s="5">
        <v>2.0920000000000001E-2</v>
      </c>
      <c r="V66" s="11">
        <f t="shared" si="12"/>
        <v>1.5820000000000001E-2</v>
      </c>
      <c r="W66" s="15">
        <f t="shared" si="13"/>
        <v>3.092E-2</v>
      </c>
    </row>
    <row r="67" spans="2:23" x14ac:dyDescent="0.25">
      <c r="B67" s="4">
        <v>57</v>
      </c>
      <c r="C67" s="5">
        <v>2.1229999999999999E-2</v>
      </c>
      <c r="D67" s="11">
        <f t="shared" si="14"/>
        <v>1.6080000000000001E-2</v>
      </c>
      <c r="E67" s="15">
        <f t="shared" si="15"/>
        <v>3.1230000000000001E-2</v>
      </c>
      <c r="F67" s="5">
        <v>1.9609999999999999E-2</v>
      </c>
      <c r="G67" s="11">
        <f t="shared" si="16"/>
        <v>1.486E-2</v>
      </c>
      <c r="H67" s="15">
        <f t="shared" si="17"/>
        <v>2.9610000000000001E-2</v>
      </c>
      <c r="I67" s="5">
        <v>2.563E-2</v>
      </c>
      <c r="J67" s="11">
        <f t="shared" si="18"/>
        <v>1.942E-2</v>
      </c>
      <c r="K67" s="15">
        <f t="shared" si="19"/>
        <v>3.5630000000000002E-2</v>
      </c>
      <c r="L67" s="5">
        <v>1.5810000000000001E-2</v>
      </c>
      <c r="M67" s="11">
        <f t="shared" si="20"/>
        <v>1.1979999999999999E-2</v>
      </c>
      <c r="N67" s="15">
        <f t="shared" si="21"/>
        <v>2.581E-2</v>
      </c>
      <c r="O67" s="5">
        <v>1.7430000000000001E-2</v>
      </c>
      <c r="P67" s="11">
        <f t="shared" si="22"/>
        <v>1.32E-2</v>
      </c>
      <c r="Q67" s="15">
        <f t="shared" si="23"/>
        <v>2.743E-2</v>
      </c>
      <c r="R67" s="5">
        <v>2.1010000000000001E-2</v>
      </c>
      <c r="S67" s="11">
        <f t="shared" si="10"/>
        <v>1.592E-2</v>
      </c>
      <c r="T67" s="15">
        <f t="shared" si="11"/>
        <v>3.1009999999999999E-2</v>
      </c>
      <c r="U67" s="5">
        <v>2.1180000000000001E-2</v>
      </c>
      <c r="V67" s="11">
        <f t="shared" si="12"/>
        <v>1.6049999999999998E-2</v>
      </c>
      <c r="W67" s="15">
        <f t="shared" si="13"/>
        <v>3.1179999999999999E-2</v>
      </c>
    </row>
    <row r="68" spans="2:23" x14ac:dyDescent="0.25">
      <c r="B68" s="4">
        <v>58</v>
      </c>
      <c r="C68" s="5">
        <v>2.1479999999999999E-2</v>
      </c>
      <c r="D68" s="11">
        <f t="shared" si="14"/>
        <v>1.6299999999999999E-2</v>
      </c>
      <c r="E68" s="15">
        <f t="shared" si="15"/>
        <v>3.1480000000000001E-2</v>
      </c>
      <c r="F68" s="5">
        <v>1.9879999999999998E-2</v>
      </c>
      <c r="G68" s="11">
        <f t="shared" si="16"/>
        <v>1.5089999999999999E-2</v>
      </c>
      <c r="H68" s="15">
        <f t="shared" si="17"/>
        <v>2.988E-2</v>
      </c>
      <c r="I68" s="5">
        <v>2.58E-2</v>
      </c>
      <c r="J68" s="11">
        <f t="shared" si="18"/>
        <v>1.958E-2</v>
      </c>
      <c r="K68" s="15">
        <f t="shared" si="19"/>
        <v>3.5799999999999998E-2</v>
      </c>
      <c r="L68" s="5">
        <v>1.5980000000000001E-2</v>
      </c>
      <c r="M68" s="11">
        <f t="shared" si="20"/>
        <v>1.213E-2</v>
      </c>
      <c r="N68" s="15">
        <f t="shared" si="21"/>
        <v>2.598E-2</v>
      </c>
      <c r="O68" s="5">
        <v>1.772E-2</v>
      </c>
      <c r="P68" s="11">
        <f t="shared" si="22"/>
        <v>1.345E-2</v>
      </c>
      <c r="Q68" s="15">
        <f t="shared" si="23"/>
        <v>2.7720000000000002E-2</v>
      </c>
      <c r="R68" s="5">
        <v>2.1260000000000001E-2</v>
      </c>
      <c r="S68" s="11">
        <f t="shared" si="10"/>
        <v>1.6129999999999999E-2</v>
      </c>
      <c r="T68" s="15">
        <f t="shared" si="11"/>
        <v>3.1260000000000003E-2</v>
      </c>
      <c r="U68" s="5">
        <v>2.1430000000000001E-2</v>
      </c>
      <c r="V68" s="11">
        <f t="shared" si="12"/>
        <v>1.626E-2</v>
      </c>
      <c r="W68" s="15">
        <f t="shared" si="13"/>
        <v>3.143E-2</v>
      </c>
    </row>
    <row r="69" spans="2:23" x14ac:dyDescent="0.25">
      <c r="B69" s="4">
        <v>59</v>
      </c>
      <c r="C69" s="5">
        <v>2.172E-2</v>
      </c>
      <c r="D69" s="11">
        <f t="shared" si="14"/>
        <v>1.651E-2</v>
      </c>
      <c r="E69" s="15">
        <f t="shared" si="15"/>
        <v>3.1719999999999998E-2</v>
      </c>
      <c r="F69" s="5">
        <v>2.0150000000000001E-2</v>
      </c>
      <c r="G69" s="11">
        <f t="shared" si="16"/>
        <v>1.532E-2</v>
      </c>
      <c r="H69" s="15">
        <f t="shared" si="17"/>
        <v>3.015E-2</v>
      </c>
      <c r="I69" s="5">
        <v>2.597E-2</v>
      </c>
      <c r="J69" s="11">
        <f t="shared" si="18"/>
        <v>1.9740000000000001E-2</v>
      </c>
      <c r="K69" s="15">
        <f t="shared" si="19"/>
        <v>3.5970000000000002E-2</v>
      </c>
      <c r="L69" s="5">
        <v>1.6150000000000001E-2</v>
      </c>
      <c r="M69" s="11">
        <f t="shared" si="20"/>
        <v>1.2279999999999999E-2</v>
      </c>
      <c r="N69" s="15">
        <f t="shared" si="21"/>
        <v>2.615E-2</v>
      </c>
      <c r="O69" s="5">
        <v>1.8010000000000002E-2</v>
      </c>
      <c r="P69" s="11">
        <f t="shared" si="22"/>
        <v>1.3690000000000001E-2</v>
      </c>
      <c r="Q69" s="15">
        <f t="shared" si="23"/>
        <v>2.801E-2</v>
      </c>
      <c r="R69" s="5">
        <v>2.1510000000000001E-2</v>
      </c>
      <c r="S69" s="11">
        <f t="shared" si="10"/>
        <v>1.635E-2</v>
      </c>
      <c r="T69" s="15">
        <f t="shared" si="11"/>
        <v>3.1510000000000003E-2</v>
      </c>
      <c r="U69" s="5">
        <v>2.1680000000000001E-2</v>
      </c>
      <c r="V69" s="11">
        <f t="shared" si="12"/>
        <v>1.6480000000000002E-2</v>
      </c>
      <c r="W69" s="15">
        <f t="shared" si="13"/>
        <v>3.168E-2</v>
      </c>
    </row>
    <row r="70" spans="2:23" ht="15.75" thickBot="1" x14ac:dyDescent="0.3">
      <c r="B70" s="6">
        <v>60</v>
      </c>
      <c r="C70" s="7">
        <v>2.1950000000000001E-2</v>
      </c>
      <c r="D70" s="12">
        <f t="shared" si="14"/>
        <v>1.6709999999999999E-2</v>
      </c>
      <c r="E70" s="16">
        <f t="shared" si="15"/>
        <v>3.1949999999999999E-2</v>
      </c>
      <c r="F70" s="7">
        <v>2.0400000000000001E-2</v>
      </c>
      <c r="G70" s="12">
        <f t="shared" si="16"/>
        <v>1.553E-2</v>
      </c>
      <c r="H70" s="16">
        <f t="shared" si="17"/>
        <v>3.04E-2</v>
      </c>
      <c r="I70" s="7">
        <v>2.613E-2</v>
      </c>
      <c r="J70" s="12">
        <f t="shared" si="18"/>
        <v>1.9900000000000001E-2</v>
      </c>
      <c r="K70" s="16">
        <f t="shared" si="19"/>
        <v>3.6130000000000002E-2</v>
      </c>
      <c r="L70" s="7">
        <v>1.6310000000000002E-2</v>
      </c>
      <c r="M70" s="12">
        <f t="shared" si="20"/>
        <v>1.242E-2</v>
      </c>
      <c r="N70" s="16">
        <f t="shared" si="21"/>
        <v>2.631E-2</v>
      </c>
      <c r="O70" s="7">
        <v>1.8280000000000001E-2</v>
      </c>
      <c r="P70" s="12">
        <f t="shared" si="22"/>
        <v>1.392E-2</v>
      </c>
      <c r="Q70" s="16">
        <f t="shared" si="23"/>
        <v>2.828E-2</v>
      </c>
      <c r="R70" s="7">
        <v>2.1739999999999999E-2</v>
      </c>
      <c r="S70" s="12">
        <f t="shared" si="10"/>
        <v>1.6549999999999999E-2</v>
      </c>
      <c r="T70" s="16">
        <f t="shared" si="11"/>
        <v>3.1739999999999997E-2</v>
      </c>
      <c r="U70" s="7">
        <v>2.1909999999999999E-2</v>
      </c>
      <c r="V70" s="12">
        <f t="shared" si="12"/>
        <v>1.668E-2</v>
      </c>
      <c r="W70" s="16">
        <f t="shared" si="13"/>
        <v>3.1910000000000001E-2</v>
      </c>
    </row>
    <row r="71" spans="2:23" x14ac:dyDescent="0.25">
      <c r="B71" s="2">
        <v>61</v>
      </c>
      <c r="C71" s="3">
        <v>2.2179999999999998E-2</v>
      </c>
      <c r="D71" s="10">
        <f t="shared" si="14"/>
        <v>1.6920000000000001E-2</v>
      </c>
      <c r="E71" s="14">
        <f t="shared" si="15"/>
        <v>3.218E-2</v>
      </c>
      <c r="F71" s="3">
        <v>2.0650000000000002E-2</v>
      </c>
      <c r="G71" s="10">
        <f t="shared" si="16"/>
        <v>1.575E-2</v>
      </c>
      <c r="H71" s="14">
        <f t="shared" si="17"/>
        <v>3.065E-2</v>
      </c>
      <c r="I71" s="3">
        <v>2.6280000000000001E-2</v>
      </c>
      <c r="J71" s="10">
        <f t="shared" si="18"/>
        <v>2.0039999999999999E-2</v>
      </c>
      <c r="K71" s="14">
        <f t="shared" si="19"/>
        <v>3.628E-2</v>
      </c>
      <c r="L71" s="3">
        <v>1.6459999999999999E-2</v>
      </c>
      <c r="M71" s="10">
        <f t="shared" si="20"/>
        <v>1.255E-2</v>
      </c>
      <c r="N71" s="14">
        <f t="shared" si="21"/>
        <v>2.6460000000000001E-2</v>
      </c>
      <c r="O71" s="3">
        <v>1.8550000000000001E-2</v>
      </c>
      <c r="P71" s="10">
        <f t="shared" si="22"/>
        <v>1.4149999999999999E-2</v>
      </c>
      <c r="Q71" s="14">
        <f t="shared" si="23"/>
        <v>2.8549999999999999E-2</v>
      </c>
      <c r="R71" s="3">
        <v>2.197E-2</v>
      </c>
      <c r="S71" s="10">
        <f t="shared" si="10"/>
        <v>1.6760000000000001E-2</v>
      </c>
      <c r="T71" s="14">
        <f t="shared" si="11"/>
        <v>3.1969999999999998E-2</v>
      </c>
      <c r="U71" s="3">
        <v>2.214E-2</v>
      </c>
      <c r="V71" s="10">
        <f t="shared" si="12"/>
        <v>1.6889999999999999E-2</v>
      </c>
      <c r="W71" s="14">
        <f t="shared" si="13"/>
        <v>3.2140000000000002E-2</v>
      </c>
    </row>
    <row r="72" spans="2:23" x14ac:dyDescent="0.25">
      <c r="B72" s="4">
        <v>62</v>
      </c>
      <c r="C72" s="5">
        <v>2.24E-2</v>
      </c>
      <c r="D72" s="11">
        <f t="shared" si="14"/>
        <v>1.711E-2</v>
      </c>
      <c r="E72" s="15">
        <f t="shared" si="15"/>
        <v>3.2399999999999998E-2</v>
      </c>
      <c r="F72" s="5">
        <v>2.0889999999999999E-2</v>
      </c>
      <c r="G72" s="11">
        <f t="shared" si="16"/>
        <v>1.5959999999999998E-2</v>
      </c>
      <c r="H72" s="15">
        <f t="shared" si="17"/>
        <v>3.0890000000000001E-2</v>
      </c>
      <c r="I72" s="5">
        <v>2.6440000000000002E-2</v>
      </c>
      <c r="J72" s="11">
        <f t="shared" si="18"/>
        <v>2.0199999999999999E-2</v>
      </c>
      <c r="K72" s="15">
        <f t="shared" si="19"/>
        <v>3.644E-2</v>
      </c>
      <c r="L72" s="5">
        <v>1.6619999999999999E-2</v>
      </c>
      <c r="M72" s="11">
        <f t="shared" si="20"/>
        <v>1.2699999999999999E-2</v>
      </c>
      <c r="N72" s="15">
        <f t="shared" si="21"/>
        <v>2.6620000000000001E-2</v>
      </c>
      <c r="O72" s="5">
        <v>1.8800000000000001E-2</v>
      </c>
      <c r="P72" s="11">
        <f t="shared" si="22"/>
        <v>1.436E-2</v>
      </c>
      <c r="Q72" s="15">
        <f t="shared" si="23"/>
        <v>2.8799999999999999E-2</v>
      </c>
      <c r="R72" s="5">
        <v>2.2200000000000001E-2</v>
      </c>
      <c r="S72" s="11">
        <f t="shared" si="10"/>
        <v>1.6959999999999999E-2</v>
      </c>
      <c r="T72" s="15">
        <f t="shared" si="11"/>
        <v>3.2199999999999999E-2</v>
      </c>
      <c r="U72" s="5">
        <v>2.2360000000000001E-2</v>
      </c>
      <c r="V72" s="11">
        <f t="shared" si="12"/>
        <v>1.7080000000000001E-2</v>
      </c>
      <c r="W72" s="15">
        <f t="shared" si="13"/>
        <v>3.236E-2</v>
      </c>
    </row>
    <row r="73" spans="2:23" x14ac:dyDescent="0.25">
      <c r="B73" s="4">
        <v>63</v>
      </c>
      <c r="C73" s="5">
        <v>2.2620000000000001E-2</v>
      </c>
      <c r="D73" s="11">
        <f t="shared" si="14"/>
        <v>1.7309999999999999E-2</v>
      </c>
      <c r="E73" s="15">
        <f t="shared" si="15"/>
        <v>3.2620000000000003E-2</v>
      </c>
      <c r="F73" s="5">
        <v>2.1129999999999999E-2</v>
      </c>
      <c r="G73" s="11">
        <f t="shared" si="16"/>
        <v>1.617E-2</v>
      </c>
      <c r="H73" s="15">
        <f t="shared" si="17"/>
        <v>3.1130000000000001E-2</v>
      </c>
      <c r="I73" s="5">
        <v>2.6579999999999999E-2</v>
      </c>
      <c r="J73" s="11">
        <f t="shared" si="18"/>
        <v>2.034E-2</v>
      </c>
      <c r="K73" s="15">
        <f t="shared" si="19"/>
        <v>3.6580000000000001E-2</v>
      </c>
      <c r="L73" s="5">
        <v>1.6760000000000001E-2</v>
      </c>
      <c r="M73" s="11">
        <f t="shared" si="20"/>
        <v>1.2829999999999999E-2</v>
      </c>
      <c r="N73" s="15">
        <f t="shared" si="21"/>
        <v>2.6759999999999999E-2</v>
      </c>
      <c r="O73" s="5">
        <v>1.9060000000000001E-2</v>
      </c>
      <c r="P73" s="11">
        <f t="shared" si="22"/>
        <v>1.4590000000000001E-2</v>
      </c>
      <c r="Q73" s="15">
        <f t="shared" si="23"/>
        <v>2.9059999999999999E-2</v>
      </c>
      <c r="R73" s="5">
        <v>2.2409999999999999E-2</v>
      </c>
      <c r="S73" s="11">
        <f t="shared" si="10"/>
        <v>1.7149999999999999E-2</v>
      </c>
      <c r="T73" s="15">
        <f t="shared" si="11"/>
        <v>3.2410000000000001E-2</v>
      </c>
      <c r="U73" s="5">
        <v>2.2579999999999999E-2</v>
      </c>
      <c r="V73" s="11">
        <f t="shared" si="12"/>
        <v>1.728E-2</v>
      </c>
      <c r="W73" s="15">
        <f t="shared" si="13"/>
        <v>3.2579999999999998E-2</v>
      </c>
    </row>
    <row r="74" spans="2:23" x14ac:dyDescent="0.25">
      <c r="B74" s="4">
        <v>64</v>
      </c>
      <c r="C74" s="5">
        <v>2.282E-2</v>
      </c>
      <c r="D74" s="11">
        <f t="shared" si="14"/>
        <v>1.7489999999999999E-2</v>
      </c>
      <c r="E74" s="15">
        <f t="shared" si="15"/>
        <v>3.2820000000000002E-2</v>
      </c>
      <c r="F74" s="5">
        <v>2.1350000000000001E-2</v>
      </c>
      <c r="G74" s="11">
        <f t="shared" si="16"/>
        <v>1.6369999999999999E-2</v>
      </c>
      <c r="H74" s="15">
        <f t="shared" si="17"/>
        <v>3.1350000000000003E-2</v>
      </c>
      <c r="I74" s="5">
        <v>2.673E-2</v>
      </c>
      <c r="J74" s="11">
        <f t="shared" si="18"/>
        <v>2.0490000000000001E-2</v>
      </c>
      <c r="K74" s="15">
        <f t="shared" si="19"/>
        <v>3.6729999999999999E-2</v>
      </c>
      <c r="L74" s="5">
        <v>1.6910000000000001E-2</v>
      </c>
      <c r="M74" s="11">
        <f t="shared" si="20"/>
        <v>1.2959999999999999E-2</v>
      </c>
      <c r="N74" s="15">
        <f t="shared" si="21"/>
        <v>2.691E-2</v>
      </c>
      <c r="O74" s="5">
        <v>1.9300000000000001E-2</v>
      </c>
      <c r="P74" s="11">
        <f t="shared" si="22"/>
        <v>1.4789999999999999E-2</v>
      </c>
      <c r="Q74" s="15">
        <f t="shared" si="23"/>
        <v>2.93E-2</v>
      </c>
      <c r="R74" s="5">
        <v>2.2620000000000001E-2</v>
      </c>
      <c r="S74" s="11">
        <f t="shared" si="10"/>
        <v>1.7340000000000001E-2</v>
      </c>
      <c r="T74" s="15">
        <f t="shared" si="11"/>
        <v>3.2620000000000003E-2</v>
      </c>
      <c r="U74" s="5">
        <v>2.2780000000000002E-2</v>
      </c>
      <c r="V74" s="11">
        <f t="shared" si="12"/>
        <v>1.746E-2</v>
      </c>
      <c r="W74" s="15">
        <f t="shared" si="13"/>
        <v>3.2779999999999997E-2</v>
      </c>
    </row>
    <row r="75" spans="2:23" x14ac:dyDescent="0.25">
      <c r="B75" s="6">
        <v>65</v>
      </c>
      <c r="C75" s="7">
        <v>2.3019999999999999E-2</v>
      </c>
      <c r="D75" s="12">
        <f t="shared" ref="D75:D106" si="24">IF(C75&lt;0,C75,ROUND(C75 - INDEX(ShockDown,$B75)*ABS(C75),5))</f>
        <v>1.7680000000000001E-2</v>
      </c>
      <c r="E75" s="16">
        <f t="shared" ref="E75:E106" si="25">ROUND(C75 + MAX(0.01,INDEX(ShockUp,$B75)*ABS(C75)),5)</f>
        <v>3.3020000000000001E-2</v>
      </c>
      <c r="F75" s="7">
        <v>2.1569999999999999E-2</v>
      </c>
      <c r="G75" s="12">
        <f t="shared" ref="G75:G106" si="26">IF(F75&lt;0,F75,ROUND(F75 - INDEX(ShockDown,$B75)*ABS(F75),5))</f>
        <v>1.6559999999999998E-2</v>
      </c>
      <c r="H75" s="16">
        <f t="shared" ref="H75:H106" si="27">ROUND(F75 + MAX(0.01,INDEX(ShockUp,$B75)*ABS(F75)),5)</f>
        <v>3.1570000000000001E-2</v>
      </c>
      <c r="I75" s="7">
        <v>2.6859999999999998E-2</v>
      </c>
      <c r="J75" s="12">
        <f t="shared" ref="J75:J106" si="28">IF(I75&lt;0,I75,ROUND(I75 - INDEX(ShockDown,$B75)*ABS(I75),5))</f>
        <v>2.0619999999999999E-2</v>
      </c>
      <c r="K75" s="16">
        <f t="shared" ref="K75:K106" si="29">ROUND(I75 + MAX(0.01,INDEX(ShockUp,$B75)*ABS(I75)),5)</f>
        <v>3.6859999999999997E-2</v>
      </c>
      <c r="L75" s="7">
        <v>1.704E-2</v>
      </c>
      <c r="M75" s="12">
        <f t="shared" ref="M75:M106" si="30">IF(L75&lt;0,L75,ROUND(L75 - INDEX(ShockDown,$B75)*ABS(L75),5))</f>
        <v>1.308E-2</v>
      </c>
      <c r="N75" s="16">
        <f t="shared" ref="N75:N106" si="31">ROUND(L75 + MAX(0.01,INDEX(ShockUp,$B75)*ABS(L75)),5)</f>
        <v>2.7040000000000002E-2</v>
      </c>
      <c r="O75" s="7">
        <v>1.9539999999999998E-2</v>
      </c>
      <c r="P75" s="12">
        <f t="shared" ref="P75:P106" si="32">IF(O75&lt;0,O75,ROUND(O75 - INDEX(ShockDown,$B75)*ABS(O75),5))</f>
        <v>1.4999999999999999E-2</v>
      </c>
      <c r="Q75" s="16">
        <f t="shared" ref="Q75:Q106" si="33">ROUND(O75 + MAX(0.01,INDEX(ShockUp,$B75)*ABS(O75)),5)</f>
        <v>2.954E-2</v>
      </c>
      <c r="R75" s="7">
        <v>2.283E-2</v>
      </c>
      <c r="S75" s="12">
        <f t="shared" ref="S75:S138" si="34">IF(R75&lt;0,R75,ROUND(R75 - INDEX(ShockDown,$B75)*ABS(R75),5))</f>
        <v>1.753E-2</v>
      </c>
      <c r="T75" s="16">
        <f t="shared" ref="T75:T138" si="35">ROUND(R75 + MAX(0.01,INDEX(ShockUp,$B75)*ABS(R75)),5)</f>
        <v>3.2829999999999998E-2</v>
      </c>
      <c r="U75" s="7">
        <v>2.298E-2</v>
      </c>
      <c r="V75" s="12">
        <f t="shared" ref="V75:V138" si="36">IF(U75&lt;0,U75,ROUND(U75 - INDEX(ShockDown,$B75)*ABS(U75),5))</f>
        <v>1.7649999999999999E-2</v>
      </c>
      <c r="W75" s="16">
        <f t="shared" ref="W75:W138" si="37">ROUND(U75 + MAX(0.01,INDEX(ShockUp,$B75)*ABS(U75)),5)</f>
        <v>3.2980000000000002E-2</v>
      </c>
    </row>
    <row r="76" spans="2:23" x14ac:dyDescent="0.25">
      <c r="B76" s="4">
        <v>66</v>
      </c>
      <c r="C76" s="5">
        <v>2.3220000000000001E-2</v>
      </c>
      <c r="D76" s="11">
        <f t="shared" si="24"/>
        <v>1.7860000000000001E-2</v>
      </c>
      <c r="E76" s="15">
        <f t="shared" si="25"/>
        <v>3.322E-2</v>
      </c>
      <c r="F76" s="5">
        <v>2.179E-2</v>
      </c>
      <c r="G76" s="11">
        <f t="shared" si="26"/>
        <v>1.6760000000000001E-2</v>
      </c>
      <c r="H76" s="15">
        <f t="shared" si="27"/>
        <v>3.1789999999999999E-2</v>
      </c>
      <c r="I76" s="5">
        <v>2.7E-2</v>
      </c>
      <c r="J76" s="11">
        <f t="shared" si="28"/>
        <v>2.077E-2</v>
      </c>
      <c r="K76" s="15">
        <f t="shared" si="29"/>
        <v>3.6999999999999998E-2</v>
      </c>
      <c r="L76" s="5">
        <v>1.7180000000000001E-2</v>
      </c>
      <c r="M76" s="11">
        <f t="shared" si="30"/>
        <v>1.321E-2</v>
      </c>
      <c r="N76" s="15">
        <f t="shared" si="31"/>
        <v>2.7179999999999999E-2</v>
      </c>
      <c r="O76" s="5">
        <v>1.9769999999999999E-2</v>
      </c>
      <c r="P76" s="11">
        <f t="shared" si="32"/>
        <v>1.521E-2</v>
      </c>
      <c r="Q76" s="15">
        <f t="shared" si="33"/>
        <v>2.9770000000000001E-2</v>
      </c>
      <c r="R76" s="5">
        <v>2.3029999999999998E-2</v>
      </c>
      <c r="S76" s="11">
        <f t="shared" si="34"/>
        <v>1.771E-2</v>
      </c>
      <c r="T76" s="15">
        <f t="shared" si="35"/>
        <v>3.3029999999999997E-2</v>
      </c>
      <c r="U76" s="5">
        <v>2.3179999999999999E-2</v>
      </c>
      <c r="V76" s="11">
        <f t="shared" si="36"/>
        <v>1.7829999999999999E-2</v>
      </c>
      <c r="W76" s="15">
        <f t="shared" si="37"/>
        <v>3.3180000000000001E-2</v>
      </c>
    </row>
    <row r="77" spans="2:23" x14ac:dyDescent="0.25">
      <c r="B77" s="4">
        <v>67</v>
      </c>
      <c r="C77" s="5">
        <v>2.341E-2</v>
      </c>
      <c r="D77" s="11">
        <f t="shared" si="24"/>
        <v>1.804E-2</v>
      </c>
      <c r="E77" s="15">
        <f t="shared" si="25"/>
        <v>3.3410000000000002E-2</v>
      </c>
      <c r="F77" s="5">
        <v>2.1999999999999999E-2</v>
      </c>
      <c r="G77" s="11">
        <f t="shared" si="26"/>
        <v>1.695E-2</v>
      </c>
      <c r="H77" s="15">
        <f t="shared" si="27"/>
        <v>3.2000000000000001E-2</v>
      </c>
      <c r="I77" s="5">
        <v>2.7130000000000001E-2</v>
      </c>
      <c r="J77" s="11">
        <f t="shared" si="28"/>
        <v>2.0899999999999998E-2</v>
      </c>
      <c r="K77" s="15">
        <f t="shared" si="29"/>
        <v>3.7130000000000003E-2</v>
      </c>
      <c r="L77" s="5">
        <v>1.7309999999999999E-2</v>
      </c>
      <c r="M77" s="11">
        <f t="shared" si="30"/>
        <v>1.3339999999999999E-2</v>
      </c>
      <c r="N77" s="15">
        <f t="shared" si="31"/>
        <v>2.7310000000000001E-2</v>
      </c>
      <c r="O77" s="5">
        <v>1.9990000000000001E-2</v>
      </c>
      <c r="P77" s="11">
        <f t="shared" si="32"/>
        <v>1.54E-2</v>
      </c>
      <c r="Q77" s="15">
        <f t="shared" si="33"/>
        <v>2.9989999999999999E-2</v>
      </c>
      <c r="R77" s="5">
        <v>2.3220000000000001E-2</v>
      </c>
      <c r="S77" s="11">
        <f t="shared" si="34"/>
        <v>1.789E-2</v>
      </c>
      <c r="T77" s="15">
        <f t="shared" si="35"/>
        <v>3.322E-2</v>
      </c>
      <c r="U77" s="5">
        <v>2.3369999999999998E-2</v>
      </c>
      <c r="V77" s="11">
        <f t="shared" si="36"/>
        <v>1.7999999999999999E-2</v>
      </c>
      <c r="W77" s="15">
        <f t="shared" si="37"/>
        <v>3.3369999999999997E-2</v>
      </c>
    </row>
    <row r="78" spans="2:23" x14ac:dyDescent="0.25">
      <c r="B78" s="4">
        <v>68</v>
      </c>
      <c r="C78" s="5">
        <v>2.359E-2</v>
      </c>
      <c r="D78" s="11">
        <f t="shared" si="24"/>
        <v>1.8200000000000001E-2</v>
      </c>
      <c r="E78" s="15">
        <f t="shared" si="25"/>
        <v>3.3590000000000002E-2</v>
      </c>
      <c r="F78" s="5">
        <v>2.2200000000000001E-2</v>
      </c>
      <c r="G78" s="11">
        <f t="shared" si="26"/>
        <v>1.7129999999999999E-2</v>
      </c>
      <c r="H78" s="15">
        <f t="shared" si="27"/>
        <v>3.2199999999999999E-2</v>
      </c>
      <c r="I78" s="5">
        <v>2.726E-2</v>
      </c>
      <c r="J78" s="11">
        <f t="shared" si="28"/>
        <v>2.104E-2</v>
      </c>
      <c r="K78" s="15">
        <f t="shared" si="29"/>
        <v>3.7260000000000001E-2</v>
      </c>
      <c r="L78" s="5">
        <v>1.7440000000000001E-2</v>
      </c>
      <c r="M78" s="11">
        <f t="shared" si="30"/>
        <v>1.346E-2</v>
      </c>
      <c r="N78" s="15">
        <f t="shared" si="31"/>
        <v>2.7439999999999999E-2</v>
      </c>
      <c r="O78" s="5">
        <v>2.0209999999999999E-2</v>
      </c>
      <c r="P78" s="11">
        <f t="shared" si="32"/>
        <v>1.5599999999999999E-2</v>
      </c>
      <c r="Q78" s="15">
        <f t="shared" si="33"/>
        <v>3.0210000000000001E-2</v>
      </c>
      <c r="R78" s="5">
        <v>2.3400000000000001E-2</v>
      </c>
      <c r="S78" s="11">
        <f t="shared" si="34"/>
        <v>1.806E-2</v>
      </c>
      <c r="T78" s="15">
        <f t="shared" si="35"/>
        <v>3.3399999999999999E-2</v>
      </c>
      <c r="U78" s="5">
        <v>2.3550000000000001E-2</v>
      </c>
      <c r="V78" s="11">
        <f t="shared" si="36"/>
        <v>1.8169999999999999E-2</v>
      </c>
      <c r="W78" s="15">
        <f t="shared" si="37"/>
        <v>3.3550000000000003E-2</v>
      </c>
    </row>
    <row r="79" spans="2:23" x14ac:dyDescent="0.25">
      <c r="B79" s="4">
        <v>69</v>
      </c>
      <c r="C79" s="5">
        <v>2.3769999999999999E-2</v>
      </c>
      <c r="D79" s="11">
        <f t="shared" si="24"/>
        <v>1.8370000000000001E-2</v>
      </c>
      <c r="E79" s="15">
        <f t="shared" si="25"/>
        <v>3.3770000000000001E-2</v>
      </c>
      <c r="F79" s="5">
        <v>2.239E-2</v>
      </c>
      <c r="G79" s="11">
        <f t="shared" si="26"/>
        <v>1.7309999999999999E-2</v>
      </c>
      <c r="H79" s="15">
        <f t="shared" si="27"/>
        <v>3.2390000000000002E-2</v>
      </c>
      <c r="I79" s="5">
        <v>2.7380000000000002E-2</v>
      </c>
      <c r="J79" s="11">
        <f t="shared" si="28"/>
        <v>2.1160000000000002E-2</v>
      </c>
      <c r="K79" s="15">
        <f t="shared" si="29"/>
        <v>3.7379999999999997E-2</v>
      </c>
      <c r="L79" s="5">
        <v>1.7559999999999999E-2</v>
      </c>
      <c r="M79" s="11">
        <f t="shared" si="30"/>
        <v>1.357E-2</v>
      </c>
      <c r="N79" s="15">
        <f t="shared" si="31"/>
        <v>2.7560000000000001E-2</v>
      </c>
      <c r="O79" s="5">
        <v>2.0420000000000001E-2</v>
      </c>
      <c r="P79" s="11">
        <f t="shared" si="32"/>
        <v>1.5779999999999999E-2</v>
      </c>
      <c r="Q79" s="15">
        <f t="shared" si="33"/>
        <v>3.0419999999999999E-2</v>
      </c>
      <c r="R79" s="5">
        <v>2.358E-2</v>
      </c>
      <c r="S79" s="11">
        <f t="shared" si="34"/>
        <v>1.823E-2</v>
      </c>
      <c r="T79" s="15">
        <f t="shared" si="35"/>
        <v>3.3579999999999999E-2</v>
      </c>
      <c r="U79" s="5">
        <v>2.3730000000000001E-2</v>
      </c>
      <c r="V79" s="11">
        <f t="shared" si="36"/>
        <v>1.8339999999999999E-2</v>
      </c>
      <c r="W79" s="15">
        <f t="shared" si="37"/>
        <v>3.3730000000000003E-2</v>
      </c>
    </row>
    <row r="80" spans="2:23" x14ac:dyDescent="0.25">
      <c r="B80" s="6">
        <v>70</v>
      </c>
      <c r="C80" s="7">
        <v>2.3939999999999999E-2</v>
      </c>
      <c r="D80" s="12">
        <f t="shared" si="24"/>
        <v>1.8540000000000001E-2</v>
      </c>
      <c r="E80" s="16">
        <f t="shared" si="25"/>
        <v>3.3939999999999998E-2</v>
      </c>
      <c r="F80" s="7">
        <v>2.2589999999999999E-2</v>
      </c>
      <c r="G80" s="12">
        <f t="shared" si="26"/>
        <v>1.7489999999999999E-2</v>
      </c>
      <c r="H80" s="16">
        <f t="shared" si="27"/>
        <v>3.2590000000000001E-2</v>
      </c>
      <c r="I80" s="7">
        <v>2.75E-2</v>
      </c>
      <c r="J80" s="12">
        <f t="shared" si="28"/>
        <v>2.129E-2</v>
      </c>
      <c r="K80" s="16">
        <f t="shared" si="29"/>
        <v>3.7499999999999999E-2</v>
      </c>
      <c r="L80" s="7">
        <v>1.7680000000000001E-2</v>
      </c>
      <c r="M80" s="12">
        <f t="shared" si="30"/>
        <v>1.3690000000000001E-2</v>
      </c>
      <c r="N80" s="16">
        <f t="shared" si="31"/>
        <v>2.768E-2</v>
      </c>
      <c r="O80" s="7">
        <v>2.0619999999999999E-2</v>
      </c>
      <c r="P80" s="12">
        <f t="shared" si="32"/>
        <v>1.5970000000000002E-2</v>
      </c>
      <c r="Q80" s="16">
        <f t="shared" si="33"/>
        <v>3.0620000000000001E-2</v>
      </c>
      <c r="R80" s="7">
        <v>2.376E-2</v>
      </c>
      <c r="S80" s="12">
        <f t="shared" si="34"/>
        <v>1.84E-2</v>
      </c>
      <c r="T80" s="16">
        <f t="shared" si="35"/>
        <v>3.3759999999999998E-2</v>
      </c>
      <c r="U80" s="7">
        <v>2.3910000000000001E-2</v>
      </c>
      <c r="V80" s="12">
        <f t="shared" si="36"/>
        <v>1.8509999999999999E-2</v>
      </c>
      <c r="W80" s="16">
        <f t="shared" si="37"/>
        <v>3.3910000000000003E-2</v>
      </c>
    </row>
    <row r="81" spans="2:23" x14ac:dyDescent="0.25">
      <c r="B81" s="4">
        <v>71</v>
      </c>
      <c r="C81" s="5">
        <v>2.4109999999999999E-2</v>
      </c>
      <c r="D81" s="11">
        <f t="shared" si="24"/>
        <v>1.8700000000000001E-2</v>
      </c>
      <c r="E81" s="15">
        <f t="shared" si="25"/>
        <v>3.4110000000000001E-2</v>
      </c>
      <c r="F81" s="5">
        <v>2.2769999999999999E-2</v>
      </c>
      <c r="G81" s="11">
        <f t="shared" si="26"/>
        <v>1.7659999999999999E-2</v>
      </c>
      <c r="H81" s="15">
        <f t="shared" si="27"/>
        <v>3.2770000000000001E-2</v>
      </c>
      <c r="I81" s="5">
        <v>2.7619999999999999E-2</v>
      </c>
      <c r="J81" s="11">
        <f t="shared" si="28"/>
        <v>2.1420000000000002E-2</v>
      </c>
      <c r="K81" s="15">
        <f t="shared" si="29"/>
        <v>3.7620000000000001E-2</v>
      </c>
      <c r="L81" s="5">
        <v>1.779E-2</v>
      </c>
      <c r="M81" s="11">
        <f t="shared" si="30"/>
        <v>1.38E-2</v>
      </c>
      <c r="N81" s="15">
        <f t="shared" si="31"/>
        <v>2.7789999999999999E-2</v>
      </c>
      <c r="O81" s="5">
        <v>2.0820000000000002E-2</v>
      </c>
      <c r="P81" s="11">
        <f t="shared" si="32"/>
        <v>1.6150000000000001E-2</v>
      </c>
      <c r="Q81" s="15">
        <f t="shared" si="33"/>
        <v>3.082E-2</v>
      </c>
      <c r="R81" s="5">
        <v>2.393E-2</v>
      </c>
      <c r="S81" s="11">
        <f t="shared" si="34"/>
        <v>1.856E-2</v>
      </c>
      <c r="T81" s="15">
        <f t="shared" si="35"/>
        <v>3.3930000000000002E-2</v>
      </c>
      <c r="U81" s="5">
        <v>2.4070000000000001E-2</v>
      </c>
      <c r="V81" s="11">
        <f t="shared" si="36"/>
        <v>1.8669999999999999E-2</v>
      </c>
      <c r="W81" s="15">
        <f t="shared" si="37"/>
        <v>3.4070000000000003E-2</v>
      </c>
    </row>
    <row r="82" spans="2:23" x14ac:dyDescent="0.25">
      <c r="B82" s="4">
        <v>72</v>
      </c>
      <c r="C82" s="5">
        <v>2.427E-2</v>
      </c>
      <c r="D82" s="11">
        <f t="shared" si="24"/>
        <v>1.8849999999999999E-2</v>
      </c>
      <c r="E82" s="15">
        <f t="shared" si="25"/>
        <v>3.4270000000000002E-2</v>
      </c>
      <c r="F82" s="5">
        <v>2.2950000000000002E-2</v>
      </c>
      <c r="G82" s="11">
        <f t="shared" si="26"/>
        <v>1.7829999999999999E-2</v>
      </c>
      <c r="H82" s="15">
        <f t="shared" si="27"/>
        <v>3.295E-2</v>
      </c>
      <c r="I82" s="5">
        <v>2.7740000000000001E-2</v>
      </c>
      <c r="J82" s="11">
        <f t="shared" si="28"/>
        <v>2.155E-2</v>
      </c>
      <c r="K82" s="15">
        <f t="shared" si="29"/>
        <v>3.7740000000000003E-2</v>
      </c>
      <c r="L82" s="5">
        <v>1.7909999999999999E-2</v>
      </c>
      <c r="M82" s="11">
        <f t="shared" si="30"/>
        <v>1.391E-2</v>
      </c>
      <c r="N82" s="15">
        <f t="shared" si="31"/>
        <v>2.7910000000000001E-2</v>
      </c>
      <c r="O82" s="5">
        <v>2.102E-2</v>
      </c>
      <c r="P82" s="11">
        <f t="shared" si="32"/>
        <v>1.6330000000000001E-2</v>
      </c>
      <c r="Q82" s="15">
        <f t="shared" si="33"/>
        <v>3.1019999999999999E-2</v>
      </c>
      <c r="R82" s="5">
        <v>2.41E-2</v>
      </c>
      <c r="S82" s="11">
        <f t="shared" si="34"/>
        <v>1.8720000000000001E-2</v>
      </c>
      <c r="T82" s="15">
        <f t="shared" si="35"/>
        <v>3.4099999999999998E-2</v>
      </c>
      <c r="U82" s="5">
        <v>2.4240000000000001E-2</v>
      </c>
      <c r="V82" s="11">
        <f t="shared" si="36"/>
        <v>1.883E-2</v>
      </c>
      <c r="W82" s="15">
        <f t="shared" si="37"/>
        <v>3.424E-2</v>
      </c>
    </row>
    <row r="83" spans="2:23" x14ac:dyDescent="0.25">
      <c r="B83" s="4">
        <v>73</v>
      </c>
      <c r="C83" s="5">
        <v>2.443E-2</v>
      </c>
      <c r="D83" s="11">
        <f t="shared" si="24"/>
        <v>1.9009999999999999E-2</v>
      </c>
      <c r="E83" s="15">
        <f t="shared" si="25"/>
        <v>3.4430000000000002E-2</v>
      </c>
      <c r="F83" s="5">
        <v>2.3130000000000001E-2</v>
      </c>
      <c r="G83" s="11">
        <f t="shared" si="26"/>
        <v>1.7999999999999999E-2</v>
      </c>
      <c r="H83" s="15">
        <f t="shared" si="27"/>
        <v>3.313E-2</v>
      </c>
      <c r="I83" s="5">
        <v>2.785E-2</v>
      </c>
      <c r="J83" s="11">
        <f t="shared" si="28"/>
        <v>2.1669999999999998E-2</v>
      </c>
      <c r="K83" s="15">
        <f t="shared" si="29"/>
        <v>3.7850000000000002E-2</v>
      </c>
      <c r="L83" s="5">
        <v>1.8020000000000001E-2</v>
      </c>
      <c r="M83" s="11">
        <f t="shared" si="30"/>
        <v>1.4019999999999999E-2</v>
      </c>
      <c r="N83" s="15">
        <f t="shared" si="31"/>
        <v>2.802E-2</v>
      </c>
      <c r="O83" s="5">
        <v>2.121E-2</v>
      </c>
      <c r="P83" s="11">
        <f t="shared" si="32"/>
        <v>1.6500000000000001E-2</v>
      </c>
      <c r="Q83" s="15">
        <f t="shared" si="33"/>
        <v>3.1210000000000002E-2</v>
      </c>
      <c r="R83" s="5">
        <v>2.426E-2</v>
      </c>
      <c r="S83" s="11">
        <f t="shared" si="34"/>
        <v>1.8880000000000001E-2</v>
      </c>
      <c r="T83" s="15">
        <f t="shared" si="35"/>
        <v>3.4259999999999999E-2</v>
      </c>
      <c r="U83" s="5">
        <v>2.4400000000000002E-2</v>
      </c>
      <c r="V83" s="11">
        <f t="shared" si="36"/>
        <v>1.899E-2</v>
      </c>
      <c r="W83" s="15">
        <f t="shared" si="37"/>
        <v>3.44E-2</v>
      </c>
    </row>
    <row r="84" spans="2:23" x14ac:dyDescent="0.25">
      <c r="B84" s="4">
        <v>74</v>
      </c>
      <c r="C84" s="5">
        <v>2.4590000000000001E-2</v>
      </c>
      <c r="D84" s="11">
        <f t="shared" si="24"/>
        <v>1.917E-2</v>
      </c>
      <c r="E84" s="15">
        <f t="shared" si="25"/>
        <v>3.4590000000000003E-2</v>
      </c>
      <c r="F84" s="5">
        <v>2.3300000000000001E-2</v>
      </c>
      <c r="G84" s="11">
        <f t="shared" si="26"/>
        <v>1.8159999999999999E-2</v>
      </c>
      <c r="H84" s="15">
        <f t="shared" si="27"/>
        <v>3.3300000000000003E-2</v>
      </c>
      <c r="I84" s="5">
        <v>2.7959999999999999E-2</v>
      </c>
      <c r="J84" s="11">
        <f t="shared" si="28"/>
        <v>2.179E-2</v>
      </c>
      <c r="K84" s="15">
        <f t="shared" si="29"/>
        <v>3.7960000000000001E-2</v>
      </c>
      <c r="L84" s="5">
        <v>1.8120000000000001E-2</v>
      </c>
      <c r="M84" s="11">
        <f t="shared" si="30"/>
        <v>1.4120000000000001E-2</v>
      </c>
      <c r="N84" s="15">
        <f t="shared" si="31"/>
        <v>2.8119999999999999E-2</v>
      </c>
      <c r="O84" s="5">
        <v>2.1389999999999999E-2</v>
      </c>
      <c r="P84" s="11">
        <f t="shared" si="32"/>
        <v>1.6670000000000001E-2</v>
      </c>
      <c r="Q84" s="15">
        <f t="shared" si="33"/>
        <v>3.1390000000000001E-2</v>
      </c>
      <c r="R84" s="5">
        <v>2.4420000000000001E-2</v>
      </c>
      <c r="S84" s="11">
        <f t="shared" si="34"/>
        <v>1.9029999999999998E-2</v>
      </c>
      <c r="T84" s="15">
        <f t="shared" si="35"/>
        <v>3.4419999999999999E-2</v>
      </c>
      <c r="U84" s="5">
        <v>2.4549999999999999E-2</v>
      </c>
      <c r="V84" s="11">
        <f t="shared" si="36"/>
        <v>1.9130000000000001E-2</v>
      </c>
      <c r="W84" s="15">
        <f t="shared" si="37"/>
        <v>3.4549999999999997E-2</v>
      </c>
    </row>
    <row r="85" spans="2:23" ht="15.75" thickBot="1" x14ac:dyDescent="0.3">
      <c r="B85" s="6">
        <v>75</v>
      </c>
      <c r="C85" s="7">
        <v>2.4740000000000002E-2</v>
      </c>
      <c r="D85" s="12">
        <f t="shared" si="24"/>
        <v>1.9310000000000001E-2</v>
      </c>
      <c r="E85" s="16">
        <f t="shared" si="25"/>
        <v>3.474E-2</v>
      </c>
      <c r="F85" s="7">
        <v>2.3470000000000001E-2</v>
      </c>
      <c r="G85" s="12">
        <f t="shared" si="26"/>
        <v>1.8319999999999999E-2</v>
      </c>
      <c r="H85" s="16">
        <f t="shared" si="27"/>
        <v>3.347E-2</v>
      </c>
      <c r="I85" s="7">
        <v>2.8060000000000002E-2</v>
      </c>
      <c r="J85" s="12">
        <f t="shared" si="28"/>
        <v>2.1909999999999999E-2</v>
      </c>
      <c r="K85" s="16">
        <f t="shared" si="29"/>
        <v>3.8059999999999997E-2</v>
      </c>
      <c r="L85" s="7">
        <v>1.823E-2</v>
      </c>
      <c r="M85" s="12">
        <f t="shared" si="30"/>
        <v>1.423E-2</v>
      </c>
      <c r="N85" s="16">
        <f t="shared" si="31"/>
        <v>2.8230000000000002E-2</v>
      </c>
      <c r="O85" s="7">
        <v>2.1569999999999999E-2</v>
      </c>
      <c r="P85" s="12">
        <f t="shared" si="32"/>
        <v>1.6840000000000001E-2</v>
      </c>
      <c r="Q85" s="16">
        <f t="shared" si="33"/>
        <v>3.1570000000000001E-2</v>
      </c>
      <c r="R85" s="7">
        <v>2.4570000000000002E-2</v>
      </c>
      <c r="S85" s="12">
        <f t="shared" si="34"/>
        <v>1.9179999999999999E-2</v>
      </c>
      <c r="T85" s="16">
        <f t="shared" si="35"/>
        <v>3.4569999999999997E-2</v>
      </c>
      <c r="U85" s="7">
        <v>2.4709999999999999E-2</v>
      </c>
      <c r="V85" s="12">
        <f t="shared" si="36"/>
        <v>1.9290000000000002E-2</v>
      </c>
      <c r="W85" s="16">
        <f t="shared" si="37"/>
        <v>3.4709999999999998E-2</v>
      </c>
    </row>
    <row r="86" spans="2:23" x14ac:dyDescent="0.25">
      <c r="B86" s="2">
        <v>76</v>
      </c>
      <c r="C86" s="3">
        <v>2.4889999999999999E-2</v>
      </c>
      <c r="D86" s="10">
        <f t="shared" si="24"/>
        <v>1.9460000000000002E-2</v>
      </c>
      <c r="E86" s="14">
        <f t="shared" si="25"/>
        <v>3.4889999999999997E-2</v>
      </c>
      <c r="F86" s="3">
        <v>2.3630000000000002E-2</v>
      </c>
      <c r="G86" s="10">
        <f t="shared" si="26"/>
        <v>1.848E-2</v>
      </c>
      <c r="H86" s="14">
        <f t="shared" si="27"/>
        <v>3.363E-2</v>
      </c>
      <c r="I86" s="3">
        <v>2.8170000000000001E-2</v>
      </c>
      <c r="J86" s="10">
        <f t="shared" si="28"/>
        <v>2.2030000000000001E-2</v>
      </c>
      <c r="K86" s="14">
        <f t="shared" si="29"/>
        <v>3.8170000000000003E-2</v>
      </c>
      <c r="L86" s="3">
        <v>1.8329999999999999E-2</v>
      </c>
      <c r="M86" s="10">
        <f t="shared" si="30"/>
        <v>1.4330000000000001E-2</v>
      </c>
      <c r="N86" s="14">
        <f t="shared" si="31"/>
        <v>2.8330000000000001E-2</v>
      </c>
      <c r="O86" s="3">
        <v>2.1739999999999999E-2</v>
      </c>
      <c r="P86" s="10">
        <f t="shared" si="32"/>
        <v>1.7000000000000001E-2</v>
      </c>
      <c r="Q86" s="14">
        <f t="shared" si="33"/>
        <v>3.1739999999999997E-2</v>
      </c>
      <c r="R86" s="3">
        <v>2.4719999999999999E-2</v>
      </c>
      <c r="S86" s="10">
        <f t="shared" si="34"/>
        <v>1.933E-2</v>
      </c>
      <c r="T86" s="14">
        <f t="shared" si="35"/>
        <v>3.4720000000000001E-2</v>
      </c>
      <c r="U86" s="3">
        <v>2.4850000000000001E-2</v>
      </c>
      <c r="V86" s="10">
        <f t="shared" si="36"/>
        <v>1.9429999999999999E-2</v>
      </c>
      <c r="W86" s="14">
        <f t="shared" si="37"/>
        <v>3.4849999999999999E-2</v>
      </c>
    </row>
    <row r="87" spans="2:23" x14ac:dyDescent="0.25">
      <c r="B87" s="4">
        <v>77</v>
      </c>
      <c r="C87" s="5">
        <v>2.503E-2</v>
      </c>
      <c r="D87" s="11">
        <f t="shared" si="24"/>
        <v>1.9609999999999999E-2</v>
      </c>
      <c r="E87" s="15">
        <f t="shared" si="25"/>
        <v>3.5029999999999999E-2</v>
      </c>
      <c r="F87" s="5">
        <v>2.3789999999999999E-2</v>
      </c>
      <c r="G87" s="11">
        <f t="shared" si="26"/>
        <v>1.8630000000000001E-2</v>
      </c>
      <c r="H87" s="15">
        <f t="shared" si="27"/>
        <v>3.3790000000000001E-2</v>
      </c>
      <c r="I87" s="5">
        <v>2.827E-2</v>
      </c>
      <c r="J87" s="11">
        <f t="shared" si="28"/>
        <v>2.214E-2</v>
      </c>
      <c r="K87" s="15">
        <f t="shared" si="29"/>
        <v>3.8269999999999998E-2</v>
      </c>
      <c r="L87" s="5">
        <v>1.8429999999999998E-2</v>
      </c>
      <c r="M87" s="11">
        <f t="shared" si="30"/>
        <v>1.444E-2</v>
      </c>
      <c r="N87" s="15">
        <f t="shared" si="31"/>
        <v>2.843E-2</v>
      </c>
      <c r="O87" s="5">
        <v>2.1919999999999999E-2</v>
      </c>
      <c r="P87" s="11">
        <f t="shared" si="32"/>
        <v>1.7170000000000001E-2</v>
      </c>
      <c r="Q87" s="15">
        <f t="shared" si="33"/>
        <v>3.1919999999999997E-2</v>
      </c>
      <c r="R87" s="5">
        <v>2.487E-2</v>
      </c>
      <c r="S87" s="11">
        <f t="shared" si="34"/>
        <v>1.9480000000000001E-2</v>
      </c>
      <c r="T87" s="15">
        <f t="shared" si="35"/>
        <v>3.4869999999999998E-2</v>
      </c>
      <c r="U87" s="5">
        <v>2.5000000000000001E-2</v>
      </c>
      <c r="V87" s="11">
        <f t="shared" si="36"/>
        <v>1.958E-2</v>
      </c>
      <c r="W87" s="15">
        <f t="shared" si="37"/>
        <v>3.5000000000000003E-2</v>
      </c>
    </row>
    <row r="88" spans="2:23" x14ac:dyDescent="0.25">
      <c r="B88" s="4">
        <v>78</v>
      </c>
      <c r="C88" s="5">
        <v>2.5170000000000001E-2</v>
      </c>
      <c r="D88" s="11">
        <f t="shared" si="24"/>
        <v>1.975E-2</v>
      </c>
      <c r="E88" s="15">
        <f t="shared" si="25"/>
        <v>3.517E-2</v>
      </c>
      <c r="F88" s="5">
        <v>2.3949999999999999E-2</v>
      </c>
      <c r="G88" s="11">
        <f t="shared" si="26"/>
        <v>1.8790000000000001E-2</v>
      </c>
      <c r="H88" s="15">
        <f t="shared" si="27"/>
        <v>3.3950000000000001E-2</v>
      </c>
      <c r="I88" s="5">
        <v>2.8369999999999999E-2</v>
      </c>
      <c r="J88" s="11">
        <f t="shared" si="28"/>
        <v>2.2259999999999999E-2</v>
      </c>
      <c r="K88" s="15">
        <f t="shared" si="29"/>
        <v>3.8370000000000001E-2</v>
      </c>
      <c r="L88" s="5">
        <v>1.8530000000000001E-2</v>
      </c>
      <c r="M88" s="11">
        <f t="shared" si="30"/>
        <v>1.4540000000000001E-2</v>
      </c>
      <c r="N88" s="15">
        <f t="shared" si="31"/>
        <v>2.853E-2</v>
      </c>
      <c r="O88" s="5">
        <v>2.2079999999999999E-2</v>
      </c>
      <c r="P88" s="11">
        <f t="shared" si="32"/>
        <v>1.7319999999999999E-2</v>
      </c>
      <c r="Q88" s="15">
        <f t="shared" si="33"/>
        <v>3.2079999999999997E-2</v>
      </c>
      <c r="R88" s="5">
        <v>2.5010000000000001E-2</v>
      </c>
      <c r="S88" s="11">
        <f t="shared" si="34"/>
        <v>1.9619999999999999E-2</v>
      </c>
      <c r="T88" s="15">
        <f t="shared" si="35"/>
        <v>3.5009999999999999E-2</v>
      </c>
      <c r="U88" s="5">
        <v>2.5139999999999999E-2</v>
      </c>
      <c r="V88" s="11">
        <f t="shared" si="36"/>
        <v>1.9720000000000001E-2</v>
      </c>
      <c r="W88" s="15">
        <f t="shared" si="37"/>
        <v>3.5139999999999998E-2</v>
      </c>
    </row>
    <row r="89" spans="2:23" x14ac:dyDescent="0.25">
      <c r="B89" s="4">
        <v>79</v>
      </c>
      <c r="C89" s="5">
        <v>2.5309999999999999E-2</v>
      </c>
      <c r="D89" s="11">
        <f t="shared" si="24"/>
        <v>1.9890000000000001E-2</v>
      </c>
      <c r="E89" s="15">
        <f t="shared" si="25"/>
        <v>3.5310000000000001E-2</v>
      </c>
      <c r="F89" s="5">
        <v>2.41E-2</v>
      </c>
      <c r="G89" s="11">
        <f t="shared" si="26"/>
        <v>1.8939999999999999E-2</v>
      </c>
      <c r="H89" s="15">
        <f t="shared" si="27"/>
        <v>3.4099999999999998E-2</v>
      </c>
      <c r="I89" s="5">
        <v>2.8459999999999999E-2</v>
      </c>
      <c r="J89" s="11">
        <f t="shared" si="28"/>
        <v>2.2370000000000001E-2</v>
      </c>
      <c r="K89" s="15">
        <f t="shared" si="29"/>
        <v>3.8460000000000001E-2</v>
      </c>
      <c r="L89" s="5">
        <v>1.8620000000000001E-2</v>
      </c>
      <c r="M89" s="11">
        <f t="shared" si="30"/>
        <v>1.4630000000000001E-2</v>
      </c>
      <c r="N89" s="15">
        <f t="shared" si="31"/>
        <v>2.862E-2</v>
      </c>
      <c r="O89" s="5">
        <v>2.2239999999999999E-2</v>
      </c>
      <c r="P89" s="11">
        <f t="shared" si="32"/>
        <v>1.7479999999999999E-2</v>
      </c>
      <c r="Q89" s="15">
        <f t="shared" si="33"/>
        <v>3.2239999999999998E-2</v>
      </c>
      <c r="R89" s="5">
        <v>2.5149999999999999E-2</v>
      </c>
      <c r="S89" s="11">
        <f t="shared" si="34"/>
        <v>1.976E-2</v>
      </c>
      <c r="T89" s="15">
        <f t="shared" si="35"/>
        <v>3.5150000000000001E-2</v>
      </c>
      <c r="U89" s="5">
        <v>2.5270000000000001E-2</v>
      </c>
      <c r="V89" s="11">
        <f t="shared" si="36"/>
        <v>1.9859999999999999E-2</v>
      </c>
      <c r="W89" s="15">
        <f t="shared" si="37"/>
        <v>3.5270000000000003E-2</v>
      </c>
    </row>
    <row r="90" spans="2:23" x14ac:dyDescent="0.25">
      <c r="B90" s="6">
        <v>80</v>
      </c>
      <c r="C90" s="7">
        <v>2.5440000000000001E-2</v>
      </c>
      <c r="D90" s="12">
        <f t="shared" si="24"/>
        <v>2.002E-2</v>
      </c>
      <c r="E90" s="16">
        <f t="shared" si="25"/>
        <v>3.5439999999999999E-2</v>
      </c>
      <c r="F90" s="7">
        <v>2.4250000000000001E-2</v>
      </c>
      <c r="G90" s="12">
        <f t="shared" si="26"/>
        <v>1.9089999999999999E-2</v>
      </c>
      <c r="H90" s="16">
        <f t="shared" si="27"/>
        <v>3.4250000000000003E-2</v>
      </c>
      <c r="I90" s="7">
        <v>2.8549999999999999E-2</v>
      </c>
      <c r="J90" s="12">
        <f t="shared" si="28"/>
        <v>2.247E-2</v>
      </c>
      <c r="K90" s="16">
        <f t="shared" si="29"/>
        <v>3.8550000000000001E-2</v>
      </c>
      <c r="L90" s="7">
        <v>1.8710000000000001E-2</v>
      </c>
      <c r="M90" s="12">
        <f t="shared" si="30"/>
        <v>1.473E-2</v>
      </c>
      <c r="N90" s="16">
        <f t="shared" si="31"/>
        <v>2.8709999999999999E-2</v>
      </c>
      <c r="O90" s="7">
        <v>2.24E-2</v>
      </c>
      <c r="P90" s="12">
        <f t="shared" si="32"/>
        <v>1.763E-2</v>
      </c>
      <c r="Q90" s="16">
        <f t="shared" si="33"/>
        <v>3.2399999999999998E-2</v>
      </c>
      <c r="R90" s="7">
        <v>2.528E-2</v>
      </c>
      <c r="S90" s="12">
        <f t="shared" si="34"/>
        <v>1.9900000000000001E-2</v>
      </c>
      <c r="T90" s="16">
        <f t="shared" si="35"/>
        <v>3.5279999999999999E-2</v>
      </c>
      <c r="U90" s="7">
        <v>2.5409999999999999E-2</v>
      </c>
      <c r="V90" s="12">
        <f t="shared" si="36"/>
        <v>0.02</v>
      </c>
      <c r="W90" s="16">
        <f t="shared" si="37"/>
        <v>3.5409999999999997E-2</v>
      </c>
    </row>
    <row r="91" spans="2:23" x14ac:dyDescent="0.25">
      <c r="B91" s="4">
        <v>81</v>
      </c>
      <c r="C91" s="5">
        <v>2.5569999999999999E-2</v>
      </c>
      <c r="D91" s="11">
        <f t="shared" si="24"/>
        <v>2.0160000000000001E-2</v>
      </c>
      <c r="E91" s="15">
        <f t="shared" si="25"/>
        <v>3.5569999999999997E-2</v>
      </c>
      <c r="F91" s="5">
        <v>2.4389999999999998E-2</v>
      </c>
      <c r="G91" s="11">
        <f t="shared" si="26"/>
        <v>1.9230000000000001E-2</v>
      </c>
      <c r="H91" s="15">
        <f t="shared" si="27"/>
        <v>3.4389999999999997E-2</v>
      </c>
      <c r="I91" s="5">
        <v>2.8649999999999998E-2</v>
      </c>
      <c r="J91" s="11">
        <f t="shared" si="28"/>
        <v>2.2589999999999999E-2</v>
      </c>
      <c r="K91" s="15">
        <f t="shared" si="29"/>
        <v>3.8649999999999997E-2</v>
      </c>
      <c r="L91" s="5">
        <v>1.8800000000000001E-2</v>
      </c>
      <c r="M91" s="11">
        <f t="shared" si="30"/>
        <v>1.482E-2</v>
      </c>
      <c r="N91" s="15">
        <f t="shared" si="31"/>
        <v>2.8799999999999999E-2</v>
      </c>
      <c r="O91" s="5">
        <v>2.256E-2</v>
      </c>
      <c r="P91" s="11">
        <f t="shared" si="32"/>
        <v>1.779E-2</v>
      </c>
      <c r="Q91" s="15">
        <f t="shared" si="33"/>
        <v>3.2559999999999999E-2</v>
      </c>
      <c r="R91" s="5">
        <v>2.5409999999999999E-2</v>
      </c>
      <c r="S91" s="11">
        <f t="shared" si="34"/>
        <v>2.0029999999999999E-2</v>
      </c>
      <c r="T91" s="15">
        <f t="shared" si="35"/>
        <v>3.5409999999999997E-2</v>
      </c>
      <c r="U91" s="5">
        <v>2.554E-2</v>
      </c>
      <c r="V91" s="11">
        <f t="shared" si="36"/>
        <v>2.0140000000000002E-2</v>
      </c>
      <c r="W91" s="15">
        <f t="shared" si="37"/>
        <v>3.5540000000000002E-2</v>
      </c>
    </row>
    <row r="92" spans="2:23" x14ac:dyDescent="0.25">
      <c r="B92" s="4">
        <v>82</v>
      </c>
      <c r="C92" s="5">
        <v>2.5700000000000001E-2</v>
      </c>
      <c r="D92" s="11">
        <f t="shared" si="24"/>
        <v>2.0299999999999999E-2</v>
      </c>
      <c r="E92" s="15">
        <f t="shared" si="25"/>
        <v>3.5700000000000003E-2</v>
      </c>
      <c r="F92" s="5">
        <v>2.453E-2</v>
      </c>
      <c r="G92" s="11">
        <f t="shared" si="26"/>
        <v>1.9369999999999998E-2</v>
      </c>
      <c r="H92" s="15">
        <f t="shared" si="27"/>
        <v>3.4529999999999998E-2</v>
      </c>
      <c r="I92" s="5">
        <v>2.8740000000000002E-2</v>
      </c>
      <c r="J92" s="11">
        <f t="shared" si="28"/>
        <v>2.2700000000000001E-2</v>
      </c>
      <c r="K92" s="15">
        <f t="shared" si="29"/>
        <v>3.8739999999999997E-2</v>
      </c>
      <c r="L92" s="5">
        <v>1.8890000000000001E-2</v>
      </c>
      <c r="M92" s="11">
        <f t="shared" si="30"/>
        <v>1.4919999999999999E-2</v>
      </c>
      <c r="N92" s="15">
        <f t="shared" si="31"/>
        <v>2.8889999999999999E-2</v>
      </c>
      <c r="O92" s="5">
        <v>2.2710000000000001E-2</v>
      </c>
      <c r="P92" s="11">
        <f t="shared" si="32"/>
        <v>1.7930000000000001E-2</v>
      </c>
      <c r="Q92" s="15">
        <f t="shared" si="33"/>
        <v>3.2710000000000003E-2</v>
      </c>
      <c r="R92" s="5">
        <v>2.554E-2</v>
      </c>
      <c r="S92" s="11">
        <f t="shared" si="34"/>
        <v>2.017E-2</v>
      </c>
      <c r="T92" s="15">
        <f t="shared" si="35"/>
        <v>3.5540000000000002E-2</v>
      </c>
      <c r="U92" s="5">
        <v>2.5659999999999999E-2</v>
      </c>
      <c r="V92" s="11">
        <f t="shared" si="36"/>
        <v>2.026E-2</v>
      </c>
      <c r="W92" s="15">
        <f t="shared" si="37"/>
        <v>3.5659999999999997E-2</v>
      </c>
    </row>
    <row r="93" spans="2:23" x14ac:dyDescent="0.25">
      <c r="B93" s="4">
        <v>83</v>
      </c>
      <c r="C93" s="5">
        <v>2.5819999999999999E-2</v>
      </c>
      <c r="D93" s="11">
        <f t="shared" si="24"/>
        <v>2.0420000000000001E-2</v>
      </c>
      <c r="E93" s="15">
        <f t="shared" si="25"/>
        <v>3.5819999999999998E-2</v>
      </c>
      <c r="F93" s="5">
        <v>2.4670000000000001E-2</v>
      </c>
      <c r="G93" s="11">
        <f t="shared" si="26"/>
        <v>1.951E-2</v>
      </c>
      <c r="H93" s="15">
        <f t="shared" si="27"/>
        <v>3.4669999999999999E-2</v>
      </c>
      <c r="I93" s="5">
        <v>2.8819999999999998E-2</v>
      </c>
      <c r="J93" s="11">
        <f t="shared" si="28"/>
        <v>2.2800000000000001E-2</v>
      </c>
      <c r="K93" s="15">
        <f t="shared" si="29"/>
        <v>3.882E-2</v>
      </c>
      <c r="L93" s="5">
        <v>1.8970000000000001E-2</v>
      </c>
      <c r="M93" s="11">
        <f t="shared" si="30"/>
        <v>1.5010000000000001E-2</v>
      </c>
      <c r="N93" s="15">
        <f t="shared" si="31"/>
        <v>2.8969999999999999E-2</v>
      </c>
      <c r="O93" s="5">
        <v>2.2849999999999999E-2</v>
      </c>
      <c r="P93" s="11">
        <f t="shared" si="32"/>
        <v>1.8069999999999999E-2</v>
      </c>
      <c r="Q93" s="15">
        <f t="shared" si="33"/>
        <v>3.2849999999999997E-2</v>
      </c>
      <c r="R93" s="5">
        <v>2.5669999999999998E-2</v>
      </c>
      <c r="S93" s="11">
        <f t="shared" si="34"/>
        <v>2.0299999999999999E-2</v>
      </c>
      <c r="T93" s="15">
        <f t="shared" si="35"/>
        <v>3.567E-2</v>
      </c>
      <c r="U93" s="5">
        <v>2.579E-2</v>
      </c>
      <c r="V93" s="11">
        <f t="shared" si="36"/>
        <v>2.0400000000000001E-2</v>
      </c>
      <c r="W93" s="15">
        <f t="shared" si="37"/>
        <v>3.5790000000000002E-2</v>
      </c>
    </row>
    <row r="94" spans="2:23" x14ac:dyDescent="0.25">
      <c r="B94" s="4">
        <v>84</v>
      </c>
      <c r="C94" s="5">
        <v>2.5940000000000001E-2</v>
      </c>
      <c r="D94" s="11">
        <f t="shared" si="24"/>
        <v>2.0549999999999999E-2</v>
      </c>
      <c r="E94" s="15">
        <f t="shared" si="25"/>
        <v>3.594E-2</v>
      </c>
      <c r="F94" s="5">
        <v>2.4799999999999999E-2</v>
      </c>
      <c r="G94" s="11">
        <f t="shared" si="26"/>
        <v>1.9650000000000001E-2</v>
      </c>
      <c r="H94" s="15">
        <f t="shared" si="27"/>
        <v>3.4799999999999998E-2</v>
      </c>
      <c r="I94" s="5">
        <v>2.8910000000000002E-2</v>
      </c>
      <c r="J94" s="11">
        <f t="shared" si="28"/>
        <v>2.29E-2</v>
      </c>
      <c r="K94" s="15">
        <f t="shared" si="29"/>
        <v>3.891E-2</v>
      </c>
      <c r="L94" s="5">
        <v>1.9060000000000001E-2</v>
      </c>
      <c r="M94" s="11">
        <f t="shared" si="30"/>
        <v>1.5100000000000001E-2</v>
      </c>
      <c r="N94" s="15">
        <f t="shared" si="31"/>
        <v>2.9059999999999999E-2</v>
      </c>
      <c r="O94" s="5">
        <v>2.3E-2</v>
      </c>
      <c r="P94" s="11">
        <f t="shared" si="32"/>
        <v>1.822E-2</v>
      </c>
      <c r="Q94" s="15">
        <f t="shared" si="33"/>
        <v>3.3000000000000002E-2</v>
      </c>
      <c r="R94" s="5">
        <v>2.579E-2</v>
      </c>
      <c r="S94" s="11">
        <f t="shared" si="34"/>
        <v>2.043E-2</v>
      </c>
      <c r="T94" s="15">
        <f t="shared" si="35"/>
        <v>3.5790000000000002E-2</v>
      </c>
      <c r="U94" s="5">
        <v>2.5909999999999999E-2</v>
      </c>
      <c r="V94" s="11">
        <f t="shared" si="36"/>
        <v>2.053E-2</v>
      </c>
      <c r="W94" s="15">
        <f t="shared" si="37"/>
        <v>3.5909999999999997E-2</v>
      </c>
    </row>
    <row r="95" spans="2:23" x14ac:dyDescent="0.25">
      <c r="B95" s="6">
        <v>85</v>
      </c>
      <c r="C95" s="7">
        <v>2.606E-2</v>
      </c>
      <c r="D95" s="12">
        <f t="shared" si="24"/>
        <v>2.068E-2</v>
      </c>
      <c r="E95" s="16">
        <f t="shared" si="25"/>
        <v>3.6060000000000002E-2</v>
      </c>
      <c r="F95" s="7">
        <v>2.4930000000000001E-2</v>
      </c>
      <c r="G95" s="12">
        <f t="shared" si="26"/>
        <v>1.9779999999999999E-2</v>
      </c>
      <c r="H95" s="16">
        <f t="shared" si="27"/>
        <v>3.4930000000000003E-2</v>
      </c>
      <c r="I95" s="7">
        <v>2.8989999999999998E-2</v>
      </c>
      <c r="J95" s="12">
        <f t="shared" si="28"/>
        <v>2.3009999999999999E-2</v>
      </c>
      <c r="K95" s="16">
        <f t="shared" si="29"/>
        <v>3.8989999999999997E-2</v>
      </c>
      <c r="L95" s="7">
        <v>1.9140000000000001E-2</v>
      </c>
      <c r="M95" s="12">
        <f t="shared" si="30"/>
        <v>1.519E-2</v>
      </c>
      <c r="N95" s="16">
        <f t="shared" si="31"/>
        <v>2.9139999999999999E-2</v>
      </c>
      <c r="O95" s="7">
        <v>2.3140000000000001E-2</v>
      </c>
      <c r="P95" s="12">
        <f t="shared" si="32"/>
        <v>1.8360000000000001E-2</v>
      </c>
      <c r="Q95" s="16">
        <f t="shared" si="33"/>
        <v>3.3140000000000003E-2</v>
      </c>
      <c r="R95" s="7">
        <v>2.5909999999999999E-2</v>
      </c>
      <c r="S95" s="12">
        <f t="shared" si="34"/>
        <v>2.0559999999999998E-2</v>
      </c>
      <c r="T95" s="16">
        <f t="shared" si="35"/>
        <v>3.5909999999999997E-2</v>
      </c>
      <c r="U95" s="7">
        <v>2.6030000000000001E-2</v>
      </c>
      <c r="V95" s="12">
        <f t="shared" si="36"/>
        <v>2.0660000000000001E-2</v>
      </c>
      <c r="W95" s="16">
        <f t="shared" si="37"/>
        <v>3.603E-2</v>
      </c>
    </row>
    <row r="96" spans="2:23" x14ac:dyDescent="0.25">
      <c r="B96" s="4">
        <v>86</v>
      </c>
      <c r="C96" s="5">
        <v>2.6169999999999999E-2</v>
      </c>
      <c r="D96" s="11">
        <f t="shared" si="24"/>
        <v>2.0799999999999999E-2</v>
      </c>
      <c r="E96" s="15">
        <f t="shared" si="25"/>
        <v>3.6170000000000001E-2</v>
      </c>
      <c r="F96" s="5">
        <v>2.5059999999999999E-2</v>
      </c>
      <c r="G96" s="11">
        <f t="shared" si="26"/>
        <v>1.992E-2</v>
      </c>
      <c r="H96" s="15">
        <f t="shared" si="27"/>
        <v>3.5060000000000001E-2</v>
      </c>
      <c r="I96" s="5">
        <v>2.9069999999999999E-2</v>
      </c>
      <c r="J96" s="11">
        <f t="shared" si="28"/>
        <v>2.3109999999999999E-2</v>
      </c>
      <c r="K96" s="15">
        <f t="shared" si="29"/>
        <v>3.9070000000000001E-2</v>
      </c>
      <c r="L96" s="5">
        <v>1.9220000000000001E-2</v>
      </c>
      <c r="M96" s="11">
        <f t="shared" si="30"/>
        <v>1.528E-2</v>
      </c>
      <c r="N96" s="15">
        <f t="shared" si="31"/>
        <v>2.9219999999999999E-2</v>
      </c>
      <c r="O96" s="5">
        <v>2.3269999999999999E-2</v>
      </c>
      <c r="P96" s="11">
        <f t="shared" si="32"/>
        <v>1.8499999999999999E-2</v>
      </c>
      <c r="Q96" s="15">
        <f t="shared" si="33"/>
        <v>3.3270000000000001E-2</v>
      </c>
      <c r="R96" s="5">
        <v>2.6020000000000001E-2</v>
      </c>
      <c r="S96" s="11">
        <f t="shared" si="34"/>
        <v>2.068E-2</v>
      </c>
      <c r="T96" s="15">
        <f t="shared" si="35"/>
        <v>3.6020000000000003E-2</v>
      </c>
      <c r="U96" s="5">
        <v>2.614E-2</v>
      </c>
      <c r="V96" s="11">
        <f t="shared" si="36"/>
        <v>2.078E-2</v>
      </c>
      <c r="W96" s="15">
        <f t="shared" si="37"/>
        <v>3.6139999999999999E-2</v>
      </c>
    </row>
    <row r="97" spans="2:23" x14ac:dyDescent="0.25">
      <c r="B97" s="4">
        <v>87</v>
      </c>
      <c r="C97" s="5">
        <v>2.6280000000000001E-2</v>
      </c>
      <c r="D97" s="11">
        <f t="shared" si="24"/>
        <v>2.0920000000000001E-2</v>
      </c>
      <c r="E97" s="15">
        <f t="shared" si="25"/>
        <v>3.628E-2</v>
      </c>
      <c r="F97" s="5">
        <v>2.5190000000000001E-2</v>
      </c>
      <c r="G97" s="11">
        <f t="shared" si="26"/>
        <v>2.0049999999999998E-2</v>
      </c>
      <c r="H97" s="15">
        <f t="shared" si="27"/>
        <v>3.5189999999999999E-2</v>
      </c>
      <c r="I97" s="5">
        <v>2.9149999999999999E-2</v>
      </c>
      <c r="J97" s="11">
        <f t="shared" si="28"/>
        <v>2.3210000000000001E-2</v>
      </c>
      <c r="K97" s="15">
        <f t="shared" si="29"/>
        <v>3.9149999999999997E-2</v>
      </c>
      <c r="L97" s="5">
        <v>1.9300000000000001E-2</v>
      </c>
      <c r="M97" s="11">
        <f t="shared" si="30"/>
        <v>1.537E-2</v>
      </c>
      <c r="N97" s="15">
        <f t="shared" si="31"/>
        <v>2.93E-2</v>
      </c>
      <c r="O97" s="5">
        <v>2.341E-2</v>
      </c>
      <c r="P97" s="11">
        <f t="shared" si="32"/>
        <v>1.864E-2</v>
      </c>
      <c r="Q97" s="15">
        <f t="shared" si="33"/>
        <v>3.3410000000000002E-2</v>
      </c>
      <c r="R97" s="5">
        <v>2.614E-2</v>
      </c>
      <c r="S97" s="11">
        <f t="shared" si="34"/>
        <v>2.0809999999999999E-2</v>
      </c>
      <c r="T97" s="15">
        <f t="shared" si="35"/>
        <v>3.6139999999999999E-2</v>
      </c>
      <c r="U97" s="5">
        <v>2.6259999999999999E-2</v>
      </c>
      <c r="V97" s="11">
        <f t="shared" si="36"/>
        <v>2.0910000000000002E-2</v>
      </c>
      <c r="W97" s="15">
        <f t="shared" si="37"/>
        <v>3.6260000000000001E-2</v>
      </c>
    </row>
    <row r="98" spans="2:23" x14ac:dyDescent="0.25">
      <c r="B98" s="4">
        <v>88</v>
      </c>
      <c r="C98" s="5">
        <v>2.639E-2</v>
      </c>
      <c r="D98" s="11">
        <f t="shared" si="24"/>
        <v>2.104E-2</v>
      </c>
      <c r="E98" s="15">
        <f t="shared" si="25"/>
        <v>3.6389999999999999E-2</v>
      </c>
      <c r="F98" s="5">
        <v>2.5309999999999999E-2</v>
      </c>
      <c r="G98" s="11">
        <f t="shared" si="26"/>
        <v>2.018E-2</v>
      </c>
      <c r="H98" s="15">
        <f t="shared" si="27"/>
        <v>3.5310000000000001E-2</v>
      </c>
      <c r="I98" s="5">
        <v>2.9229999999999999E-2</v>
      </c>
      <c r="J98" s="11">
        <f t="shared" si="28"/>
        <v>2.3310000000000001E-2</v>
      </c>
      <c r="K98" s="15">
        <f t="shared" si="29"/>
        <v>3.9230000000000001E-2</v>
      </c>
      <c r="L98" s="5">
        <v>1.9369999999999998E-2</v>
      </c>
      <c r="M98" s="11">
        <f t="shared" si="30"/>
        <v>1.545E-2</v>
      </c>
      <c r="N98" s="15">
        <f t="shared" si="31"/>
        <v>2.937E-2</v>
      </c>
      <c r="O98" s="5">
        <v>2.3539999999999998E-2</v>
      </c>
      <c r="P98" s="11">
        <f t="shared" si="32"/>
        <v>1.8769999999999998E-2</v>
      </c>
      <c r="Q98" s="15">
        <f t="shared" si="33"/>
        <v>3.354E-2</v>
      </c>
      <c r="R98" s="5">
        <v>2.6249999999999999E-2</v>
      </c>
      <c r="S98" s="11">
        <f t="shared" si="34"/>
        <v>2.0930000000000001E-2</v>
      </c>
      <c r="T98" s="15">
        <f t="shared" si="35"/>
        <v>3.6249999999999998E-2</v>
      </c>
      <c r="U98" s="5">
        <v>2.6370000000000001E-2</v>
      </c>
      <c r="V98" s="11">
        <f t="shared" si="36"/>
        <v>2.103E-2</v>
      </c>
      <c r="W98" s="15">
        <f t="shared" si="37"/>
        <v>3.637E-2</v>
      </c>
    </row>
    <row r="99" spans="2:23" x14ac:dyDescent="0.25">
      <c r="B99" s="4">
        <v>89</v>
      </c>
      <c r="C99" s="5">
        <v>2.6499999999999999E-2</v>
      </c>
      <c r="D99" s="11">
        <f t="shared" si="24"/>
        <v>2.1170000000000001E-2</v>
      </c>
      <c r="E99" s="15">
        <f t="shared" si="25"/>
        <v>3.6499999999999998E-2</v>
      </c>
      <c r="F99" s="5">
        <v>2.5430000000000001E-2</v>
      </c>
      <c r="G99" s="11">
        <f t="shared" si="26"/>
        <v>2.0310000000000002E-2</v>
      </c>
      <c r="H99" s="15">
        <f t="shared" si="27"/>
        <v>3.5430000000000003E-2</v>
      </c>
      <c r="I99" s="5">
        <v>2.93E-2</v>
      </c>
      <c r="J99" s="11">
        <f t="shared" si="28"/>
        <v>2.3400000000000001E-2</v>
      </c>
      <c r="K99" s="15">
        <f t="shared" si="29"/>
        <v>3.9300000000000002E-2</v>
      </c>
      <c r="L99" s="5">
        <v>1.9449999999999999E-2</v>
      </c>
      <c r="M99" s="11">
        <f t="shared" si="30"/>
        <v>1.553E-2</v>
      </c>
      <c r="N99" s="15">
        <f t="shared" si="31"/>
        <v>2.945E-2</v>
      </c>
      <c r="O99" s="5">
        <v>2.367E-2</v>
      </c>
      <c r="P99" s="11">
        <f t="shared" si="32"/>
        <v>1.891E-2</v>
      </c>
      <c r="Q99" s="15">
        <f t="shared" si="33"/>
        <v>3.3669999999999999E-2</v>
      </c>
      <c r="R99" s="5">
        <v>2.6360000000000001E-2</v>
      </c>
      <c r="S99" s="11">
        <f t="shared" si="34"/>
        <v>2.1049999999999999E-2</v>
      </c>
      <c r="T99" s="15">
        <f t="shared" si="35"/>
        <v>3.6360000000000003E-2</v>
      </c>
      <c r="U99" s="5">
        <v>2.647E-2</v>
      </c>
      <c r="V99" s="11">
        <f t="shared" si="36"/>
        <v>2.1139999999999999E-2</v>
      </c>
      <c r="W99" s="15">
        <f t="shared" si="37"/>
        <v>3.6470000000000002E-2</v>
      </c>
    </row>
    <row r="100" spans="2:23" ht="15.75" thickBot="1" x14ac:dyDescent="0.3">
      <c r="B100" s="6">
        <v>90</v>
      </c>
      <c r="C100" s="7">
        <v>2.6610000000000002E-2</v>
      </c>
      <c r="D100" s="12">
        <f t="shared" si="24"/>
        <v>2.129E-2</v>
      </c>
      <c r="E100" s="16">
        <f t="shared" si="25"/>
        <v>3.6609999999999997E-2</v>
      </c>
      <c r="F100" s="7">
        <v>2.554E-2</v>
      </c>
      <c r="G100" s="12">
        <f t="shared" si="26"/>
        <v>2.043E-2</v>
      </c>
      <c r="H100" s="16">
        <f t="shared" si="27"/>
        <v>3.5540000000000002E-2</v>
      </c>
      <c r="I100" s="7">
        <v>2.938E-2</v>
      </c>
      <c r="J100" s="12">
        <f t="shared" si="28"/>
        <v>2.35E-2</v>
      </c>
      <c r="K100" s="16">
        <f t="shared" si="29"/>
        <v>3.9379999999999998E-2</v>
      </c>
      <c r="L100" s="7">
        <v>1.9519999999999999E-2</v>
      </c>
      <c r="M100" s="12">
        <f t="shared" si="30"/>
        <v>1.562E-2</v>
      </c>
      <c r="N100" s="16">
        <f t="shared" si="31"/>
        <v>2.9520000000000001E-2</v>
      </c>
      <c r="O100" s="7">
        <v>2.3789999999999999E-2</v>
      </c>
      <c r="P100" s="12">
        <f t="shared" si="32"/>
        <v>1.9029999999999998E-2</v>
      </c>
      <c r="Q100" s="16">
        <f t="shared" si="33"/>
        <v>3.3790000000000001E-2</v>
      </c>
      <c r="R100" s="7">
        <v>2.647E-2</v>
      </c>
      <c r="S100" s="12">
        <f t="shared" si="34"/>
        <v>2.1180000000000001E-2</v>
      </c>
      <c r="T100" s="16">
        <f t="shared" si="35"/>
        <v>3.6470000000000002E-2</v>
      </c>
      <c r="U100" s="7">
        <v>2.6579999999999999E-2</v>
      </c>
      <c r="V100" s="12">
        <f t="shared" si="36"/>
        <v>2.1260000000000001E-2</v>
      </c>
      <c r="W100" s="16">
        <f t="shared" si="37"/>
        <v>3.6580000000000001E-2</v>
      </c>
    </row>
    <row r="101" spans="2:23" x14ac:dyDescent="0.25">
      <c r="B101" s="2">
        <v>91</v>
      </c>
      <c r="C101" s="3">
        <v>2.6710000000000001E-2</v>
      </c>
      <c r="D101" s="10">
        <f t="shared" si="24"/>
        <v>2.137E-2</v>
      </c>
      <c r="E101" s="14">
        <f t="shared" si="25"/>
        <v>3.671E-2</v>
      </c>
      <c r="F101" s="3">
        <v>2.5659999999999999E-2</v>
      </c>
      <c r="G101" s="10">
        <f t="shared" si="26"/>
        <v>2.053E-2</v>
      </c>
      <c r="H101" s="14">
        <f t="shared" si="27"/>
        <v>3.5659999999999997E-2</v>
      </c>
      <c r="I101" s="3">
        <v>2.945E-2</v>
      </c>
      <c r="J101" s="10">
        <f t="shared" si="28"/>
        <v>2.3560000000000001E-2</v>
      </c>
      <c r="K101" s="14">
        <f t="shared" si="29"/>
        <v>3.9449999999999999E-2</v>
      </c>
      <c r="L101" s="3">
        <v>1.959E-2</v>
      </c>
      <c r="M101" s="10">
        <f t="shared" si="30"/>
        <v>1.567E-2</v>
      </c>
      <c r="N101" s="14">
        <f t="shared" si="31"/>
        <v>2.9590000000000002E-2</v>
      </c>
      <c r="O101" s="3">
        <v>2.3910000000000001E-2</v>
      </c>
      <c r="P101" s="10">
        <f t="shared" si="32"/>
        <v>1.9130000000000001E-2</v>
      </c>
      <c r="Q101" s="14">
        <f t="shared" si="33"/>
        <v>3.3910000000000003E-2</v>
      </c>
      <c r="R101" s="3">
        <v>2.657E-2</v>
      </c>
      <c r="S101" s="10">
        <f t="shared" si="34"/>
        <v>2.1260000000000001E-2</v>
      </c>
      <c r="T101" s="14">
        <f t="shared" si="35"/>
        <v>3.6569999999999998E-2</v>
      </c>
      <c r="U101" s="3">
        <v>2.6679999999999999E-2</v>
      </c>
      <c r="V101" s="10">
        <f t="shared" si="36"/>
        <v>2.1340000000000001E-2</v>
      </c>
      <c r="W101" s="14">
        <f t="shared" si="37"/>
        <v>3.6679999999999997E-2</v>
      </c>
    </row>
    <row r="102" spans="2:23" x14ac:dyDescent="0.25">
      <c r="B102" s="4">
        <v>92</v>
      </c>
      <c r="C102" s="5">
        <v>2.681E-2</v>
      </c>
      <c r="D102" s="11">
        <f t="shared" si="24"/>
        <v>2.145E-2</v>
      </c>
      <c r="E102" s="15">
        <f t="shared" si="25"/>
        <v>3.6810000000000002E-2</v>
      </c>
      <c r="F102" s="5">
        <v>2.5770000000000001E-2</v>
      </c>
      <c r="G102" s="11">
        <f t="shared" si="26"/>
        <v>2.0619999999999999E-2</v>
      </c>
      <c r="H102" s="15">
        <f t="shared" si="27"/>
        <v>3.5770000000000003E-2</v>
      </c>
      <c r="I102" s="5">
        <v>2.9520000000000001E-2</v>
      </c>
      <c r="J102" s="11">
        <f t="shared" si="28"/>
        <v>2.3619999999999999E-2</v>
      </c>
      <c r="K102" s="15">
        <f t="shared" si="29"/>
        <v>3.952E-2</v>
      </c>
      <c r="L102" s="5">
        <v>1.966E-2</v>
      </c>
      <c r="M102" s="11">
        <f t="shared" si="30"/>
        <v>1.5730000000000001E-2</v>
      </c>
      <c r="N102" s="15">
        <f t="shared" si="31"/>
        <v>2.9659999999999999E-2</v>
      </c>
      <c r="O102" s="5">
        <v>2.4029999999999999E-2</v>
      </c>
      <c r="P102" s="11">
        <f t="shared" si="32"/>
        <v>1.9220000000000001E-2</v>
      </c>
      <c r="Q102" s="15">
        <f t="shared" si="33"/>
        <v>3.4029999999999998E-2</v>
      </c>
      <c r="R102" s="5">
        <v>2.6669999999999999E-2</v>
      </c>
      <c r="S102" s="11">
        <f t="shared" si="34"/>
        <v>2.1340000000000001E-2</v>
      </c>
      <c r="T102" s="15">
        <f t="shared" si="35"/>
        <v>3.6670000000000001E-2</v>
      </c>
      <c r="U102" s="5">
        <v>2.6780000000000002E-2</v>
      </c>
      <c r="V102" s="11">
        <f t="shared" si="36"/>
        <v>2.1420000000000002E-2</v>
      </c>
      <c r="W102" s="15">
        <f t="shared" si="37"/>
        <v>3.678E-2</v>
      </c>
    </row>
    <row r="103" spans="2:23" x14ac:dyDescent="0.25">
      <c r="B103" s="4">
        <v>93</v>
      </c>
      <c r="C103" s="5">
        <v>2.691E-2</v>
      </c>
      <c r="D103" s="11">
        <f t="shared" si="24"/>
        <v>2.1530000000000001E-2</v>
      </c>
      <c r="E103" s="15">
        <f t="shared" si="25"/>
        <v>3.6909999999999998E-2</v>
      </c>
      <c r="F103" s="5">
        <v>2.588E-2</v>
      </c>
      <c r="G103" s="11">
        <f t="shared" si="26"/>
        <v>2.07E-2</v>
      </c>
      <c r="H103" s="15">
        <f t="shared" si="27"/>
        <v>3.5880000000000002E-2</v>
      </c>
      <c r="I103" s="5">
        <v>2.9590000000000002E-2</v>
      </c>
      <c r="J103" s="11">
        <f t="shared" si="28"/>
        <v>2.367E-2</v>
      </c>
      <c r="K103" s="15">
        <f t="shared" si="29"/>
        <v>3.959E-2</v>
      </c>
      <c r="L103" s="5">
        <v>1.9730000000000001E-2</v>
      </c>
      <c r="M103" s="11">
        <f t="shared" si="30"/>
        <v>1.5779999999999999E-2</v>
      </c>
      <c r="N103" s="15">
        <f t="shared" si="31"/>
        <v>2.9729999999999999E-2</v>
      </c>
      <c r="O103" s="5">
        <v>2.4150000000000001E-2</v>
      </c>
      <c r="P103" s="11">
        <f t="shared" si="32"/>
        <v>1.932E-2</v>
      </c>
      <c r="Q103" s="15">
        <f t="shared" si="33"/>
        <v>3.415E-2</v>
      </c>
      <c r="R103" s="5">
        <v>2.6769999999999999E-2</v>
      </c>
      <c r="S103" s="11">
        <f t="shared" si="34"/>
        <v>2.1420000000000002E-2</v>
      </c>
      <c r="T103" s="15">
        <f t="shared" si="35"/>
        <v>3.6769999999999997E-2</v>
      </c>
      <c r="U103" s="5">
        <v>2.6880000000000001E-2</v>
      </c>
      <c r="V103" s="11">
        <f t="shared" si="36"/>
        <v>2.1499999999999998E-2</v>
      </c>
      <c r="W103" s="15">
        <f t="shared" si="37"/>
        <v>3.6880000000000003E-2</v>
      </c>
    </row>
    <row r="104" spans="2:23" x14ac:dyDescent="0.25">
      <c r="B104" s="4">
        <v>94</v>
      </c>
      <c r="C104" s="5">
        <v>2.7E-2</v>
      </c>
      <c r="D104" s="11">
        <f t="shared" si="24"/>
        <v>2.1600000000000001E-2</v>
      </c>
      <c r="E104" s="15">
        <f t="shared" si="25"/>
        <v>3.6999999999999998E-2</v>
      </c>
      <c r="F104" s="5">
        <v>2.5989999999999999E-2</v>
      </c>
      <c r="G104" s="11">
        <f t="shared" si="26"/>
        <v>2.0789999999999999E-2</v>
      </c>
      <c r="H104" s="15">
        <f t="shared" si="27"/>
        <v>3.5990000000000001E-2</v>
      </c>
      <c r="I104" s="5">
        <v>2.9659999999999999E-2</v>
      </c>
      <c r="J104" s="11">
        <f t="shared" si="28"/>
        <v>2.3730000000000001E-2</v>
      </c>
      <c r="K104" s="15">
        <f t="shared" si="29"/>
        <v>3.9660000000000001E-2</v>
      </c>
      <c r="L104" s="5">
        <v>1.9789999999999999E-2</v>
      </c>
      <c r="M104" s="11">
        <f t="shared" si="30"/>
        <v>1.583E-2</v>
      </c>
      <c r="N104" s="15">
        <f t="shared" si="31"/>
        <v>2.9790000000000001E-2</v>
      </c>
      <c r="O104" s="5">
        <v>2.427E-2</v>
      </c>
      <c r="P104" s="11">
        <f t="shared" si="32"/>
        <v>1.942E-2</v>
      </c>
      <c r="Q104" s="15">
        <f t="shared" si="33"/>
        <v>3.4270000000000002E-2</v>
      </c>
      <c r="R104" s="5">
        <v>2.6870000000000002E-2</v>
      </c>
      <c r="S104" s="11">
        <f t="shared" si="34"/>
        <v>2.1499999999999998E-2</v>
      </c>
      <c r="T104" s="15">
        <f t="shared" si="35"/>
        <v>3.687E-2</v>
      </c>
      <c r="U104" s="5">
        <v>2.6980000000000001E-2</v>
      </c>
      <c r="V104" s="11">
        <f t="shared" si="36"/>
        <v>2.1579999999999998E-2</v>
      </c>
      <c r="W104" s="15">
        <f t="shared" si="37"/>
        <v>3.6979999999999999E-2</v>
      </c>
    </row>
    <row r="105" spans="2:23" x14ac:dyDescent="0.25">
      <c r="B105" s="6">
        <v>95</v>
      </c>
      <c r="C105" s="7">
        <v>2.7099999999999999E-2</v>
      </c>
      <c r="D105" s="12">
        <f t="shared" si="24"/>
        <v>2.1680000000000001E-2</v>
      </c>
      <c r="E105" s="16">
        <f t="shared" si="25"/>
        <v>3.7100000000000001E-2</v>
      </c>
      <c r="F105" s="7">
        <v>2.6089999999999999E-2</v>
      </c>
      <c r="G105" s="12">
        <f t="shared" si="26"/>
        <v>2.087E-2</v>
      </c>
      <c r="H105" s="16">
        <f t="shared" si="27"/>
        <v>3.6089999999999997E-2</v>
      </c>
      <c r="I105" s="7">
        <v>2.972E-2</v>
      </c>
      <c r="J105" s="12">
        <f t="shared" si="28"/>
        <v>2.3779999999999999E-2</v>
      </c>
      <c r="K105" s="16">
        <f t="shared" si="29"/>
        <v>3.9719999999999998E-2</v>
      </c>
      <c r="L105" s="7">
        <v>1.9859999999999999E-2</v>
      </c>
      <c r="M105" s="12">
        <f t="shared" si="30"/>
        <v>1.5890000000000001E-2</v>
      </c>
      <c r="N105" s="16">
        <f t="shared" si="31"/>
        <v>2.9860000000000001E-2</v>
      </c>
      <c r="O105" s="7">
        <v>2.4379999999999999E-2</v>
      </c>
      <c r="P105" s="12">
        <f t="shared" si="32"/>
        <v>1.95E-2</v>
      </c>
      <c r="Q105" s="16">
        <f t="shared" si="33"/>
        <v>3.4380000000000001E-2</v>
      </c>
      <c r="R105" s="7">
        <v>2.6970000000000001E-2</v>
      </c>
      <c r="S105" s="12">
        <f t="shared" si="34"/>
        <v>2.1579999999999998E-2</v>
      </c>
      <c r="T105" s="16">
        <f t="shared" si="35"/>
        <v>3.6970000000000003E-2</v>
      </c>
      <c r="U105" s="7">
        <v>2.707E-2</v>
      </c>
      <c r="V105" s="12">
        <f t="shared" si="36"/>
        <v>2.1659999999999999E-2</v>
      </c>
      <c r="W105" s="16">
        <f t="shared" si="37"/>
        <v>3.7069999999999999E-2</v>
      </c>
    </row>
    <row r="106" spans="2:23" x14ac:dyDescent="0.25">
      <c r="B106" s="4">
        <v>96</v>
      </c>
      <c r="C106" s="5">
        <v>2.7189999999999999E-2</v>
      </c>
      <c r="D106" s="11">
        <f t="shared" si="24"/>
        <v>2.1749999999999999E-2</v>
      </c>
      <c r="E106" s="15">
        <f t="shared" si="25"/>
        <v>3.7190000000000001E-2</v>
      </c>
      <c r="F106" s="5">
        <v>2.6190000000000001E-2</v>
      </c>
      <c r="G106" s="11">
        <f t="shared" si="26"/>
        <v>2.095E-2</v>
      </c>
      <c r="H106" s="15">
        <f t="shared" si="27"/>
        <v>3.619E-2</v>
      </c>
      <c r="I106" s="5">
        <v>2.9790000000000001E-2</v>
      </c>
      <c r="J106" s="11">
        <f t="shared" si="28"/>
        <v>2.383E-2</v>
      </c>
      <c r="K106" s="15">
        <f t="shared" si="29"/>
        <v>3.9789999999999999E-2</v>
      </c>
      <c r="L106" s="5">
        <v>1.992E-2</v>
      </c>
      <c r="M106" s="11">
        <f t="shared" si="30"/>
        <v>1.5939999999999999E-2</v>
      </c>
      <c r="N106" s="15">
        <f t="shared" si="31"/>
        <v>2.9919999999999999E-2</v>
      </c>
      <c r="O106" s="5">
        <v>2.4490000000000001E-2</v>
      </c>
      <c r="P106" s="11">
        <f t="shared" si="32"/>
        <v>1.959E-2</v>
      </c>
      <c r="Q106" s="15">
        <f t="shared" si="33"/>
        <v>3.449E-2</v>
      </c>
      <c r="R106" s="5">
        <v>2.7060000000000001E-2</v>
      </c>
      <c r="S106" s="11">
        <f t="shared" si="34"/>
        <v>2.1649999999999999E-2</v>
      </c>
      <c r="T106" s="15">
        <f t="shared" si="35"/>
        <v>3.7060000000000003E-2</v>
      </c>
      <c r="U106" s="5">
        <v>2.716E-2</v>
      </c>
      <c r="V106" s="11">
        <f t="shared" si="36"/>
        <v>2.1729999999999999E-2</v>
      </c>
      <c r="W106" s="15">
        <f t="shared" si="37"/>
        <v>3.7159999999999999E-2</v>
      </c>
    </row>
    <row r="107" spans="2:23" x14ac:dyDescent="0.25">
      <c r="B107" s="4">
        <v>97</v>
      </c>
      <c r="C107" s="5">
        <v>2.7279999999999999E-2</v>
      </c>
      <c r="D107" s="11">
        <f t="shared" ref="D107:D138" si="38">IF(C107&lt;0,C107,ROUND(C107 - INDEX(ShockDown,$B107)*ABS(C107),5))</f>
        <v>2.1819999999999999E-2</v>
      </c>
      <c r="E107" s="15">
        <f t="shared" ref="E107:E138" si="39">ROUND(C107 + MAX(0.01,INDEX(ShockUp,$B107)*ABS(C107)),5)</f>
        <v>3.7280000000000001E-2</v>
      </c>
      <c r="F107" s="5">
        <v>2.6290000000000001E-2</v>
      </c>
      <c r="G107" s="11">
        <f t="shared" ref="G107:G138" si="40">IF(F107&lt;0,F107,ROUND(F107 - INDEX(ShockDown,$B107)*ABS(F107),5))</f>
        <v>2.103E-2</v>
      </c>
      <c r="H107" s="15">
        <f t="shared" ref="H107:H138" si="41">ROUND(F107 + MAX(0.01,INDEX(ShockUp,$B107)*ABS(F107)),5)</f>
        <v>3.6290000000000003E-2</v>
      </c>
      <c r="I107" s="5">
        <v>2.9850000000000002E-2</v>
      </c>
      <c r="J107" s="11">
        <f t="shared" ref="J107:J138" si="42">IF(I107&lt;0,I107,ROUND(I107 - INDEX(ShockDown,$B107)*ABS(I107),5))</f>
        <v>2.3879999999999998E-2</v>
      </c>
      <c r="K107" s="15">
        <f t="shared" ref="K107:K138" si="43">ROUND(I107 + MAX(0.01,INDEX(ShockUp,$B107)*ABS(I107)),5)</f>
        <v>3.9849999999999997E-2</v>
      </c>
      <c r="L107" s="5">
        <v>1.9980000000000001E-2</v>
      </c>
      <c r="M107" s="11">
        <f t="shared" ref="M107:M138" si="44">IF(L107&lt;0,L107,ROUND(L107 - INDEX(ShockDown,$B107)*ABS(L107),5))</f>
        <v>1.5980000000000001E-2</v>
      </c>
      <c r="N107" s="15">
        <f t="shared" ref="N107:N138" si="45">ROUND(L107 + MAX(0.01,INDEX(ShockUp,$B107)*ABS(L107)),5)</f>
        <v>2.998E-2</v>
      </c>
      <c r="O107" s="5">
        <v>2.46E-2</v>
      </c>
      <c r="P107" s="11">
        <f t="shared" ref="P107:P138" si="46">IF(O107&lt;0,O107,ROUND(O107 - INDEX(ShockDown,$B107)*ABS(O107),5))</f>
        <v>1.968E-2</v>
      </c>
      <c r="Q107" s="15">
        <f t="shared" ref="Q107:Q138" si="47">ROUND(O107 + MAX(0.01,INDEX(ShockUp,$B107)*ABS(O107)),5)</f>
        <v>3.4599999999999999E-2</v>
      </c>
      <c r="R107" s="5">
        <v>2.7150000000000001E-2</v>
      </c>
      <c r="S107" s="11">
        <f t="shared" si="34"/>
        <v>2.172E-2</v>
      </c>
      <c r="T107" s="15">
        <f t="shared" si="35"/>
        <v>3.7150000000000002E-2</v>
      </c>
      <c r="U107" s="5">
        <v>2.726E-2</v>
      </c>
      <c r="V107" s="11">
        <f t="shared" si="36"/>
        <v>2.181E-2</v>
      </c>
      <c r="W107" s="15">
        <f t="shared" si="37"/>
        <v>3.7260000000000001E-2</v>
      </c>
    </row>
    <row r="108" spans="2:23" x14ac:dyDescent="0.25">
      <c r="B108" s="4">
        <v>98</v>
      </c>
      <c r="C108" s="5">
        <v>2.7369999999999998E-2</v>
      </c>
      <c r="D108" s="11">
        <f t="shared" si="38"/>
        <v>2.1899999999999999E-2</v>
      </c>
      <c r="E108" s="15">
        <f t="shared" si="39"/>
        <v>3.737E-2</v>
      </c>
      <c r="F108" s="5">
        <v>2.639E-2</v>
      </c>
      <c r="G108" s="11">
        <f t="shared" si="40"/>
        <v>2.111E-2</v>
      </c>
      <c r="H108" s="15">
        <f t="shared" si="41"/>
        <v>3.6389999999999999E-2</v>
      </c>
      <c r="I108" s="5">
        <v>2.9919999999999999E-2</v>
      </c>
      <c r="J108" s="11">
        <f t="shared" si="42"/>
        <v>2.3939999999999999E-2</v>
      </c>
      <c r="K108" s="15">
        <f t="shared" si="43"/>
        <v>3.9919999999999997E-2</v>
      </c>
      <c r="L108" s="5">
        <v>2.0049999999999998E-2</v>
      </c>
      <c r="M108" s="11">
        <f t="shared" si="44"/>
        <v>1.6039999999999999E-2</v>
      </c>
      <c r="N108" s="15">
        <f t="shared" si="45"/>
        <v>3.005E-2</v>
      </c>
      <c r="O108" s="5">
        <v>2.47E-2</v>
      </c>
      <c r="P108" s="11">
        <f t="shared" si="46"/>
        <v>1.976E-2</v>
      </c>
      <c r="Q108" s="15">
        <f t="shared" si="47"/>
        <v>3.4700000000000002E-2</v>
      </c>
      <c r="R108" s="5">
        <v>2.724E-2</v>
      </c>
      <c r="S108" s="11">
        <f t="shared" si="34"/>
        <v>2.179E-2</v>
      </c>
      <c r="T108" s="15">
        <f t="shared" si="35"/>
        <v>3.7240000000000002E-2</v>
      </c>
      <c r="U108" s="5">
        <v>2.734E-2</v>
      </c>
      <c r="V108" s="11">
        <f t="shared" si="36"/>
        <v>2.1870000000000001E-2</v>
      </c>
      <c r="W108" s="15">
        <f t="shared" si="37"/>
        <v>3.7339999999999998E-2</v>
      </c>
    </row>
    <row r="109" spans="2:23" x14ac:dyDescent="0.25">
      <c r="B109" s="4">
        <v>99</v>
      </c>
      <c r="C109" s="5">
        <v>2.7459999999999998E-2</v>
      </c>
      <c r="D109" s="11">
        <f t="shared" si="38"/>
        <v>2.197E-2</v>
      </c>
      <c r="E109" s="15">
        <f t="shared" si="39"/>
        <v>3.746E-2</v>
      </c>
      <c r="F109" s="5">
        <v>2.649E-2</v>
      </c>
      <c r="G109" s="11">
        <f t="shared" si="40"/>
        <v>2.1190000000000001E-2</v>
      </c>
      <c r="H109" s="15">
        <f t="shared" si="41"/>
        <v>3.6490000000000002E-2</v>
      </c>
      <c r="I109" s="5">
        <v>2.998E-2</v>
      </c>
      <c r="J109" s="11">
        <f t="shared" si="42"/>
        <v>2.3980000000000001E-2</v>
      </c>
      <c r="K109" s="15">
        <f t="shared" si="43"/>
        <v>3.9980000000000002E-2</v>
      </c>
      <c r="L109" s="5">
        <v>2.0109999999999999E-2</v>
      </c>
      <c r="M109" s="11">
        <f t="shared" si="44"/>
        <v>1.609E-2</v>
      </c>
      <c r="N109" s="15">
        <f t="shared" si="45"/>
        <v>3.0110000000000001E-2</v>
      </c>
      <c r="O109" s="5">
        <v>2.4809999999999999E-2</v>
      </c>
      <c r="P109" s="11">
        <f t="shared" si="46"/>
        <v>1.985E-2</v>
      </c>
      <c r="Q109" s="15">
        <f t="shared" si="47"/>
        <v>3.4810000000000001E-2</v>
      </c>
      <c r="R109" s="5">
        <v>2.733E-2</v>
      </c>
      <c r="S109" s="11">
        <f t="shared" si="34"/>
        <v>2.1860000000000001E-2</v>
      </c>
      <c r="T109" s="15">
        <f t="shared" si="35"/>
        <v>3.7330000000000002E-2</v>
      </c>
      <c r="U109" s="5">
        <v>2.743E-2</v>
      </c>
      <c r="V109" s="11">
        <f t="shared" si="36"/>
        <v>2.1940000000000001E-2</v>
      </c>
      <c r="W109" s="15">
        <f t="shared" si="37"/>
        <v>3.7429999999999998E-2</v>
      </c>
    </row>
    <row r="110" spans="2:23" x14ac:dyDescent="0.25">
      <c r="B110" s="6">
        <v>100</v>
      </c>
      <c r="C110" s="7">
        <v>2.7539999999999999E-2</v>
      </c>
      <c r="D110" s="12">
        <f t="shared" si="38"/>
        <v>2.2030000000000001E-2</v>
      </c>
      <c r="E110" s="16">
        <f t="shared" si="39"/>
        <v>3.7539999999999997E-2</v>
      </c>
      <c r="F110" s="7">
        <v>2.6579999999999999E-2</v>
      </c>
      <c r="G110" s="12">
        <f t="shared" si="40"/>
        <v>2.1260000000000001E-2</v>
      </c>
      <c r="H110" s="16">
        <f t="shared" si="41"/>
        <v>3.6580000000000001E-2</v>
      </c>
      <c r="I110" s="7">
        <v>3.0040000000000001E-2</v>
      </c>
      <c r="J110" s="12">
        <f t="shared" si="42"/>
        <v>2.4029999999999999E-2</v>
      </c>
      <c r="K110" s="16">
        <f t="shared" si="43"/>
        <v>4.0039999999999999E-2</v>
      </c>
      <c r="L110" s="7">
        <v>2.0160000000000001E-2</v>
      </c>
      <c r="M110" s="12">
        <f t="shared" si="44"/>
        <v>1.6129999999999999E-2</v>
      </c>
      <c r="N110" s="16">
        <f t="shared" si="45"/>
        <v>3.0159999999999999E-2</v>
      </c>
      <c r="O110" s="7">
        <v>2.4910000000000002E-2</v>
      </c>
      <c r="P110" s="12">
        <f t="shared" si="46"/>
        <v>1.993E-2</v>
      </c>
      <c r="Q110" s="16">
        <f t="shared" si="47"/>
        <v>3.4909999999999997E-2</v>
      </c>
      <c r="R110" s="7">
        <v>2.742E-2</v>
      </c>
      <c r="S110" s="12">
        <f t="shared" si="34"/>
        <v>2.1940000000000001E-2</v>
      </c>
      <c r="T110" s="16">
        <f t="shared" si="35"/>
        <v>3.7420000000000002E-2</v>
      </c>
      <c r="U110" s="7">
        <v>2.7519999999999999E-2</v>
      </c>
      <c r="V110" s="12">
        <f t="shared" si="36"/>
        <v>2.2020000000000001E-2</v>
      </c>
      <c r="W110" s="16">
        <f t="shared" si="37"/>
        <v>3.7519999999999998E-2</v>
      </c>
    </row>
    <row r="111" spans="2:23" x14ac:dyDescent="0.25">
      <c r="B111" s="4">
        <v>101</v>
      </c>
      <c r="C111" s="5">
        <v>2.7629999999999998E-2</v>
      </c>
      <c r="D111" s="11">
        <f t="shared" si="38"/>
        <v>2.2100000000000002E-2</v>
      </c>
      <c r="E111" s="15">
        <f t="shared" si="39"/>
        <v>3.7629999999999997E-2</v>
      </c>
      <c r="F111" s="5">
        <v>2.6679999999999999E-2</v>
      </c>
      <c r="G111" s="11">
        <f t="shared" si="40"/>
        <v>2.1340000000000001E-2</v>
      </c>
      <c r="H111" s="15">
        <f t="shared" si="41"/>
        <v>3.6679999999999997E-2</v>
      </c>
      <c r="I111" s="5">
        <v>3.0099999999999998E-2</v>
      </c>
      <c r="J111" s="11">
        <f t="shared" si="42"/>
        <v>2.4080000000000001E-2</v>
      </c>
      <c r="K111" s="15">
        <f t="shared" si="43"/>
        <v>4.0099999999999997E-2</v>
      </c>
      <c r="L111" s="5">
        <v>2.0219999999999998E-2</v>
      </c>
      <c r="M111" s="11">
        <f t="shared" si="44"/>
        <v>1.618E-2</v>
      </c>
      <c r="N111" s="15">
        <f t="shared" si="45"/>
        <v>3.022E-2</v>
      </c>
      <c r="O111" s="5">
        <v>2.5010000000000001E-2</v>
      </c>
      <c r="P111" s="11">
        <f t="shared" si="46"/>
        <v>2.001E-2</v>
      </c>
      <c r="Q111" s="15">
        <f t="shared" si="47"/>
        <v>3.5009999999999999E-2</v>
      </c>
      <c r="R111" s="5">
        <v>2.75E-2</v>
      </c>
      <c r="S111" s="11">
        <f t="shared" si="34"/>
        <v>2.1999999999999999E-2</v>
      </c>
      <c r="T111" s="15">
        <f t="shared" si="35"/>
        <v>3.7499999999999999E-2</v>
      </c>
      <c r="U111" s="5">
        <v>2.76E-2</v>
      </c>
      <c r="V111" s="11">
        <f t="shared" si="36"/>
        <v>2.2079999999999999E-2</v>
      </c>
      <c r="W111" s="15">
        <f t="shared" si="37"/>
        <v>3.7600000000000001E-2</v>
      </c>
    </row>
    <row r="112" spans="2:23" x14ac:dyDescent="0.25">
      <c r="B112" s="4">
        <v>102</v>
      </c>
      <c r="C112" s="5">
        <v>2.7709999999999999E-2</v>
      </c>
      <c r="D112" s="11">
        <f t="shared" si="38"/>
        <v>2.2169999999999999E-2</v>
      </c>
      <c r="E112" s="15">
        <f t="shared" si="39"/>
        <v>3.771E-2</v>
      </c>
      <c r="F112" s="5">
        <v>2.6769999999999999E-2</v>
      </c>
      <c r="G112" s="11">
        <f t="shared" si="40"/>
        <v>2.1420000000000002E-2</v>
      </c>
      <c r="H112" s="15">
        <f t="shared" si="41"/>
        <v>3.6769999999999997E-2</v>
      </c>
      <c r="I112" s="5">
        <v>3.015E-2</v>
      </c>
      <c r="J112" s="11">
        <f t="shared" si="42"/>
        <v>2.4119999999999999E-2</v>
      </c>
      <c r="K112" s="15">
        <f t="shared" si="43"/>
        <v>4.0149999999999998E-2</v>
      </c>
      <c r="L112" s="5">
        <v>2.0279999999999999E-2</v>
      </c>
      <c r="M112" s="11">
        <f t="shared" si="44"/>
        <v>1.6219999999999998E-2</v>
      </c>
      <c r="N112" s="15">
        <f t="shared" si="45"/>
        <v>3.0280000000000001E-2</v>
      </c>
      <c r="O112" s="5">
        <v>2.5100000000000001E-2</v>
      </c>
      <c r="P112" s="11">
        <f t="shared" si="46"/>
        <v>2.0080000000000001E-2</v>
      </c>
      <c r="Q112" s="15">
        <f t="shared" si="47"/>
        <v>3.5099999999999999E-2</v>
      </c>
      <c r="R112" s="5">
        <v>2.758E-2</v>
      </c>
      <c r="S112" s="11">
        <f t="shared" si="34"/>
        <v>2.206E-2</v>
      </c>
      <c r="T112" s="15">
        <f t="shared" si="35"/>
        <v>3.7580000000000002E-2</v>
      </c>
      <c r="U112" s="5">
        <v>2.768E-2</v>
      </c>
      <c r="V112" s="11">
        <f t="shared" si="36"/>
        <v>2.214E-2</v>
      </c>
      <c r="W112" s="15">
        <f t="shared" si="37"/>
        <v>3.7679999999999998E-2</v>
      </c>
    </row>
    <row r="113" spans="2:23" x14ac:dyDescent="0.25">
      <c r="B113" s="4">
        <v>103</v>
      </c>
      <c r="C113" s="5">
        <v>2.7789999999999999E-2</v>
      </c>
      <c r="D113" s="11">
        <f t="shared" si="38"/>
        <v>2.223E-2</v>
      </c>
      <c r="E113" s="15">
        <f t="shared" si="39"/>
        <v>3.7789999999999997E-2</v>
      </c>
      <c r="F113" s="5">
        <v>2.6859999999999998E-2</v>
      </c>
      <c r="G113" s="11">
        <f t="shared" si="40"/>
        <v>2.1489999999999999E-2</v>
      </c>
      <c r="H113" s="15">
        <f t="shared" si="41"/>
        <v>3.6859999999999997E-2</v>
      </c>
      <c r="I113" s="5">
        <v>3.0210000000000001E-2</v>
      </c>
      <c r="J113" s="11">
        <f t="shared" si="42"/>
        <v>2.4170000000000001E-2</v>
      </c>
      <c r="K113" s="15">
        <f t="shared" si="43"/>
        <v>4.0210000000000003E-2</v>
      </c>
      <c r="L113" s="5">
        <v>2.0330000000000001E-2</v>
      </c>
      <c r="M113" s="11">
        <f t="shared" si="44"/>
        <v>1.626E-2</v>
      </c>
      <c r="N113" s="15">
        <f t="shared" si="45"/>
        <v>3.0329999999999999E-2</v>
      </c>
      <c r="O113" s="5">
        <v>2.52E-2</v>
      </c>
      <c r="P113" s="11">
        <f t="shared" si="46"/>
        <v>2.0160000000000001E-2</v>
      </c>
      <c r="Q113" s="15">
        <f t="shared" si="47"/>
        <v>3.5200000000000002E-2</v>
      </c>
      <c r="R113" s="5">
        <v>2.7660000000000001E-2</v>
      </c>
      <c r="S113" s="11">
        <f t="shared" si="34"/>
        <v>2.213E-2</v>
      </c>
      <c r="T113" s="15">
        <f t="shared" si="35"/>
        <v>3.7659999999999999E-2</v>
      </c>
      <c r="U113" s="5">
        <v>2.776E-2</v>
      </c>
      <c r="V113" s="11">
        <f t="shared" si="36"/>
        <v>2.2210000000000001E-2</v>
      </c>
      <c r="W113" s="15">
        <f t="shared" si="37"/>
        <v>3.7760000000000002E-2</v>
      </c>
    </row>
    <row r="114" spans="2:23" x14ac:dyDescent="0.25">
      <c r="B114" s="4">
        <v>104</v>
      </c>
      <c r="C114" s="5">
        <v>2.7869999999999999E-2</v>
      </c>
      <c r="D114" s="11">
        <f t="shared" si="38"/>
        <v>2.23E-2</v>
      </c>
      <c r="E114" s="15">
        <f t="shared" si="39"/>
        <v>3.7870000000000001E-2</v>
      </c>
      <c r="F114" s="5">
        <v>2.6939999999999999E-2</v>
      </c>
      <c r="G114" s="11">
        <f t="shared" si="40"/>
        <v>2.155E-2</v>
      </c>
      <c r="H114" s="15">
        <f t="shared" si="41"/>
        <v>3.6940000000000001E-2</v>
      </c>
      <c r="I114" s="5">
        <v>3.0269999999999998E-2</v>
      </c>
      <c r="J114" s="11">
        <f t="shared" si="42"/>
        <v>2.4219999999999998E-2</v>
      </c>
      <c r="K114" s="15">
        <f t="shared" si="43"/>
        <v>4.027E-2</v>
      </c>
      <c r="L114" s="5">
        <v>2.0389999999999998E-2</v>
      </c>
      <c r="M114" s="11">
        <f t="shared" si="44"/>
        <v>1.6310000000000002E-2</v>
      </c>
      <c r="N114" s="15">
        <f t="shared" si="45"/>
        <v>3.039E-2</v>
      </c>
      <c r="O114" s="5">
        <v>2.529E-2</v>
      </c>
      <c r="P114" s="11">
        <f t="shared" si="46"/>
        <v>2.0230000000000001E-2</v>
      </c>
      <c r="Q114" s="15">
        <f t="shared" si="47"/>
        <v>3.5290000000000002E-2</v>
      </c>
      <c r="R114" s="5">
        <v>2.7740000000000001E-2</v>
      </c>
      <c r="S114" s="11">
        <f t="shared" si="34"/>
        <v>2.2190000000000001E-2</v>
      </c>
      <c r="T114" s="15">
        <f t="shared" si="35"/>
        <v>3.7740000000000003E-2</v>
      </c>
      <c r="U114" s="5">
        <v>2.784E-2</v>
      </c>
      <c r="V114" s="11">
        <f t="shared" si="36"/>
        <v>2.2270000000000002E-2</v>
      </c>
      <c r="W114" s="15">
        <f t="shared" si="37"/>
        <v>3.7839999999999999E-2</v>
      </c>
    </row>
    <row r="115" spans="2:23" ht="15.75" thickBot="1" x14ac:dyDescent="0.3">
      <c r="B115" s="6">
        <v>105</v>
      </c>
      <c r="C115" s="7">
        <v>2.794E-2</v>
      </c>
      <c r="D115" s="12">
        <f t="shared" si="38"/>
        <v>2.2349999999999998E-2</v>
      </c>
      <c r="E115" s="16">
        <f t="shared" si="39"/>
        <v>3.7940000000000002E-2</v>
      </c>
      <c r="F115" s="7">
        <v>2.7029999999999998E-2</v>
      </c>
      <c r="G115" s="12">
        <f t="shared" si="40"/>
        <v>2.162E-2</v>
      </c>
      <c r="H115" s="16">
        <f t="shared" si="41"/>
        <v>3.703E-2</v>
      </c>
      <c r="I115" s="7">
        <v>3.032E-2</v>
      </c>
      <c r="J115" s="12">
        <f t="shared" si="42"/>
        <v>2.426E-2</v>
      </c>
      <c r="K115" s="16">
        <f t="shared" si="43"/>
        <v>4.0320000000000002E-2</v>
      </c>
      <c r="L115" s="7">
        <v>2.044E-2</v>
      </c>
      <c r="M115" s="12">
        <f t="shared" si="44"/>
        <v>1.635E-2</v>
      </c>
      <c r="N115" s="16">
        <f t="shared" si="45"/>
        <v>3.0439999999999998E-2</v>
      </c>
      <c r="O115" s="7">
        <v>2.5389999999999999E-2</v>
      </c>
      <c r="P115" s="12">
        <f t="shared" si="46"/>
        <v>2.0310000000000002E-2</v>
      </c>
      <c r="Q115" s="16">
        <f t="shared" si="47"/>
        <v>3.5389999999999998E-2</v>
      </c>
      <c r="R115" s="7">
        <v>2.7820000000000001E-2</v>
      </c>
      <c r="S115" s="12">
        <f t="shared" si="34"/>
        <v>2.2259999999999999E-2</v>
      </c>
      <c r="T115" s="16">
        <f t="shared" si="35"/>
        <v>3.7819999999999999E-2</v>
      </c>
      <c r="U115" s="7">
        <v>2.792E-2</v>
      </c>
      <c r="V115" s="12">
        <f t="shared" si="36"/>
        <v>2.2339999999999999E-2</v>
      </c>
      <c r="W115" s="16">
        <f t="shared" si="37"/>
        <v>3.7920000000000002E-2</v>
      </c>
    </row>
    <row r="116" spans="2:23" x14ac:dyDescent="0.25">
      <c r="B116" s="2">
        <v>106</v>
      </c>
      <c r="C116" s="3">
        <v>2.802E-2</v>
      </c>
      <c r="D116" s="10">
        <f t="shared" si="38"/>
        <v>2.2419999999999999E-2</v>
      </c>
      <c r="E116" s="14">
        <f t="shared" si="39"/>
        <v>3.8019999999999998E-2</v>
      </c>
      <c r="F116" s="3">
        <v>2.7109999999999999E-2</v>
      </c>
      <c r="G116" s="10">
        <f t="shared" si="40"/>
        <v>2.1690000000000001E-2</v>
      </c>
      <c r="H116" s="14">
        <f t="shared" si="41"/>
        <v>3.7109999999999997E-2</v>
      </c>
      <c r="I116" s="3">
        <v>3.0370000000000001E-2</v>
      </c>
      <c r="J116" s="10">
        <f t="shared" si="42"/>
        <v>2.4299999999999999E-2</v>
      </c>
      <c r="K116" s="14">
        <f t="shared" si="43"/>
        <v>4.0370000000000003E-2</v>
      </c>
      <c r="L116" s="3">
        <v>2.0490000000000001E-2</v>
      </c>
      <c r="M116" s="10">
        <f t="shared" si="44"/>
        <v>1.6389999999999998E-2</v>
      </c>
      <c r="N116" s="14">
        <f t="shared" si="45"/>
        <v>3.049E-2</v>
      </c>
      <c r="O116" s="3">
        <v>2.5479999999999999E-2</v>
      </c>
      <c r="P116" s="10">
        <f t="shared" si="46"/>
        <v>2.0379999999999999E-2</v>
      </c>
      <c r="Q116" s="14">
        <f t="shared" si="47"/>
        <v>3.5479999999999998E-2</v>
      </c>
      <c r="R116" s="3">
        <v>2.7900000000000001E-2</v>
      </c>
      <c r="S116" s="10">
        <f t="shared" si="34"/>
        <v>2.232E-2</v>
      </c>
      <c r="T116" s="14">
        <f t="shared" si="35"/>
        <v>3.7900000000000003E-2</v>
      </c>
      <c r="U116" s="3">
        <v>2.8000000000000001E-2</v>
      </c>
      <c r="V116" s="10">
        <f t="shared" si="36"/>
        <v>2.24E-2</v>
      </c>
      <c r="W116" s="14">
        <f t="shared" si="37"/>
        <v>3.7999999999999999E-2</v>
      </c>
    </row>
    <row r="117" spans="2:23" x14ac:dyDescent="0.25">
      <c r="B117" s="4">
        <v>107</v>
      </c>
      <c r="C117" s="5">
        <v>2.809E-2</v>
      </c>
      <c r="D117" s="11">
        <f t="shared" si="38"/>
        <v>2.247E-2</v>
      </c>
      <c r="E117" s="15">
        <f t="shared" si="39"/>
        <v>3.8089999999999999E-2</v>
      </c>
      <c r="F117" s="5">
        <v>2.7199999999999998E-2</v>
      </c>
      <c r="G117" s="11">
        <f t="shared" si="40"/>
        <v>2.1760000000000002E-2</v>
      </c>
      <c r="H117" s="15">
        <f t="shared" si="41"/>
        <v>3.7199999999999997E-2</v>
      </c>
      <c r="I117" s="5">
        <v>3.0429999999999999E-2</v>
      </c>
      <c r="J117" s="11">
        <f t="shared" si="42"/>
        <v>2.4340000000000001E-2</v>
      </c>
      <c r="K117" s="15">
        <f t="shared" si="43"/>
        <v>4.0430000000000001E-2</v>
      </c>
      <c r="L117" s="5">
        <v>2.0549999999999999E-2</v>
      </c>
      <c r="M117" s="11">
        <f t="shared" si="44"/>
        <v>1.644E-2</v>
      </c>
      <c r="N117" s="15">
        <f t="shared" si="45"/>
        <v>3.0550000000000001E-2</v>
      </c>
      <c r="O117" s="5">
        <v>2.5559999999999999E-2</v>
      </c>
      <c r="P117" s="11">
        <f t="shared" si="46"/>
        <v>2.0449999999999999E-2</v>
      </c>
      <c r="Q117" s="15">
        <f t="shared" si="47"/>
        <v>3.5560000000000001E-2</v>
      </c>
      <c r="R117" s="5">
        <v>2.7969999999999998E-2</v>
      </c>
      <c r="S117" s="11">
        <f t="shared" si="34"/>
        <v>2.2380000000000001E-2</v>
      </c>
      <c r="T117" s="15">
        <f t="shared" si="35"/>
        <v>3.7969999999999997E-2</v>
      </c>
      <c r="U117" s="5">
        <v>2.8070000000000001E-2</v>
      </c>
      <c r="V117" s="11">
        <f t="shared" si="36"/>
        <v>2.2460000000000001E-2</v>
      </c>
      <c r="W117" s="15">
        <f t="shared" si="37"/>
        <v>3.807E-2</v>
      </c>
    </row>
    <row r="118" spans="2:23" x14ac:dyDescent="0.25">
      <c r="B118" s="4">
        <v>108</v>
      </c>
      <c r="C118" s="5">
        <v>2.8170000000000001E-2</v>
      </c>
      <c r="D118" s="11">
        <f t="shared" si="38"/>
        <v>2.2540000000000001E-2</v>
      </c>
      <c r="E118" s="15">
        <f t="shared" si="39"/>
        <v>3.8170000000000003E-2</v>
      </c>
      <c r="F118" s="5">
        <v>2.7279999999999999E-2</v>
      </c>
      <c r="G118" s="11">
        <f t="shared" si="40"/>
        <v>2.1819999999999999E-2</v>
      </c>
      <c r="H118" s="15">
        <f t="shared" si="41"/>
        <v>3.7280000000000001E-2</v>
      </c>
      <c r="I118" s="5">
        <v>3.048E-2</v>
      </c>
      <c r="J118" s="11">
        <f t="shared" si="42"/>
        <v>2.4379999999999999E-2</v>
      </c>
      <c r="K118" s="15">
        <f t="shared" si="43"/>
        <v>4.0480000000000002E-2</v>
      </c>
      <c r="L118" s="5">
        <v>2.06E-2</v>
      </c>
      <c r="M118" s="11">
        <f t="shared" si="44"/>
        <v>1.6480000000000002E-2</v>
      </c>
      <c r="N118" s="15">
        <f t="shared" si="45"/>
        <v>3.0599999999999999E-2</v>
      </c>
      <c r="O118" s="5">
        <v>2.5649999999999999E-2</v>
      </c>
      <c r="P118" s="11">
        <f t="shared" si="46"/>
        <v>2.052E-2</v>
      </c>
      <c r="Q118" s="15">
        <f t="shared" si="47"/>
        <v>3.5650000000000001E-2</v>
      </c>
      <c r="R118" s="5">
        <v>2.8049999999999999E-2</v>
      </c>
      <c r="S118" s="11">
        <f t="shared" si="34"/>
        <v>2.2440000000000002E-2</v>
      </c>
      <c r="T118" s="15">
        <f t="shared" si="35"/>
        <v>3.805E-2</v>
      </c>
      <c r="U118" s="5">
        <v>2.8139999999999998E-2</v>
      </c>
      <c r="V118" s="11">
        <f t="shared" si="36"/>
        <v>2.2509999999999999E-2</v>
      </c>
      <c r="W118" s="15">
        <f t="shared" si="37"/>
        <v>3.814E-2</v>
      </c>
    </row>
    <row r="119" spans="2:23" x14ac:dyDescent="0.25">
      <c r="B119" s="4">
        <v>109</v>
      </c>
      <c r="C119" s="5">
        <v>2.8240000000000001E-2</v>
      </c>
      <c r="D119" s="11">
        <f t="shared" si="38"/>
        <v>2.2589999999999999E-2</v>
      </c>
      <c r="E119" s="15">
        <f t="shared" si="39"/>
        <v>3.8240000000000003E-2</v>
      </c>
      <c r="F119" s="5">
        <v>2.7359999999999999E-2</v>
      </c>
      <c r="G119" s="11">
        <f t="shared" si="40"/>
        <v>2.189E-2</v>
      </c>
      <c r="H119" s="15">
        <f t="shared" si="41"/>
        <v>3.7359999999999997E-2</v>
      </c>
      <c r="I119" s="5">
        <v>3.0530000000000002E-2</v>
      </c>
      <c r="J119" s="11">
        <f t="shared" si="42"/>
        <v>2.4420000000000001E-2</v>
      </c>
      <c r="K119" s="15">
        <f t="shared" si="43"/>
        <v>4.0529999999999997E-2</v>
      </c>
      <c r="L119" s="5">
        <v>2.0650000000000002E-2</v>
      </c>
      <c r="M119" s="11">
        <f t="shared" si="44"/>
        <v>1.652E-2</v>
      </c>
      <c r="N119" s="15">
        <f t="shared" si="45"/>
        <v>3.065E-2</v>
      </c>
      <c r="O119" s="5">
        <v>2.5739999999999999E-2</v>
      </c>
      <c r="P119" s="11">
        <f t="shared" si="46"/>
        <v>2.0590000000000001E-2</v>
      </c>
      <c r="Q119" s="15">
        <f t="shared" si="47"/>
        <v>3.5740000000000001E-2</v>
      </c>
      <c r="R119" s="5">
        <v>2.8119999999999999E-2</v>
      </c>
      <c r="S119" s="11">
        <f t="shared" si="34"/>
        <v>2.2499999999999999E-2</v>
      </c>
      <c r="T119" s="15">
        <f t="shared" si="35"/>
        <v>3.8120000000000001E-2</v>
      </c>
      <c r="U119" s="5">
        <v>2.8209999999999999E-2</v>
      </c>
      <c r="V119" s="11">
        <f t="shared" si="36"/>
        <v>2.257E-2</v>
      </c>
      <c r="W119" s="15">
        <f t="shared" si="37"/>
        <v>3.8210000000000001E-2</v>
      </c>
    </row>
    <row r="120" spans="2:23" x14ac:dyDescent="0.25">
      <c r="B120" s="6">
        <v>110</v>
      </c>
      <c r="C120" s="7">
        <v>2.8309999999999998E-2</v>
      </c>
      <c r="D120" s="12">
        <f t="shared" si="38"/>
        <v>2.265E-2</v>
      </c>
      <c r="E120" s="16">
        <f t="shared" si="39"/>
        <v>3.8309999999999997E-2</v>
      </c>
      <c r="F120" s="7">
        <v>2.7439999999999999E-2</v>
      </c>
      <c r="G120" s="12">
        <f t="shared" si="40"/>
        <v>2.1950000000000001E-2</v>
      </c>
      <c r="H120" s="16">
        <f t="shared" si="41"/>
        <v>3.7440000000000001E-2</v>
      </c>
      <c r="I120" s="7">
        <v>3.058E-2</v>
      </c>
      <c r="J120" s="12">
        <f t="shared" si="42"/>
        <v>2.4459999999999999E-2</v>
      </c>
      <c r="K120" s="16">
        <f t="shared" si="43"/>
        <v>4.0579999999999998E-2</v>
      </c>
      <c r="L120" s="7">
        <v>2.069E-2</v>
      </c>
      <c r="M120" s="12">
        <f t="shared" si="44"/>
        <v>1.6549999999999999E-2</v>
      </c>
      <c r="N120" s="16">
        <f t="shared" si="45"/>
        <v>3.0689999999999999E-2</v>
      </c>
      <c r="O120" s="7">
        <v>2.5819999999999999E-2</v>
      </c>
      <c r="P120" s="12">
        <f t="shared" si="46"/>
        <v>2.0660000000000001E-2</v>
      </c>
      <c r="Q120" s="16">
        <f t="shared" si="47"/>
        <v>3.5819999999999998E-2</v>
      </c>
      <c r="R120" s="7">
        <v>2.819E-2</v>
      </c>
      <c r="S120" s="12">
        <f t="shared" si="34"/>
        <v>2.2550000000000001E-2</v>
      </c>
      <c r="T120" s="16">
        <f t="shared" si="35"/>
        <v>3.8190000000000002E-2</v>
      </c>
      <c r="U120" s="7">
        <v>2.8289999999999999E-2</v>
      </c>
      <c r="V120" s="12">
        <f t="shared" si="36"/>
        <v>2.2630000000000001E-2</v>
      </c>
      <c r="W120" s="16">
        <f t="shared" si="37"/>
        <v>3.8289999999999998E-2</v>
      </c>
    </row>
    <row r="121" spans="2:23" x14ac:dyDescent="0.25">
      <c r="B121" s="4">
        <v>111</v>
      </c>
      <c r="C121" s="5">
        <v>2.8379999999999999E-2</v>
      </c>
      <c r="D121" s="11">
        <f t="shared" si="38"/>
        <v>2.2700000000000001E-2</v>
      </c>
      <c r="E121" s="15">
        <f t="shared" si="39"/>
        <v>3.8379999999999997E-2</v>
      </c>
      <c r="F121" s="5">
        <v>2.751E-2</v>
      </c>
      <c r="G121" s="11">
        <f t="shared" si="40"/>
        <v>2.2009999999999998E-2</v>
      </c>
      <c r="H121" s="15">
        <f t="shared" si="41"/>
        <v>3.7510000000000002E-2</v>
      </c>
      <c r="I121" s="5">
        <v>3.0630000000000001E-2</v>
      </c>
      <c r="J121" s="11">
        <f t="shared" si="42"/>
        <v>2.4500000000000001E-2</v>
      </c>
      <c r="K121" s="15">
        <f t="shared" si="43"/>
        <v>4.0629999999999999E-2</v>
      </c>
      <c r="L121" s="5">
        <v>2.0740000000000001E-2</v>
      </c>
      <c r="M121" s="11">
        <f t="shared" si="44"/>
        <v>1.6590000000000001E-2</v>
      </c>
      <c r="N121" s="15">
        <f t="shared" si="45"/>
        <v>3.074E-2</v>
      </c>
      <c r="O121" s="5">
        <v>2.5899999999999999E-2</v>
      </c>
      <c r="P121" s="11">
        <f t="shared" si="46"/>
        <v>2.0719999999999999E-2</v>
      </c>
      <c r="Q121" s="15">
        <f t="shared" si="47"/>
        <v>3.5900000000000001E-2</v>
      </c>
      <c r="R121" s="5">
        <v>2.826E-2</v>
      </c>
      <c r="S121" s="11">
        <f t="shared" si="34"/>
        <v>2.2610000000000002E-2</v>
      </c>
      <c r="T121" s="15">
        <f t="shared" si="35"/>
        <v>3.8260000000000002E-2</v>
      </c>
      <c r="U121" s="5">
        <v>2.835E-2</v>
      </c>
      <c r="V121" s="11">
        <f t="shared" si="36"/>
        <v>2.2679999999999999E-2</v>
      </c>
      <c r="W121" s="15">
        <f t="shared" si="37"/>
        <v>3.8350000000000002E-2</v>
      </c>
    </row>
    <row r="122" spans="2:23" x14ac:dyDescent="0.25">
      <c r="B122" s="4">
        <v>112</v>
      </c>
      <c r="C122" s="5">
        <v>2.845E-2</v>
      </c>
      <c r="D122" s="11">
        <f t="shared" si="38"/>
        <v>2.2759999999999999E-2</v>
      </c>
      <c r="E122" s="15">
        <f t="shared" si="39"/>
        <v>3.8449999999999998E-2</v>
      </c>
      <c r="F122" s="5">
        <v>2.759E-2</v>
      </c>
      <c r="G122" s="11">
        <f t="shared" si="40"/>
        <v>2.2069999999999999E-2</v>
      </c>
      <c r="H122" s="15">
        <f t="shared" si="41"/>
        <v>3.7589999999999998E-2</v>
      </c>
      <c r="I122" s="5">
        <v>3.0669999999999999E-2</v>
      </c>
      <c r="J122" s="11">
        <f t="shared" si="42"/>
        <v>2.4539999999999999E-2</v>
      </c>
      <c r="K122" s="15">
        <f t="shared" si="43"/>
        <v>4.0669999999999998E-2</v>
      </c>
      <c r="L122" s="5">
        <v>2.0789999999999999E-2</v>
      </c>
      <c r="M122" s="11">
        <f t="shared" si="44"/>
        <v>1.6629999999999999E-2</v>
      </c>
      <c r="N122" s="15">
        <f t="shared" si="45"/>
        <v>3.0790000000000001E-2</v>
      </c>
      <c r="O122" s="5">
        <v>2.598E-2</v>
      </c>
      <c r="P122" s="11">
        <f t="shared" si="46"/>
        <v>2.078E-2</v>
      </c>
      <c r="Q122" s="15">
        <f t="shared" si="47"/>
        <v>3.5979999999999998E-2</v>
      </c>
      <c r="R122" s="5">
        <v>2.8330000000000001E-2</v>
      </c>
      <c r="S122" s="11">
        <f t="shared" si="34"/>
        <v>2.266E-2</v>
      </c>
      <c r="T122" s="15">
        <f t="shared" si="35"/>
        <v>3.8330000000000003E-2</v>
      </c>
      <c r="U122" s="5">
        <v>2.8420000000000001E-2</v>
      </c>
      <c r="V122" s="11">
        <f t="shared" si="36"/>
        <v>2.274E-2</v>
      </c>
      <c r="W122" s="15">
        <f t="shared" si="37"/>
        <v>3.8420000000000003E-2</v>
      </c>
    </row>
    <row r="123" spans="2:23" x14ac:dyDescent="0.25">
      <c r="B123" s="4">
        <v>113</v>
      </c>
      <c r="C123" s="5">
        <v>2.8510000000000001E-2</v>
      </c>
      <c r="D123" s="11">
        <f t="shared" si="38"/>
        <v>2.281E-2</v>
      </c>
      <c r="E123" s="15">
        <f t="shared" si="39"/>
        <v>3.8510000000000003E-2</v>
      </c>
      <c r="F123" s="5">
        <v>2.7660000000000001E-2</v>
      </c>
      <c r="G123" s="11">
        <f t="shared" si="40"/>
        <v>2.213E-2</v>
      </c>
      <c r="H123" s="15">
        <f t="shared" si="41"/>
        <v>3.7659999999999999E-2</v>
      </c>
      <c r="I123" s="5">
        <v>3.0720000000000001E-2</v>
      </c>
      <c r="J123" s="11">
        <f t="shared" si="42"/>
        <v>2.4580000000000001E-2</v>
      </c>
      <c r="K123" s="15">
        <f t="shared" si="43"/>
        <v>4.0719999999999999E-2</v>
      </c>
      <c r="L123" s="5">
        <v>2.0830000000000001E-2</v>
      </c>
      <c r="M123" s="11">
        <f t="shared" si="44"/>
        <v>1.6660000000000001E-2</v>
      </c>
      <c r="N123" s="15">
        <f t="shared" si="45"/>
        <v>3.083E-2</v>
      </c>
      <c r="O123" s="5">
        <v>2.606E-2</v>
      </c>
      <c r="P123" s="11">
        <f t="shared" si="46"/>
        <v>2.085E-2</v>
      </c>
      <c r="Q123" s="15">
        <f t="shared" si="47"/>
        <v>3.6060000000000002E-2</v>
      </c>
      <c r="R123" s="5">
        <v>2.8400000000000002E-2</v>
      </c>
      <c r="S123" s="11">
        <f t="shared" si="34"/>
        <v>2.2720000000000001E-2</v>
      </c>
      <c r="T123" s="15">
        <f t="shared" si="35"/>
        <v>3.8399999999999997E-2</v>
      </c>
      <c r="U123" s="5">
        <v>2.8490000000000001E-2</v>
      </c>
      <c r="V123" s="11">
        <f t="shared" si="36"/>
        <v>2.2790000000000001E-2</v>
      </c>
      <c r="W123" s="15">
        <f t="shared" si="37"/>
        <v>3.8490000000000003E-2</v>
      </c>
    </row>
    <row r="124" spans="2:23" x14ac:dyDescent="0.25">
      <c r="B124" s="4">
        <v>114</v>
      </c>
      <c r="C124" s="5">
        <v>2.8580000000000001E-2</v>
      </c>
      <c r="D124" s="11">
        <f t="shared" si="38"/>
        <v>2.2859999999999998E-2</v>
      </c>
      <c r="E124" s="15">
        <f t="shared" si="39"/>
        <v>3.8580000000000003E-2</v>
      </c>
      <c r="F124" s="5">
        <v>2.7740000000000001E-2</v>
      </c>
      <c r="G124" s="11">
        <f t="shared" si="40"/>
        <v>2.2190000000000001E-2</v>
      </c>
      <c r="H124" s="15">
        <f t="shared" si="41"/>
        <v>3.7740000000000003E-2</v>
      </c>
      <c r="I124" s="5">
        <v>3.0769999999999999E-2</v>
      </c>
      <c r="J124" s="11">
        <f t="shared" si="42"/>
        <v>2.462E-2</v>
      </c>
      <c r="K124" s="15">
        <f t="shared" si="43"/>
        <v>4.0770000000000001E-2</v>
      </c>
      <c r="L124" s="5">
        <v>2.0879999999999999E-2</v>
      </c>
      <c r="M124" s="11">
        <f t="shared" si="44"/>
        <v>1.67E-2</v>
      </c>
      <c r="N124" s="15">
        <f t="shared" si="45"/>
        <v>3.0880000000000001E-2</v>
      </c>
      <c r="O124" s="5">
        <v>2.614E-2</v>
      </c>
      <c r="P124" s="11">
        <f t="shared" si="46"/>
        <v>2.0910000000000002E-2</v>
      </c>
      <c r="Q124" s="15">
        <f t="shared" si="47"/>
        <v>3.6139999999999999E-2</v>
      </c>
      <c r="R124" s="5">
        <v>2.8469999999999999E-2</v>
      </c>
      <c r="S124" s="11">
        <f t="shared" si="34"/>
        <v>2.2780000000000002E-2</v>
      </c>
      <c r="T124" s="15">
        <f t="shared" si="35"/>
        <v>3.8469999999999997E-2</v>
      </c>
      <c r="U124" s="5">
        <v>2.8549999999999999E-2</v>
      </c>
      <c r="V124" s="11">
        <f t="shared" si="36"/>
        <v>2.2839999999999999E-2</v>
      </c>
      <c r="W124" s="15">
        <f t="shared" si="37"/>
        <v>3.8550000000000001E-2</v>
      </c>
    </row>
    <row r="125" spans="2:23" x14ac:dyDescent="0.25">
      <c r="B125" s="6">
        <v>115</v>
      </c>
      <c r="C125" s="7">
        <v>2.8639999999999999E-2</v>
      </c>
      <c r="D125" s="12">
        <f t="shared" si="38"/>
        <v>2.291E-2</v>
      </c>
      <c r="E125" s="16">
        <f t="shared" si="39"/>
        <v>3.8640000000000001E-2</v>
      </c>
      <c r="F125" s="7">
        <v>2.7810000000000001E-2</v>
      </c>
      <c r="G125" s="12">
        <f t="shared" si="40"/>
        <v>2.2249999999999999E-2</v>
      </c>
      <c r="H125" s="16">
        <f t="shared" si="41"/>
        <v>3.7810000000000003E-2</v>
      </c>
      <c r="I125" s="7">
        <v>3.0810000000000001E-2</v>
      </c>
      <c r="J125" s="12">
        <f t="shared" si="42"/>
        <v>2.4649999999999998E-2</v>
      </c>
      <c r="K125" s="16">
        <f t="shared" si="43"/>
        <v>4.0809999999999999E-2</v>
      </c>
      <c r="L125" s="7">
        <v>2.0920000000000001E-2</v>
      </c>
      <c r="M125" s="12">
        <f t="shared" si="44"/>
        <v>1.6740000000000001E-2</v>
      </c>
      <c r="N125" s="16">
        <f t="shared" si="45"/>
        <v>3.092E-2</v>
      </c>
      <c r="O125" s="7">
        <v>2.622E-2</v>
      </c>
      <c r="P125" s="12">
        <f t="shared" si="46"/>
        <v>2.0979999999999999E-2</v>
      </c>
      <c r="Q125" s="16">
        <f t="shared" si="47"/>
        <v>3.6220000000000002E-2</v>
      </c>
      <c r="R125" s="7">
        <v>2.853E-2</v>
      </c>
      <c r="S125" s="12">
        <f t="shared" si="34"/>
        <v>2.282E-2</v>
      </c>
      <c r="T125" s="16">
        <f t="shared" si="35"/>
        <v>3.8530000000000002E-2</v>
      </c>
      <c r="U125" s="7">
        <v>2.862E-2</v>
      </c>
      <c r="V125" s="12">
        <f t="shared" si="36"/>
        <v>2.29E-2</v>
      </c>
      <c r="W125" s="16">
        <f t="shared" si="37"/>
        <v>3.8620000000000002E-2</v>
      </c>
    </row>
    <row r="126" spans="2:23" x14ac:dyDescent="0.25">
      <c r="B126" s="4">
        <v>116</v>
      </c>
      <c r="C126" s="5">
        <v>2.87E-2</v>
      </c>
      <c r="D126" s="11">
        <f t="shared" si="38"/>
        <v>2.2960000000000001E-2</v>
      </c>
      <c r="E126" s="15">
        <f t="shared" si="39"/>
        <v>3.8699999999999998E-2</v>
      </c>
      <c r="F126" s="5">
        <v>2.7879999999999999E-2</v>
      </c>
      <c r="G126" s="11">
        <f t="shared" si="40"/>
        <v>2.23E-2</v>
      </c>
      <c r="H126" s="15">
        <f t="shared" si="41"/>
        <v>3.7879999999999997E-2</v>
      </c>
      <c r="I126" s="5">
        <v>3.0859999999999999E-2</v>
      </c>
      <c r="J126" s="11">
        <f t="shared" si="42"/>
        <v>2.469E-2</v>
      </c>
      <c r="K126" s="15">
        <f t="shared" si="43"/>
        <v>4.086E-2</v>
      </c>
      <c r="L126" s="5">
        <v>2.0969999999999999E-2</v>
      </c>
      <c r="M126" s="11">
        <f t="shared" si="44"/>
        <v>1.678E-2</v>
      </c>
      <c r="N126" s="15">
        <f t="shared" si="45"/>
        <v>3.0970000000000001E-2</v>
      </c>
      <c r="O126" s="5">
        <v>2.6290000000000001E-2</v>
      </c>
      <c r="P126" s="11">
        <f t="shared" si="46"/>
        <v>2.103E-2</v>
      </c>
      <c r="Q126" s="15">
        <f t="shared" si="47"/>
        <v>3.6290000000000003E-2</v>
      </c>
      <c r="R126" s="5">
        <v>2.86E-2</v>
      </c>
      <c r="S126" s="11">
        <f t="shared" si="34"/>
        <v>2.2880000000000001E-2</v>
      </c>
      <c r="T126" s="15">
        <f t="shared" si="35"/>
        <v>3.8600000000000002E-2</v>
      </c>
      <c r="U126" s="5">
        <v>2.8680000000000001E-2</v>
      </c>
      <c r="V126" s="11">
        <f t="shared" si="36"/>
        <v>2.2939999999999999E-2</v>
      </c>
      <c r="W126" s="15">
        <f t="shared" si="37"/>
        <v>3.8679999999999999E-2</v>
      </c>
    </row>
    <row r="127" spans="2:23" x14ac:dyDescent="0.25">
      <c r="B127" s="4">
        <v>117</v>
      </c>
      <c r="C127" s="5">
        <v>2.877E-2</v>
      </c>
      <c r="D127" s="11">
        <f t="shared" si="38"/>
        <v>2.3019999999999999E-2</v>
      </c>
      <c r="E127" s="15">
        <f t="shared" si="39"/>
        <v>3.8769999999999999E-2</v>
      </c>
      <c r="F127" s="5">
        <v>2.7949999999999999E-2</v>
      </c>
      <c r="G127" s="11">
        <f t="shared" si="40"/>
        <v>2.2360000000000001E-2</v>
      </c>
      <c r="H127" s="15">
        <f t="shared" si="41"/>
        <v>3.7949999999999998E-2</v>
      </c>
      <c r="I127" s="5">
        <v>3.09E-2</v>
      </c>
      <c r="J127" s="11">
        <f t="shared" si="42"/>
        <v>2.4719999999999999E-2</v>
      </c>
      <c r="K127" s="15">
        <f t="shared" si="43"/>
        <v>4.0899999999999999E-2</v>
      </c>
      <c r="L127" s="5">
        <v>2.1010000000000001E-2</v>
      </c>
      <c r="M127" s="11">
        <f t="shared" si="44"/>
        <v>1.6809999999999999E-2</v>
      </c>
      <c r="N127" s="15">
        <f t="shared" si="45"/>
        <v>3.1009999999999999E-2</v>
      </c>
      <c r="O127" s="5">
        <v>2.6370000000000001E-2</v>
      </c>
      <c r="P127" s="11">
        <f t="shared" si="46"/>
        <v>2.1100000000000001E-2</v>
      </c>
      <c r="Q127" s="15">
        <f t="shared" si="47"/>
        <v>3.637E-2</v>
      </c>
      <c r="R127" s="5">
        <v>2.8660000000000001E-2</v>
      </c>
      <c r="S127" s="11">
        <f t="shared" si="34"/>
        <v>2.2929999999999999E-2</v>
      </c>
      <c r="T127" s="15">
        <f t="shared" si="35"/>
        <v>3.866E-2</v>
      </c>
      <c r="U127" s="5">
        <v>2.8750000000000001E-2</v>
      </c>
      <c r="V127" s="11">
        <f t="shared" si="36"/>
        <v>2.3E-2</v>
      </c>
      <c r="W127" s="15">
        <f t="shared" si="37"/>
        <v>3.875E-2</v>
      </c>
    </row>
    <row r="128" spans="2:23" x14ac:dyDescent="0.25">
      <c r="B128" s="4">
        <v>118</v>
      </c>
      <c r="C128" s="5">
        <v>2.8830000000000001E-2</v>
      </c>
      <c r="D128" s="11">
        <f t="shared" si="38"/>
        <v>2.3060000000000001E-2</v>
      </c>
      <c r="E128" s="15">
        <f t="shared" si="39"/>
        <v>3.8830000000000003E-2</v>
      </c>
      <c r="F128" s="5">
        <v>2.801E-2</v>
      </c>
      <c r="G128" s="11">
        <f t="shared" si="40"/>
        <v>2.2409999999999999E-2</v>
      </c>
      <c r="H128" s="15">
        <f t="shared" si="41"/>
        <v>3.8010000000000002E-2</v>
      </c>
      <c r="I128" s="5">
        <v>3.0939999999999999E-2</v>
      </c>
      <c r="J128" s="11">
        <f t="shared" si="42"/>
        <v>2.4750000000000001E-2</v>
      </c>
      <c r="K128" s="15">
        <f t="shared" si="43"/>
        <v>4.0939999999999997E-2</v>
      </c>
      <c r="L128" s="5">
        <v>2.1049999999999999E-2</v>
      </c>
      <c r="M128" s="11">
        <f t="shared" si="44"/>
        <v>1.6840000000000001E-2</v>
      </c>
      <c r="N128" s="15">
        <f t="shared" si="45"/>
        <v>3.1050000000000001E-2</v>
      </c>
      <c r="O128" s="5">
        <v>2.6440000000000002E-2</v>
      </c>
      <c r="P128" s="11">
        <f t="shared" si="46"/>
        <v>2.1149999999999999E-2</v>
      </c>
      <c r="Q128" s="15">
        <f t="shared" si="47"/>
        <v>3.644E-2</v>
      </c>
      <c r="R128" s="5">
        <v>2.8719999999999999E-2</v>
      </c>
      <c r="S128" s="11">
        <f t="shared" si="34"/>
        <v>2.298E-2</v>
      </c>
      <c r="T128" s="15">
        <f t="shared" si="35"/>
        <v>3.8719999999999997E-2</v>
      </c>
      <c r="U128" s="5">
        <v>2.8809999999999999E-2</v>
      </c>
      <c r="V128" s="11">
        <f t="shared" si="36"/>
        <v>2.3050000000000001E-2</v>
      </c>
      <c r="W128" s="15">
        <f t="shared" si="37"/>
        <v>3.8809999999999997E-2</v>
      </c>
    </row>
    <row r="129" spans="2:23" x14ac:dyDescent="0.25">
      <c r="B129" s="4">
        <v>119</v>
      </c>
      <c r="C129" s="5">
        <v>2.8889999999999999E-2</v>
      </c>
      <c r="D129" s="11">
        <f t="shared" si="38"/>
        <v>2.3109999999999999E-2</v>
      </c>
      <c r="E129" s="15">
        <f t="shared" si="39"/>
        <v>3.8890000000000001E-2</v>
      </c>
      <c r="F129" s="5">
        <v>2.8080000000000001E-2</v>
      </c>
      <c r="G129" s="11">
        <f t="shared" si="40"/>
        <v>2.2460000000000001E-2</v>
      </c>
      <c r="H129" s="15">
        <f t="shared" si="41"/>
        <v>3.8080000000000003E-2</v>
      </c>
      <c r="I129" s="5">
        <v>3.099E-2</v>
      </c>
      <c r="J129" s="11">
        <f t="shared" si="42"/>
        <v>2.479E-2</v>
      </c>
      <c r="K129" s="15">
        <f t="shared" si="43"/>
        <v>4.0989999999999999E-2</v>
      </c>
      <c r="L129" s="5">
        <v>2.1090000000000001E-2</v>
      </c>
      <c r="M129" s="11">
        <f t="shared" si="44"/>
        <v>1.687E-2</v>
      </c>
      <c r="N129" s="15">
        <f t="shared" si="45"/>
        <v>3.109E-2</v>
      </c>
      <c r="O129" s="5">
        <v>2.6509999999999999E-2</v>
      </c>
      <c r="P129" s="11">
        <f t="shared" si="46"/>
        <v>2.121E-2</v>
      </c>
      <c r="Q129" s="15">
        <f t="shared" si="47"/>
        <v>3.6510000000000001E-2</v>
      </c>
      <c r="R129" s="5">
        <v>2.878E-2</v>
      </c>
      <c r="S129" s="11">
        <f t="shared" si="34"/>
        <v>2.3019999999999999E-2</v>
      </c>
      <c r="T129" s="15">
        <f t="shared" si="35"/>
        <v>3.8780000000000002E-2</v>
      </c>
      <c r="U129" s="5">
        <v>2.887E-2</v>
      </c>
      <c r="V129" s="11">
        <f t="shared" si="36"/>
        <v>2.3099999999999999E-2</v>
      </c>
      <c r="W129" s="15">
        <f t="shared" si="37"/>
        <v>3.8870000000000002E-2</v>
      </c>
    </row>
    <row r="130" spans="2:23" ht="15.75" thickBot="1" x14ac:dyDescent="0.3">
      <c r="B130" s="6">
        <v>120</v>
      </c>
      <c r="C130" s="7">
        <v>2.895E-2</v>
      </c>
      <c r="D130" s="12">
        <f t="shared" si="38"/>
        <v>2.316E-2</v>
      </c>
      <c r="E130" s="16">
        <f t="shared" si="39"/>
        <v>3.8949999999999999E-2</v>
      </c>
      <c r="F130" s="7">
        <v>2.8150000000000001E-2</v>
      </c>
      <c r="G130" s="12">
        <f t="shared" si="40"/>
        <v>2.2519999999999998E-2</v>
      </c>
      <c r="H130" s="16">
        <f t="shared" si="41"/>
        <v>3.8150000000000003E-2</v>
      </c>
      <c r="I130" s="7">
        <v>3.1029999999999999E-2</v>
      </c>
      <c r="J130" s="12">
        <f t="shared" si="42"/>
        <v>2.4819999999999998E-2</v>
      </c>
      <c r="K130" s="16">
        <f t="shared" si="43"/>
        <v>4.1029999999999997E-2</v>
      </c>
      <c r="L130" s="7">
        <v>2.1129999999999999E-2</v>
      </c>
      <c r="M130" s="12">
        <f t="shared" si="44"/>
        <v>1.6899999999999998E-2</v>
      </c>
      <c r="N130" s="16">
        <f t="shared" si="45"/>
        <v>3.1130000000000001E-2</v>
      </c>
      <c r="O130" s="7">
        <v>2.6579999999999999E-2</v>
      </c>
      <c r="P130" s="12">
        <f t="shared" si="46"/>
        <v>2.1260000000000001E-2</v>
      </c>
      <c r="Q130" s="16">
        <f t="shared" si="47"/>
        <v>3.6580000000000001E-2</v>
      </c>
      <c r="R130" s="7">
        <v>2.8840000000000001E-2</v>
      </c>
      <c r="S130" s="12">
        <f t="shared" si="34"/>
        <v>2.307E-2</v>
      </c>
      <c r="T130" s="16">
        <f t="shared" si="35"/>
        <v>3.884E-2</v>
      </c>
      <c r="U130" s="7">
        <v>2.8930000000000001E-2</v>
      </c>
      <c r="V130" s="12">
        <f t="shared" si="36"/>
        <v>2.3140000000000001E-2</v>
      </c>
      <c r="W130" s="16">
        <f t="shared" si="37"/>
        <v>3.8929999999999999E-2</v>
      </c>
    </row>
    <row r="131" spans="2:23" x14ac:dyDescent="0.25">
      <c r="B131" s="2">
        <v>121</v>
      </c>
      <c r="C131" s="3">
        <v>2.9010000000000001E-2</v>
      </c>
      <c r="D131" s="10">
        <f t="shared" si="38"/>
        <v>2.3210000000000001E-2</v>
      </c>
      <c r="E131" s="14">
        <f t="shared" si="39"/>
        <v>3.9010000000000003E-2</v>
      </c>
      <c r="F131" s="3">
        <v>2.8209999999999999E-2</v>
      </c>
      <c r="G131" s="10">
        <f t="shared" si="40"/>
        <v>2.257E-2</v>
      </c>
      <c r="H131" s="14">
        <f t="shared" si="41"/>
        <v>3.8210000000000001E-2</v>
      </c>
      <c r="I131" s="3">
        <v>3.107E-2</v>
      </c>
      <c r="J131" s="10">
        <f t="shared" si="42"/>
        <v>2.486E-2</v>
      </c>
      <c r="K131" s="14">
        <f t="shared" si="43"/>
        <v>4.1070000000000002E-2</v>
      </c>
      <c r="L131" s="3">
        <v>2.1170000000000001E-2</v>
      </c>
      <c r="M131" s="10">
        <f t="shared" si="44"/>
        <v>1.694E-2</v>
      </c>
      <c r="N131" s="14">
        <f t="shared" si="45"/>
        <v>3.117E-2</v>
      </c>
      <c r="O131" s="3">
        <v>2.665E-2</v>
      </c>
      <c r="P131" s="10">
        <f t="shared" si="46"/>
        <v>2.1319999999999999E-2</v>
      </c>
      <c r="Q131" s="14">
        <f t="shared" si="47"/>
        <v>3.6650000000000002E-2</v>
      </c>
      <c r="R131" s="3">
        <v>2.8899999999999999E-2</v>
      </c>
      <c r="S131" s="10">
        <f t="shared" si="34"/>
        <v>2.3120000000000002E-2</v>
      </c>
      <c r="T131" s="14">
        <f t="shared" si="35"/>
        <v>3.8899999999999997E-2</v>
      </c>
      <c r="U131" s="3">
        <v>2.8979999999999999E-2</v>
      </c>
      <c r="V131" s="10">
        <f t="shared" si="36"/>
        <v>2.3179999999999999E-2</v>
      </c>
      <c r="W131" s="14">
        <f t="shared" si="37"/>
        <v>3.8980000000000001E-2</v>
      </c>
    </row>
    <row r="132" spans="2:23" x14ac:dyDescent="0.25">
      <c r="B132" s="4">
        <v>122</v>
      </c>
      <c r="C132" s="5">
        <v>2.9059999999999999E-2</v>
      </c>
      <c r="D132" s="11">
        <f t="shared" si="38"/>
        <v>2.325E-2</v>
      </c>
      <c r="E132" s="15">
        <f t="shared" si="39"/>
        <v>3.9059999999999997E-2</v>
      </c>
      <c r="F132" s="5">
        <v>2.828E-2</v>
      </c>
      <c r="G132" s="11">
        <f t="shared" si="40"/>
        <v>2.2620000000000001E-2</v>
      </c>
      <c r="H132" s="15">
        <f t="shared" si="41"/>
        <v>3.8280000000000002E-2</v>
      </c>
      <c r="I132" s="5">
        <v>3.1109999999999999E-2</v>
      </c>
      <c r="J132" s="11">
        <f t="shared" si="42"/>
        <v>2.4889999999999999E-2</v>
      </c>
      <c r="K132" s="15">
        <f t="shared" si="43"/>
        <v>4.1110000000000001E-2</v>
      </c>
      <c r="L132" s="5">
        <v>2.121E-2</v>
      </c>
      <c r="M132" s="11">
        <f t="shared" si="44"/>
        <v>1.6969999999999999E-2</v>
      </c>
      <c r="N132" s="15">
        <f t="shared" si="45"/>
        <v>3.1210000000000002E-2</v>
      </c>
      <c r="O132" s="5">
        <v>2.6720000000000001E-2</v>
      </c>
      <c r="P132" s="11">
        <f t="shared" si="46"/>
        <v>2.138E-2</v>
      </c>
      <c r="Q132" s="15">
        <f t="shared" si="47"/>
        <v>3.6720000000000003E-2</v>
      </c>
      <c r="R132" s="5">
        <v>2.896E-2</v>
      </c>
      <c r="S132" s="11">
        <f t="shared" si="34"/>
        <v>2.317E-2</v>
      </c>
      <c r="T132" s="15">
        <f t="shared" si="35"/>
        <v>3.8960000000000002E-2</v>
      </c>
      <c r="U132" s="5">
        <v>2.904E-2</v>
      </c>
      <c r="V132" s="11">
        <f t="shared" si="36"/>
        <v>2.3230000000000001E-2</v>
      </c>
      <c r="W132" s="15">
        <f t="shared" si="37"/>
        <v>3.9039999999999998E-2</v>
      </c>
    </row>
    <row r="133" spans="2:23" x14ac:dyDescent="0.25">
      <c r="B133" s="4">
        <v>123</v>
      </c>
      <c r="C133" s="5">
        <v>2.912E-2</v>
      </c>
      <c r="D133" s="11">
        <f t="shared" si="38"/>
        <v>2.3300000000000001E-2</v>
      </c>
      <c r="E133" s="15">
        <f t="shared" si="39"/>
        <v>3.9120000000000002E-2</v>
      </c>
      <c r="F133" s="5">
        <v>2.8340000000000001E-2</v>
      </c>
      <c r="G133" s="11">
        <f t="shared" si="40"/>
        <v>2.2669999999999999E-2</v>
      </c>
      <c r="H133" s="15">
        <f t="shared" si="41"/>
        <v>3.8339999999999999E-2</v>
      </c>
      <c r="I133" s="5">
        <v>3.1150000000000001E-2</v>
      </c>
      <c r="J133" s="11">
        <f t="shared" si="42"/>
        <v>2.4920000000000001E-2</v>
      </c>
      <c r="K133" s="15">
        <f t="shared" si="43"/>
        <v>4.1149999999999999E-2</v>
      </c>
      <c r="L133" s="5">
        <v>2.1250000000000002E-2</v>
      </c>
      <c r="M133" s="11">
        <f t="shared" si="44"/>
        <v>1.7000000000000001E-2</v>
      </c>
      <c r="N133" s="15">
        <f t="shared" si="45"/>
        <v>3.125E-2</v>
      </c>
      <c r="O133" s="5">
        <v>2.6790000000000001E-2</v>
      </c>
      <c r="P133" s="11">
        <f t="shared" si="46"/>
        <v>2.1430000000000001E-2</v>
      </c>
      <c r="Q133" s="15">
        <f t="shared" si="47"/>
        <v>3.6790000000000003E-2</v>
      </c>
      <c r="R133" s="5">
        <v>2.9020000000000001E-2</v>
      </c>
      <c r="S133" s="11">
        <f t="shared" si="34"/>
        <v>2.3220000000000001E-2</v>
      </c>
      <c r="T133" s="15">
        <f t="shared" si="35"/>
        <v>3.9019999999999999E-2</v>
      </c>
      <c r="U133" s="5">
        <v>2.9100000000000001E-2</v>
      </c>
      <c r="V133" s="11">
        <f t="shared" si="36"/>
        <v>2.3279999999999999E-2</v>
      </c>
      <c r="W133" s="15">
        <f t="shared" si="37"/>
        <v>3.9100000000000003E-2</v>
      </c>
    </row>
    <row r="134" spans="2:23" x14ac:dyDescent="0.25">
      <c r="B134" s="4">
        <v>124</v>
      </c>
      <c r="C134" s="5">
        <v>2.9170000000000001E-2</v>
      </c>
      <c r="D134" s="11">
        <f t="shared" si="38"/>
        <v>2.334E-2</v>
      </c>
      <c r="E134" s="15">
        <f t="shared" si="39"/>
        <v>3.9170000000000003E-2</v>
      </c>
      <c r="F134" s="5">
        <v>2.8400000000000002E-2</v>
      </c>
      <c r="G134" s="11">
        <f t="shared" si="40"/>
        <v>2.2720000000000001E-2</v>
      </c>
      <c r="H134" s="15">
        <f t="shared" si="41"/>
        <v>3.8399999999999997E-2</v>
      </c>
      <c r="I134" s="5">
        <v>3.1189999999999999E-2</v>
      </c>
      <c r="J134" s="11">
        <f t="shared" si="42"/>
        <v>2.495E-2</v>
      </c>
      <c r="K134" s="15">
        <f t="shared" si="43"/>
        <v>4.1189999999999997E-2</v>
      </c>
      <c r="L134" s="5">
        <v>2.129E-2</v>
      </c>
      <c r="M134" s="11">
        <f t="shared" si="44"/>
        <v>1.703E-2</v>
      </c>
      <c r="N134" s="15">
        <f t="shared" si="45"/>
        <v>3.1289999999999998E-2</v>
      </c>
      <c r="O134" s="5">
        <v>2.6849999999999999E-2</v>
      </c>
      <c r="P134" s="11">
        <f t="shared" si="46"/>
        <v>2.1479999999999999E-2</v>
      </c>
      <c r="Q134" s="15">
        <f t="shared" si="47"/>
        <v>3.6850000000000001E-2</v>
      </c>
      <c r="R134" s="5">
        <v>2.9069999999999999E-2</v>
      </c>
      <c r="S134" s="11">
        <f t="shared" si="34"/>
        <v>2.3259999999999999E-2</v>
      </c>
      <c r="T134" s="15">
        <f t="shared" si="35"/>
        <v>3.9070000000000001E-2</v>
      </c>
      <c r="U134" s="5">
        <v>2.9149999999999999E-2</v>
      </c>
      <c r="V134" s="11">
        <f t="shared" si="36"/>
        <v>2.332E-2</v>
      </c>
      <c r="W134" s="15">
        <f t="shared" si="37"/>
        <v>3.9149999999999997E-2</v>
      </c>
    </row>
    <row r="135" spans="2:23" x14ac:dyDescent="0.25">
      <c r="B135" s="6">
        <v>125</v>
      </c>
      <c r="C135" s="7">
        <v>2.9229999999999999E-2</v>
      </c>
      <c r="D135" s="12">
        <f t="shared" si="38"/>
        <v>2.3380000000000001E-2</v>
      </c>
      <c r="E135" s="16">
        <f t="shared" si="39"/>
        <v>3.9230000000000001E-2</v>
      </c>
      <c r="F135" s="7">
        <v>2.8459999999999999E-2</v>
      </c>
      <c r="G135" s="12">
        <f t="shared" si="40"/>
        <v>2.2769999999999999E-2</v>
      </c>
      <c r="H135" s="16">
        <f t="shared" si="41"/>
        <v>3.8460000000000001E-2</v>
      </c>
      <c r="I135" s="7">
        <v>3.1230000000000001E-2</v>
      </c>
      <c r="J135" s="12">
        <f t="shared" si="42"/>
        <v>2.4979999999999999E-2</v>
      </c>
      <c r="K135" s="16">
        <f t="shared" si="43"/>
        <v>4.1230000000000003E-2</v>
      </c>
      <c r="L135" s="7">
        <v>2.1329999999999998E-2</v>
      </c>
      <c r="M135" s="12">
        <f t="shared" si="44"/>
        <v>1.7059999999999999E-2</v>
      </c>
      <c r="N135" s="16">
        <f t="shared" si="45"/>
        <v>3.1329999999999997E-2</v>
      </c>
      <c r="O135" s="7">
        <v>2.6919999999999999E-2</v>
      </c>
      <c r="P135" s="12">
        <f t="shared" si="46"/>
        <v>2.154E-2</v>
      </c>
      <c r="Q135" s="16">
        <f t="shared" si="47"/>
        <v>3.6920000000000001E-2</v>
      </c>
      <c r="R135" s="7">
        <v>2.913E-2</v>
      </c>
      <c r="S135" s="12">
        <f t="shared" si="34"/>
        <v>2.3300000000000001E-2</v>
      </c>
      <c r="T135" s="16">
        <f t="shared" si="35"/>
        <v>3.9129999999999998E-2</v>
      </c>
      <c r="U135" s="7">
        <v>2.921E-2</v>
      </c>
      <c r="V135" s="12">
        <f t="shared" si="36"/>
        <v>2.3369999999999998E-2</v>
      </c>
      <c r="W135" s="16">
        <f t="shared" si="37"/>
        <v>3.9210000000000002E-2</v>
      </c>
    </row>
    <row r="136" spans="2:23" x14ac:dyDescent="0.25">
      <c r="B136" s="4">
        <v>126</v>
      </c>
      <c r="C136" s="5">
        <v>2.928E-2</v>
      </c>
      <c r="D136" s="11">
        <f t="shared" si="38"/>
        <v>2.342E-2</v>
      </c>
      <c r="E136" s="15">
        <f t="shared" si="39"/>
        <v>3.9280000000000002E-2</v>
      </c>
      <c r="F136" s="5">
        <v>2.852E-2</v>
      </c>
      <c r="G136" s="11">
        <f t="shared" si="40"/>
        <v>2.282E-2</v>
      </c>
      <c r="H136" s="15">
        <f t="shared" si="41"/>
        <v>3.8519999999999999E-2</v>
      </c>
      <c r="I136" s="5">
        <v>3.1260000000000003E-2</v>
      </c>
      <c r="J136" s="11">
        <f t="shared" si="42"/>
        <v>2.5010000000000001E-2</v>
      </c>
      <c r="K136" s="15">
        <f t="shared" si="43"/>
        <v>4.1259999999999998E-2</v>
      </c>
      <c r="L136" s="5">
        <v>2.137E-2</v>
      </c>
      <c r="M136" s="11">
        <f t="shared" si="44"/>
        <v>1.7100000000000001E-2</v>
      </c>
      <c r="N136" s="15">
        <f t="shared" si="45"/>
        <v>3.1370000000000002E-2</v>
      </c>
      <c r="O136" s="5">
        <v>2.6980000000000001E-2</v>
      </c>
      <c r="P136" s="11">
        <f t="shared" si="46"/>
        <v>2.1579999999999998E-2</v>
      </c>
      <c r="Q136" s="15">
        <f t="shared" si="47"/>
        <v>3.6979999999999999E-2</v>
      </c>
      <c r="R136" s="5">
        <v>2.9180000000000001E-2</v>
      </c>
      <c r="S136" s="11">
        <f t="shared" si="34"/>
        <v>2.334E-2</v>
      </c>
      <c r="T136" s="15">
        <f t="shared" si="35"/>
        <v>3.918E-2</v>
      </c>
      <c r="U136" s="5">
        <v>2.9260000000000001E-2</v>
      </c>
      <c r="V136" s="11">
        <f t="shared" si="36"/>
        <v>2.341E-2</v>
      </c>
      <c r="W136" s="15">
        <f t="shared" si="37"/>
        <v>3.9260000000000003E-2</v>
      </c>
    </row>
    <row r="137" spans="2:23" x14ac:dyDescent="0.25">
      <c r="B137" s="4">
        <v>127</v>
      </c>
      <c r="C137" s="5">
        <v>2.9329999999999998E-2</v>
      </c>
      <c r="D137" s="11">
        <f t="shared" si="38"/>
        <v>2.3460000000000002E-2</v>
      </c>
      <c r="E137" s="15">
        <f t="shared" si="39"/>
        <v>3.9329999999999997E-2</v>
      </c>
      <c r="F137" s="5">
        <v>2.8580000000000001E-2</v>
      </c>
      <c r="G137" s="11">
        <f t="shared" si="40"/>
        <v>2.2859999999999998E-2</v>
      </c>
      <c r="H137" s="15">
        <f t="shared" si="41"/>
        <v>3.8580000000000003E-2</v>
      </c>
      <c r="I137" s="5">
        <v>3.1300000000000001E-2</v>
      </c>
      <c r="J137" s="11">
        <f t="shared" si="42"/>
        <v>2.504E-2</v>
      </c>
      <c r="K137" s="15">
        <f t="shared" si="43"/>
        <v>4.1300000000000003E-2</v>
      </c>
      <c r="L137" s="5">
        <v>2.1399999999999999E-2</v>
      </c>
      <c r="M137" s="11">
        <f t="shared" si="44"/>
        <v>1.712E-2</v>
      </c>
      <c r="N137" s="15">
        <f t="shared" si="45"/>
        <v>3.1399999999999997E-2</v>
      </c>
      <c r="O137" s="5">
        <v>2.7040000000000002E-2</v>
      </c>
      <c r="P137" s="11">
        <f t="shared" si="46"/>
        <v>2.163E-2</v>
      </c>
      <c r="Q137" s="15">
        <f t="shared" si="47"/>
        <v>3.7039999999999997E-2</v>
      </c>
      <c r="R137" s="5">
        <v>2.9229999999999999E-2</v>
      </c>
      <c r="S137" s="11">
        <f t="shared" si="34"/>
        <v>2.3380000000000001E-2</v>
      </c>
      <c r="T137" s="15">
        <f t="shared" si="35"/>
        <v>3.9230000000000001E-2</v>
      </c>
      <c r="U137" s="5">
        <v>2.9309999999999999E-2</v>
      </c>
      <c r="V137" s="11">
        <f t="shared" si="36"/>
        <v>2.3449999999999999E-2</v>
      </c>
      <c r="W137" s="15">
        <f t="shared" si="37"/>
        <v>3.9309999999999998E-2</v>
      </c>
    </row>
    <row r="138" spans="2:23" x14ac:dyDescent="0.25">
      <c r="B138" s="4">
        <v>128</v>
      </c>
      <c r="C138" s="5">
        <v>2.9389999999999999E-2</v>
      </c>
      <c r="D138" s="11">
        <f t="shared" si="38"/>
        <v>2.351E-2</v>
      </c>
      <c r="E138" s="15">
        <f t="shared" si="39"/>
        <v>3.9390000000000001E-2</v>
      </c>
      <c r="F138" s="5">
        <v>2.8639999999999999E-2</v>
      </c>
      <c r="G138" s="11">
        <f t="shared" si="40"/>
        <v>2.291E-2</v>
      </c>
      <c r="H138" s="15">
        <f t="shared" si="41"/>
        <v>3.8640000000000001E-2</v>
      </c>
      <c r="I138" s="5">
        <v>3.134E-2</v>
      </c>
      <c r="J138" s="11">
        <f t="shared" si="42"/>
        <v>2.5069999999999999E-2</v>
      </c>
      <c r="K138" s="15">
        <f t="shared" si="43"/>
        <v>4.1340000000000002E-2</v>
      </c>
      <c r="L138" s="5">
        <v>2.1440000000000001E-2</v>
      </c>
      <c r="M138" s="11">
        <f t="shared" si="44"/>
        <v>1.7149999999999999E-2</v>
      </c>
      <c r="N138" s="15">
        <f t="shared" si="45"/>
        <v>3.1440000000000003E-2</v>
      </c>
      <c r="O138" s="5">
        <v>2.7109999999999999E-2</v>
      </c>
      <c r="P138" s="11">
        <f t="shared" si="46"/>
        <v>2.1690000000000001E-2</v>
      </c>
      <c r="Q138" s="15">
        <f t="shared" si="47"/>
        <v>3.7109999999999997E-2</v>
      </c>
      <c r="R138" s="5">
        <v>2.929E-2</v>
      </c>
      <c r="S138" s="11">
        <f t="shared" si="34"/>
        <v>2.3429999999999999E-2</v>
      </c>
      <c r="T138" s="15">
        <f t="shared" si="35"/>
        <v>3.9289999999999999E-2</v>
      </c>
      <c r="U138" s="5">
        <v>2.937E-2</v>
      </c>
      <c r="V138" s="11">
        <f t="shared" si="36"/>
        <v>2.35E-2</v>
      </c>
      <c r="W138" s="15">
        <f t="shared" si="37"/>
        <v>3.9370000000000002E-2</v>
      </c>
    </row>
    <row r="139" spans="2:23" x14ac:dyDescent="0.25">
      <c r="B139" s="4">
        <v>129</v>
      </c>
      <c r="C139" s="5">
        <v>2.9440000000000001E-2</v>
      </c>
      <c r="D139" s="11">
        <f t="shared" ref="D139:D160" si="48">IF(C139&lt;0,C139,ROUND(C139 - INDEX(ShockDown,$B139)*ABS(C139),5))</f>
        <v>2.3550000000000001E-2</v>
      </c>
      <c r="E139" s="15">
        <f t="shared" ref="E139:E160" si="49">ROUND(C139 + MAX(0.01,INDEX(ShockUp,$B139)*ABS(C139)),5)</f>
        <v>3.9440000000000003E-2</v>
      </c>
      <c r="F139" s="5">
        <v>2.869E-2</v>
      </c>
      <c r="G139" s="11">
        <f t="shared" ref="G139:G160" si="50">IF(F139&lt;0,F139,ROUND(F139 - INDEX(ShockDown,$B139)*ABS(F139),5))</f>
        <v>2.2950000000000002E-2</v>
      </c>
      <c r="H139" s="15">
        <f t="shared" ref="H139:H160" si="51">ROUND(F139 + MAX(0.01,INDEX(ShockUp,$B139)*ABS(F139)),5)</f>
        <v>3.8690000000000002E-2</v>
      </c>
      <c r="I139" s="5">
        <v>3.1370000000000002E-2</v>
      </c>
      <c r="J139" s="11">
        <f t="shared" ref="J139:J160" si="52">IF(I139&lt;0,I139,ROUND(I139 - INDEX(ShockDown,$B139)*ABS(I139),5))</f>
        <v>2.5100000000000001E-2</v>
      </c>
      <c r="K139" s="15">
        <f t="shared" ref="K139:K160" si="53">ROUND(I139 + MAX(0.01,INDEX(ShockUp,$B139)*ABS(I139)),5)</f>
        <v>4.1369999999999997E-2</v>
      </c>
      <c r="L139" s="5">
        <v>2.147E-2</v>
      </c>
      <c r="M139" s="11">
        <f t="shared" ref="M139:M160" si="54">IF(L139&lt;0,L139,ROUND(L139 - INDEX(ShockDown,$B139)*ABS(L139),5))</f>
        <v>1.7180000000000001E-2</v>
      </c>
      <c r="N139" s="15">
        <f t="shared" ref="N139:N160" si="55">ROUND(L139 + MAX(0.01,INDEX(ShockUp,$B139)*ABS(L139)),5)</f>
        <v>3.1469999999999998E-2</v>
      </c>
      <c r="O139" s="5">
        <v>2.717E-2</v>
      </c>
      <c r="P139" s="11">
        <f t="shared" ref="P139:P160" si="56">IF(O139&lt;0,O139,ROUND(O139 - INDEX(ShockDown,$B139)*ABS(O139),5))</f>
        <v>2.1739999999999999E-2</v>
      </c>
      <c r="Q139" s="15">
        <f t="shared" ref="Q139:Q160" si="57">ROUND(O139 + MAX(0.01,INDEX(ShockUp,$B139)*ABS(O139)),5)</f>
        <v>3.7170000000000002E-2</v>
      </c>
      <c r="R139" s="5">
        <v>2.9340000000000001E-2</v>
      </c>
      <c r="S139" s="11">
        <f t="shared" ref="S139:S160" si="58">IF(R139&lt;0,R139,ROUND(R139 - INDEX(ShockDown,$B139)*ABS(R139),5))</f>
        <v>2.3470000000000001E-2</v>
      </c>
      <c r="T139" s="15">
        <f t="shared" ref="T139:T160" si="59">ROUND(R139 + MAX(0.01,INDEX(ShockUp,$B139)*ABS(R139)),5)</f>
        <v>3.934E-2</v>
      </c>
      <c r="U139" s="5">
        <v>2.9420000000000002E-2</v>
      </c>
      <c r="V139" s="11">
        <f t="shared" ref="V139:V160" si="60">IF(U139&lt;0,U139,ROUND(U139 - INDEX(ShockDown,$B139)*ABS(U139),5))</f>
        <v>2.3539999999999998E-2</v>
      </c>
      <c r="W139" s="15">
        <f t="shared" ref="W139:W160" si="61">ROUND(U139 + MAX(0.01,INDEX(ShockUp,$B139)*ABS(U139)),5)</f>
        <v>3.9419999999999997E-2</v>
      </c>
    </row>
    <row r="140" spans="2:23" x14ac:dyDescent="0.25">
      <c r="B140" s="6">
        <v>130</v>
      </c>
      <c r="C140" s="7">
        <v>2.9489999999999999E-2</v>
      </c>
      <c r="D140" s="12">
        <f t="shared" si="48"/>
        <v>2.359E-2</v>
      </c>
      <c r="E140" s="16">
        <f t="shared" si="49"/>
        <v>3.9489999999999997E-2</v>
      </c>
      <c r="F140" s="7">
        <v>2.8750000000000001E-2</v>
      </c>
      <c r="G140" s="12">
        <f t="shared" si="50"/>
        <v>2.3E-2</v>
      </c>
      <c r="H140" s="16">
        <f t="shared" si="51"/>
        <v>3.875E-2</v>
      </c>
      <c r="I140" s="7">
        <v>3.141E-2</v>
      </c>
      <c r="J140" s="12">
        <f t="shared" si="52"/>
        <v>2.513E-2</v>
      </c>
      <c r="K140" s="16">
        <f t="shared" si="53"/>
        <v>4.1410000000000002E-2</v>
      </c>
      <c r="L140" s="7">
        <v>2.1510000000000001E-2</v>
      </c>
      <c r="M140" s="12">
        <f t="shared" si="54"/>
        <v>1.721E-2</v>
      </c>
      <c r="N140" s="16">
        <f t="shared" si="55"/>
        <v>3.1510000000000003E-2</v>
      </c>
      <c r="O140" s="7">
        <v>2.7230000000000001E-2</v>
      </c>
      <c r="P140" s="12">
        <f t="shared" si="56"/>
        <v>2.1780000000000001E-2</v>
      </c>
      <c r="Q140" s="16">
        <f t="shared" si="57"/>
        <v>3.7229999999999999E-2</v>
      </c>
      <c r="R140" s="7">
        <v>2.9389999999999999E-2</v>
      </c>
      <c r="S140" s="12">
        <f t="shared" si="58"/>
        <v>2.351E-2</v>
      </c>
      <c r="T140" s="16">
        <f t="shared" si="59"/>
        <v>3.9390000000000001E-2</v>
      </c>
      <c r="U140" s="7">
        <v>2.947E-2</v>
      </c>
      <c r="V140" s="12">
        <f t="shared" si="60"/>
        <v>2.358E-2</v>
      </c>
      <c r="W140" s="16">
        <f t="shared" si="61"/>
        <v>3.9469999999999998E-2</v>
      </c>
    </row>
    <row r="141" spans="2:23" x14ac:dyDescent="0.25">
      <c r="B141" s="4">
        <v>131</v>
      </c>
      <c r="C141" s="5">
        <v>2.954E-2</v>
      </c>
      <c r="D141" s="11">
        <f t="shared" si="48"/>
        <v>2.3630000000000002E-2</v>
      </c>
      <c r="E141" s="15">
        <f t="shared" si="49"/>
        <v>3.9539999999999999E-2</v>
      </c>
      <c r="F141" s="5">
        <v>2.8799999999999999E-2</v>
      </c>
      <c r="G141" s="11">
        <f t="shared" si="50"/>
        <v>2.3040000000000001E-2</v>
      </c>
      <c r="H141" s="15">
        <f t="shared" si="51"/>
        <v>3.8800000000000001E-2</v>
      </c>
      <c r="I141" s="5">
        <v>3.1449999999999999E-2</v>
      </c>
      <c r="J141" s="11">
        <f t="shared" si="52"/>
        <v>2.5159999999999998E-2</v>
      </c>
      <c r="K141" s="15">
        <f t="shared" si="53"/>
        <v>4.1450000000000001E-2</v>
      </c>
      <c r="L141" s="5">
        <v>2.154E-2</v>
      </c>
      <c r="M141" s="11">
        <f t="shared" si="54"/>
        <v>1.7229999999999999E-2</v>
      </c>
      <c r="N141" s="15">
        <f t="shared" si="55"/>
        <v>3.1539999999999999E-2</v>
      </c>
      <c r="O141" s="5">
        <v>2.7289999999999998E-2</v>
      </c>
      <c r="P141" s="11">
        <f t="shared" si="56"/>
        <v>2.1829999999999999E-2</v>
      </c>
      <c r="Q141" s="15">
        <f t="shared" si="57"/>
        <v>3.7289999999999997E-2</v>
      </c>
      <c r="R141" s="5">
        <v>2.9440000000000001E-2</v>
      </c>
      <c r="S141" s="11">
        <f t="shared" si="58"/>
        <v>2.3550000000000001E-2</v>
      </c>
      <c r="T141" s="15">
        <f t="shared" si="59"/>
        <v>3.9440000000000003E-2</v>
      </c>
      <c r="U141" s="5">
        <v>2.9520000000000001E-2</v>
      </c>
      <c r="V141" s="11">
        <f t="shared" si="60"/>
        <v>2.3619999999999999E-2</v>
      </c>
      <c r="W141" s="15">
        <f t="shared" si="61"/>
        <v>3.952E-2</v>
      </c>
    </row>
    <row r="142" spans="2:23" x14ac:dyDescent="0.25">
      <c r="B142" s="4">
        <v>132</v>
      </c>
      <c r="C142" s="5">
        <v>2.9590000000000002E-2</v>
      </c>
      <c r="D142" s="11">
        <f t="shared" si="48"/>
        <v>2.367E-2</v>
      </c>
      <c r="E142" s="15">
        <f t="shared" si="49"/>
        <v>3.959E-2</v>
      </c>
      <c r="F142" s="5">
        <v>2.886E-2</v>
      </c>
      <c r="G142" s="11">
        <f t="shared" si="50"/>
        <v>2.3089999999999999E-2</v>
      </c>
      <c r="H142" s="15">
        <f t="shared" si="51"/>
        <v>3.8859999999999999E-2</v>
      </c>
      <c r="I142" s="5">
        <v>3.1480000000000001E-2</v>
      </c>
      <c r="J142" s="11">
        <f t="shared" si="52"/>
        <v>2.5180000000000001E-2</v>
      </c>
      <c r="K142" s="15">
        <f t="shared" si="53"/>
        <v>4.1480000000000003E-2</v>
      </c>
      <c r="L142" s="5">
        <v>2.1579999999999998E-2</v>
      </c>
      <c r="M142" s="11">
        <f t="shared" si="54"/>
        <v>1.7260000000000001E-2</v>
      </c>
      <c r="N142" s="15">
        <f t="shared" si="55"/>
        <v>3.1579999999999997E-2</v>
      </c>
      <c r="O142" s="5">
        <v>2.734E-2</v>
      </c>
      <c r="P142" s="11">
        <f t="shared" si="56"/>
        <v>2.1870000000000001E-2</v>
      </c>
      <c r="Q142" s="15">
        <f t="shared" si="57"/>
        <v>3.7339999999999998E-2</v>
      </c>
      <c r="R142" s="5">
        <v>2.9489999999999999E-2</v>
      </c>
      <c r="S142" s="11">
        <f t="shared" si="58"/>
        <v>2.359E-2</v>
      </c>
      <c r="T142" s="15">
        <f t="shared" si="59"/>
        <v>3.9489999999999997E-2</v>
      </c>
      <c r="U142" s="5">
        <v>2.9569999999999999E-2</v>
      </c>
      <c r="V142" s="11">
        <f t="shared" si="60"/>
        <v>2.366E-2</v>
      </c>
      <c r="W142" s="15">
        <f t="shared" si="61"/>
        <v>3.9570000000000001E-2</v>
      </c>
    </row>
    <row r="143" spans="2:23" x14ac:dyDescent="0.25">
      <c r="B143" s="4">
        <v>133</v>
      </c>
      <c r="C143" s="5">
        <v>2.963E-2</v>
      </c>
      <c r="D143" s="11">
        <f t="shared" si="48"/>
        <v>2.3699999999999999E-2</v>
      </c>
      <c r="E143" s="15">
        <f t="shared" si="49"/>
        <v>3.9629999999999999E-2</v>
      </c>
      <c r="F143" s="5">
        <v>2.8910000000000002E-2</v>
      </c>
      <c r="G143" s="11">
        <f t="shared" si="50"/>
        <v>2.3130000000000001E-2</v>
      </c>
      <c r="H143" s="15">
        <f t="shared" si="51"/>
        <v>3.891E-2</v>
      </c>
      <c r="I143" s="5">
        <v>3.1510000000000003E-2</v>
      </c>
      <c r="J143" s="11">
        <f t="shared" si="52"/>
        <v>2.521E-2</v>
      </c>
      <c r="K143" s="15">
        <f t="shared" si="53"/>
        <v>4.1509999999999998E-2</v>
      </c>
      <c r="L143" s="5">
        <v>2.1610000000000001E-2</v>
      </c>
      <c r="M143" s="11">
        <f t="shared" si="54"/>
        <v>1.729E-2</v>
      </c>
      <c r="N143" s="15">
        <f t="shared" si="55"/>
        <v>3.1609999999999999E-2</v>
      </c>
      <c r="O143" s="5">
        <v>2.7400000000000001E-2</v>
      </c>
      <c r="P143" s="11">
        <f t="shared" si="56"/>
        <v>2.1919999999999999E-2</v>
      </c>
      <c r="Q143" s="15">
        <f t="shared" si="57"/>
        <v>3.7400000000000003E-2</v>
      </c>
      <c r="R143" s="5">
        <v>2.954E-2</v>
      </c>
      <c r="S143" s="11">
        <f t="shared" si="58"/>
        <v>2.3630000000000002E-2</v>
      </c>
      <c r="T143" s="15">
        <f t="shared" si="59"/>
        <v>3.9539999999999999E-2</v>
      </c>
      <c r="U143" s="5">
        <v>2.962E-2</v>
      </c>
      <c r="V143" s="11">
        <f t="shared" si="60"/>
        <v>2.3699999999999999E-2</v>
      </c>
      <c r="W143" s="15">
        <f t="shared" si="61"/>
        <v>3.9620000000000002E-2</v>
      </c>
    </row>
    <row r="144" spans="2:23" x14ac:dyDescent="0.25">
      <c r="B144" s="4">
        <v>134</v>
      </c>
      <c r="C144" s="5">
        <v>2.9680000000000002E-2</v>
      </c>
      <c r="D144" s="11">
        <f t="shared" si="48"/>
        <v>2.3740000000000001E-2</v>
      </c>
      <c r="E144" s="15">
        <f t="shared" si="49"/>
        <v>3.968E-2</v>
      </c>
      <c r="F144" s="5">
        <v>2.8969999999999999E-2</v>
      </c>
      <c r="G144" s="11">
        <f t="shared" si="50"/>
        <v>2.3179999999999999E-2</v>
      </c>
      <c r="H144" s="15">
        <f t="shared" si="51"/>
        <v>3.8969999999999998E-2</v>
      </c>
      <c r="I144" s="5">
        <v>3.1550000000000002E-2</v>
      </c>
      <c r="J144" s="11">
        <f t="shared" si="52"/>
        <v>2.5239999999999999E-2</v>
      </c>
      <c r="K144" s="15">
        <f t="shared" si="53"/>
        <v>4.1549999999999997E-2</v>
      </c>
      <c r="L144" s="5">
        <v>2.164E-2</v>
      </c>
      <c r="M144" s="11">
        <f t="shared" si="54"/>
        <v>1.7309999999999999E-2</v>
      </c>
      <c r="N144" s="15">
        <f t="shared" si="55"/>
        <v>3.1640000000000001E-2</v>
      </c>
      <c r="O144" s="5">
        <v>2.7459999999999998E-2</v>
      </c>
      <c r="P144" s="11">
        <f t="shared" si="56"/>
        <v>2.197E-2</v>
      </c>
      <c r="Q144" s="15">
        <f t="shared" si="57"/>
        <v>3.746E-2</v>
      </c>
      <c r="R144" s="5">
        <v>2.9590000000000002E-2</v>
      </c>
      <c r="S144" s="11">
        <f t="shared" si="58"/>
        <v>2.367E-2</v>
      </c>
      <c r="T144" s="15">
        <f t="shared" si="59"/>
        <v>3.959E-2</v>
      </c>
      <c r="U144" s="5">
        <v>2.9659999999999999E-2</v>
      </c>
      <c r="V144" s="11">
        <f t="shared" si="60"/>
        <v>2.3730000000000001E-2</v>
      </c>
      <c r="W144" s="15">
        <f t="shared" si="61"/>
        <v>3.9660000000000001E-2</v>
      </c>
    </row>
    <row r="145" spans="2:23" ht="15.75" thickBot="1" x14ac:dyDescent="0.3">
      <c r="B145" s="6">
        <v>135</v>
      </c>
      <c r="C145" s="7">
        <v>2.9729999999999999E-2</v>
      </c>
      <c r="D145" s="12">
        <f t="shared" si="48"/>
        <v>2.3779999999999999E-2</v>
      </c>
      <c r="E145" s="16">
        <f t="shared" si="49"/>
        <v>3.9730000000000001E-2</v>
      </c>
      <c r="F145" s="7">
        <v>2.9020000000000001E-2</v>
      </c>
      <c r="G145" s="12">
        <f t="shared" si="50"/>
        <v>2.3220000000000001E-2</v>
      </c>
      <c r="H145" s="16">
        <f t="shared" si="51"/>
        <v>3.9019999999999999E-2</v>
      </c>
      <c r="I145" s="7">
        <v>3.1579999999999997E-2</v>
      </c>
      <c r="J145" s="12">
        <f t="shared" si="52"/>
        <v>2.5260000000000001E-2</v>
      </c>
      <c r="K145" s="16">
        <f t="shared" si="53"/>
        <v>4.1579999999999999E-2</v>
      </c>
      <c r="L145" s="7">
        <v>2.1669999999999998E-2</v>
      </c>
      <c r="M145" s="12">
        <f t="shared" si="54"/>
        <v>1.7340000000000001E-2</v>
      </c>
      <c r="N145" s="16">
        <f t="shared" si="55"/>
        <v>3.1669999999999997E-2</v>
      </c>
      <c r="O145" s="7">
        <v>2.751E-2</v>
      </c>
      <c r="P145" s="12">
        <f t="shared" si="56"/>
        <v>2.2009999999999998E-2</v>
      </c>
      <c r="Q145" s="16">
        <f t="shared" si="57"/>
        <v>3.7510000000000002E-2</v>
      </c>
      <c r="R145" s="7">
        <v>2.963E-2</v>
      </c>
      <c r="S145" s="12">
        <f t="shared" si="58"/>
        <v>2.3699999999999999E-2</v>
      </c>
      <c r="T145" s="16">
        <f t="shared" si="59"/>
        <v>3.9629999999999999E-2</v>
      </c>
      <c r="U145" s="7">
        <v>2.971E-2</v>
      </c>
      <c r="V145" s="12">
        <f t="shared" si="60"/>
        <v>2.3769999999999999E-2</v>
      </c>
      <c r="W145" s="16">
        <f t="shared" si="61"/>
        <v>3.9710000000000002E-2</v>
      </c>
    </row>
    <row r="146" spans="2:23" x14ac:dyDescent="0.25">
      <c r="B146" s="2">
        <v>136</v>
      </c>
      <c r="C146" s="3">
        <v>2.9770000000000001E-2</v>
      </c>
      <c r="D146" s="10">
        <f t="shared" si="48"/>
        <v>2.3820000000000001E-2</v>
      </c>
      <c r="E146" s="14">
        <f t="shared" si="49"/>
        <v>3.977E-2</v>
      </c>
      <c r="F146" s="3">
        <v>2.9069999999999999E-2</v>
      </c>
      <c r="G146" s="10">
        <f t="shared" si="50"/>
        <v>2.3259999999999999E-2</v>
      </c>
      <c r="H146" s="14">
        <f t="shared" si="51"/>
        <v>3.9070000000000001E-2</v>
      </c>
      <c r="I146" s="3">
        <v>3.1609999999999999E-2</v>
      </c>
      <c r="J146" s="10">
        <f t="shared" si="52"/>
        <v>2.529E-2</v>
      </c>
      <c r="K146" s="14">
        <f t="shared" si="53"/>
        <v>4.1610000000000001E-2</v>
      </c>
      <c r="L146" s="3">
        <v>2.171E-2</v>
      </c>
      <c r="M146" s="10">
        <f t="shared" si="54"/>
        <v>1.737E-2</v>
      </c>
      <c r="N146" s="14">
        <f t="shared" si="55"/>
        <v>3.1710000000000002E-2</v>
      </c>
      <c r="O146" s="3">
        <v>2.7570000000000001E-2</v>
      </c>
      <c r="P146" s="10">
        <f t="shared" si="56"/>
        <v>2.206E-2</v>
      </c>
      <c r="Q146" s="14">
        <f t="shared" si="57"/>
        <v>3.7569999999999999E-2</v>
      </c>
      <c r="R146" s="3">
        <v>2.9680000000000002E-2</v>
      </c>
      <c r="S146" s="10">
        <f t="shared" si="58"/>
        <v>2.3740000000000001E-2</v>
      </c>
      <c r="T146" s="14">
        <f t="shared" si="59"/>
        <v>3.968E-2</v>
      </c>
      <c r="U146" s="3">
        <v>2.9760000000000002E-2</v>
      </c>
      <c r="V146" s="10">
        <f t="shared" si="60"/>
        <v>2.3810000000000001E-2</v>
      </c>
      <c r="W146" s="14">
        <f t="shared" si="61"/>
        <v>3.9759999999999997E-2</v>
      </c>
    </row>
    <row r="147" spans="2:23" x14ac:dyDescent="0.25">
      <c r="B147" s="4">
        <v>137</v>
      </c>
      <c r="C147" s="5">
        <v>2.9819999999999999E-2</v>
      </c>
      <c r="D147" s="11">
        <f t="shared" si="48"/>
        <v>2.3859999999999999E-2</v>
      </c>
      <c r="E147" s="15">
        <f t="shared" si="49"/>
        <v>3.9820000000000001E-2</v>
      </c>
      <c r="F147" s="5">
        <v>2.912E-2</v>
      </c>
      <c r="G147" s="11">
        <f t="shared" si="50"/>
        <v>2.3300000000000001E-2</v>
      </c>
      <c r="H147" s="15">
        <f t="shared" si="51"/>
        <v>3.9120000000000002E-2</v>
      </c>
      <c r="I147" s="5">
        <v>3.1640000000000001E-2</v>
      </c>
      <c r="J147" s="11">
        <f t="shared" si="52"/>
        <v>2.5309999999999999E-2</v>
      </c>
      <c r="K147" s="15">
        <f t="shared" si="53"/>
        <v>4.1640000000000003E-2</v>
      </c>
      <c r="L147" s="5">
        <v>2.1739999999999999E-2</v>
      </c>
      <c r="M147" s="11">
        <f t="shared" si="54"/>
        <v>1.7389999999999999E-2</v>
      </c>
      <c r="N147" s="15">
        <f t="shared" si="55"/>
        <v>3.1739999999999997E-2</v>
      </c>
      <c r="O147" s="5">
        <v>2.7619999999999999E-2</v>
      </c>
      <c r="P147" s="11">
        <f t="shared" si="56"/>
        <v>2.2100000000000002E-2</v>
      </c>
      <c r="Q147" s="15">
        <f t="shared" si="57"/>
        <v>3.7620000000000001E-2</v>
      </c>
      <c r="R147" s="5">
        <v>2.9729999999999999E-2</v>
      </c>
      <c r="S147" s="11">
        <f t="shared" si="58"/>
        <v>2.3779999999999999E-2</v>
      </c>
      <c r="T147" s="15">
        <f t="shared" si="59"/>
        <v>3.9730000000000001E-2</v>
      </c>
      <c r="U147" s="5">
        <v>2.98E-2</v>
      </c>
      <c r="V147" s="11">
        <f t="shared" si="60"/>
        <v>2.384E-2</v>
      </c>
      <c r="W147" s="15">
        <f t="shared" si="61"/>
        <v>3.9800000000000002E-2</v>
      </c>
    </row>
    <row r="148" spans="2:23" x14ac:dyDescent="0.25">
      <c r="B148" s="4">
        <v>138</v>
      </c>
      <c r="C148" s="5">
        <v>2.9860000000000001E-2</v>
      </c>
      <c r="D148" s="11">
        <f t="shared" si="48"/>
        <v>2.3890000000000002E-2</v>
      </c>
      <c r="E148" s="15">
        <f t="shared" si="49"/>
        <v>3.986E-2</v>
      </c>
      <c r="F148" s="5">
        <v>2.9170000000000001E-2</v>
      </c>
      <c r="G148" s="11">
        <f t="shared" si="50"/>
        <v>2.334E-2</v>
      </c>
      <c r="H148" s="15">
        <f t="shared" si="51"/>
        <v>3.9170000000000003E-2</v>
      </c>
      <c r="I148" s="5">
        <v>3.168E-2</v>
      </c>
      <c r="J148" s="11">
        <f t="shared" si="52"/>
        <v>2.5340000000000001E-2</v>
      </c>
      <c r="K148" s="15">
        <f t="shared" si="53"/>
        <v>4.1680000000000002E-2</v>
      </c>
      <c r="L148" s="5">
        <v>2.1770000000000001E-2</v>
      </c>
      <c r="M148" s="11">
        <f t="shared" si="54"/>
        <v>1.7420000000000001E-2</v>
      </c>
      <c r="N148" s="15">
        <f t="shared" si="55"/>
        <v>3.177E-2</v>
      </c>
      <c r="O148" s="5">
        <v>2.768E-2</v>
      </c>
      <c r="P148" s="11">
        <f t="shared" si="56"/>
        <v>2.214E-2</v>
      </c>
      <c r="Q148" s="15">
        <f t="shared" si="57"/>
        <v>3.7679999999999998E-2</v>
      </c>
      <c r="R148" s="5">
        <v>2.9770000000000001E-2</v>
      </c>
      <c r="S148" s="11">
        <f t="shared" si="58"/>
        <v>2.3820000000000001E-2</v>
      </c>
      <c r="T148" s="15">
        <f t="shared" si="59"/>
        <v>3.977E-2</v>
      </c>
      <c r="U148" s="5">
        <v>2.9850000000000002E-2</v>
      </c>
      <c r="V148" s="11">
        <f t="shared" si="60"/>
        <v>2.3879999999999998E-2</v>
      </c>
      <c r="W148" s="15">
        <f t="shared" si="61"/>
        <v>3.9849999999999997E-2</v>
      </c>
    </row>
    <row r="149" spans="2:23" x14ac:dyDescent="0.25">
      <c r="B149" s="4">
        <v>139</v>
      </c>
      <c r="C149" s="5">
        <v>2.9909999999999999E-2</v>
      </c>
      <c r="D149" s="11">
        <f t="shared" si="48"/>
        <v>2.393E-2</v>
      </c>
      <c r="E149" s="15">
        <f t="shared" si="49"/>
        <v>3.9910000000000001E-2</v>
      </c>
      <c r="F149" s="5">
        <v>2.9219999999999999E-2</v>
      </c>
      <c r="G149" s="11">
        <f t="shared" si="50"/>
        <v>2.3380000000000001E-2</v>
      </c>
      <c r="H149" s="15">
        <f t="shared" si="51"/>
        <v>3.9219999999999998E-2</v>
      </c>
      <c r="I149" s="5">
        <v>3.1710000000000002E-2</v>
      </c>
      <c r="J149" s="11">
        <f t="shared" si="52"/>
        <v>2.537E-2</v>
      </c>
      <c r="K149" s="15">
        <f t="shared" si="53"/>
        <v>4.1709999999999997E-2</v>
      </c>
      <c r="L149" s="5">
        <v>2.18E-2</v>
      </c>
      <c r="M149" s="11">
        <f t="shared" si="54"/>
        <v>1.7440000000000001E-2</v>
      </c>
      <c r="N149" s="15">
        <f t="shared" si="55"/>
        <v>3.1800000000000002E-2</v>
      </c>
      <c r="O149" s="5">
        <v>2.7730000000000001E-2</v>
      </c>
      <c r="P149" s="11">
        <f t="shared" si="56"/>
        <v>2.2179999999999998E-2</v>
      </c>
      <c r="Q149" s="15">
        <f t="shared" si="57"/>
        <v>3.773E-2</v>
      </c>
      <c r="R149" s="5">
        <v>2.9819999999999999E-2</v>
      </c>
      <c r="S149" s="11">
        <f t="shared" si="58"/>
        <v>2.3859999999999999E-2</v>
      </c>
      <c r="T149" s="15">
        <f t="shared" si="59"/>
        <v>3.9820000000000001E-2</v>
      </c>
      <c r="U149" s="5">
        <v>2.989E-2</v>
      </c>
      <c r="V149" s="11">
        <f t="shared" si="60"/>
        <v>2.3910000000000001E-2</v>
      </c>
      <c r="W149" s="15">
        <f t="shared" si="61"/>
        <v>3.9890000000000002E-2</v>
      </c>
    </row>
    <row r="150" spans="2:23" x14ac:dyDescent="0.25">
      <c r="B150" s="6">
        <v>140</v>
      </c>
      <c r="C150" s="7">
        <v>2.9950000000000001E-2</v>
      </c>
      <c r="D150" s="12">
        <f t="shared" si="48"/>
        <v>2.3959999999999999E-2</v>
      </c>
      <c r="E150" s="16">
        <f t="shared" si="49"/>
        <v>3.9949999999999999E-2</v>
      </c>
      <c r="F150" s="7">
        <v>2.9270000000000001E-2</v>
      </c>
      <c r="G150" s="12">
        <f t="shared" si="50"/>
        <v>2.342E-2</v>
      </c>
      <c r="H150" s="16">
        <f t="shared" si="51"/>
        <v>3.9269999999999999E-2</v>
      </c>
      <c r="I150" s="7">
        <v>3.1739999999999997E-2</v>
      </c>
      <c r="J150" s="12">
        <f t="shared" si="52"/>
        <v>2.5389999999999999E-2</v>
      </c>
      <c r="K150" s="16">
        <f t="shared" si="53"/>
        <v>4.1739999999999999E-2</v>
      </c>
      <c r="L150" s="7">
        <v>2.1829999999999999E-2</v>
      </c>
      <c r="M150" s="12">
        <f t="shared" si="54"/>
        <v>1.746E-2</v>
      </c>
      <c r="N150" s="16">
        <f t="shared" si="55"/>
        <v>3.1829999999999997E-2</v>
      </c>
      <c r="O150" s="7">
        <v>2.7779999999999999E-2</v>
      </c>
      <c r="P150" s="12">
        <f t="shared" si="56"/>
        <v>2.222E-2</v>
      </c>
      <c r="Q150" s="16">
        <f t="shared" si="57"/>
        <v>3.7780000000000001E-2</v>
      </c>
      <c r="R150" s="7">
        <v>2.9860000000000001E-2</v>
      </c>
      <c r="S150" s="12">
        <f t="shared" si="58"/>
        <v>2.3890000000000002E-2</v>
      </c>
      <c r="T150" s="16">
        <f t="shared" si="59"/>
        <v>3.986E-2</v>
      </c>
      <c r="U150" s="7">
        <v>2.9929999999999998E-2</v>
      </c>
      <c r="V150" s="12">
        <f t="shared" si="60"/>
        <v>2.3939999999999999E-2</v>
      </c>
      <c r="W150" s="16">
        <f t="shared" si="61"/>
        <v>3.993E-2</v>
      </c>
    </row>
    <row r="151" spans="2:23" x14ac:dyDescent="0.25">
      <c r="B151" s="4">
        <v>141</v>
      </c>
      <c r="C151" s="5">
        <v>2.9989999999999999E-2</v>
      </c>
      <c r="D151" s="11">
        <f t="shared" si="48"/>
        <v>2.3990000000000001E-2</v>
      </c>
      <c r="E151" s="15">
        <f t="shared" si="49"/>
        <v>3.9989999999999998E-2</v>
      </c>
      <c r="F151" s="5">
        <v>2.9309999999999999E-2</v>
      </c>
      <c r="G151" s="11">
        <f t="shared" si="50"/>
        <v>2.3449999999999999E-2</v>
      </c>
      <c r="H151" s="15">
        <f t="shared" si="51"/>
        <v>3.9309999999999998E-2</v>
      </c>
      <c r="I151" s="5">
        <v>3.177E-2</v>
      </c>
      <c r="J151" s="11">
        <f t="shared" si="52"/>
        <v>2.5420000000000002E-2</v>
      </c>
      <c r="K151" s="15">
        <f t="shared" si="53"/>
        <v>4.1770000000000002E-2</v>
      </c>
      <c r="L151" s="5">
        <v>2.1860000000000001E-2</v>
      </c>
      <c r="M151" s="11">
        <f t="shared" si="54"/>
        <v>1.7489999999999999E-2</v>
      </c>
      <c r="N151" s="15">
        <f t="shared" si="55"/>
        <v>3.1859999999999999E-2</v>
      </c>
      <c r="O151" s="5">
        <v>2.7830000000000001E-2</v>
      </c>
      <c r="P151" s="11">
        <f t="shared" si="56"/>
        <v>2.2259999999999999E-2</v>
      </c>
      <c r="Q151" s="15">
        <f t="shared" si="57"/>
        <v>3.7830000000000003E-2</v>
      </c>
      <c r="R151" s="5">
        <v>2.9899999999999999E-2</v>
      </c>
      <c r="S151" s="11">
        <f t="shared" si="58"/>
        <v>2.392E-2</v>
      </c>
      <c r="T151" s="15">
        <f t="shared" si="59"/>
        <v>3.9899999999999998E-2</v>
      </c>
      <c r="U151" s="5">
        <v>2.998E-2</v>
      </c>
      <c r="V151" s="11">
        <f t="shared" si="60"/>
        <v>2.3980000000000001E-2</v>
      </c>
      <c r="W151" s="15">
        <f t="shared" si="61"/>
        <v>3.9980000000000002E-2</v>
      </c>
    </row>
    <row r="152" spans="2:23" x14ac:dyDescent="0.25">
      <c r="B152" s="4">
        <v>142</v>
      </c>
      <c r="C152" s="5">
        <v>3.0040000000000001E-2</v>
      </c>
      <c r="D152" s="11">
        <f t="shared" si="48"/>
        <v>2.4029999999999999E-2</v>
      </c>
      <c r="E152" s="15">
        <f t="shared" si="49"/>
        <v>4.0039999999999999E-2</v>
      </c>
      <c r="F152" s="5">
        <v>2.9360000000000001E-2</v>
      </c>
      <c r="G152" s="11">
        <f t="shared" si="50"/>
        <v>2.349E-2</v>
      </c>
      <c r="H152" s="15">
        <f t="shared" si="51"/>
        <v>3.9359999999999999E-2</v>
      </c>
      <c r="I152" s="5">
        <v>3.1800000000000002E-2</v>
      </c>
      <c r="J152" s="11">
        <f t="shared" si="52"/>
        <v>2.5440000000000001E-2</v>
      </c>
      <c r="K152" s="15">
        <f t="shared" si="53"/>
        <v>4.1799999999999997E-2</v>
      </c>
      <c r="L152" s="5">
        <v>2.189E-2</v>
      </c>
      <c r="M152" s="11">
        <f t="shared" si="54"/>
        <v>1.7510000000000001E-2</v>
      </c>
      <c r="N152" s="15">
        <f t="shared" si="55"/>
        <v>3.1890000000000002E-2</v>
      </c>
      <c r="O152" s="5">
        <v>2.7879999999999999E-2</v>
      </c>
      <c r="P152" s="11">
        <f t="shared" si="56"/>
        <v>2.23E-2</v>
      </c>
      <c r="Q152" s="15">
        <f t="shared" si="57"/>
        <v>3.7879999999999997E-2</v>
      </c>
      <c r="R152" s="5">
        <v>2.9950000000000001E-2</v>
      </c>
      <c r="S152" s="11">
        <f t="shared" si="58"/>
        <v>2.3959999999999999E-2</v>
      </c>
      <c r="T152" s="15">
        <f t="shared" si="59"/>
        <v>3.9949999999999999E-2</v>
      </c>
      <c r="U152" s="5">
        <v>3.0020000000000002E-2</v>
      </c>
      <c r="V152" s="11">
        <f t="shared" si="60"/>
        <v>2.402E-2</v>
      </c>
      <c r="W152" s="15">
        <f t="shared" si="61"/>
        <v>4.002E-2</v>
      </c>
    </row>
    <row r="153" spans="2:23" x14ac:dyDescent="0.25">
      <c r="B153" s="4">
        <v>143</v>
      </c>
      <c r="C153" s="5">
        <v>3.0079999999999999E-2</v>
      </c>
      <c r="D153" s="11">
        <f t="shared" si="48"/>
        <v>2.4060000000000002E-2</v>
      </c>
      <c r="E153" s="15">
        <f t="shared" si="49"/>
        <v>4.0079999999999998E-2</v>
      </c>
      <c r="F153" s="5">
        <v>2.9409999999999999E-2</v>
      </c>
      <c r="G153" s="11">
        <f t="shared" si="50"/>
        <v>2.3529999999999999E-2</v>
      </c>
      <c r="H153" s="15">
        <f t="shared" si="51"/>
        <v>3.9410000000000001E-2</v>
      </c>
      <c r="I153" s="5">
        <v>3.1829999999999997E-2</v>
      </c>
      <c r="J153" s="11">
        <f t="shared" si="52"/>
        <v>2.546E-2</v>
      </c>
      <c r="K153" s="15">
        <f t="shared" si="53"/>
        <v>4.1829999999999999E-2</v>
      </c>
      <c r="L153" s="5">
        <v>2.1919999999999999E-2</v>
      </c>
      <c r="M153" s="11">
        <f t="shared" si="54"/>
        <v>1.754E-2</v>
      </c>
      <c r="N153" s="15">
        <f t="shared" si="55"/>
        <v>3.1919999999999997E-2</v>
      </c>
      <c r="O153" s="5">
        <v>2.793E-2</v>
      </c>
      <c r="P153" s="11">
        <f t="shared" si="56"/>
        <v>2.2339999999999999E-2</v>
      </c>
      <c r="Q153" s="15">
        <f t="shared" si="57"/>
        <v>3.7929999999999998E-2</v>
      </c>
      <c r="R153" s="5">
        <v>2.9989999999999999E-2</v>
      </c>
      <c r="S153" s="11">
        <f t="shared" si="58"/>
        <v>2.3990000000000001E-2</v>
      </c>
      <c r="T153" s="15">
        <f t="shared" si="59"/>
        <v>3.9989999999999998E-2</v>
      </c>
      <c r="U153" s="5">
        <v>3.006E-2</v>
      </c>
      <c r="V153" s="11">
        <f t="shared" si="60"/>
        <v>2.4049999999999998E-2</v>
      </c>
      <c r="W153" s="15">
        <f t="shared" si="61"/>
        <v>4.0059999999999998E-2</v>
      </c>
    </row>
    <row r="154" spans="2:23" x14ac:dyDescent="0.25">
      <c r="B154" s="4">
        <v>144</v>
      </c>
      <c r="C154" s="5">
        <v>3.0120000000000001E-2</v>
      </c>
      <c r="D154" s="11">
        <f t="shared" si="48"/>
        <v>2.41E-2</v>
      </c>
      <c r="E154" s="15">
        <f t="shared" si="49"/>
        <v>4.0120000000000003E-2</v>
      </c>
      <c r="F154" s="5">
        <v>2.945E-2</v>
      </c>
      <c r="G154" s="11">
        <f t="shared" si="50"/>
        <v>2.3560000000000001E-2</v>
      </c>
      <c r="H154" s="15">
        <f t="shared" si="51"/>
        <v>3.9449999999999999E-2</v>
      </c>
      <c r="I154" s="5">
        <v>3.1859999999999999E-2</v>
      </c>
      <c r="J154" s="11">
        <f t="shared" si="52"/>
        <v>2.5489999999999999E-2</v>
      </c>
      <c r="K154" s="15">
        <f t="shared" si="53"/>
        <v>4.1860000000000001E-2</v>
      </c>
      <c r="L154" s="5">
        <v>2.1940000000000001E-2</v>
      </c>
      <c r="M154" s="11">
        <f t="shared" si="54"/>
        <v>1.755E-2</v>
      </c>
      <c r="N154" s="15">
        <f t="shared" si="55"/>
        <v>3.1940000000000003E-2</v>
      </c>
      <c r="O154" s="5">
        <v>2.7980000000000001E-2</v>
      </c>
      <c r="P154" s="11">
        <f t="shared" si="56"/>
        <v>2.2380000000000001E-2</v>
      </c>
      <c r="Q154" s="15">
        <f t="shared" si="57"/>
        <v>3.798E-2</v>
      </c>
      <c r="R154" s="5">
        <v>3.0030000000000001E-2</v>
      </c>
      <c r="S154" s="11">
        <f t="shared" si="58"/>
        <v>2.402E-2</v>
      </c>
      <c r="T154" s="15">
        <f t="shared" si="59"/>
        <v>4.0030000000000003E-2</v>
      </c>
      <c r="U154" s="5">
        <v>3.0099999999999998E-2</v>
      </c>
      <c r="V154" s="11">
        <f t="shared" si="60"/>
        <v>2.4080000000000001E-2</v>
      </c>
      <c r="W154" s="15">
        <f t="shared" si="61"/>
        <v>4.0099999999999997E-2</v>
      </c>
    </row>
    <row r="155" spans="2:23" x14ac:dyDescent="0.25">
      <c r="B155" s="6">
        <v>145</v>
      </c>
      <c r="C155" s="7">
        <v>3.0159999999999999E-2</v>
      </c>
      <c r="D155" s="12">
        <f t="shared" si="48"/>
        <v>2.4129999999999999E-2</v>
      </c>
      <c r="E155" s="16">
        <f t="shared" si="49"/>
        <v>4.0160000000000001E-2</v>
      </c>
      <c r="F155" s="7">
        <v>2.9499999999999998E-2</v>
      </c>
      <c r="G155" s="12">
        <f t="shared" si="50"/>
        <v>2.3599999999999999E-2</v>
      </c>
      <c r="H155" s="16">
        <f t="shared" si="51"/>
        <v>3.95E-2</v>
      </c>
      <c r="I155" s="7">
        <v>3.1879999999999999E-2</v>
      </c>
      <c r="J155" s="12">
        <f t="shared" si="52"/>
        <v>2.5499999999999998E-2</v>
      </c>
      <c r="K155" s="16">
        <f t="shared" si="53"/>
        <v>4.1880000000000001E-2</v>
      </c>
      <c r="L155" s="7">
        <v>2.197E-2</v>
      </c>
      <c r="M155" s="12">
        <f t="shared" si="54"/>
        <v>1.7579999999999998E-2</v>
      </c>
      <c r="N155" s="16">
        <f t="shared" si="55"/>
        <v>3.1969999999999998E-2</v>
      </c>
      <c r="O155" s="7">
        <v>2.8029999999999999E-2</v>
      </c>
      <c r="P155" s="12">
        <f t="shared" si="56"/>
        <v>2.2419999999999999E-2</v>
      </c>
      <c r="Q155" s="16">
        <f t="shared" si="57"/>
        <v>3.8030000000000001E-2</v>
      </c>
      <c r="R155" s="7">
        <v>3.007E-2</v>
      </c>
      <c r="S155" s="12">
        <f t="shared" si="58"/>
        <v>2.4060000000000002E-2</v>
      </c>
      <c r="T155" s="16">
        <f t="shared" si="59"/>
        <v>4.0070000000000001E-2</v>
      </c>
      <c r="U155" s="7">
        <v>3.014E-2</v>
      </c>
      <c r="V155" s="12">
        <f t="shared" si="60"/>
        <v>2.4109999999999999E-2</v>
      </c>
      <c r="W155" s="16">
        <f t="shared" si="61"/>
        <v>4.0140000000000002E-2</v>
      </c>
    </row>
    <row r="156" spans="2:23" x14ac:dyDescent="0.25">
      <c r="B156" s="4">
        <v>146</v>
      </c>
      <c r="C156" s="5">
        <v>3.0200000000000001E-2</v>
      </c>
      <c r="D156" s="11">
        <f t="shared" si="48"/>
        <v>2.4160000000000001E-2</v>
      </c>
      <c r="E156" s="15">
        <f t="shared" si="49"/>
        <v>4.02E-2</v>
      </c>
      <c r="F156" s="5">
        <v>2.954E-2</v>
      </c>
      <c r="G156" s="11">
        <f t="shared" si="50"/>
        <v>2.3630000000000002E-2</v>
      </c>
      <c r="H156" s="15">
        <f t="shared" si="51"/>
        <v>3.9539999999999999E-2</v>
      </c>
      <c r="I156" s="5">
        <v>3.1910000000000001E-2</v>
      </c>
      <c r="J156" s="11">
        <f t="shared" si="52"/>
        <v>2.5530000000000001E-2</v>
      </c>
      <c r="K156" s="15">
        <f t="shared" si="53"/>
        <v>4.1910000000000003E-2</v>
      </c>
      <c r="L156" s="5">
        <v>2.1999999999999999E-2</v>
      </c>
      <c r="M156" s="11">
        <f t="shared" si="54"/>
        <v>1.7600000000000001E-2</v>
      </c>
      <c r="N156" s="15">
        <f t="shared" si="55"/>
        <v>3.2000000000000001E-2</v>
      </c>
      <c r="O156" s="5">
        <v>2.8080000000000001E-2</v>
      </c>
      <c r="P156" s="11">
        <f t="shared" si="56"/>
        <v>2.2460000000000001E-2</v>
      </c>
      <c r="Q156" s="15">
        <f t="shared" si="57"/>
        <v>3.8080000000000003E-2</v>
      </c>
      <c r="R156" s="5">
        <v>3.0110000000000001E-2</v>
      </c>
      <c r="S156" s="11">
        <f t="shared" si="58"/>
        <v>2.409E-2</v>
      </c>
      <c r="T156" s="15">
        <f t="shared" si="59"/>
        <v>4.011E-2</v>
      </c>
      <c r="U156" s="5">
        <v>3.0179999999999998E-2</v>
      </c>
      <c r="V156" s="11">
        <f t="shared" si="60"/>
        <v>2.4140000000000002E-2</v>
      </c>
      <c r="W156" s="15">
        <f t="shared" si="61"/>
        <v>4.018E-2</v>
      </c>
    </row>
    <row r="157" spans="2:23" x14ac:dyDescent="0.25">
      <c r="B157" s="4">
        <v>147</v>
      </c>
      <c r="C157" s="5">
        <v>3.024E-2</v>
      </c>
      <c r="D157" s="11">
        <f t="shared" si="48"/>
        <v>2.419E-2</v>
      </c>
      <c r="E157" s="15">
        <f t="shared" si="49"/>
        <v>4.0239999999999998E-2</v>
      </c>
      <c r="F157" s="5">
        <v>2.9590000000000002E-2</v>
      </c>
      <c r="G157" s="11">
        <f t="shared" si="50"/>
        <v>2.367E-2</v>
      </c>
      <c r="H157" s="15">
        <f t="shared" si="51"/>
        <v>3.959E-2</v>
      </c>
      <c r="I157" s="5">
        <v>3.1940000000000003E-2</v>
      </c>
      <c r="J157" s="11">
        <f t="shared" si="52"/>
        <v>2.555E-2</v>
      </c>
      <c r="K157" s="15">
        <f t="shared" si="53"/>
        <v>4.1939999999999998E-2</v>
      </c>
      <c r="L157" s="5">
        <v>2.2030000000000001E-2</v>
      </c>
      <c r="M157" s="11">
        <f t="shared" si="54"/>
        <v>1.762E-2</v>
      </c>
      <c r="N157" s="15">
        <f t="shared" si="55"/>
        <v>3.2030000000000003E-2</v>
      </c>
      <c r="O157" s="5">
        <v>2.8119999999999999E-2</v>
      </c>
      <c r="P157" s="11">
        <f t="shared" si="56"/>
        <v>2.2499999999999999E-2</v>
      </c>
      <c r="Q157" s="15">
        <f t="shared" si="57"/>
        <v>3.8120000000000001E-2</v>
      </c>
      <c r="R157" s="5">
        <v>3.015E-2</v>
      </c>
      <c r="S157" s="11">
        <f t="shared" si="58"/>
        <v>2.4119999999999999E-2</v>
      </c>
      <c r="T157" s="15">
        <f t="shared" si="59"/>
        <v>4.0149999999999998E-2</v>
      </c>
      <c r="U157" s="5">
        <v>3.022E-2</v>
      </c>
      <c r="V157" s="11">
        <f t="shared" si="60"/>
        <v>2.418E-2</v>
      </c>
      <c r="W157" s="15">
        <f t="shared" si="61"/>
        <v>4.0219999999999999E-2</v>
      </c>
    </row>
    <row r="158" spans="2:23" x14ac:dyDescent="0.25">
      <c r="B158" s="4">
        <v>148</v>
      </c>
      <c r="C158" s="5">
        <v>3.0280000000000001E-2</v>
      </c>
      <c r="D158" s="11">
        <f t="shared" si="48"/>
        <v>2.4219999999999998E-2</v>
      </c>
      <c r="E158" s="15">
        <f t="shared" si="49"/>
        <v>4.0280000000000003E-2</v>
      </c>
      <c r="F158" s="5">
        <v>2.963E-2</v>
      </c>
      <c r="G158" s="11">
        <f t="shared" si="50"/>
        <v>2.3699999999999999E-2</v>
      </c>
      <c r="H158" s="15">
        <f t="shared" si="51"/>
        <v>3.9629999999999999E-2</v>
      </c>
      <c r="I158" s="5">
        <v>3.1969999999999998E-2</v>
      </c>
      <c r="J158" s="11">
        <f t="shared" si="52"/>
        <v>2.5579999999999999E-2</v>
      </c>
      <c r="K158" s="15">
        <f t="shared" si="53"/>
        <v>4.197E-2</v>
      </c>
      <c r="L158" s="5">
        <v>2.205E-2</v>
      </c>
      <c r="M158" s="11">
        <f t="shared" si="54"/>
        <v>1.7639999999999999E-2</v>
      </c>
      <c r="N158" s="15">
        <f t="shared" si="55"/>
        <v>3.2050000000000002E-2</v>
      </c>
      <c r="O158" s="5">
        <v>2.8170000000000001E-2</v>
      </c>
      <c r="P158" s="11">
        <f t="shared" si="56"/>
        <v>2.2540000000000001E-2</v>
      </c>
      <c r="Q158" s="15">
        <f t="shared" si="57"/>
        <v>3.8170000000000003E-2</v>
      </c>
      <c r="R158" s="5">
        <v>3.0190000000000002E-2</v>
      </c>
      <c r="S158" s="11">
        <f t="shared" si="58"/>
        <v>2.4150000000000001E-2</v>
      </c>
      <c r="T158" s="15">
        <f t="shared" si="59"/>
        <v>4.0189999999999997E-2</v>
      </c>
      <c r="U158" s="5">
        <v>3.0259999999999999E-2</v>
      </c>
      <c r="V158" s="11">
        <f t="shared" si="60"/>
        <v>2.4209999999999999E-2</v>
      </c>
      <c r="W158" s="15">
        <f t="shared" si="61"/>
        <v>4.0259999999999997E-2</v>
      </c>
    </row>
    <row r="159" spans="2:23" x14ac:dyDescent="0.25">
      <c r="B159" s="4">
        <v>149</v>
      </c>
      <c r="C159" s="5">
        <v>3.032E-2</v>
      </c>
      <c r="D159" s="11">
        <f t="shared" si="48"/>
        <v>2.426E-2</v>
      </c>
      <c r="E159" s="15">
        <f t="shared" si="49"/>
        <v>4.0320000000000002E-2</v>
      </c>
      <c r="F159" s="5">
        <v>2.9669999999999998E-2</v>
      </c>
      <c r="G159" s="11">
        <f t="shared" si="50"/>
        <v>2.3740000000000001E-2</v>
      </c>
      <c r="H159" s="15">
        <f t="shared" si="51"/>
        <v>3.9669999999999997E-2</v>
      </c>
      <c r="I159" s="5">
        <v>3.1989999999999998E-2</v>
      </c>
      <c r="J159" s="11">
        <f t="shared" si="52"/>
        <v>2.5590000000000002E-2</v>
      </c>
      <c r="K159" s="15">
        <f t="shared" si="53"/>
        <v>4.199E-2</v>
      </c>
      <c r="L159" s="5">
        <v>2.2079999999999999E-2</v>
      </c>
      <c r="M159" s="11">
        <f t="shared" si="54"/>
        <v>1.7659999999999999E-2</v>
      </c>
      <c r="N159" s="15">
        <f t="shared" si="55"/>
        <v>3.2079999999999997E-2</v>
      </c>
      <c r="O159" s="5">
        <v>2.8219999999999999E-2</v>
      </c>
      <c r="P159" s="11">
        <f t="shared" si="56"/>
        <v>2.2579999999999999E-2</v>
      </c>
      <c r="Q159" s="15">
        <f t="shared" si="57"/>
        <v>3.8219999999999997E-2</v>
      </c>
      <c r="R159" s="5">
        <v>3.023E-2</v>
      </c>
      <c r="S159" s="11">
        <f t="shared" si="58"/>
        <v>2.418E-2</v>
      </c>
      <c r="T159" s="15">
        <f t="shared" si="59"/>
        <v>4.0230000000000002E-2</v>
      </c>
      <c r="U159" s="5">
        <v>3.0300000000000001E-2</v>
      </c>
      <c r="V159" s="11">
        <f t="shared" si="60"/>
        <v>2.4240000000000001E-2</v>
      </c>
      <c r="W159" s="15">
        <f t="shared" si="61"/>
        <v>4.0300000000000002E-2</v>
      </c>
    </row>
    <row r="160" spans="2:23" ht="15.75" thickBot="1" x14ac:dyDescent="0.3">
      <c r="B160" s="8">
        <v>150</v>
      </c>
      <c r="C160" s="9">
        <v>3.0349999999999999E-2</v>
      </c>
      <c r="D160" s="13">
        <f t="shared" si="48"/>
        <v>2.4279999999999999E-2</v>
      </c>
      <c r="E160" s="17">
        <f t="shared" si="49"/>
        <v>4.0349999999999997E-2</v>
      </c>
      <c r="F160" s="9">
        <v>2.971E-2</v>
      </c>
      <c r="G160" s="13">
        <f t="shared" si="50"/>
        <v>2.3769999999999999E-2</v>
      </c>
      <c r="H160" s="17">
        <f t="shared" si="51"/>
        <v>3.9710000000000002E-2</v>
      </c>
      <c r="I160" s="9">
        <v>3.202E-2</v>
      </c>
      <c r="J160" s="13">
        <f t="shared" si="52"/>
        <v>2.562E-2</v>
      </c>
      <c r="K160" s="17">
        <f t="shared" si="53"/>
        <v>4.2020000000000002E-2</v>
      </c>
      <c r="L160" s="9">
        <v>2.2110000000000001E-2</v>
      </c>
      <c r="M160" s="13">
        <f t="shared" si="54"/>
        <v>1.7690000000000001E-2</v>
      </c>
      <c r="N160" s="17">
        <f t="shared" si="55"/>
        <v>3.211E-2</v>
      </c>
      <c r="O160" s="9">
        <v>2.826E-2</v>
      </c>
      <c r="P160" s="13">
        <f t="shared" si="56"/>
        <v>2.2610000000000002E-2</v>
      </c>
      <c r="Q160" s="17">
        <f t="shared" si="57"/>
        <v>3.8260000000000002E-2</v>
      </c>
      <c r="R160" s="9">
        <v>3.0269999999999998E-2</v>
      </c>
      <c r="S160" s="13">
        <f t="shared" si="58"/>
        <v>2.4219999999999998E-2</v>
      </c>
      <c r="T160" s="17">
        <f t="shared" si="59"/>
        <v>4.027E-2</v>
      </c>
      <c r="U160" s="9">
        <v>3.0339999999999999E-2</v>
      </c>
      <c r="V160" s="13">
        <f t="shared" si="60"/>
        <v>2.427E-2</v>
      </c>
      <c r="W160" s="17">
        <f t="shared" si="61"/>
        <v>4.0340000000000001E-2</v>
      </c>
    </row>
    <row r="161" x14ac:dyDescent="0.25"/>
  </sheetData>
  <sheetProtection selectLockedCells="1"/>
  <mergeCells count="19">
    <mergeCell ref="I8:K8"/>
    <mergeCell ref="L8:N8"/>
    <mergeCell ref="O8:Q8"/>
    <mergeCell ref="C6:W6"/>
    <mergeCell ref="B4:W4"/>
    <mergeCell ref="B3:W3"/>
    <mergeCell ref="B2:W2"/>
    <mergeCell ref="C9:E9"/>
    <mergeCell ref="F9:H9"/>
    <mergeCell ref="I9:K9"/>
    <mergeCell ref="L9:N9"/>
    <mergeCell ref="O9:Q9"/>
    <mergeCell ref="R8:T8"/>
    <mergeCell ref="R9:T9"/>
    <mergeCell ref="U8:W8"/>
    <mergeCell ref="U9:W9"/>
    <mergeCell ref="C7:W7"/>
    <mergeCell ref="C8:E8"/>
    <mergeCell ref="F8:H8"/>
  </mergeCells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1"/>
  <sheetViews>
    <sheetView showGridLines="0" zoomScaleNormal="100" workbookViewId="0">
      <selection activeCell="B4" sqref="B4:W4"/>
    </sheetView>
  </sheetViews>
  <sheetFormatPr defaultColWidth="0" defaultRowHeight="15" zeroHeight="1" x14ac:dyDescent="0.25"/>
  <cols>
    <col min="1" max="1" width="3.7109375" style="1" customWidth="1"/>
    <col min="2" max="2" width="11" style="1" customWidth="1"/>
    <col min="3" max="23" width="11.42578125" style="1" customWidth="1"/>
    <col min="24" max="24" width="4.5703125" style="1" customWidth="1"/>
    <col min="25" max="16384" width="9.140625" style="1" hidden="1"/>
  </cols>
  <sheetData>
    <row r="1" spans="2:23" ht="15.75" thickBot="1" x14ac:dyDescent="0.3"/>
    <row r="2" spans="2:23" ht="15.75" x14ac:dyDescent="0.25">
      <c r="B2" s="40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2"/>
    </row>
    <row r="3" spans="2:23" x14ac:dyDescent="0.25">
      <c r="B3" s="43" t="s">
        <v>30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</row>
    <row r="4" spans="2:23" ht="21.75" thickBot="1" x14ac:dyDescent="0.3">
      <c r="B4" s="46" t="s">
        <v>24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2:23" ht="15.75" thickBot="1" x14ac:dyDescent="0.3"/>
    <row r="6" spans="2:23" ht="16.5" thickBot="1" x14ac:dyDescent="0.3">
      <c r="C6" s="36" t="s">
        <v>2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8"/>
    </row>
    <row r="7" spans="2:23" ht="16.5" thickBot="1" x14ac:dyDescent="0.3">
      <c r="C7" s="36" t="s">
        <v>3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8"/>
    </row>
    <row r="8" spans="2:23" ht="15.75" thickBot="1" x14ac:dyDescent="0.3">
      <c r="B8" s="34" t="s">
        <v>5</v>
      </c>
      <c r="C8" s="49">
        <v>5</v>
      </c>
      <c r="D8" s="49"/>
      <c r="E8" s="49"/>
      <c r="F8" s="49">
        <v>8</v>
      </c>
      <c r="G8" s="49"/>
      <c r="H8" s="49"/>
      <c r="I8" s="49">
        <v>25</v>
      </c>
      <c r="J8" s="49"/>
      <c r="K8" s="49"/>
      <c r="L8" s="49">
        <v>10</v>
      </c>
      <c r="M8" s="49"/>
      <c r="N8" s="49"/>
      <c r="O8" s="49">
        <v>7</v>
      </c>
      <c r="P8" s="49"/>
      <c r="Q8" s="49"/>
      <c r="R8" s="49">
        <v>-3</v>
      </c>
      <c r="S8" s="49"/>
      <c r="T8" s="49"/>
      <c r="U8" s="49">
        <v>45</v>
      </c>
      <c r="V8" s="49"/>
      <c r="W8" s="49"/>
    </row>
    <row r="9" spans="2:23" ht="15.75" thickBot="1" x14ac:dyDescent="0.3">
      <c r="B9" s="34" t="s">
        <v>16</v>
      </c>
      <c r="C9" s="39" t="s">
        <v>8</v>
      </c>
      <c r="D9" s="39"/>
      <c r="E9" s="39"/>
      <c r="F9" s="39" t="s">
        <v>9</v>
      </c>
      <c r="G9" s="39"/>
      <c r="H9" s="39"/>
      <c r="I9" s="39" t="s">
        <v>10</v>
      </c>
      <c r="J9" s="39"/>
      <c r="K9" s="39"/>
      <c r="L9" s="39" t="s">
        <v>11</v>
      </c>
      <c r="M9" s="39"/>
      <c r="N9" s="39"/>
      <c r="O9" s="39" t="s">
        <v>12</v>
      </c>
      <c r="P9" s="39"/>
      <c r="Q9" s="39"/>
      <c r="R9" s="39" t="s">
        <v>29</v>
      </c>
      <c r="S9" s="39"/>
      <c r="T9" s="39"/>
      <c r="U9" s="39" t="s">
        <v>28</v>
      </c>
      <c r="V9" s="39"/>
      <c r="W9" s="39"/>
    </row>
    <row r="10" spans="2:23" ht="30.75" thickBot="1" x14ac:dyDescent="0.3">
      <c r="B10" s="34" t="s">
        <v>7</v>
      </c>
      <c r="C10" s="34" t="s">
        <v>19</v>
      </c>
      <c r="D10" s="34" t="s">
        <v>17</v>
      </c>
      <c r="E10" s="34" t="s">
        <v>18</v>
      </c>
      <c r="F10" s="34" t="s">
        <v>19</v>
      </c>
      <c r="G10" s="34" t="s">
        <v>17</v>
      </c>
      <c r="H10" s="34" t="s">
        <v>18</v>
      </c>
      <c r="I10" s="34" t="s">
        <v>19</v>
      </c>
      <c r="J10" s="34" t="s">
        <v>17</v>
      </c>
      <c r="K10" s="34" t="s">
        <v>18</v>
      </c>
      <c r="L10" s="34" t="s">
        <v>19</v>
      </c>
      <c r="M10" s="34" t="s">
        <v>17</v>
      </c>
      <c r="N10" s="34" t="s">
        <v>18</v>
      </c>
      <c r="O10" s="34" t="s">
        <v>19</v>
      </c>
      <c r="P10" s="34" t="s">
        <v>17</v>
      </c>
      <c r="Q10" s="34" t="s">
        <v>18</v>
      </c>
      <c r="R10" s="34" t="s">
        <v>19</v>
      </c>
      <c r="S10" s="34" t="s">
        <v>17</v>
      </c>
      <c r="T10" s="34" t="s">
        <v>18</v>
      </c>
      <c r="U10" s="34" t="s">
        <v>19</v>
      </c>
      <c r="V10" s="34" t="s">
        <v>17</v>
      </c>
      <c r="W10" s="34" t="s">
        <v>18</v>
      </c>
    </row>
    <row r="11" spans="2:23" x14ac:dyDescent="0.25">
      <c r="B11" s="2">
        <v>1</v>
      </c>
      <c r="C11" s="3">
        <v>-5.6499999999999996E-3</v>
      </c>
      <c r="D11" s="10">
        <f t="shared" ref="D11:D42" si="0">ROUND(IF(INDEX(RfrNoVaBaseEUR,$B11)&lt;0,INDEX(RfrNoVaBaseEUR,$B11)+INDEX(VaRunOffBaseEUR,$B11),INDEX(RfrNoVaBaseEUR,$B11) - INDEX(ShockDown,$B11)*ABS(INDEX(RfrNoVaBaseEUR,$B11))+INDEX(VaRunOffBaseEUR,$B11)),5)</f>
        <v>-5.6499999999999996E-3</v>
      </c>
      <c r="E11" s="14">
        <f t="shared" ref="E11:E42" si="1">ROUND(INDEX(RfrNoVaBaseEUR,$B11) + MAX(0.01,INDEX(ShockUp,$B11)*ABS(INDEX(RfrNoVaBaseEUR,$B11)))+INDEX(VaRunOffBaseEUR,$B11),5)</f>
        <v>4.3499999999999997E-3</v>
      </c>
      <c r="F11" s="3">
        <v>1.08E-3</v>
      </c>
      <c r="G11" s="10">
        <f t="shared" ref="G11:G42" si="2">ROUND(IF(INDEX(RfrNoVaBaseGBP,$B11)&lt;0,INDEX(RfrNoVaBaseGBP,$B11)+INDEX(VaRunOffBaseGBP,$B11),INDEX(RfrNoVaBaseGBP,$B11) - INDEX(ShockDown,$B11)*ABS(INDEX(RfrNoVaBaseGBP,$B11))+INDEX(VaRunOffBaseGBP,$B11)),5)</f>
        <v>8.7000000000000001E-4</v>
      </c>
      <c r="H11" s="14">
        <f t="shared" ref="H11:H42" si="3">ROUND(INDEX(RfrNoVaBaseGBP,$B11) + MAX(0.01,INDEX(ShockUp,$B11)*ABS(INDEX(RfrNoVaBaseGBP,$B11)))+INDEX(VaRunOffBaseGBP,$B11),5)</f>
        <v>1.108E-2</v>
      </c>
      <c r="I11" s="3">
        <v>3.3600000000000001E-3</v>
      </c>
      <c r="J11" s="10">
        <f t="shared" ref="J11:J42" si="4">ROUND(IF(INDEX(RfrNoVaBaseUSD,$B11)&lt;0,INDEX(RfrNoVaBaseUSD,$B11)+INDEX(VaRunOffBaseUSD,$B11),INDEX(RfrNoVaBaseUSD,$B11) - INDEX(ShockDown,$B11)*ABS(INDEX(RfrNoVaBaseUSD,$B11))+INDEX(VaRunOffBaseUSD,$B11)),5)</f>
        <v>2.7200000000000002E-3</v>
      </c>
      <c r="K11" s="14">
        <f t="shared" ref="K11:K42" si="5">ROUND(INDEX(RfrNoVaBaseUSD,$B11) + MAX(0.01,INDEX(ShockUp,$B11)*ABS(INDEX(RfrNoVaBaseUSD,$B11)))+INDEX(VaRunOffBaseUSD,$B11),5)</f>
        <v>1.336E-2</v>
      </c>
      <c r="L11" s="3">
        <v>-6.9800000000000001E-3</v>
      </c>
      <c r="M11" s="10">
        <f t="shared" ref="M11:M42" si="6">ROUND(IF(INDEX(RfrNoVaBaseCHF,$B11)&lt;0,INDEX(RfrNoVaBaseCHF,$B11)+INDEX(VaRunOffBaseCHF,$B11),INDEX(RfrNoVaBaseCHF,$B11) - INDEX(ShockDown,$B11)*ABS(INDEX(RfrNoVaBaseCHF,$B11))+INDEX(VaRunOffBaseCHF,$B11)),5)</f>
        <v>-6.9800000000000001E-3</v>
      </c>
      <c r="N11" s="14">
        <f t="shared" ref="N11:N42" si="7">ROUND(INDEX(RfrNoVaBaseCHF,$B11) + MAX(0.01,INDEX(ShockUp,$B11)*ABS(INDEX(RfrNoVaBaseCHF,$B11)))+INDEX(VaRunOffBaseCHF,$B11),5)</f>
        <v>3.0200000000000001E-3</v>
      </c>
      <c r="O11" s="3">
        <v>-7.5000000000000002E-4</v>
      </c>
      <c r="P11" s="10">
        <f t="shared" ref="P11:P42" si="8">ROUND(IF(INDEX(RfrNoVaBaseJPY,$B11)&lt;0,INDEX(RfrNoVaBaseJPY,$B11)+INDEX(VaRunOffBaseJPY,$B11),INDEX(RfrNoVaBaseJPY,$B11) - INDEX(ShockDown,$B11)*ABS(INDEX(RfrNoVaBaseJPY,$B11))+INDEX(VaRunOffBaseJPY,$B11)),5)</f>
        <v>-7.5000000000000002E-4</v>
      </c>
      <c r="Q11" s="14">
        <f t="shared" ref="Q11:Q42" si="9">ROUND(INDEX(RfrNoVaBaseJPY,$B11) + MAX(0.01,INDEX(ShockUp,$B11)*ABS(INDEX(RfrNoVaBaseJPY,$B11)))+INDEX(VaRunOffBaseJPY,$B11),5)</f>
        <v>9.2499999999999995E-3</v>
      </c>
      <c r="R11" s="3">
        <v>-6.9499999999999996E-3</v>
      </c>
      <c r="S11" s="10">
        <f t="shared" ref="S11:S42" si="10">ROUND(IF(INDEX(RfrNoVaBaseBGN,$B11)&lt;0,INDEX(RfrNoVaBaseBGN,$B11)+INDEX(VaRunOffBaseBGN,$B11),INDEX(RfrNoVaBaseBGN,$B11) - INDEX(ShockDown,$B11)*ABS(INDEX(RfrNoVaBaseBGN,$B11))+INDEX(VaRunOffBaseBGN,$B11)),5)</f>
        <v>-6.9499999999999996E-3</v>
      </c>
      <c r="T11" s="14">
        <f t="shared" ref="T11:T42" si="11">ROUND(INDEX(RfrNoVaBaseBGN,$B11) + MAX(0.01,INDEX(ShockUp,$B11)*ABS(INDEX(RfrNoVaBaseBGN,$B11)))+INDEX(VaRunOffBaseBGN,$B11),5)</f>
        <v>3.0500000000000002E-3</v>
      </c>
      <c r="U11" s="3">
        <v>-1.75E-3</v>
      </c>
      <c r="V11" s="10">
        <f t="shared" ref="V11:V42" si="12">ROUND(IF(INDEX(RfrNoVaBaseDKK,$B11)&lt;0,INDEX(RfrNoVaBaseDKK,$B11)+INDEX(VaRunOffBaseDKK,$B11),INDEX(RfrNoVaBaseDKK,$B11) - INDEX(ShockDown,$B11)*ABS(INDEX(RfrNoVaBaseDKK,$B11))+INDEX(VaRunOffBaseDKK,$B11)),5)</f>
        <v>-1.75E-3</v>
      </c>
      <c r="W11" s="14">
        <f t="shared" ref="W11:W42" si="13">ROUND(INDEX(RfrNoVaBaseDKK,$B11) + MAX(0.01,INDEX(ShockUp,$B11)*ABS(INDEX(RfrNoVaBaseDKK,$B11)))+INDEX(VaRunOffBaseDKK,$B11),5)</f>
        <v>8.2500000000000004E-3</v>
      </c>
    </row>
    <row r="12" spans="2:23" x14ac:dyDescent="0.25">
      <c r="B12" s="4">
        <v>2</v>
      </c>
      <c r="C12" s="5">
        <v>-5.45E-3</v>
      </c>
      <c r="D12" s="11">
        <f t="shared" si="0"/>
        <v>-5.45E-3</v>
      </c>
      <c r="E12" s="15">
        <f t="shared" si="1"/>
        <v>4.5500000000000002E-3</v>
      </c>
      <c r="F12" s="5">
        <v>2.7000000000000001E-3</v>
      </c>
      <c r="G12" s="11">
        <f t="shared" si="2"/>
        <v>1.47E-3</v>
      </c>
      <c r="H12" s="15">
        <f t="shared" si="3"/>
        <v>1.2699999999999999E-2</v>
      </c>
      <c r="I12" s="5">
        <v>4.1700000000000001E-3</v>
      </c>
      <c r="J12" s="11">
        <f t="shared" si="4"/>
        <v>3.0799999999999998E-3</v>
      </c>
      <c r="K12" s="15">
        <f t="shared" si="5"/>
        <v>1.417E-2</v>
      </c>
      <c r="L12" s="5">
        <v>-6.5500000000000003E-3</v>
      </c>
      <c r="M12" s="11">
        <f t="shared" si="6"/>
        <v>-6.5500000000000003E-3</v>
      </c>
      <c r="N12" s="15">
        <f t="shared" si="7"/>
        <v>3.4499999999999999E-3</v>
      </c>
      <c r="O12" s="5">
        <v>-5.9999999999999995E-4</v>
      </c>
      <c r="P12" s="11">
        <f t="shared" si="8"/>
        <v>-5.9999999999999995E-4</v>
      </c>
      <c r="Q12" s="15">
        <f t="shared" si="9"/>
        <v>9.4000000000000004E-3</v>
      </c>
      <c r="R12" s="5">
        <v>-6.7499999999999999E-3</v>
      </c>
      <c r="S12" s="11">
        <f t="shared" si="10"/>
        <v>-6.7499999999999999E-3</v>
      </c>
      <c r="T12" s="15">
        <f t="shared" si="11"/>
        <v>3.2499999999999999E-3</v>
      </c>
      <c r="U12" s="5">
        <v>-1.5499999999999999E-3</v>
      </c>
      <c r="V12" s="11">
        <f t="shared" si="12"/>
        <v>-1.5499999999999999E-3</v>
      </c>
      <c r="W12" s="15">
        <f t="shared" si="13"/>
        <v>8.4499999999999992E-3</v>
      </c>
    </row>
    <row r="13" spans="2:23" x14ac:dyDescent="0.25">
      <c r="B13" s="4">
        <v>3</v>
      </c>
      <c r="C13" s="5">
        <v>-4.9500000000000004E-3</v>
      </c>
      <c r="D13" s="11">
        <f t="shared" si="0"/>
        <v>-4.9500000000000004E-3</v>
      </c>
      <c r="E13" s="15">
        <f t="shared" si="1"/>
        <v>5.0499999999999998E-3</v>
      </c>
      <c r="F13" s="5">
        <v>4.1900000000000001E-3</v>
      </c>
      <c r="G13" s="11">
        <f t="shared" si="2"/>
        <v>2.2899999999999999E-3</v>
      </c>
      <c r="H13" s="15">
        <f t="shared" si="3"/>
        <v>1.4189999999999999E-2</v>
      </c>
      <c r="I13" s="5">
        <v>6.4200000000000004E-3</v>
      </c>
      <c r="J13" s="11">
        <f t="shared" si="4"/>
        <v>4.2199999999999998E-3</v>
      </c>
      <c r="K13" s="15">
        <f t="shared" si="5"/>
        <v>1.6420000000000001E-2</v>
      </c>
      <c r="L13" s="5">
        <v>-5.9100000000000003E-3</v>
      </c>
      <c r="M13" s="11">
        <f t="shared" si="6"/>
        <v>-5.9100000000000003E-3</v>
      </c>
      <c r="N13" s="15">
        <f t="shared" si="7"/>
        <v>4.0899999999999999E-3</v>
      </c>
      <c r="O13" s="5">
        <v>-5.1999999999999995E-4</v>
      </c>
      <c r="P13" s="11">
        <f t="shared" si="8"/>
        <v>-5.1999999999999995E-4</v>
      </c>
      <c r="Q13" s="15">
        <f t="shared" si="9"/>
        <v>9.4800000000000006E-3</v>
      </c>
      <c r="R13" s="5">
        <v>-6.2500000000000003E-3</v>
      </c>
      <c r="S13" s="11">
        <f t="shared" si="10"/>
        <v>-6.2500000000000003E-3</v>
      </c>
      <c r="T13" s="15">
        <f t="shared" si="11"/>
        <v>3.7499999999999999E-3</v>
      </c>
      <c r="U13" s="5">
        <v>-1.0499999999999999E-3</v>
      </c>
      <c r="V13" s="11">
        <f t="shared" si="12"/>
        <v>-1.0499999999999999E-3</v>
      </c>
      <c r="W13" s="15">
        <f t="shared" si="13"/>
        <v>8.9499999999999996E-3</v>
      </c>
    </row>
    <row r="14" spans="2:23" x14ac:dyDescent="0.25">
      <c r="B14" s="4">
        <v>4</v>
      </c>
      <c r="C14" s="5">
        <v>-4.3800000000000002E-3</v>
      </c>
      <c r="D14" s="11">
        <f t="shared" si="0"/>
        <v>-4.3800000000000002E-3</v>
      </c>
      <c r="E14" s="15">
        <f t="shared" si="1"/>
        <v>5.62E-3</v>
      </c>
      <c r="F14" s="5">
        <v>5.5900000000000004E-3</v>
      </c>
      <c r="G14" s="11">
        <f t="shared" si="2"/>
        <v>3.2000000000000002E-3</v>
      </c>
      <c r="H14" s="15">
        <f t="shared" si="3"/>
        <v>1.559E-2</v>
      </c>
      <c r="I14" s="5">
        <v>9.1800000000000007E-3</v>
      </c>
      <c r="J14" s="11">
        <f t="shared" si="4"/>
        <v>5.8399999999999997E-3</v>
      </c>
      <c r="K14" s="15">
        <f t="shared" si="5"/>
        <v>1.9179999999999999E-2</v>
      </c>
      <c r="L14" s="5">
        <v>-5.0800000000000003E-3</v>
      </c>
      <c r="M14" s="11">
        <f t="shared" si="6"/>
        <v>-5.0800000000000003E-3</v>
      </c>
      <c r="N14" s="15">
        <f t="shared" si="7"/>
        <v>4.9199999999999999E-3</v>
      </c>
      <c r="O14" s="5">
        <v>-4.0999999999999999E-4</v>
      </c>
      <c r="P14" s="11">
        <f t="shared" si="8"/>
        <v>-4.0999999999999999E-4</v>
      </c>
      <c r="Q14" s="15">
        <f t="shared" si="9"/>
        <v>9.5899999999999996E-3</v>
      </c>
      <c r="R14" s="5">
        <v>-5.6800000000000002E-3</v>
      </c>
      <c r="S14" s="11">
        <f t="shared" si="10"/>
        <v>-5.6800000000000002E-3</v>
      </c>
      <c r="T14" s="15">
        <f t="shared" si="11"/>
        <v>4.3200000000000001E-3</v>
      </c>
      <c r="U14" s="5">
        <v>-4.8000000000000001E-4</v>
      </c>
      <c r="V14" s="11">
        <f t="shared" si="12"/>
        <v>-4.8000000000000001E-4</v>
      </c>
      <c r="W14" s="15">
        <f t="shared" si="13"/>
        <v>9.5200000000000007E-3</v>
      </c>
    </row>
    <row r="15" spans="2:23" x14ac:dyDescent="0.25">
      <c r="B15" s="6">
        <v>5</v>
      </c>
      <c r="C15" s="7">
        <v>-3.5599999999999998E-3</v>
      </c>
      <c r="D15" s="12">
        <f t="shared" si="0"/>
        <v>-3.5599999999999998E-3</v>
      </c>
      <c r="E15" s="16">
        <f t="shared" si="1"/>
        <v>6.4400000000000004E-3</v>
      </c>
      <c r="F15" s="7">
        <v>6.79E-3</v>
      </c>
      <c r="G15" s="12">
        <f t="shared" si="2"/>
        <v>4.0299999999999997E-3</v>
      </c>
      <c r="H15" s="16">
        <f t="shared" si="3"/>
        <v>1.6789999999999999E-2</v>
      </c>
      <c r="I15" s="7">
        <v>1.1860000000000001E-2</v>
      </c>
      <c r="J15" s="12">
        <f t="shared" si="4"/>
        <v>7.5500000000000003E-3</v>
      </c>
      <c r="K15" s="16">
        <f t="shared" si="5"/>
        <v>2.1860000000000001E-2</v>
      </c>
      <c r="L15" s="7">
        <v>-4.0699999999999998E-3</v>
      </c>
      <c r="M15" s="12">
        <f t="shared" si="6"/>
        <v>-4.0699999999999998E-3</v>
      </c>
      <c r="N15" s="16">
        <f t="shared" si="7"/>
        <v>5.9300000000000004E-3</v>
      </c>
      <c r="O15" s="7">
        <v>-2.1000000000000001E-4</v>
      </c>
      <c r="P15" s="12">
        <f t="shared" si="8"/>
        <v>-2.1000000000000001E-4</v>
      </c>
      <c r="Q15" s="16">
        <f t="shared" si="9"/>
        <v>9.7900000000000001E-3</v>
      </c>
      <c r="R15" s="7">
        <v>-4.8599999999999997E-3</v>
      </c>
      <c r="S15" s="12">
        <f t="shared" si="10"/>
        <v>-4.8599999999999997E-3</v>
      </c>
      <c r="T15" s="16">
        <f t="shared" si="11"/>
        <v>5.1399999999999996E-3</v>
      </c>
      <c r="U15" s="7">
        <v>3.4000000000000002E-4</v>
      </c>
      <c r="V15" s="12">
        <f t="shared" si="12"/>
        <v>3.4000000000000002E-4</v>
      </c>
      <c r="W15" s="16">
        <f t="shared" si="13"/>
        <v>1.034E-2</v>
      </c>
    </row>
    <row r="16" spans="2:23" x14ac:dyDescent="0.25">
      <c r="B16" s="4">
        <v>6</v>
      </c>
      <c r="C16" s="5">
        <v>-2.7599999999999999E-3</v>
      </c>
      <c r="D16" s="11">
        <f t="shared" si="0"/>
        <v>-2.7599999999999999E-3</v>
      </c>
      <c r="E16" s="15">
        <f t="shared" si="1"/>
        <v>7.2399999999999999E-3</v>
      </c>
      <c r="F16" s="5">
        <v>7.77E-3</v>
      </c>
      <c r="G16" s="11">
        <f t="shared" si="2"/>
        <v>4.8399999999999997E-3</v>
      </c>
      <c r="H16" s="15">
        <f t="shared" si="3"/>
        <v>1.7770000000000001E-2</v>
      </c>
      <c r="I16" s="5">
        <v>1.413E-2</v>
      </c>
      <c r="J16" s="11">
        <f t="shared" si="4"/>
        <v>9.2499999999999995E-3</v>
      </c>
      <c r="K16" s="15">
        <f t="shared" si="5"/>
        <v>2.4129999999999999E-2</v>
      </c>
      <c r="L16" s="5">
        <v>-2.9399999999999999E-3</v>
      </c>
      <c r="M16" s="11">
        <f t="shared" si="6"/>
        <v>-2.9399999999999999E-3</v>
      </c>
      <c r="N16" s="15">
        <f t="shared" si="7"/>
        <v>7.0600000000000003E-3</v>
      </c>
      <c r="O16" s="5">
        <v>4.0000000000000003E-5</v>
      </c>
      <c r="P16" s="11">
        <f t="shared" si="8"/>
        <v>4.0000000000000003E-5</v>
      </c>
      <c r="Q16" s="15">
        <f t="shared" si="9"/>
        <v>1.004E-2</v>
      </c>
      <c r="R16" s="5">
        <v>-4.0699999999999998E-3</v>
      </c>
      <c r="S16" s="11">
        <f t="shared" si="10"/>
        <v>-4.0699999999999998E-3</v>
      </c>
      <c r="T16" s="15">
        <f t="shared" si="11"/>
        <v>5.9300000000000004E-3</v>
      </c>
      <c r="U16" s="5">
        <v>1.14E-3</v>
      </c>
      <c r="V16" s="11">
        <f t="shared" si="12"/>
        <v>1.14E-3</v>
      </c>
      <c r="W16" s="15">
        <f t="shared" si="13"/>
        <v>1.1140000000000001E-2</v>
      </c>
    </row>
    <row r="17" spans="2:23" x14ac:dyDescent="0.25">
      <c r="B17" s="4">
        <v>7</v>
      </c>
      <c r="C17" s="5">
        <v>-2.0799999999999998E-3</v>
      </c>
      <c r="D17" s="11">
        <f t="shared" si="0"/>
        <v>-2.0799999999999998E-3</v>
      </c>
      <c r="E17" s="15">
        <f t="shared" si="1"/>
        <v>7.92E-3</v>
      </c>
      <c r="F17" s="5">
        <v>8.6199999999999992E-3</v>
      </c>
      <c r="G17" s="11">
        <f t="shared" si="2"/>
        <v>5.5700000000000003E-3</v>
      </c>
      <c r="H17" s="15">
        <f t="shared" si="3"/>
        <v>1.8620000000000001E-2</v>
      </c>
      <c r="I17" s="5">
        <v>1.5910000000000001E-2</v>
      </c>
      <c r="J17" s="11">
        <f t="shared" si="4"/>
        <v>1.068E-2</v>
      </c>
      <c r="K17" s="15">
        <f t="shared" si="5"/>
        <v>2.5909999999999999E-2</v>
      </c>
      <c r="L17" s="5">
        <v>-1.8400000000000001E-3</v>
      </c>
      <c r="M17" s="11">
        <f t="shared" si="6"/>
        <v>-1.8400000000000001E-3</v>
      </c>
      <c r="N17" s="15">
        <f t="shared" si="7"/>
        <v>8.1600000000000006E-3</v>
      </c>
      <c r="O17" s="5">
        <v>3.1E-4</v>
      </c>
      <c r="P17" s="11">
        <f t="shared" si="8"/>
        <v>3.1E-4</v>
      </c>
      <c r="Q17" s="15">
        <f t="shared" si="9"/>
        <v>1.031E-2</v>
      </c>
      <c r="R17" s="5">
        <v>-3.3800000000000002E-3</v>
      </c>
      <c r="S17" s="11">
        <f t="shared" si="10"/>
        <v>-3.3800000000000002E-3</v>
      </c>
      <c r="T17" s="15">
        <f t="shared" si="11"/>
        <v>6.62E-3</v>
      </c>
      <c r="U17" s="5">
        <v>1.82E-3</v>
      </c>
      <c r="V17" s="11">
        <f t="shared" si="12"/>
        <v>1.82E-3</v>
      </c>
      <c r="W17" s="15">
        <f t="shared" si="13"/>
        <v>1.1820000000000001E-2</v>
      </c>
    </row>
    <row r="18" spans="2:23" x14ac:dyDescent="0.25">
      <c r="B18" s="4">
        <v>8</v>
      </c>
      <c r="C18" s="5">
        <v>-1.16E-3</v>
      </c>
      <c r="D18" s="11">
        <f t="shared" si="0"/>
        <v>-1.16E-3</v>
      </c>
      <c r="E18" s="15">
        <f t="shared" si="1"/>
        <v>8.8400000000000006E-3</v>
      </c>
      <c r="F18" s="5">
        <v>9.3600000000000003E-3</v>
      </c>
      <c r="G18" s="11">
        <f t="shared" si="2"/>
        <v>6.28E-3</v>
      </c>
      <c r="H18" s="15">
        <f t="shared" si="3"/>
        <v>1.9359999999999999E-2</v>
      </c>
      <c r="I18" s="5">
        <v>1.729E-2</v>
      </c>
      <c r="J18" s="11">
        <f t="shared" si="4"/>
        <v>1.197E-2</v>
      </c>
      <c r="K18" s="15">
        <f t="shared" si="5"/>
        <v>2.7289999999999998E-2</v>
      </c>
      <c r="L18" s="5">
        <v>-8.8000000000000003E-4</v>
      </c>
      <c r="M18" s="11">
        <f t="shared" si="6"/>
        <v>-8.8000000000000003E-4</v>
      </c>
      <c r="N18" s="15">
        <f t="shared" si="7"/>
        <v>9.1199999999999996E-3</v>
      </c>
      <c r="O18" s="5">
        <v>5.9000000000000003E-4</v>
      </c>
      <c r="P18" s="11">
        <f t="shared" si="8"/>
        <v>5.9000000000000003E-4</v>
      </c>
      <c r="Q18" s="15">
        <f t="shared" si="9"/>
        <v>1.059E-2</v>
      </c>
      <c r="R18" s="5">
        <v>-2.47E-3</v>
      </c>
      <c r="S18" s="11">
        <f t="shared" si="10"/>
        <v>-2.47E-3</v>
      </c>
      <c r="T18" s="15">
        <f t="shared" si="11"/>
        <v>7.5300000000000002E-3</v>
      </c>
      <c r="U18" s="5">
        <v>2.7399999999999998E-3</v>
      </c>
      <c r="V18" s="11">
        <f t="shared" si="12"/>
        <v>2.7399999999999998E-3</v>
      </c>
      <c r="W18" s="15">
        <f t="shared" si="13"/>
        <v>1.274E-2</v>
      </c>
    </row>
    <row r="19" spans="2:23" x14ac:dyDescent="0.25">
      <c r="B19" s="4">
        <v>9</v>
      </c>
      <c r="C19" s="5">
        <v>-5.4000000000000001E-4</v>
      </c>
      <c r="D19" s="11">
        <f t="shared" si="0"/>
        <v>-5.4000000000000001E-4</v>
      </c>
      <c r="E19" s="15">
        <f t="shared" si="1"/>
        <v>9.4599999999999997E-3</v>
      </c>
      <c r="F19" s="5">
        <v>1.001E-2</v>
      </c>
      <c r="G19" s="11">
        <f t="shared" si="2"/>
        <v>6.9699999999999996E-3</v>
      </c>
      <c r="H19" s="15">
        <f t="shared" si="3"/>
        <v>2.001E-2</v>
      </c>
      <c r="I19" s="5">
        <v>1.8450000000000001E-2</v>
      </c>
      <c r="J19" s="11">
        <f t="shared" si="4"/>
        <v>1.319E-2</v>
      </c>
      <c r="K19" s="15">
        <f t="shared" si="5"/>
        <v>2.845E-2</v>
      </c>
      <c r="L19" s="5">
        <v>-1E-4</v>
      </c>
      <c r="M19" s="11">
        <f t="shared" si="6"/>
        <v>-1E-4</v>
      </c>
      <c r="N19" s="15">
        <f t="shared" si="7"/>
        <v>9.9000000000000008E-3</v>
      </c>
      <c r="O19" s="5">
        <v>8.8999999999999995E-4</v>
      </c>
      <c r="P19" s="11">
        <f t="shared" si="8"/>
        <v>8.3000000000000001E-4</v>
      </c>
      <c r="Q19" s="15">
        <f t="shared" si="9"/>
        <v>1.089E-2</v>
      </c>
      <c r="R19" s="5">
        <v>-1.8400000000000001E-3</v>
      </c>
      <c r="S19" s="11">
        <f t="shared" si="10"/>
        <v>-1.8400000000000001E-3</v>
      </c>
      <c r="T19" s="15">
        <f t="shared" si="11"/>
        <v>8.1600000000000006E-3</v>
      </c>
      <c r="U19" s="5">
        <v>3.3600000000000001E-3</v>
      </c>
      <c r="V19" s="11">
        <f t="shared" si="12"/>
        <v>3.3600000000000001E-3</v>
      </c>
      <c r="W19" s="15">
        <f t="shared" si="13"/>
        <v>1.336E-2</v>
      </c>
    </row>
    <row r="20" spans="2:23" x14ac:dyDescent="0.25">
      <c r="B20" s="6">
        <v>10</v>
      </c>
      <c r="C20" s="7">
        <v>2.1000000000000001E-4</v>
      </c>
      <c r="D20" s="12">
        <f t="shared" si="0"/>
        <v>2.1000000000000001E-4</v>
      </c>
      <c r="E20" s="16">
        <f t="shared" si="1"/>
        <v>1.021E-2</v>
      </c>
      <c r="F20" s="7">
        <v>1.0580000000000001E-2</v>
      </c>
      <c r="G20" s="12">
        <f t="shared" si="2"/>
        <v>7.5500000000000003E-3</v>
      </c>
      <c r="H20" s="16">
        <f t="shared" si="3"/>
        <v>2.0580000000000001E-2</v>
      </c>
      <c r="I20" s="7">
        <v>1.9449999999999999E-2</v>
      </c>
      <c r="J20" s="12">
        <f t="shared" si="4"/>
        <v>1.4200000000000001E-2</v>
      </c>
      <c r="K20" s="16">
        <f t="shared" si="5"/>
        <v>2.945E-2</v>
      </c>
      <c r="L20" s="7">
        <v>4.6999999999999999E-4</v>
      </c>
      <c r="M20" s="12">
        <f t="shared" si="6"/>
        <v>4.6999999999999999E-4</v>
      </c>
      <c r="N20" s="16">
        <f t="shared" si="7"/>
        <v>1.047E-2</v>
      </c>
      <c r="O20" s="7">
        <v>1.23E-3</v>
      </c>
      <c r="P20" s="12">
        <f t="shared" si="8"/>
        <v>1.07E-3</v>
      </c>
      <c r="Q20" s="16">
        <f t="shared" si="9"/>
        <v>1.123E-2</v>
      </c>
      <c r="R20" s="7">
        <v>-1.1000000000000001E-3</v>
      </c>
      <c r="S20" s="12">
        <f t="shared" si="10"/>
        <v>-1.1000000000000001E-3</v>
      </c>
      <c r="T20" s="16">
        <f t="shared" si="11"/>
        <v>8.8999999999999999E-3</v>
      </c>
      <c r="U20" s="7">
        <v>4.1099999999999999E-3</v>
      </c>
      <c r="V20" s="12">
        <f t="shared" si="12"/>
        <v>4.1099999999999999E-3</v>
      </c>
      <c r="W20" s="16">
        <f t="shared" si="13"/>
        <v>1.4109999999999999E-2</v>
      </c>
    </row>
    <row r="21" spans="2:23" x14ac:dyDescent="0.25">
      <c r="B21" s="4">
        <v>11</v>
      </c>
      <c r="C21" s="5">
        <v>8.4999999999999995E-4</v>
      </c>
      <c r="D21" s="11">
        <f t="shared" si="0"/>
        <v>7.5000000000000002E-4</v>
      </c>
      <c r="E21" s="15">
        <f t="shared" si="1"/>
        <v>1.085E-2</v>
      </c>
      <c r="F21" s="5">
        <v>1.1050000000000001E-2</v>
      </c>
      <c r="G21" s="11">
        <f t="shared" si="2"/>
        <v>7.9799999999999992E-3</v>
      </c>
      <c r="H21" s="15">
        <f t="shared" si="3"/>
        <v>2.1049999999999999E-2</v>
      </c>
      <c r="I21" s="5">
        <v>2.0279999999999999E-2</v>
      </c>
      <c r="J21" s="11">
        <f t="shared" si="4"/>
        <v>1.495E-2</v>
      </c>
      <c r="K21" s="15">
        <f t="shared" si="5"/>
        <v>3.0280000000000001E-2</v>
      </c>
      <c r="L21" s="5">
        <v>8.4000000000000003E-4</v>
      </c>
      <c r="M21" s="11">
        <f t="shared" si="6"/>
        <v>8.4000000000000003E-4</v>
      </c>
      <c r="N21" s="15">
        <f t="shared" si="7"/>
        <v>1.0840000000000001E-2</v>
      </c>
      <c r="O21" s="5">
        <v>1.5499999999999999E-3</v>
      </c>
      <c r="P21" s="11">
        <f t="shared" si="8"/>
        <v>1.2999999999999999E-3</v>
      </c>
      <c r="Q21" s="15">
        <f t="shared" si="9"/>
        <v>1.155E-2</v>
      </c>
      <c r="R21" s="5">
        <v>-4.4999999999999999E-4</v>
      </c>
      <c r="S21" s="11">
        <f t="shared" si="10"/>
        <v>-4.4999999999999999E-4</v>
      </c>
      <c r="T21" s="15">
        <f t="shared" si="11"/>
        <v>9.5499999999999995E-3</v>
      </c>
      <c r="U21" s="5">
        <v>4.7499999999999999E-3</v>
      </c>
      <c r="V21" s="11">
        <f t="shared" si="12"/>
        <v>4.6800000000000001E-3</v>
      </c>
      <c r="W21" s="15">
        <f t="shared" si="13"/>
        <v>1.4749999999999999E-2</v>
      </c>
    </row>
    <row r="22" spans="2:23" x14ac:dyDescent="0.25">
      <c r="B22" s="4">
        <v>12</v>
      </c>
      <c r="C22" s="5">
        <v>1.49E-3</v>
      </c>
      <c r="D22" s="11">
        <f t="shared" si="0"/>
        <v>1.1999999999999999E-3</v>
      </c>
      <c r="E22" s="15">
        <f t="shared" si="1"/>
        <v>1.149E-2</v>
      </c>
      <c r="F22" s="5">
        <v>1.1429999999999999E-2</v>
      </c>
      <c r="G22" s="11">
        <f t="shared" si="2"/>
        <v>8.3499999999999998E-3</v>
      </c>
      <c r="H22" s="15">
        <f t="shared" si="3"/>
        <v>2.1430000000000001E-2</v>
      </c>
      <c r="I22" s="5">
        <v>2.0969999999999999E-2</v>
      </c>
      <c r="J22" s="11">
        <f t="shared" si="4"/>
        <v>1.5610000000000001E-2</v>
      </c>
      <c r="K22" s="15">
        <f t="shared" si="5"/>
        <v>3.0970000000000001E-2</v>
      </c>
      <c r="L22" s="5">
        <v>1.08E-3</v>
      </c>
      <c r="M22" s="11">
        <f t="shared" si="6"/>
        <v>1.06E-3</v>
      </c>
      <c r="N22" s="15">
        <f t="shared" si="7"/>
        <v>1.108E-2</v>
      </c>
      <c r="O22" s="5">
        <v>1.8600000000000001E-3</v>
      </c>
      <c r="P22" s="11">
        <f t="shared" si="8"/>
        <v>1.5200000000000001E-3</v>
      </c>
      <c r="Q22" s="15">
        <f t="shared" si="9"/>
        <v>1.1860000000000001E-2</v>
      </c>
      <c r="R22" s="5">
        <v>1.8000000000000001E-4</v>
      </c>
      <c r="S22" s="11">
        <f t="shared" si="10"/>
        <v>4.0000000000000003E-5</v>
      </c>
      <c r="T22" s="15">
        <f t="shared" si="11"/>
        <v>1.018E-2</v>
      </c>
      <c r="U22" s="5">
        <v>5.3800000000000002E-3</v>
      </c>
      <c r="V22" s="11">
        <f t="shared" si="12"/>
        <v>5.1200000000000004E-3</v>
      </c>
      <c r="W22" s="15">
        <f t="shared" si="13"/>
        <v>1.538E-2</v>
      </c>
    </row>
    <row r="23" spans="2:23" x14ac:dyDescent="0.25">
      <c r="B23" s="4">
        <v>13</v>
      </c>
      <c r="C23" s="5">
        <v>2.0300000000000001E-3</v>
      </c>
      <c r="D23" s="11">
        <f t="shared" si="0"/>
        <v>1.6000000000000001E-3</v>
      </c>
      <c r="E23" s="15">
        <f t="shared" si="1"/>
        <v>1.2030000000000001E-2</v>
      </c>
      <c r="F23" s="5">
        <v>1.174E-2</v>
      </c>
      <c r="G23" s="11">
        <f t="shared" si="2"/>
        <v>8.6800000000000002E-3</v>
      </c>
      <c r="H23" s="15">
        <f t="shared" si="3"/>
        <v>2.1739999999999999E-2</v>
      </c>
      <c r="I23" s="5">
        <v>2.1530000000000001E-2</v>
      </c>
      <c r="J23" s="11">
        <f t="shared" si="4"/>
        <v>1.6199999999999999E-2</v>
      </c>
      <c r="K23" s="15">
        <f t="shared" si="5"/>
        <v>3.1530000000000002E-2</v>
      </c>
      <c r="L23" s="5">
        <v>1.25E-3</v>
      </c>
      <c r="M23" s="11">
        <f t="shared" si="6"/>
        <v>1.1800000000000001E-3</v>
      </c>
      <c r="N23" s="15">
        <f t="shared" si="7"/>
        <v>1.125E-2</v>
      </c>
      <c r="O23" s="5">
        <v>2.1700000000000001E-3</v>
      </c>
      <c r="P23" s="11">
        <f t="shared" si="8"/>
        <v>1.7600000000000001E-3</v>
      </c>
      <c r="Q23" s="15">
        <f t="shared" si="9"/>
        <v>1.217E-2</v>
      </c>
      <c r="R23" s="5">
        <v>7.2000000000000005E-4</v>
      </c>
      <c r="S23" s="11">
        <f t="shared" si="10"/>
        <v>4.2999999999999999E-4</v>
      </c>
      <c r="T23" s="15">
        <f t="shared" si="11"/>
        <v>1.072E-2</v>
      </c>
      <c r="U23" s="5">
        <v>5.9300000000000004E-3</v>
      </c>
      <c r="V23" s="11">
        <f t="shared" si="12"/>
        <v>5.5300000000000002E-3</v>
      </c>
      <c r="W23" s="15">
        <f t="shared" si="13"/>
        <v>1.593E-2</v>
      </c>
    </row>
    <row r="24" spans="2:23" x14ac:dyDescent="0.25">
      <c r="B24" s="4">
        <v>14</v>
      </c>
      <c r="C24" s="5">
        <v>2.5200000000000001E-3</v>
      </c>
      <c r="D24" s="11">
        <f t="shared" si="0"/>
        <v>1.9499999999999999E-3</v>
      </c>
      <c r="E24" s="15">
        <f t="shared" si="1"/>
        <v>1.252E-2</v>
      </c>
      <c r="F24" s="5">
        <v>1.1990000000000001E-2</v>
      </c>
      <c r="G24" s="11">
        <f t="shared" si="2"/>
        <v>8.8599999999999998E-3</v>
      </c>
      <c r="H24" s="15">
        <f t="shared" si="3"/>
        <v>2.1989999999999999E-2</v>
      </c>
      <c r="I24" s="5">
        <v>2.1999999999999999E-2</v>
      </c>
      <c r="J24" s="11">
        <f t="shared" si="4"/>
        <v>1.6539999999999999E-2</v>
      </c>
      <c r="K24" s="15">
        <f t="shared" si="5"/>
        <v>3.2000000000000001E-2</v>
      </c>
      <c r="L24" s="5">
        <v>1.3699999999999999E-3</v>
      </c>
      <c r="M24" s="11">
        <f t="shared" si="6"/>
        <v>1.2700000000000001E-3</v>
      </c>
      <c r="N24" s="15">
        <f t="shared" si="7"/>
        <v>1.137E-2</v>
      </c>
      <c r="O24" s="5">
        <v>2.48E-3</v>
      </c>
      <c r="P24" s="11">
        <f t="shared" si="8"/>
        <v>1.98E-3</v>
      </c>
      <c r="Q24" s="15">
        <f t="shared" si="9"/>
        <v>1.248E-2</v>
      </c>
      <c r="R24" s="5">
        <v>1.2099999999999999E-3</v>
      </c>
      <c r="S24" s="11">
        <f t="shared" si="10"/>
        <v>7.9000000000000001E-4</v>
      </c>
      <c r="T24" s="15">
        <f t="shared" si="11"/>
        <v>1.1209999999999999E-2</v>
      </c>
      <c r="U24" s="5">
        <v>6.4200000000000004E-3</v>
      </c>
      <c r="V24" s="11">
        <f t="shared" si="12"/>
        <v>5.8799999999999998E-3</v>
      </c>
      <c r="W24" s="15">
        <f t="shared" si="13"/>
        <v>1.6420000000000001E-2</v>
      </c>
    </row>
    <row r="25" spans="2:23" ht="15.75" thickBot="1" x14ac:dyDescent="0.3">
      <c r="B25" s="6">
        <v>15</v>
      </c>
      <c r="C25" s="7">
        <v>2.99E-3</v>
      </c>
      <c r="D25" s="12">
        <f t="shared" si="0"/>
        <v>2.32E-3</v>
      </c>
      <c r="E25" s="16">
        <f t="shared" si="1"/>
        <v>1.299E-2</v>
      </c>
      <c r="F25" s="7">
        <v>1.2189999999999999E-2</v>
      </c>
      <c r="G25" s="12">
        <f t="shared" si="2"/>
        <v>9.11E-3</v>
      </c>
      <c r="H25" s="16">
        <f t="shared" si="3"/>
        <v>2.2190000000000001E-2</v>
      </c>
      <c r="I25" s="7">
        <v>2.239E-2</v>
      </c>
      <c r="J25" s="12">
        <f t="shared" si="4"/>
        <v>1.702E-2</v>
      </c>
      <c r="K25" s="16">
        <f t="shared" si="5"/>
        <v>3.2390000000000002E-2</v>
      </c>
      <c r="L25" s="7">
        <v>1.48E-3</v>
      </c>
      <c r="M25" s="12">
        <f t="shared" si="6"/>
        <v>1.3500000000000001E-3</v>
      </c>
      <c r="N25" s="16">
        <f t="shared" si="7"/>
        <v>1.1480000000000001E-2</v>
      </c>
      <c r="O25" s="7">
        <v>2.8E-3</v>
      </c>
      <c r="P25" s="12">
        <f t="shared" si="8"/>
        <v>2.2300000000000002E-3</v>
      </c>
      <c r="Q25" s="16">
        <f t="shared" si="9"/>
        <v>1.2800000000000001E-2</v>
      </c>
      <c r="R25" s="7">
        <v>1.67E-3</v>
      </c>
      <c r="S25" s="12">
        <f t="shared" si="10"/>
        <v>1.14E-3</v>
      </c>
      <c r="T25" s="16">
        <f t="shared" si="11"/>
        <v>1.167E-2</v>
      </c>
      <c r="U25" s="7">
        <v>6.8799999999999998E-3</v>
      </c>
      <c r="V25" s="12">
        <f t="shared" si="12"/>
        <v>6.2399999999999999E-3</v>
      </c>
      <c r="W25" s="16">
        <f t="shared" si="13"/>
        <v>1.6879999999999999E-2</v>
      </c>
    </row>
    <row r="26" spans="2:23" x14ac:dyDescent="0.25">
      <c r="B26" s="2">
        <v>16</v>
      </c>
      <c r="C26" s="3">
        <v>3.2799999999999999E-3</v>
      </c>
      <c r="D26" s="10">
        <f t="shared" si="0"/>
        <v>2.5000000000000001E-3</v>
      </c>
      <c r="E26" s="14">
        <f t="shared" si="1"/>
        <v>1.328E-2</v>
      </c>
      <c r="F26" s="3">
        <v>1.234E-2</v>
      </c>
      <c r="G26" s="10">
        <f t="shared" si="2"/>
        <v>9.11E-3</v>
      </c>
      <c r="H26" s="14">
        <f t="shared" si="3"/>
        <v>2.2339999999999999E-2</v>
      </c>
      <c r="I26" s="3">
        <v>2.2720000000000001E-2</v>
      </c>
      <c r="J26" s="10">
        <f t="shared" si="4"/>
        <v>1.7059999999999999E-2</v>
      </c>
      <c r="K26" s="14">
        <f t="shared" si="5"/>
        <v>3.2719999999999999E-2</v>
      </c>
      <c r="L26" s="3">
        <v>1.5900000000000001E-3</v>
      </c>
      <c r="M26" s="10">
        <f t="shared" si="6"/>
        <v>1.42E-3</v>
      </c>
      <c r="N26" s="14">
        <f t="shared" si="7"/>
        <v>1.159E-2</v>
      </c>
      <c r="O26" s="3">
        <v>3.1199999999999999E-3</v>
      </c>
      <c r="P26" s="10">
        <f t="shared" si="8"/>
        <v>2.4399999999999999E-3</v>
      </c>
      <c r="Q26" s="14">
        <f t="shared" si="9"/>
        <v>1.312E-2</v>
      </c>
      <c r="R26" s="3">
        <v>1.9599999999999999E-3</v>
      </c>
      <c r="S26" s="10">
        <f t="shared" si="10"/>
        <v>1.33E-3</v>
      </c>
      <c r="T26" s="14">
        <f t="shared" si="11"/>
        <v>1.196E-2</v>
      </c>
      <c r="U26" s="3">
        <v>7.1700000000000002E-3</v>
      </c>
      <c r="V26" s="10">
        <f t="shared" si="12"/>
        <v>6.4200000000000004E-3</v>
      </c>
      <c r="W26" s="14">
        <f t="shared" si="13"/>
        <v>1.7170000000000001E-2</v>
      </c>
    </row>
    <row r="27" spans="2:23" x14ac:dyDescent="0.25">
      <c r="B27" s="4">
        <v>17</v>
      </c>
      <c r="C27" s="5">
        <v>3.47E-3</v>
      </c>
      <c r="D27" s="11">
        <f t="shared" si="0"/>
        <v>2.64E-3</v>
      </c>
      <c r="E27" s="15">
        <f t="shared" si="1"/>
        <v>1.3469999999999999E-2</v>
      </c>
      <c r="F27" s="5">
        <v>1.2460000000000001E-2</v>
      </c>
      <c r="G27" s="11">
        <f t="shared" si="2"/>
        <v>9.1999999999999998E-3</v>
      </c>
      <c r="H27" s="15">
        <f t="shared" si="3"/>
        <v>2.2460000000000001E-2</v>
      </c>
      <c r="I27" s="5">
        <v>2.3E-2</v>
      </c>
      <c r="J27" s="11">
        <f t="shared" si="4"/>
        <v>1.7260000000000001E-2</v>
      </c>
      <c r="K27" s="15">
        <f t="shared" si="5"/>
        <v>3.3000000000000002E-2</v>
      </c>
      <c r="L27" s="5">
        <v>1.72E-3</v>
      </c>
      <c r="M27" s="11">
        <f t="shared" si="6"/>
        <v>1.5200000000000001E-3</v>
      </c>
      <c r="N27" s="15">
        <f t="shared" si="7"/>
        <v>1.172E-2</v>
      </c>
      <c r="O27" s="5">
        <v>3.4199999999999999E-3</v>
      </c>
      <c r="P27" s="11">
        <f t="shared" si="8"/>
        <v>2.66E-3</v>
      </c>
      <c r="Q27" s="15">
        <f t="shared" si="9"/>
        <v>1.342E-2</v>
      </c>
      <c r="R27" s="5">
        <v>2.15E-3</v>
      </c>
      <c r="S27" s="11">
        <f t="shared" si="10"/>
        <v>1.4599999999999999E-3</v>
      </c>
      <c r="T27" s="15">
        <f t="shared" si="11"/>
        <v>1.2149999999999999E-2</v>
      </c>
      <c r="U27" s="5">
        <v>7.3699999999999998E-3</v>
      </c>
      <c r="V27" s="11">
        <f t="shared" si="12"/>
        <v>6.5700000000000003E-3</v>
      </c>
      <c r="W27" s="15">
        <f t="shared" si="13"/>
        <v>1.737E-2</v>
      </c>
    </row>
    <row r="28" spans="2:23" x14ac:dyDescent="0.25">
      <c r="B28" s="4">
        <v>18</v>
      </c>
      <c r="C28" s="5">
        <v>3.65E-3</v>
      </c>
      <c r="D28" s="11">
        <f t="shared" si="0"/>
        <v>2.7699999999999999E-3</v>
      </c>
      <c r="E28" s="15">
        <f t="shared" si="1"/>
        <v>1.3650000000000001E-2</v>
      </c>
      <c r="F28" s="5">
        <v>1.2540000000000001E-2</v>
      </c>
      <c r="G28" s="11">
        <f t="shared" si="2"/>
        <v>9.2499999999999995E-3</v>
      </c>
      <c r="H28" s="15">
        <f t="shared" si="3"/>
        <v>2.2540000000000001E-2</v>
      </c>
      <c r="I28" s="5">
        <v>2.3230000000000001E-2</v>
      </c>
      <c r="J28" s="11">
        <f t="shared" si="4"/>
        <v>1.7430000000000001E-2</v>
      </c>
      <c r="K28" s="15">
        <f t="shared" si="5"/>
        <v>3.3230000000000003E-2</v>
      </c>
      <c r="L28" s="5">
        <v>1.8600000000000001E-3</v>
      </c>
      <c r="M28" s="11">
        <f t="shared" si="6"/>
        <v>1.6199999999999999E-3</v>
      </c>
      <c r="N28" s="15">
        <f t="shared" si="7"/>
        <v>1.1860000000000001E-2</v>
      </c>
      <c r="O28" s="5">
        <v>3.6800000000000001E-3</v>
      </c>
      <c r="P28" s="11">
        <f t="shared" si="8"/>
        <v>2.8500000000000001E-3</v>
      </c>
      <c r="Q28" s="15">
        <f t="shared" si="9"/>
        <v>1.3679999999999999E-2</v>
      </c>
      <c r="R28" s="5">
        <v>2.3400000000000001E-3</v>
      </c>
      <c r="S28" s="11">
        <f t="shared" si="10"/>
        <v>1.6000000000000001E-3</v>
      </c>
      <c r="T28" s="15">
        <f t="shared" si="11"/>
        <v>1.234E-2</v>
      </c>
      <c r="U28" s="5">
        <v>7.5500000000000003E-3</v>
      </c>
      <c r="V28" s="11">
        <f t="shared" si="12"/>
        <v>6.7000000000000002E-3</v>
      </c>
      <c r="W28" s="15">
        <f t="shared" si="13"/>
        <v>1.755E-2</v>
      </c>
    </row>
    <row r="29" spans="2:23" x14ac:dyDescent="0.25">
      <c r="B29" s="4">
        <v>19</v>
      </c>
      <c r="C29" s="5">
        <v>3.8999999999999998E-3</v>
      </c>
      <c r="D29" s="11">
        <f t="shared" si="0"/>
        <v>2.9099999999999998E-3</v>
      </c>
      <c r="E29" s="15">
        <f t="shared" si="1"/>
        <v>1.3899999999999999E-2</v>
      </c>
      <c r="F29" s="5">
        <v>1.26E-2</v>
      </c>
      <c r="G29" s="11">
        <f t="shared" si="2"/>
        <v>9.1800000000000007E-3</v>
      </c>
      <c r="H29" s="15">
        <f t="shared" si="3"/>
        <v>2.2599999999999999E-2</v>
      </c>
      <c r="I29" s="5">
        <v>2.3400000000000001E-2</v>
      </c>
      <c r="J29" s="11">
        <f t="shared" si="4"/>
        <v>1.7340000000000001E-2</v>
      </c>
      <c r="K29" s="15">
        <f t="shared" si="5"/>
        <v>3.3399999999999999E-2</v>
      </c>
      <c r="L29" s="5">
        <v>2.0300000000000001E-3</v>
      </c>
      <c r="M29" s="11">
        <f t="shared" si="6"/>
        <v>1.73E-3</v>
      </c>
      <c r="N29" s="15">
        <f t="shared" si="7"/>
        <v>1.2030000000000001E-2</v>
      </c>
      <c r="O29" s="5">
        <v>3.8899999999999998E-3</v>
      </c>
      <c r="P29" s="11">
        <f t="shared" si="8"/>
        <v>2.96E-3</v>
      </c>
      <c r="Q29" s="15">
        <f t="shared" si="9"/>
        <v>1.389E-2</v>
      </c>
      <c r="R29" s="5">
        <v>2.5799999999999998E-3</v>
      </c>
      <c r="S29" s="11">
        <f t="shared" si="10"/>
        <v>1.74E-3</v>
      </c>
      <c r="T29" s="15">
        <f t="shared" si="11"/>
        <v>1.2579999999999999E-2</v>
      </c>
      <c r="U29" s="5">
        <v>7.7999999999999996E-3</v>
      </c>
      <c r="V29" s="11">
        <f t="shared" si="12"/>
        <v>6.8399999999999997E-3</v>
      </c>
      <c r="W29" s="15">
        <f t="shared" si="13"/>
        <v>1.78E-2</v>
      </c>
    </row>
    <row r="30" spans="2:23" x14ac:dyDescent="0.25">
      <c r="B30" s="6">
        <v>20</v>
      </c>
      <c r="C30" s="7">
        <v>4.2500000000000003E-3</v>
      </c>
      <c r="D30" s="12">
        <f t="shared" si="0"/>
        <v>3.16E-3</v>
      </c>
      <c r="E30" s="16">
        <f t="shared" si="1"/>
        <v>1.4250000000000001E-2</v>
      </c>
      <c r="F30" s="7">
        <v>1.264E-2</v>
      </c>
      <c r="G30" s="12">
        <f t="shared" si="2"/>
        <v>9.2099999999999994E-3</v>
      </c>
      <c r="H30" s="16">
        <f t="shared" si="3"/>
        <v>2.264E-2</v>
      </c>
      <c r="I30" s="7">
        <v>2.3529999999999999E-2</v>
      </c>
      <c r="J30" s="12">
        <f t="shared" si="4"/>
        <v>1.7430000000000001E-2</v>
      </c>
      <c r="K30" s="16">
        <f t="shared" si="5"/>
        <v>3.3529999999999997E-2</v>
      </c>
      <c r="L30" s="7">
        <v>2.2200000000000002E-3</v>
      </c>
      <c r="M30" s="12">
        <f t="shared" si="6"/>
        <v>1.8699999999999999E-3</v>
      </c>
      <c r="N30" s="16">
        <f t="shared" si="7"/>
        <v>1.222E-2</v>
      </c>
      <c r="O30" s="7">
        <v>4.0400000000000002E-3</v>
      </c>
      <c r="P30" s="12">
        <f t="shared" si="8"/>
        <v>3.0699999999999998E-3</v>
      </c>
      <c r="Q30" s="16">
        <f t="shared" si="9"/>
        <v>1.404E-2</v>
      </c>
      <c r="R30" s="7">
        <v>2.9399999999999999E-3</v>
      </c>
      <c r="S30" s="12">
        <f t="shared" si="10"/>
        <v>2E-3</v>
      </c>
      <c r="T30" s="16">
        <f t="shared" si="11"/>
        <v>1.294E-2</v>
      </c>
      <c r="U30" s="7">
        <v>8.1499999999999993E-3</v>
      </c>
      <c r="V30" s="12">
        <f t="shared" si="12"/>
        <v>7.0899999999999999E-3</v>
      </c>
      <c r="W30" s="16">
        <f t="shared" si="13"/>
        <v>1.8149999999999999E-2</v>
      </c>
    </row>
    <row r="31" spans="2:23" x14ac:dyDescent="0.25">
      <c r="B31" s="4">
        <v>21</v>
      </c>
      <c r="C31" s="5">
        <v>4.7200000000000002E-3</v>
      </c>
      <c r="D31" s="11">
        <f t="shared" si="0"/>
        <v>3.5000000000000001E-3</v>
      </c>
      <c r="E31" s="15">
        <f t="shared" si="1"/>
        <v>1.472E-2</v>
      </c>
      <c r="F31" s="5">
        <v>1.2659999999999999E-2</v>
      </c>
      <c r="G31" s="11">
        <f t="shared" si="2"/>
        <v>9.2399999999999999E-3</v>
      </c>
      <c r="H31" s="15">
        <f t="shared" si="3"/>
        <v>2.266E-2</v>
      </c>
      <c r="I31" s="5">
        <v>2.3609999999999999E-2</v>
      </c>
      <c r="J31" s="11">
        <f t="shared" si="4"/>
        <v>1.7520000000000001E-2</v>
      </c>
      <c r="K31" s="15">
        <f t="shared" si="5"/>
        <v>3.3610000000000001E-2</v>
      </c>
      <c r="L31" s="5">
        <v>2.4499999999999999E-3</v>
      </c>
      <c r="M31" s="11">
        <f t="shared" si="6"/>
        <v>2.0300000000000001E-3</v>
      </c>
      <c r="N31" s="15">
        <f t="shared" si="7"/>
        <v>1.2449999999999999E-2</v>
      </c>
      <c r="O31" s="5">
        <v>4.1200000000000004E-3</v>
      </c>
      <c r="P31" s="11">
        <f t="shared" si="8"/>
        <v>3.13E-3</v>
      </c>
      <c r="Q31" s="15">
        <f t="shared" si="9"/>
        <v>1.4120000000000001E-2</v>
      </c>
      <c r="R31" s="5">
        <v>3.4199999999999999E-3</v>
      </c>
      <c r="S31" s="11">
        <f t="shared" si="10"/>
        <v>2.3500000000000001E-3</v>
      </c>
      <c r="T31" s="15">
        <f t="shared" si="11"/>
        <v>1.342E-2</v>
      </c>
      <c r="U31" s="5">
        <v>8.6E-3</v>
      </c>
      <c r="V31" s="11">
        <f t="shared" si="12"/>
        <v>7.4099999999999999E-3</v>
      </c>
      <c r="W31" s="15">
        <f t="shared" si="13"/>
        <v>1.8599999999999998E-2</v>
      </c>
    </row>
    <row r="32" spans="2:23" x14ac:dyDescent="0.25">
      <c r="B32" s="4">
        <v>22</v>
      </c>
      <c r="C32" s="5">
        <v>5.2900000000000004E-3</v>
      </c>
      <c r="D32" s="11">
        <f t="shared" si="0"/>
        <v>3.9100000000000003E-3</v>
      </c>
      <c r="E32" s="15">
        <f t="shared" si="1"/>
        <v>1.529E-2</v>
      </c>
      <c r="F32" s="5">
        <v>1.2670000000000001E-2</v>
      </c>
      <c r="G32" s="11">
        <f t="shared" si="2"/>
        <v>9.2599999999999991E-3</v>
      </c>
      <c r="H32" s="15">
        <f t="shared" si="3"/>
        <v>2.2669999999999999E-2</v>
      </c>
      <c r="I32" s="5">
        <v>2.3650000000000001E-2</v>
      </c>
      <c r="J32" s="11">
        <f t="shared" si="4"/>
        <v>1.7569999999999999E-2</v>
      </c>
      <c r="K32" s="15">
        <f t="shared" si="5"/>
        <v>3.3649999999999999E-2</v>
      </c>
      <c r="L32" s="5">
        <v>2.7100000000000002E-3</v>
      </c>
      <c r="M32" s="11">
        <f t="shared" si="6"/>
        <v>2.2200000000000002E-3</v>
      </c>
      <c r="N32" s="15">
        <f t="shared" si="7"/>
        <v>1.2710000000000001E-2</v>
      </c>
      <c r="O32" s="5">
        <v>4.1700000000000001E-3</v>
      </c>
      <c r="P32" s="11">
        <f t="shared" si="8"/>
        <v>3.1700000000000001E-3</v>
      </c>
      <c r="Q32" s="15">
        <f t="shared" si="9"/>
        <v>1.417E-2</v>
      </c>
      <c r="R32" s="5">
        <v>4.0099999999999997E-3</v>
      </c>
      <c r="S32" s="11">
        <f t="shared" si="10"/>
        <v>2.7699999999999999E-3</v>
      </c>
      <c r="T32" s="15">
        <f t="shared" si="11"/>
        <v>1.401E-2</v>
      </c>
      <c r="U32" s="5">
        <v>9.1199999999999996E-3</v>
      </c>
      <c r="V32" s="11">
        <f t="shared" si="12"/>
        <v>7.77E-3</v>
      </c>
      <c r="W32" s="15">
        <f t="shared" si="13"/>
        <v>1.9120000000000002E-2</v>
      </c>
    </row>
    <row r="33" spans="2:23" x14ac:dyDescent="0.25">
      <c r="B33" s="4">
        <v>23</v>
      </c>
      <c r="C33" s="5">
        <v>5.9199999999999999E-3</v>
      </c>
      <c r="D33" s="11">
        <f t="shared" si="0"/>
        <v>4.3600000000000002E-3</v>
      </c>
      <c r="E33" s="15">
        <f t="shared" si="1"/>
        <v>1.592E-2</v>
      </c>
      <c r="F33" s="5">
        <v>1.2659999999999999E-2</v>
      </c>
      <c r="G33" s="11">
        <f t="shared" si="2"/>
        <v>9.2700000000000005E-3</v>
      </c>
      <c r="H33" s="15">
        <f t="shared" si="3"/>
        <v>2.266E-2</v>
      </c>
      <c r="I33" s="5">
        <v>2.3689999999999999E-2</v>
      </c>
      <c r="J33" s="11">
        <f t="shared" si="4"/>
        <v>1.763E-2</v>
      </c>
      <c r="K33" s="15">
        <f t="shared" si="5"/>
        <v>3.3689999999999998E-2</v>
      </c>
      <c r="L33" s="5">
        <v>3.0000000000000001E-3</v>
      </c>
      <c r="M33" s="11">
        <f t="shared" si="6"/>
        <v>2.4299999999999999E-3</v>
      </c>
      <c r="N33" s="15">
        <f t="shared" si="7"/>
        <v>1.2999999999999999E-2</v>
      </c>
      <c r="O33" s="5">
        <v>4.2100000000000002E-3</v>
      </c>
      <c r="P33" s="11">
        <f t="shared" si="8"/>
        <v>3.2100000000000002E-3</v>
      </c>
      <c r="Q33" s="15">
        <f t="shared" si="9"/>
        <v>1.421E-2</v>
      </c>
      <c r="R33" s="5">
        <v>4.6600000000000001E-3</v>
      </c>
      <c r="S33" s="11">
        <f t="shared" si="10"/>
        <v>3.2399999999999998E-3</v>
      </c>
      <c r="T33" s="15">
        <f t="shared" si="11"/>
        <v>1.4659999999999999E-2</v>
      </c>
      <c r="U33" s="5">
        <v>9.6799999999999994E-3</v>
      </c>
      <c r="V33" s="11">
        <f t="shared" si="12"/>
        <v>8.1499999999999993E-3</v>
      </c>
      <c r="W33" s="15">
        <f t="shared" si="13"/>
        <v>1.968E-2</v>
      </c>
    </row>
    <row r="34" spans="2:23" x14ac:dyDescent="0.25">
      <c r="B34" s="4">
        <v>24</v>
      </c>
      <c r="C34" s="5">
        <v>6.5900000000000004E-3</v>
      </c>
      <c r="D34" s="11">
        <f t="shared" si="0"/>
        <v>4.8500000000000001E-3</v>
      </c>
      <c r="E34" s="15">
        <f t="shared" si="1"/>
        <v>1.6590000000000001E-2</v>
      </c>
      <c r="F34" s="5">
        <v>1.264E-2</v>
      </c>
      <c r="G34" s="11">
        <f t="shared" si="2"/>
        <v>9.2700000000000005E-3</v>
      </c>
      <c r="H34" s="15">
        <f t="shared" si="3"/>
        <v>2.264E-2</v>
      </c>
      <c r="I34" s="5">
        <v>2.3730000000000001E-2</v>
      </c>
      <c r="J34" s="11">
        <f t="shared" si="4"/>
        <v>1.7680000000000001E-2</v>
      </c>
      <c r="K34" s="15">
        <f t="shared" si="5"/>
        <v>3.3730000000000003E-2</v>
      </c>
      <c r="L34" s="5">
        <v>3.3300000000000001E-3</v>
      </c>
      <c r="M34" s="11">
        <f t="shared" si="6"/>
        <v>2.6700000000000001E-3</v>
      </c>
      <c r="N34" s="15">
        <f t="shared" si="7"/>
        <v>1.333E-2</v>
      </c>
      <c r="O34" s="5">
        <v>4.2700000000000004E-3</v>
      </c>
      <c r="P34" s="11">
        <f t="shared" si="8"/>
        <v>3.2499999999999999E-3</v>
      </c>
      <c r="Q34" s="15">
        <f t="shared" si="9"/>
        <v>1.427E-2</v>
      </c>
      <c r="R34" s="5">
        <v>5.3600000000000002E-3</v>
      </c>
      <c r="S34" s="11">
        <f t="shared" si="10"/>
        <v>3.7499999999999999E-3</v>
      </c>
      <c r="T34" s="15">
        <f t="shared" si="11"/>
        <v>1.536E-2</v>
      </c>
      <c r="U34" s="5">
        <v>1.027E-2</v>
      </c>
      <c r="V34" s="11">
        <f t="shared" si="12"/>
        <v>8.5599999999999999E-3</v>
      </c>
      <c r="W34" s="15">
        <f t="shared" si="13"/>
        <v>2.027E-2</v>
      </c>
    </row>
    <row r="35" spans="2:23" x14ac:dyDescent="0.25">
      <c r="B35" s="6">
        <v>25</v>
      </c>
      <c r="C35" s="7">
        <v>7.2700000000000004E-3</v>
      </c>
      <c r="D35" s="12">
        <f t="shared" si="0"/>
        <v>5.3400000000000001E-3</v>
      </c>
      <c r="E35" s="16">
        <f t="shared" si="1"/>
        <v>1.7270000000000001E-2</v>
      </c>
      <c r="F35" s="7">
        <v>1.261E-2</v>
      </c>
      <c r="G35" s="12">
        <f t="shared" si="2"/>
        <v>9.2599999999999991E-3</v>
      </c>
      <c r="H35" s="16">
        <f t="shared" si="3"/>
        <v>2.2610000000000002E-2</v>
      </c>
      <c r="I35" s="7">
        <v>2.3769999999999999E-2</v>
      </c>
      <c r="J35" s="12">
        <f t="shared" si="4"/>
        <v>1.7739999999999999E-2</v>
      </c>
      <c r="K35" s="16">
        <f t="shared" si="5"/>
        <v>3.3770000000000001E-2</v>
      </c>
      <c r="L35" s="7">
        <v>3.7000000000000002E-3</v>
      </c>
      <c r="M35" s="12">
        <f t="shared" si="6"/>
        <v>2.9299999999999999E-3</v>
      </c>
      <c r="N35" s="16">
        <f t="shared" si="7"/>
        <v>1.37E-2</v>
      </c>
      <c r="O35" s="7">
        <v>4.3499999999999997E-3</v>
      </c>
      <c r="P35" s="12">
        <f t="shared" si="8"/>
        <v>3.31E-3</v>
      </c>
      <c r="Q35" s="16">
        <f t="shared" si="9"/>
        <v>1.435E-2</v>
      </c>
      <c r="R35" s="7">
        <v>6.0699999999999999E-3</v>
      </c>
      <c r="S35" s="12">
        <f t="shared" si="10"/>
        <v>4.2700000000000004E-3</v>
      </c>
      <c r="T35" s="16">
        <f t="shared" si="11"/>
        <v>1.6070000000000001E-2</v>
      </c>
      <c r="U35" s="7">
        <v>1.0880000000000001E-2</v>
      </c>
      <c r="V35" s="12">
        <f t="shared" si="12"/>
        <v>8.9700000000000005E-3</v>
      </c>
      <c r="W35" s="16">
        <f t="shared" si="13"/>
        <v>2.0879999999999999E-2</v>
      </c>
    </row>
    <row r="36" spans="2:23" x14ac:dyDescent="0.25">
      <c r="B36" s="4">
        <v>26</v>
      </c>
      <c r="C36" s="5">
        <v>7.9699999999999997E-3</v>
      </c>
      <c r="D36" s="11">
        <f t="shared" si="0"/>
        <v>5.8500000000000002E-3</v>
      </c>
      <c r="E36" s="15">
        <f t="shared" si="1"/>
        <v>1.797E-2</v>
      </c>
      <c r="F36" s="5">
        <v>1.257E-2</v>
      </c>
      <c r="G36" s="11">
        <f t="shared" si="2"/>
        <v>9.2499999999999995E-3</v>
      </c>
      <c r="H36" s="15">
        <f t="shared" si="3"/>
        <v>2.257E-2</v>
      </c>
      <c r="I36" s="5">
        <v>2.383E-2</v>
      </c>
      <c r="J36" s="11">
        <f t="shared" si="4"/>
        <v>1.7809999999999999E-2</v>
      </c>
      <c r="K36" s="15">
        <f t="shared" si="5"/>
        <v>3.3829999999999999E-2</v>
      </c>
      <c r="L36" s="5">
        <v>4.1000000000000003E-3</v>
      </c>
      <c r="M36" s="11">
        <f t="shared" si="6"/>
        <v>3.2200000000000002E-3</v>
      </c>
      <c r="N36" s="15">
        <f t="shared" si="7"/>
        <v>1.41E-2</v>
      </c>
      <c r="O36" s="5">
        <v>4.4799999999999996E-3</v>
      </c>
      <c r="P36" s="11">
        <f t="shared" si="8"/>
        <v>3.4099999999999998E-3</v>
      </c>
      <c r="Q36" s="15">
        <f t="shared" si="9"/>
        <v>1.448E-2</v>
      </c>
      <c r="R36" s="5">
        <v>6.7999999999999996E-3</v>
      </c>
      <c r="S36" s="11">
        <f t="shared" si="10"/>
        <v>4.7999999999999996E-3</v>
      </c>
      <c r="T36" s="15">
        <f t="shared" si="11"/>
        <v>1.6799999999999999E-2</v>
      </c>
      <c r="U36" s="5">
        <v>1.149E-2</v>
      </c>
      <c r="V36" s="11">
        <f t="shared" si="12"/>
        <v>9.3900000000000008E-3</v>
      </c>
      <c r="W36" s="15">
        <f t="shared" si="13"/>
        <v>2.1489999999999999E-2</v>
      </c>
    </row>
    <row r="37" spans="2:23" x14ac:dyDescent="0.25">
      <c r="B37" s="4">
        <v>27</v>
      </c>
      <c r="C37" s="5">
        <v>8.6599999999999993E-3</v>
      </c>
      <c r="D37" s="11">
        <f t="shared" si="0"/>
        <v>6.3499999999999997E-3</v>
      </c>
      <c r="E37" s="15">
        <f t="shared" si="1"/>
        <v>1.866E-2</v>
      </c>
      <c r="F37" s="5">
        <v>1.2529999999999999E-2</v>
      </c>
      <c r="G37" s="11">
        <f t="shared" si="2"/>
        <v>9.2300000000000004E-3</v>
      </c>
      <c r="H37" s="15">
        <f t="shared" si="3"/>
        <v>2.2530000000000001E-2</v>
      </c>
      <c r="I37" s="5">
        <v>2.3890000000000002E-2</v>
      </c>
      <c r="J37" s="11">
        <f t="shared" si="4"/>
        <v>1.788E-2</v>
      </c>
      <c r="K37" s="15">
        <f t="shared" si="5"/>
        <v>3.3890000000000003E-2</v>
      </c>
      <c r="L37" s="5">
        <v>4.5300000000000002E-3</v>
      </c>
      <c r="M37" s="11">
        <f t="shared" si="6"/>
        <v>3.5400000000000002E-3</v>
      </c>
      <c r="N37" s="15">
        <f t="shared" si="7"/>
        <v>1.453E-2</v>
      </c>
      <c r="O37" s="5">
        <v>4.6600000000000001E-3</v>
      </c>
      <c r="P37" s="11">
        <f t="shared" si="8"/>
        <v>3.5500000000000002E-3</v>
      </c>
      <c r="Q37" s="15">
        <f t="shared" si="9"/>
        <v>1.4659999999999999E-2</v>
      </c>
      <c r="R37" s="5">
        <v>7.5199999999999998E-3</v>
      </c>
      <c r="S37" s="11">
        <f t="shared" si="10"/>
        <v>5.3299999999999997E-3</v>
      </c>
      <c r="T37" s="15">
        <f t="shared" si="11"/>
        <v>1.7520000000000001E-2</v>
      </c>
      <c r="U37" s="5">
        <v>1.21E-2</v>
      </c>
      <c r="V37" s="11">
        <f t="shared" si="12"/>
        <v>9.8099999999999993E-3</v>
      </c>
      <c r="W37" s="15">
        <f t="shared" si="13"/>
        <v>2.2100000000000002E-2</v>
      </c>
    </row>
    <row r="38" spans="2:23" x14ac:dyDescent="0.25">
      <c r="B38" s="4">
        <v>28</v>
      </c>
      <c r="C38" s="5">
        <v>9.3500000000000007E-3</v>
      </c>
      <c r="D38" s="11">
        <f t="shared" si="0"/>
        <v>6.8500000000000002E-3</v>
      </c>
      <c r="E38" s="15">
        <f t="shared" si="1"/>
        <v>1.9349999999999999E-2</v>
      </c>
      <c r="F38" s="5">
        <v>1.2489999999999999E-2</v>
      </c>
      <c r="G38" s="11">
        <f t="shared" si="2"/>
        <v>9.2200000000000008E-3</v>
      </c>
      <c r="H38" s="15">
        <f t="shared" si="3"/>
        <v>2.249E-2</v>
      </c>
      <c r="I38" s="5">
        <v>2.3910000000000001E-2</v>
      </c>
      <c r="J38" s="11">
        <f t="shared" si="4"/>
        <v>1.7919999999999998E-2</v>
      </c>
      <c r="K38" s="15">
        <f t="shared" si="5"/>
        <v>3.3910000000000003E-2</v>
      </c>
      <c r="L38" s="5">
        <v>4.96E-3</v>
      </c>
      <c r="M38" s="11">
        <f t="shared" si="6"/>
        <v>3.8400000000000001E-3</v>
      </c>
      <c r="N38" s="15">
        <f t="shared" si="7"/>
        <v>1.4959999999999999E-2</v>
      </c>
      <c r="O38" s="5">
        <v>4.8799999999999998E-3</v>
      </c>
      <c r="P38" s="11">
        <f t="shared" si="8"/>
        <v>3.7100000000000002E-3</v>
      </c>
      <c r="Q38" s="15">
        <f t="shared" si="9"/>
        <v>1.4880000000000001E-2</v>
      </c>
      <c r="R38" s="5">
        <v>8.2400000000000008E-3</v>
      </c>
      <c r="S38" s="11">
        <f t="shared" si="10"/>
        <v>5.8599999999999998E-3</v>
      </c>
      <c r="T38" s="15">
        <f t="shared" si="11"/>
        <v>1.8239999999999999E-2</v>
      </c>
      <c r="U38" s="5">
        <v>1.2699999999999999E-2</v>
      </c>
      <c r="V38" s="11">
        <f t="shared" si="12"/>
        <v>1.023E-2</v>
      </c>
      <c r="W38" s="15">
        <f t="shared" si="13"/>
        <v>2.2700000000000001E-2</v>
      </c>
    </row>
    <row r="39" spans="2:23" x14ac:dyDescent="0.25">
      <c r="B39" s="4">
        <v>29</v>
      </c>
      <c r="C39" s="5">
        <v>1.0030000000000001E-2</v>
      </c>
      <c r="D39" s="11">
        <f t="shared" si="0"/>
        <v>7.3499999999999998E-3</v>
      </c>
      <c r="E39" s="15">
        <f t="shared" si="1"/>
        <v>2.0029999999999999E-2</v>
      </c>
      <c r="F39" s="5">
        <v>1.244E-2</v>
      </c>
      <c r="G39" s="11">
        <f t="shared" si="2"/>
        <v>9.1999999999999998E-3</v>
      </c>
      <c r="H39" s="15">
        <f t="shared" si="3"/>
        <v>2.2440000000000002E-2</v>
      </c>
      <c r="I39" s="5">
        <v>2.3890000000000002E-2</v>
      </c>
      <c r="J39" s="11">
        <f t="shared" si="4"/>
        <v>1.7930000000000001E-2</v>
      </c>
      <c r="K39" s="15">
        <f t="shared" si="5"/>
        <v>3.3890000000000003E-2</v>
      </c>
      <c r="L39" s="5">
        <v>5.4099999999999999E-3</v>
      </c>
      <c r="M39" s="11">
        <f t="shared" si="6"/>
        <v>4.1700000000000001E-3</v>
      </c>
      <c r="N39" s="15">
        <f t="shared" si="7"/>
        <v>1.541E-2</v>
      </c>
      <c r="O39" s="5">
        <v>5.1599999999999997E-3</v>
      </c>
      <c r="P39" s="11">
        <f t="shared" si="8"/>
        <v>3.9199999999999999E-3</v>
      </c>
      <c r="Q39" s="15">
        <f t="shared" si="9"/>
        <v>1.516E-2</v>
      </c>
      <c r="R39" s="5">
        <v>8.94E-3</v>
      </c>
      <c r="S39" s="11">
        <f t="shared" si="10"/>
        <v>6.3800000000000003E-3</v>
      </c>
      <c r="T39" s="15">
        <f t="shared" si="11"/>
        <v>1.8939999999999999E-2</v>
      </c>
      <c r="U39" s="5">
        <v>1.329E-2</v>
      </c>
      <c r="V39" s="11">
        <f t="shared" si="12"/>
        <v>1.064E-2</v>
      </c>
      <c r="W39" s="15">
        <f t="shared" si="13"/>
        <v>2.3290000000000002E-2</v>
      </c>
    </row>
    <row r="40" spans="2:23" ht="15.75" thickBot="1" x14ac:dyDescent="0.3">
      <c r="B40" s="6">
        <v>30</v>
      </c>
      <c r="C40" s="7">
        <v>1.068E-2</v>
      </c>
      <c r="D40" s="12">
        <f t="shared" si="0"/>
        <v>7.8300000000000002E-3</v>
      </c>
      <c r="E40" s="16">
        <f t="shared" si="1"/>
        <v>2.068E-2</v>
      </c>
      <c r="F40" s="7">
        <v>1.239E-2</v>
      </c>
      <c r="G40" s="12">
        <f t="shared" si="2"/>
        <v>9.1800000000000007E-3</v>
      </c>
      <c r="H40" s="16">
        <f t="shared" si="3"/>
        <v>2.239E-2</v>
      </c>
      <c r="I40" s="7">
        <v>2.3820000000000001E-2</v>
      </c>
      <c r="J40" s="12">
        <f t="shared" si="4"/>
        <v>1.7909999999999999E-2</v>
      </c>
      <c r="K40" s="16">
        <f t="shared" si="5"/>
        <v>3.3820000000000003E-2</v>
      </c>
      <c r="L40" s="7">
        <v>5.8500000000000002E-3</v>
      </c>
      <c r="M40" s="12">
        <f t="shared" si="6"/>
        <v>4.4900000000000001E-3</v>
      </c>
      <c r="N40" s="16">
        <f t="shared" si="7"/>
        <v>1.585E-2</v>
      </c>
      <c r="O40" s="7">
        <v>5.5100000000000001E-3</v>
      </c>
      <c r="P40" s="12">
        <f t="shared" si="8"/>
        <v>4.1799999999999997E-3</v>
      </c>
      <c r="Q40" s="16">
        <f t="shared" si="9"/>
        <v>1.5509999999999999E-2</v>
      </c>
      <c r="R40" s="7">
        <v>9.6299999999999997E-3</v>
      </c>
      <c r="S40" s="12">
        <f t="shared" si="10"/>
        <v>6.8900000000000003E-3</v>
      </c>
      <c r="T40" s="16">
        <f t="shared" si="11"/>
        <v>1.9630000000000002E-2</v>
      </c>
      <c r="U40" s="7">
        <v>1.3860000000000001E-2</v>
      </c>
      <c r="V40" s="12">
        <f t="shared" si="12"/>
        <v>1.103E-2</v>
      </c>
      <c r="W40" s="16">
        <f t="shared" si="13"/>
        <v>2.3859999999999999E-2</v>
      </c>
    </row>
    <row r="41" spans="2:23" x14ac:dyDescent="0.25">
      <c r="B41" s="2">
        <v>31</v>
      </c>
      <c r="C41" s="3">
        <v>1.133E-2</v>
      </c>
      <c r="D41" s="10">
        <f t="shared" si="0"/>
        <v>8.3099999999999997E-3</v>
      </c>
      <c r="E41" s="14">
        <f t="shared" si="1"/>
        <v>2.1329999999999998E-2</v>
      </c>
      <c r="F41" s="3">
        <v>1.234E-2</v>
      </c>
      <c r="G41" s="10">
        <f t="shared" si="2"/>
        <v>9.1599999999999997E-3</v>
      </c>
      <c r="H41" s="14">
        <f t="shared" si="3"/>
        <v>2.2339999999999999E-2</v>
      </c>
      <c r="I41" s="3">
        <v>2.368E-2</v>
      </c>
      <c r="J41" s="10">
        <f t="shared" si="4"/>
        <v>1.7840000000000002E-2</v>
      </c>
      <c r="K41" s="14">
        <f t="shared" si="5"/>
        <v>3.3680000000000002E-2</v>
      </c>
      <c r="L41" s="3">
        <v>6.3E-3</v>
      </c>
      <c r="M41" s="10">
        <f t="shared" si="6"/>
        <v>4.8199999999999996E-3</v>
      </c>
      <c r="N41" s="14">
        <f t="shared" si="7"/>
        <v>1.6299999999999999E-2</v>
      </c>
      <c r="O41" s="3">
        <v>5.9100000000000003E-3</v>
      </c>
      <c r="P41" s="10">
        <f t="shared" si="8"/>
        <v>4.47E-3</v>
      </c>
      <c r="Q41" s="14">
        <f t="shared" si="9"/>
        <v>1.5910000000000001E-2</v>
      </c>
      <c r="R41" s="3">
        <v>1.03E-2</v>
      </c>
      <c r="S41" s="10">
        <f t="shared" si="10"/>
        <v>7.3899999999999999E-3</v>
      </c>
      <c r="T41" s="14">
        <f t="shared" si="11"/>
        <v>2.0299999999999999E-2</v>
      </c>
      <c r="U41" s="3">
        <v>1.4420000000000001E-2</v>
      </c>
      <c r="V41" s="10">
        <f t="shared" si="12"/>
        <v>1.1429999999999999E-2</v>
      </c>
      <c r="W41" s="14">
        <f t="shared" si="13"/>
        <v>2.4420000000000001E-2</v>
      </c>
    </row>
    <row r="42" spans="2:23" x14ac:dyDescent="0.25">
      <c r="B42" s="4">
        <v>32</v>
      </c>
      <c r="C42" s="5">
        <v>1.1950000000000001E-2</v>
      </c>
      <c r="D42" s="11">
        <f t="shared" si="0"/>
        <v>8.7799999999999996E-3</v>
      </c>
      <c r="E42" s="15">
        <f t="shared" si="1"/>
        <v>2.1950000000000001E-2</v>
      </c>
      <c r="F42" s="5">
        <v>1.2279999999999999E-2</v>
      </c>
      <c r="G42" s="11">
        <f t="shared" si="2"/>
        <v>9.1299999999999992E-3</v>
      </c>
      <c r="H42" s="15">
        <f t="shared" si="3"/>
        <v>2.2280000000000001E-2</v>
      </c>
      <c r="I42" s="5">
        <v>2.349E-2</v>
      </c>
      <c r="J42" s="11">
        <f t="shared" si="4"/>
        <v>1.7729999999999999E-2</v>
      </c>
      <c r="K42" s="15">
        <f t="shared" si="5"/>
        <v>3.3489999999999999E-2</v>
      </c>
      <c r="L42" s="5">
        <v>6.7299999999999999E-3</v>
      </c>
      <c r="M42" s="11">
        <f t="shared" si="6"/>
        <v>5.13E-3</v>
      </c>
      <c r="N42" s="15">
        <f t="shared" si="7"/>
        <v>1.6729999999999998E-2</v>
      </c>
      <c r="O42" s="5">
        <v>6.3600000000000002E-3</v>
      </c>
      <c r="P42" s="11">
        <f t="shared" si="8"/>
        <v>4.7999999999999996E-3</v>
      </c>
      <c r="Q42" s="15">
        <f t="shared" si="9"/>
        <v>1.636E-2</v>
      </c>
      <c r="R42" s="5">
        <v>1.095E-2</v>
      </c>
      <c r="S42" s="11">
        <f t="shared" si="10"/>
        <v>7.8799999999999999E-3</v>
      </c>
      <c r="T42" s="15">
        <f t="shared" si="11"/>
        <v>2.095E-2</v>
      </c>
      <c r="U42" s="5">
        <v>1.4959999999999999E-2</v>
      </c>
      <c r="V42" s="11">
        <f t="shared" si="12"/>
        <v>1.1809999999999999E-2</v>
      </c>
      <c r="W42" s="15">
        <f t="shared" si="13"/>
        <v>2.496E-2</v>
      </c>
    </row>
    <row r="43" spans="2:23" x14ac:dyDescent="0.25">
      <c r="B43" s="4">
        <v>33</v>
      </c>
      <c r="C43" s="5">
        <v>1.255E-2</v>
      </c>
      <c r="D43" s="11">
        <f t="shared" ref="D43:D74" si="14">ROUND(IF(INDEX(RfrNoVaBaseEUR,$B43)&lt;0,INDEX(RfrNoVaBaseEUR,$B43)+INDEX(VaRunOffBaseEUR,$B43),INDEX(RfrNoVaBaseEUR,$B43) - INDEX(ShockDown,$B43)*ABS(INDEX(RfrNoVaBaseEUR,$B43))+INDEX(VaRunOffBaseEUR,$B43)),5)</f>
        <v>9.2200000000000008E-3</v>
      </c>
      <c r="E43" s="15">
        <f t="shared" ref="E43:E74" si="15">ROUND(INDEX(RfrNoVaBaseEUR,$B43) + MAX(0.01,INDEX(ShockUp,$B43)*ABS(INDEX(RfrNoVaBaseEUR,$B43)))+INDEX(VaRunOffBaseEUR,$B43),5)</f>
        <v>2.2550000000000001E-2</v>
      </c>
      <c r="F43" s="5">
        <v>1.222E-2</v>
      </c>
      <c r="G43" s="11">
        <f t="shared" ref="G43:G74" si="16">ROUND(IF(INDEX(RfrNoVaBaseGBP,$B43)&lt;0,INDEX(RfrNoVaBaseGBP,$B43)+INDEX(VaRunOffBaseGBP,$B43),INDEX(RfrNoVaBaseGBP,$B43) - INDEX(ShockDown,$B43)*ABS(INDEX(RfrNoVaBaseGBP,$B43))+INDEX(VaRunOffBaseGBP,$B43)),5)</f>
        <v>9.1000000000000004E-3</v>
      </c>
      <c r="H43" s="15">
        <f t="shared" ref="H43:H74" si="17">ROUND(INDEX(RfrNoVaBaseGBP,$B43) + MAX(0.01,INDEX(ShockUp,$B43)*ABS(INDEX(RfrNoVaBaseGBP,$B43)))+INDEX(VaRunOffBaseGBP,$B43),5)</f>
        <v>2.222E-2</v>
      </c>
      <c r="I43" s="5">
        <v>2.3279999999999999E-2</v>
      </c>
      <c r="J43" s="11">
        <f t="shared" ref="J43:J74" si="18">ROUND(IF(INDEX(RfrNoVaBaseUSD,$B43)&lt;0,INDEX(RfrNoVaBaseUSD,$B43)+INDEX(VaRunOffBaseUSD,$B43),INDEX(RfrNoVaBaseUSD,$B43) - INDEX(ShockDown,$B43)*ABS(INDEX(RfrNoVaBaseUSD,$B43))+INDEX(VaRunOffBaseUSD,$B43)),5)</f>
        <v>1.7600000000000001E-2</v>
      </c>
      <c r="K43" s="15">
        <f t="shared" ref="K43:K74" si="19">ROUND(INDEX(RfrNoVaBaseUSD,$B43) + MAX(0.01,INDEX(ShockUp,$B43)*ABS(INDEX(RfrNoVaBaseUSD,$B43)))+INDEX(VaRunOffBaseUSD,$B43),5)</f>
        <v>3.3279999999999997E-2</v>
      </c>
      <c r="L43" s="5">
        <v>7.1700000000000002E-3</v>
      </c>
      <c r="M43" s="11">
        <f t="shared" ref="M43:M74" si="20">ROUND(IF(INDEX(RfrNoVaBaseCHF,$B43)&lt;0,INDEX(RfrNoVaBaseCHF,$B43)+INDEX(VaRunOffBaseCHF,$B43),INDEX(RfrNoVaBaseCHF,$B43) - INDEX(ShockDown,$B43)*ABS(INDEX(RfrNoVaBaseCHF,$B43))+INDEX(VaRunOffBaseCHF,$B43)),5)</f>
        <v>5.45E-3</v>
      </c>
      <c r="N43" s="15">
        <f t="shared" ref="N43:N74" si="21">ROUND(INDEX(RfrNoVaBaseCHF,$B43) + MAX(0.01,INDEX(ShockUp,$B43)*ABS(INDEX(RfrNoVaBaseCHF,$B43)))+INDEX(VaRunOffBaseCHF,$B43),5)</f>
        <v>1.7170000000000001E-2</v>
      </c>
      <c r="O43" s="5">
        <v>6.8300000000000001E-3</v>
      </c>
      <c r="P43" s="11">
        <f t="shared" ref="P43:P74" si="22">ROUND(IF(INDEX(RfrNoVaBaseJPY,$B43)&lt;0,INDEX(RfrNoVaBaseJPY,$B43)+INDEX(VaRunOffBaseJPY,$B43),INDEX(RfrNoVaBaseJPY,$B43) - INDEX(ShockDown,$B43)*ABS(INDEX(RfrNoVaBaseJPY,$B43))+INDEX(VaRunOffBaseJPY,$B43)),5)</f>
        <v>5.1500000000000001E-3</v>
      </c>
      <c r="Q43" s="15">
        <f t="shared" ref="Q43:Q74" si="23">ROUND(INDEX(RfrNoVaBaseJPY,$B43) + MAX(0.01,INDEX(ShockUp,$B43)*ABS(INDEX(RfrNoVaBaseJPY,$B43)))+INDEX(VaRunOffBaseJPY,$B43),5)</f>
        <v>1.6830000000000001E-2</v>
      </c>
      <c r="R43" s="5">
        <v>1.158E-2</v>
      </c>
      <c r="S43" s="11">
        <f t="shared" ref="S43:S74" si="24">ROUND(IF(INDEX(RfrNoVaBaseBGN,$B43)&lt;0,INDEX(RfrNoVaBaseBGN,$B43)+INDEX(VaRunOffBaseBGN,$B43),INDEX(RfrNoVaBaseBGN,$B43) - INDEX(ShockDown,$B43)*ABS(INDEX(RfrNoVaBaseBGN,$B43))+INDEX(VaRunOffBaseBGN,$B43)),5)</f>
        <v>8.3599999999999994E-3</v>
      </c>
      <c r="T43" s="15">
        <f t="shared" ref="T43:T74" si="25">ROUND(INDEX(RfrNoVaBaseBGN,$B43) + MAX(0.01,INDEX(ShockUp,$B43)*ABS(INDEX(RfrNoVaBaseBGN,$B43)))+INDEX(VaRunOffBaseBGN,$B43),5)</f>
        <v>2.1579999999999998E-2</v>
      </c>
      <c r="U43" s="5">
        <v>1.549E-2</v>
      </c>
      <c r="V43" s="11">
        <f t="shared" ref="V43:V74" si="26">ROUND(IF(INDEX(RfrNoVaBaseDKK,$B43)&lt;0,INDEX(RfrNoVaBaseDKK,$B43)+INDEX(VaRunOffBaseDKK,$B43),INDEX(RfrNoVaBaseDKK,$B43) - INDEX(ShockDown,$B43)*ABS(INDEX(RfrNoVaBaseDKK,$B43))+INDEX(VaRunOffBaseDKK,$B43)),5)</f>
        <v>1.218E-2</v>
      </c>
      <c r="W43" s="15">
        <f t="shared" ref="W43:W74" si="27">ROUND(INDEX(RfrNoVaBaseDKK,$B43) + MAX(0.01,INDEX(ShockUp,$B43)*ABS(INDEX(RfrNoVaBaseDKK,$B43)))+INDEX(VaRunOffBaseDKK,$B43),5)</f>
        <v>2.5489999999999999E-2</v>
      </c>
    </row>
    <row r="44" spans="2:23" x14ac:dyDescent="0.25">
      <c r="B44" s="4">
        <v>34</v>
      </c>
      <c r="C44" s="5">
        <v>1.3129999999999999E-2</v>
      </c>
      <c r="D44" s="11">
        <f t="shared" si="14"/>
        <v>9.6600000000000002E-3</v>
      </c>
      <c r="E44" s="15">
        <f t="shared" si="15"/>
        <v>2.3130000000000001E-2</v>
      </c>
      <c r="F44" s="5">
        <v>1.2149999999999999E-2</v>
      </c>
      <c r="G44" s="11">
        <f t="shared" si="16"/>
        <v>9.0600000000000003E-3</v>
      </c>
      <c r="H44" s="15">
        <f t="shared" si="17"/>
        <v>2.215E-2</v>
      </c>
      <c r="I44" s="5">
        <v>2.3050000000000001E-2</v>
      </c>
      <c r="J44" s="11">
        <f t="shared" si="18"/>
        <v>1.746E-2</v>
      </c>
      <c r="K44" s="15">
        <f t="shared" si="19"/>
        <v>3.3050000000000003E-2</v>
      </c>
      <c r="L44" s="5">
        <v>7.5900000000000004E-3</v>
      </c>
      <c r="M44" s="11">
        <f t="shared" si="20"/>
        <v>5.7600000000000004E-3</v>
      </c>
      <c r="N44" s="15">
        <f t="shared" si="21"/>
        <v>1.7590000000000001E-2</v>
      </c>
      <c r="O44" s="5">
        <v>7.3299999999999997E-3</v>
      </c>
      <c r="P44" s="11">
        <f t="shared" si="22"/>
        <v>5.5199999999999997E-3</v>
      </c>
      <c r="Q44" s="15">
        <f t="shared" si="23"/>
        <v>1.7330000000000002E-2</v>
      </c>
      <c r="R44" s="5">
        <v>1.218E-2</v>
      </c>
      <c r="S44" s="11">
        <f t="shared" si="24"/>
        <v>8.8100000000000001E-3</v>
      </c>
      <c r="T44" s="15">
        <f t="shared" si="25"/>
        <v>2.2179999999999998E-2</v>
      </c>
      <c r="U44" s="5">
        <v>1.5990000000000001E-2</v>
      </c>
      <c r="V44" s="11">
        <f t="shared" si="26"/>
        <v>1.2540000000000001E-2</v>
      </c>
      <c r="W44" s="15">
        <f t="shared" si="27"/>
        <v>2.5989999999999999E-2</v>
      </c>
    </row>
    <row r="45" spans="2:23" x14ac:dyDescent="0.25">
      <c r="B45" s="6">
        <v>35</v>
      </c>
      <c r="C45" s="7">
        <v>1.3690000000000001E-2</v>
      </c>
      <c r="D45" s="12">
        <f t="shared" si="14"/>
        <v>1.008E-2</v>
      </c>
      <c r="E45" s="16">
        <f t="shared" si="15"/>
        <v>2.3689999999999999E-2</v>
      </c>
      <c r="F45" s="7">
        <v>1.208E-2</v>
      </c>
      <c r="G45" s="12">
        <f t="shared" si="16"/>
        <v>9.0299999999999998E-3</v>
      </c>
      <c r="H45" s="16">
        <f t="shared" si="17"/>
        <v>2.2079999999999999E-2</v>
      </c>
      <c r="I45" s="7">
        <v>2.283E-2</v>
      </c>
      <c r="J45" s="12">
        <f t="shared" si="18"/>
        <v>1.7330000000000002E-2</v>
      </c>
      <c r="K45" s="16">
        <f t="shared" si="19"/>
        <v>3.2829999999999998E-2</v>
      </c>
      <c r="L45" s="7">
        <v>8.0000000000000002E-3</v>
      </c>
      <c r="M45" s="12">
        <f t="shared" si="20"/>
        <v>6.0600000000000003E-3</v>
      </c>
      <c r="N45" s="16">
        <f t="shared" si="21"/>
        <v>1.7999999999999999E-2</v>
      </c>
      <c r="O45" s="7">
        <v>7.8300000000000002E-3</v>
      </c>
      <c r="P45" s="12">
        <f t="shared" si="22"/>
        <v>5.8900000000000003E-3</v>
      </c>
      <c r="Q45" s="16">
        <f t="shared" si="23"/>
        <v>1.7829999999999999E-2</v>
      </c>
      <c r="R45" s="7">
        <v>1.277E-2</v>
      </c>
      <c r="S45" s="12">
        <f t="shared" si="24"/>
        <v>9.2599999999999991E-3</v>
      </c>
      <c r="T45" s="16">
        <f t="shared" si="25"/>
        <v>2.2769999999999999E-2</v>
      </c>
      <c r="U45" s="7">
        <v>1.6480000000000002E-2</v>
      </c>
      <c r="V45" s="12">
        <f t="shared" si="26"/>
        <v>1.289E-2</v>
      </c>
      <c r="W45" s="16">
        <f t="shared" si="27"/>
        <v>2.648E-2</v>
      </c>
    </row>
    <row r="46" spans="2:23" x14ac:dyDescent="0.25">
      <c r="B46" s="4">
        <v>36</v>
      </c>
      <c r="C46" s="5">
        <v>1.423E-2</v>
      </c>
      <c r="D46" s="11">
        <f t="shared" si="14"/>
        <v>1.0489999999999999E-2</v>
      </c>
      <c r="E46" s="15">
        <f t="shared" si="15"/>
        <v>2.4230000000000002E-2</v>
      </c>
      <c r="F46" s="5">
        <v>1.1990000000000001E-2</v>
      </c>
      <c r="G46" s="11">
        <f t="shared" si="16"/>
        <v>8.9800000000000001E-3</v>
      </c>
      <c r="H46" s="15">
        <f t="shared" si="17"/>
        <v>2.1989999999999999E-2</v>
      </c>
      <c r="I46" s="5">
        <v>2.2599999999999999E-2</v>
      </c>
      <c r="J46" s="11">
        <f t="shared" si="18"/>
        <v>1.7180000000000001E-2</v>
      </c>
      <c r="K46" s="15">
        <f t="shared" si="19"/>
        <v>3.2599999999999997E-2</v>
      </c>
      <c r="L46" s="5">
        <v>8.3999999999999995E-3</v>
      </c>
      <c r="M46" s="11">
        <f t="shared" si="20"/>
        <v>6.3600000000000002E-3</v>
      </c>
      <c r="N46" s="15">
        <f t="shared" si="21"/>
        <v>1.84E-2</v>
      </c>
      <c r="O46" s="5">
        <v>8.3499999999999998E-3</v>
      </c>
      <c r="P46" s="11">
        <f t="shared" si="22"/>
        <v>6.28E-3</v>
      </c>
      <c r="Q46" s="15">
        <f t="shared" si="23"/>
        <v>1.8350000000000002E-2</v>
      </c>
      <c r="R46" s="5">
        <v>1.333E-2</v>
      </c>
      <c r="S46" s="11">
        <f t="shared" si="24"/>
        <v>9.6799999999999994E-3</v>
      </c>
      <c r="T46" s="15">
        <f t="shared" si="25"/>
        <v>2.333E-2</v>
      </c>
      <c r="U46" s="5">
        <v>1.695E-2</v>
      </c>
      <c r="V46" s="11">
        <f t="shared" si="26"/>
        <v>1.323E-2</v>
      </c>
      <c r="W46" s="15">
        <f t="shared" si="27"/>
        <v>2.6950000000000002E-2</v>
      </c>
    </row>
    <row r="47" spans="2:23" x14ac:dyDescent="0.25">
      <c r="B47" s="4">
        <v>37</v>
      </c>
      <c r="C47" s="5">
        <v>1.4749999999999999E-2</v>
      </c>
      <c r="D47" s="11">
        <f t="shared" si="14"/>
        <v>1.089E-2</v>
      </c>
      <c r="E47" s="15">
        <f t="shared" si="15"/>
        <v>2.4750000000000001E-2</v>
      </c>
      <c r="F47" s="5">
        <v>1.189E-2</v>
      </c>
      <c r="G47" s="11">
        <f t="shared" si="16"/>
        <v>8.9200000000000008E-3</v>
      </c>
      <c r="H47" s="15">
        <f t="shared" si="17"/>
        <v>2.189E-2</v>
      </c>
      <c r="I47" s="5">
        <v>2.24E-2</v>
      </c>
      <c r="J47" s="11">
        <f t="shared" si="18"/>
        <v>1.7059999999999999E-2</v>
      </c>
      <c r="K47" s="15">
        <f t="shared" si="19"/>
        <v>3.2399999999999998E-2</v>
      </c>
      <c r="L47" s="5">
        <v>8.8000000000000005E-3</v>
      </c>
      <c r="M47" s="11">
        <f t="shared" si="20"/>
        <v>6.6600000000000001E-3</v>
      </c>
      <c r="N47" s="15">
        <f t="shared" si="21"/>
        <v>1.8800000000000001E-2</v>
      </c>
      <c r="O47" s="5">
        <v>8.8599999999999998E-3</v>
      </c>
      <c r="P47" s="11">
        <f t="shared" si="22"/>
        <v>6.6600000000000001E-3</v>
      </c>
      <c r="Q47" s="15">
        <f t="shared" si="23"/>
        <v>1.8859999999999998E-2</v>
      </c>
      <c r="R47" s="5">
        <v>1.388E-2</v>
      </c>
      <c r="S47" s="11">
        <f t="shared" si="24"/>
        <v>1.01E-2</v>
      </c>
      <c r="T47" s="15">
        <f t="shared" si="25"/>
        <v>2.3879999999999998E-2</v>
      </c>
      <c r="U47" s="5">
        <v>1.7409999999999998E-2</v>
      </c>
      <c r="V47" s="11">
        <f t="shared" si="26"/>
        <v>1.3559999999999999E-2</v>
      </c>
      <c r="W47" s="15">
        <f t="shared" si="27"/>
        <v>2.741E-2</v>
      </c>
    </row>
    <row r="48" spans="2:23" x14ac:dyDescent="0.25">
      <c r="B48" s="4">
        <v>38</v>
      </c>
      <c r="C48" s="5">
        <v>1.525E-2</v>
      </c>
      <c r="D48" s="11">
        <f t="shared" si="14"/>
        <v>1.1270000000000001E-2</v>
      </c>
      <c r="E48" s="15">
        <f t="shared" si="15"/>
        <v>2.5250000000000002E-2</v>
      </c>
      <c r="F48" s="5">
        <v>1.1769999999999999E-2</v>
      </c>
      <c r="G48" s="11">
        <f t="shared" si="16"/>
        <v>8.8400000000000006E-3</v>
      </c>
      <c r="H48" s="15">
        <f t="shared" si="17"/>
        <v>2.1770000000000001E-2</v>
      </c>
      <c r="I48" s="5">
        <v>2.2200000000000001E-2</v>
      </c>
      <c r="J48" s="11">
        <f t="shared" si="18"/>
        <v>1.694E-2</v>
      </c>
      <c r="K48" s="15">
        <f t="shared" si="19"/>
        <v>3.2199999999999999E-2</v>
      </c>
      <c r="L48" s="5">
        <v>9.1699999999999993E-3</v>
      </c>
      <c r="M48" s="11">
        <f t="shared" si="20"/>
        <v>6.9300000000000004E-3</v>
      </c>
      <c r="N48" s="15">
        <f t="shared" si="21"/>
        <v>1.917E-2</v>
      </c>
      <c r="O48" s="5">
        <v>9.3699999999999999E-3</v>
      </c>
      <c r="P48" s="11">
        <f t="shared" si="22"/>
        <v>7.0400000000000003E-3</v>
      </c>
      <c r="Q48" s="15">
        <f t="shared" si="23"/>
        <v>1.9369999999999998E-2</v>
      </c>
      <c r="R48" s="5">
        <v>1.44E-2</v>
      </c>
      <c r="S48" s="11">
        <f t="shared" si="24"/>
        <v>1.0500000000000001E-2</v>
      </c>
      <c r="T48" s="15">
        <f t="shared" si="25"/>
        <v>2.4400000000000002E-2</v>
      </c>
      <c r="U48" s="5">
        <v>1.7840000000000002E-2</v>
      </c>
      <c r="V48" s="11">
        <f t="shared" si="26"/>
        <v>1.387E-2</v>
      </c>
      <c r="W48" s="15">
        <f t="shared" si="27"/>
        <v>2.784E-2</v>
      </c>
    </row>
    <row r="49" spans="2:23" x14ac:dyDescent="0.25">
      <c r="B49" s="4">
        <v>39</v>
      </c>
      <c r="C49" s="5">
        <v>1.5740000000000001E-2</v>
      </c>
      <c r="D49" s="11">
        <f t="shared" si="14"/>
        <v>1.1650000000000001E-2</v>
      </c>
      <c r="E49" s="15">
        <f t="shared" si="15"/>
        <v>2.5739999999999999E-2</v>
      </c>
      <c r="F49" s="5">
        <v>1.163E-2</v>
      </c>
      <c r="G49" s="11">
        <f t="shared" si="16"/>
        <v>8.7500000000000008E-3</v>
      </c>
      <c r="H49" s="15">
        <f t="shared" si="17"/>
        <v>2.163E-2</v>
      </c>
      <c r="I49" s="5">
        <v>2.2030000000000001E-2</v>
      </c>
      <c r="J49" s="11">
        <f t="shared" si="18"/>
        <v>1.6840000000000001E-2</v>
      </c>
      <c r="K49" s="15">
        <f t="shared" si="19"/>
        <v>3.2030000000000003E-2</v>
      </c>
      <c r="L49" s="5">
        <v>9.5399999999999999E-3</v>
      </c>
      <c r="M49" s="11">
        <f t="shared" si="20"/>
        <v>7.2100000000000003E-3</v>
      </c>
      <c r="N49" s="15">
        <f t="shared" si="21"/>
        <v>1.9539999999999998E-2</v>
      </c>
      <c r="O49" s="5">
        <v>9.8799999999999999E-3</v>
      </c>
      <c r="P49" s="11">
        <f t="shared" si="22"/>
        <v>7.4200000000000004E-3</v>
      </c>
      <c r="Q49" s="15">
        <f t="shared" si="23"/>
        <v>1.9879999999999998E-2</v>
      </c>
      <c r="R49" s="5">
        <v>1.49E-2</v>
      </c>
      <c r="S49" s="11">
        <f t="shared" si="24"/>
        <v>1.089E-2</v>
      </c>
      <c r="T49" s="15">
        <f t="shared" si="25"/>
        <v>2.4899999999999999E-2</v>
      </c>
      <c r="U49" s="5">
        <v>1.8259999999999998E-2</v>
      </c>
      <c r="V49" s="11">
        <f t="shared" si="26"/>
        <v>1.418E-2</v>
      </c>
      <c r="W49" s="15">
        <f t="shared" si="27"/>
        <v>2.826E-2</v>
      </c>
    </row>
    <row r="50" spans="2:23" x14ac:dyDescent="0.25">
      <c r="B50" s="6">
        <v>40</v>
      </c>
      <c r="C50" s="7">
        <v>1.6199999999999999E-2</v>
      </c>
      <c r="D50" s="12">
        <f t="shared" si="14"/>
        <v>1.2E-2</v>
      </c>
      <c r="E50" s="16">
        <f t="shared" si="15"/>
        <v>2.6200000000000001E-2</v>
      </c>
      <c r="F50" s="7">
        <v>1.1480000000000001E-2</v>
      </c>
      <c r="G50" s="12">
        <f t="shared" si="16"/>
        <v>8.6599999999999993E-3</v>
      </c>
      <c r="H50" s="16">
        <f t="shared" si="17"/>
        <v>2.1479999999999999E-2</v>
      </c>
      <c r="I50" s="7">
        <v>2.188E-2</v>
      </c>
      <c r="J50" s="12">
        <f t="shared" si="18"/>
        <v>1.6760000000000001E-2</v>
      </c>
      <c r="K50" s="16">
        <f t="shared" si="19"/>
        <v>3.1879999999999999E-2</v>
      </c>
      <c r="L50" s="7">
        <v>9.9000000000000008E-3</v>
      </c>
      <c r="M50" s="12">
        <f t="shared" si="20"/>
        <v>7.4799999999999997E-3</v>
      </c>
      <c r="N50" s="16">
        <f t="shared" si="21"/>
        <v>1.9900000000000001E-2</v>
      </c>
      <c r="O50" s="7">
        <v>1.0370000000000001E-2</v>
      </c>
      <c r="P50" s="12">
        <f t="shared" si="22"/>
        <v>7.79E-3</v>
      </c>
      <c r="Q50" s="16">
        <f t="shared" si="23"/>
        <v>2.0369999999999999E-2</v>
      </c>
      <c r="R50" s="7">
        <v>1.538E-2</v>
      </c>
      <c r="S50" s="12">
        <f t="shared" si="24"/>
        <v>1.1270000000000001E-2</v>
      </c>
      <c r="T50" s="16">
        <f t="shared" si="25"/>
        <v>2.538E-2</v>
      </c>
      <c r="U50" s="7">
        <v>1.8669999999999999E-2</v>
      </c>
      <c r="V50" s="12">
        <f t="shared" si="26"/>
        <v>1.4489999999999999E-2</v>
      </c>
      <c r="W50" s="16">
        <f t="shared" si="27"/>
        <v>2.8670000000000001E-2</v>
      </c>
    </row>
    <row r="51" spans="2:23" x14ac:dyDescent="0.25">
      <c r="B51" s="4">
        <v>41</v>
      </c>
      <c r="C51" s="5">
        <v>1.6650000000000002E-2</v>
      </c>
      <c r="D51" s="11">
        <f t="shared" si="14"/>
        <v>1.235E-2</v>
      </c>
      <c r="E51" s="15">
        <f t="shared" si="15"/>
        <v>2.665E-2</v>
      </c>
      <c r="F51" s="5">
        <v>1.1299999999999999E-2</v>
      </c>
      <c r="G51" s="11">
        <f t="shared" si="16"/>
        <v>8.5400000000000007E-3</v>
      </c>
      <c r="H51" s="15">
        <f t="shared" si="17"/>
        <v>2.1299999999999999E-2</v>
      </c>
      <c r="I51" s="5">
        <v>2.1749999999999999E-2</v>
      </c>
      <c r="J51" s="11">
        <f t="shared" si="18"/>
        <v>1.669E-2</v>
      </c>
      <c r="K51" s="15">
        <f t="shared" si="19"/>
        <v>3.175E-2</v>
      </c>
      <c r="L51" s="5">
        <v>1.0240000000000001E-2</v>
      </c>
      <c r="M51" s="11">
        <f t="shared" si="20"/>
        <v>7.7400000000000004E-3</v>
      </c>
      <c r="N51" s="15">
        <f t="shared" si="21"/>
        <v>2.0240000000000001E-2</v>
      </c>
      <c r="O51" s="5">
        <v>1.086E-2</v>
      </c>
      <c r="P51" s="11">
        <f t="shared" si="22"/>
        <v>8.1600000000000006E-3</v>
      </c>
      <c r="Q51" s="15">
        <f t="shared" si="23"/>
        <v>2.086E-2</v>
      </c>
      <c r="R51" s="5">
        <v>1.585E-2</v>
      </c>
      <c r="S51" s="11">
        <f t="shared" si="24"/>
        <v>1.163E-2</v>
      </c>
      <c r="T51" s="15">
        <f t="shared" si="25"/>
        <v>2.5850000000000001E-2</v>
      </c>
      <c r="U51" s="5">
        <v>1.9060000000000001E-2</v>
      </c>
      <c r="V51" s="11">
        <f t="shared" si="26"/>
        <v>1.478E-2</v>
      </c>
      <c r="W51" s="15">
        <f t="shared" si="27"/>
        <v>2.9059999999999999E-2</v>
      </c>
    </row>
    <row r="52" spans="2:23" x14ac:dyDescent="0.25">
      <c r="B52" s="4">
        <v>42</v>
      </c>
      <c r="C52" s="5">
        <v>1.7069999999999998E-2</v>
      </c>
      <c r="D52" s="11">
        <f t="shared" si="14"/>
        <v>1.268E-2</v>
      </c>
      <c r="E52" s="15">
        <f t="shared" si="15"/>
        <v>2.707E-2</v>
      </c>
      <c r="F52" s="5">
        <v>1.112E-2</v>
      </c>
      <c r="G52" s="11">
        <f t="shared" si="16"/>
        <v>8.4200000000000004E-3</v>
      </c>
      <c r="H52" s="15">
        <f t="shared" si="17"/>
        <v>2.112E-2</v>
      </c>
      <c r="I52" s="5">
        <v>2.1649999999999999E-2</v>
      </c>
      <c r="J52" s="11">
        <f t="shared" si="18"/>
        <v>1.6639999999999999E-2</v>
      </c>
      <c r="K52" s="15">
        <f t="shared" si="19"/>
        <v>3.1649999999999998E-2</v>
      </c>
      <c r="L52" s="5">
        <v>1.0580000000000001E-2</v>
      </c>
      <c r="M52" s="11">
        <f t="shared" si="20"/>
        <v>8.0000000000000002E-3</v>
      </c>
      <c r="N52" s="15">
        <f t="shared" si="21"/>
        <v>2.0580000000000001E-2</v>
      </c>
      <c r="O52" s="5">
        <v>1.1339999999999999E-2</v>
      </c>
      <c r="P52" s="11">
        <f t="shared" si="22"/>
        <v>8.5199999999999998E-3</v>
      </c>
      <c r="Q52" s="15">
        <f t="shared" si="23"/>
        <v>2.1340000000000001E-2</v>
      </c>
      <c r="R52" s="5">
        <v>1.6289999999999999E-2</v>
      </c>
      <c r="S52" s="11">
        <f t="shared" si="24"/>
        <v>1.1979999999999999E-2</v>
      </c>
      <c r="T52" s="15">
        <f t="shared" si="25"/>
        <v>2.6290000000000001E-2</v>
      </c>
      <c r="U52" s="5">
        <v>1.9429999999999999E-2</v>
      </c>
      <c r="V52" s="11">
        <f t="shared" si="26"/>
        <v>1.506E-2</v>
      </c>
      <c r="W52" s="15">
        <f t="shared" si="27"/>
        <v>2.9430000000000001E-2</v>
      </c>
    </row>
    <row r="53" spans="2:23" x14ac:dyDescent="0.25">
      <c r="B53" s="4">
        <v>43</v>
      </c>
      <c r="C53" s="5">
        <v>1.7489999999999999E-2</v>
      </c>
      <c r="D53" s="11">
        <f t="shared" si="14"/>
        <v>1.3010000000000001E-2</v>
      </c>
      <c r="E53" s="15">
        <f t="shared" si="15"/>
        <v>2.7490000000000001E-2</v>
      </c>
      <c r="F53" s="5">
        <v>1.095E-2</v>
      </c>
      <c r="G53" s="11">
        <f t="shared" si="16"/>
        <v>8.3099999999999997E-3</v>
      </c>
      <c r="H53" s="15">
        <f t="shared" si="17"/>
        <v>2.095E-2</v>
      </c>
      <c r="I53" s="5">
        <v>2.1569999999999999E-2</v>
      </c>
      <c r="J53" s="11">
        <f t="shared" si="18"/>
        <v>1.66E-2</v>
      </c>
      <c r="K53" s="15">
        <f t="shared" si="19"/>
        <v>3.1570000000000001E-2</v>
      </c>
      <c r="L53" s="5">
        <v>1.09E-2</v>
      </c>
      <c r="M53" s="11">
        <f t="shared" si="20"/>
        <v>8.2500000000000004E-3</v>
      </c>
      <c r="N53" s="15">
        <f t="shared" si="21"/>
        <v>2.0899999999999998E-2</v>
      </c>
      <c r="O53" s="5">
        <v>1.1809999999999999E-2</v>
      </c>
      <c r="P53" s="11">
        <f t="shared" si="22"/>
        <v>8.8800000000000007E-3</v>
      </c>
      <c r="Q53" s="15">
        <f t="shared" si="23"/>
        <v>2.181E-2</v>
      </c>
      <c r="R53" s="5">
        <v>1.6719999999999999E-2</v>
      </c>
      <c r="S53" s="11">
        <f t="shared" si="24"/>
        <v>1.2319999999999999E-2</v>
      </c>
      <c r="T53" s="15">
        <f t="shared" si="25"/>
        <v>2.6720000000000001E-2</v>
      </c>
      <c r="U53" s="5">
        <v>1.9789999999999999E-2</v>
      </c>
      <c r="V53" s="11">
        <f t="shared" si="26"/>
        <v>1.533E-2</v>
      </c>
      <c r="W53" s="15">
        <f t="shared" si="27"/>
        <v>2.9790000000000001E-2</v>
      </c>
    </row>
    <row r="54" spans="2:23" x14ac:dyDescent="0.25">
      <c r="B54" s="4">
        <v>44</v>
      </c>
      <c r="C54" s="5">
        <v>1.788E-2</v>
      </c>
      <c r="D54" s="11">
        <f t="shared" si="14"/>
        <v>1.332E-2</v>
      </c>
      <c r="E54" s="15">
        <f t="shared" si="15"/>
        <v>2.7879999999999999E-2</v>
      </c>
      <c r="F54" s="5">
        <v>1.081E-2</v>
      </c>
      <c r="G54" s="11">
        <f t="shared" si="16"/>
        <v>8.2199999999999999E-3</v>
      </c>
      <c r="H54" s="15">
        <f t="shared" si="17"/>
        <v>2.0809999999999999E-2</v>
      </c>
      <c r="I54" s="5">
        <v>2.1510000000000001E-2</v>
      </c>
      <c r="J54" s="11">
        <f t="shared" si="18"/>
        <v>1.6580000000000001E-2</v>
      </c>
      <c r="K54" s="15">
        <f t="shared" si="19"/>
        <v>3.1510000000000003E-2</v>
      </c>
      <c r="L54" s="5">
        <v>1.1209999999999999E-2</v>
      </c>
      <c r="M54" s="11">
        <f t="shared" si="20"/>
        <v>8.4899999999999993E-3</v>
      </c>
      <c r="N54" s="15">
        <f t="shared" si="21"/>
        <v>2.121E-2</v>
      </c>
      <c r="O54" s="5">
        <v>1.226E-2</v>
      </c>
      <c r="P54" s="11">
        <f t="shared" si="22"/>
        <v>9.2300000000000004E-3</v>
      </c>
      <c r="Q54" s="15">
        <f t="shared" si="23"/>
        <v>2.2259999999999999E-2</v>
      </c>
      <c r="R54" s="5">
        <v>1.7139999999999999E-2</v>
      </c>
      <c r="S54" s="11">
        <f t="shared" si="24"/>
        <v>1.265E-2</v>
      </c>
      <c r="T54" s="15">
        <f t="shared" si="25"/>
        <v>2.7140000000000001E-2</v>
      </c>
      <c r="U54" s="5">
        <v>2.0140000000000002E-2</v>
      </c>
      <c r="V54" s="11">
        <f t="shared" si="26"/>
        <v>1.559E-2</v>
      </c>
      <c r="W54" s="15">
        <f t="shared" si="27"/>
        <v>3.014E-2</v>
      </c>
    </row>
    <row r="55" spans="2:23" ht="15.75" thickBot="1" x14ac:dyDescent="0.3">
      <c r="B55" s="6">
        <v>45</v>
      </c>
      <c r="C55" s="7">
        <v>1.8259999999999998E-2</v>
      </c>
      <c r="D55" s="12">
        <f t="shared" si="14"/>
        <v>1.362E-2</v>
      </c>
      <c r="E55" s="16">
        <f t="shared" si="15"/>
        <v>2.826E-2</v>
      </c>
      <c r="F55" s="7">
        <v>1.069E-2</v>
      </c>
      <c r="G55" s="12">
        <f t="shared" si="16"/>
        <v>8.1399999999999997E-3</v>
      </c>
      <c r="H55" s="16">
        <f t="shared" si="17"/>
        <v>2.069E-2</v>
      </c>
      <c r="I55" s="7">
        <v>2.1479999999999999E-2</v>
      </c>
      <c r="J55" s="12">
        <f t="shared" si="18"/>
        <v>1.6590000000000001E-2</v>
      </c>
      <c r="K55" s="16">
        <f t="shared" si="19"/>
        <v>3.1480000000000001E-2</v>
      </c>
      <c r="L55" s="7">
        <v>1.1509999999999999E-2</v>
      </c>
      <c r="M55" s="12">
        <f t="shared" si="20"/>
        <v>8.7200000000000003E-3</v>
      </c>
      <c r="N55" s="16">
        <f t="shared" si="21"/>
        <v>2.1510000000000001E-2</v>
      </c>
      <c r="O55" s="7">
        <v>1.2699999999999999E-2</v>
      </c>
      <c r="P55" s="12">
        <f t="shared" si="22"/>
        <v>9.5600000000000008E-3</v>
      </c>
      <c r="Q55" s="16">
        <f t="shared" si="23"/>
        <v>2.2700000000000001E-2</v>
      </c>
      <c r="R55" s="7">
        <v>1.753E-2</v>
      </c>
      <c r="S55" s="12">
        <f t="shared" si="24"/>
        <v>1.2970000000000001E-2</v>
      </c>
      <c r="T55" s="16">
        <f t="shared" si="25"/>
        <v>2.7529999999999999E-2</v>
      </c>
      <c r="U55" s="7">
        <v>2.0469999999999999E-2</v>
      </c>
      <c r="V55" s="12">
        <f t="shared" si="26"/>
        <v>1.585E-2</v>
      </c>
      <c r="W55" s="16">
        <f t="shared" si="27"/>
        <v>3.0470000000000001E-2</v>
      </c>
    </row>
    <row r="56" spans="2:23" x14ac:dyDescent="0.25">
      <c r="B56" s="2">
        <v>46</v>
      </c>
      <c r="C56" s="3">
        <v>1.8630000000000001E-2</v>
      </c>
      <c r="D56" s="10">
        <f t="shared" si="14"/>
        <v>1.392E-2</v>
      </c>
      <c r="E56" s="14">
        <f t="shared" si="15"/>
        <v>2.8629999999999999E-2</v>
      </c>
      <c r="F56" s="3">
        <v>1.061E-2</v>
      </c>
      <c r="G56" s="10">
        <f t="shared" si="16"/>
        <v>8.09E-3</v>
      </c>
      <c r="H56" s="14">
        <f t="shared" si="17"/>
        <v>2.061E-2</v>
      </c>
      <c r="I56" s="3">
        <v>2.1479999999999999E-2</v>
      </c>
      <c r="J56" s="10">
        <f t="shared" si="18"/>
        <v>1.661E-2</v>
      </c>
      <c r="K56" s="14">
        <f t="shared" si="19"/>
        <v>3.1480000000000001E-2</v>
      </c>
      <c r="L56" s="3">
        <v>1.18E-2</v>
      </c>
      <c r="M56" s="10">
        <f t="shared" si="20"/>
        <v>8.94E-3</v>
      </c>
      <c r="N56" s="14">
        <f t="shared" si="21"/>
        <v>2.18E-2</v>
      </c>
      <c r="O56" s="3">
        <v>1.3129999999999999E-2</v>
      </c>
      <c r="P56" s="10">
        <f t="shared" si="22"/>
        <v>9.9000000000000008E-3</v>
      </c>
      <c r="Q56" s="14">
        <f t="shared" si="23"/>
        <v>2.3130000000000001E-2</v>
      </c>
      <c r="R56" s="3">
        <v>1.7919999999999998E-2</v>
      </c>
      <c r="S56" s="10">
        <f t="shared" si="24"/>
        <v>1.328E-2</v>
      </c>
      <c r="T56" s="14">
        <f t="shared" si="25"/>
        <v>2.792E-2</v>
      </c>
      <c r="U56" s="3">
        <v>2.0789999999999999E-2</v>
      </c>
      <c r="V56" s="10">
        <f t="shared" si="26"/>
        <v>1.609E-2</v>
      </c>
      <c r="W56" s="14">
        <f t="shared" si="27"/>
        <v>3.0790000000000001E-2</v>
      </c>
    </row>
    <row r="57" spans="2:23" x14ac:dyDescent="0.25">
      <c r="B57" s="4">
        <v>47</v>
      </c>
      <c r="C57" s="5">
        <v>1.899E-2</v>
      </c>
      <c r="D57" s="11">
        <f t="shared" si="14"/>
        <v>1.421E-2</v>
      </c>
      <c r="E57" s="15">
        <f t="shared" si="15"/>
        <v>2.8989999999999998E-2</v>
      </c>
      <c r="F57" s="5">
        <v>1.056E-2</v>
      </c>
      <c r="G57" s="11">
        <f t="shared" si="16"/>
        <v>8.0700000000000008E-3</v>
      </c>
      <c r="H57" s="15">
        <f t="shared" si="17"/>
        <v>2.0559999999999998E-2</v>
      </c>
      <c r="I57" s="5">
        <v>2.1489999999999999E-2</v>
      </c>
      <c r="J57" s="11">
        <f t="shared" si="18"/>
        <v>1.6639999999999999E-2</v>
      </c>
      <c r="K57" s="15">
        <f t="shared" si="19"/>
        <v>3.1489999999999997E-2</v>
      </c>
      <c r="L57" s="5">
        <v>1.208E-2</v>
      </c>
      <c r="M57" s="11">
        <f t="shared" si="20"/>
        <v>9.1599999999999997E-3</v>
      </c>
      <c r="N57" s="15">
        <f t="shared" si="21"/>
        <v>2.2079999999999999E-2</v>
      </c>
      <c r="O57" s="5">
        <v>1.355E-2</v>
      </c>
      <c r="P57" s="11">
        <f t="shared" si="22"/>
        <v>1.022E-2</v>
      </c>
      <c r="Q57" s="15">
        <f t="shared" si="23"/>
        <v>2.3550000000000001E-2</v>
      </c>
      <c r="R57" s="5">
        <v>1.8290000000000001E-2</v>
      </c>
      <c r="S57" s="11">
        <f t="shared" si="24"/>
        <v>1.358E-2</v>
      </c>
      <c r="T57" s="15">
        <f t="shared" si="25"/>
        <v>2.8289999999999999E-2</v>
      </c>
      <c r="U57" s="5">
        <v>2.1100000000000001E-2</v>
      </c>
      <c r="V57" s="11">
        <f t="shared" si="26"/>
        <v>1.634E-2</v>
      </c>
      <c r="W57" s="15">
        <f t="shared" si="27"/>
        <v>3.1099999999999999E-2</v>
      </c>
    </row>
    <row r="58" spans="2:23" x14ac:dyDescent="0.25">
      <c r="B58" s="4">
        <v>48</v>
      </c>
      <c r="C58" s="5">
        <v>1.933E-2</v>
      </c>
      <c r="D58" s="11">
        <f t="shared" si="14"/>
        <v>1.4489999999999999E-2</v>
      </c>
      <c r="E58" s="15">
        <f t="shared" si="15"/>
        <v>2.9329999999999998E-2</v>
      </c>
      <c r="F58" s="5">
        <v>1.057E-2</v>
      </c>
      <c r="G58" s="11">
        <f t="shared" si="16"/>
        <v>8.09E-3</v>
      </c>
      <c r="H58" s="15">
        <f t="shared" si="17"/>
        <v>2.0570000000000001E-2</v>
      </c>
      <c r="I58" s="5">
        <v>2.154E-2</v>
      </c>
      <c r="J58" s="11">
        <f t="shared" si="18"/>
        <v>1.67E-2</v>
      </c>
      <c r="K58" s="15">
        <f t="shared" si="19"/>
        <v>3.1539999999999999E-2</v>
      </c>
      <c r="L58" s="5">
        <v>1.235E-2</v>
      </c>
      <c r="M58" s="11">
        <f t="shared" si="20"/>
        <v>9.3799999999999994E-3</v>
      </c>
      <c r="N58" s="15">
        <f t="shared" si="21"/>
        <v>2.2349999999999998E-2</v>
      </c>
      <c r="O58" s="5">
        <v>1.396E-2</v>
      </c>
      <c r="P58" s="11">
        <f t="shared" si="22"/>
        <v>1.055E-2</v>
      </c>
      <c r="Q58" s="15">
        <f t="shared" si="23"/>
        <v>2.3959999999999999E-2</v>
      </c>
      <c r="R58" s="5">
        <v>1.864E-2</v>
      </c>
      <c r="S58" s="11">
        <f t="shared" si="24"/>
        <v>1.3860000000000001E-2</v>
      </c>
      <c r="T58" s="15">
        <f t="shared" si="25"/>
        <v>2.8639999999999999E-2</v>
      </c>
      <c r="U58" s="5">
        <v>2.1399999999999999E-2</v>
      </c>
      <c r="V58" s="11">
        <f t="shared" si="26"/>
        <v>1.6570000000000001E-2</v>
      </c>
      <c r="W58" s="15">
        <f t="shared" si="27"/>
        <v>3.1399999999999997E-2</v>
      </c>
    </row>
    <row r="59" spans="2:23" x14ac:dyDescent="0.25">
      <c r="B59" s="4">
        <v>49</v>
      </c>
      <c r="C59" s="5">
        <v>1.9650000000000001E-2</v>
      </c>
      <c r="D59" s="11">
        <f t="shared" si="14"/>
        <v>1.4749999999999999E-2</v>
      </c>
      <c r="E59" s="15">
        <f t="shared" si="15"/>
        <v>2.9649999999999999E-2</v>
      </c>
      <c r="F59" s="5">
        <v>1.0619999999999999E-2</v>
      </c>
      <c r="G59" s="11">
        <f t="shared" si="16"/>
        <v>8.1399999999999997E-3</v>
      </c>
      <c r="H59" s="15">
        <f t="shared" si="17"/>
        <v>2.0619999999999999E-2</v>
      </c>
      <c r="I59" s="5">
        <v>2.1600000000000001E-2</v>
      </c>
      <c r="J59" s="11">
        <f t="shared" si="18"/>
        <v>1.677E-2</v>
      </c>
      <c r="K59" s="15">
        <f t="shared" si="19"/>
        <v>3.1600000000000003E-2</v>
      </c>
      <c r="L59" s="5">
        <v>1.2619999999999999E-2</v>
      </c>
      <c r="M59" s="11">
        <f t="shared" si="20"/>
        <v>9.5899999999999996E-3</v>
      </c>
      <c r="N59" s="15">
        <f t="shared" si="21"/>
        <v>2.2620000000000001E-2</v>
      </c>
      <c r="O59" s="5">
        <v>1.435E-2</v>
      </c>
      <c r="P59" s="11">
        <f t="shared" si="22"/>
        <v>1.085E-2</v>
      </c>
      <c r="Q59" s="15">
        <f t="shared" si="23"/>
        <v>2.435E-2</v>
      </c>
      <c r="R59" s="5">
        <v>1.898E-2</v>
      </c>
      <c r="S59" s="11">
        <f t="shared" si="24"/>
        <v>1.414E-2</v>
      </c>
      <c r="T59" s="15">
        <f t="shared" si="25"/>
        <v>2.8979999999999999E-2</v>
      </c>
      <c r="U59" s="5">
        <v>2.1690000000000001E-2</v>
      </c>
      <c r="V59" s="11">
        <f t="shared" si="26"/>
        <v>1.6799999999999999E-2</v>
      </c>
      <c r="W59" s="15">
        <f t="shared" si="27"/>
        <v>3.1690000000000003E-2</v>
      </c>
    </row>
    <row r="60" spans="2:23" x14ac:dyDescent="0.25">
      <c r="B60" s="6">
        <v>50</v>
      </c>
      <c r="C60" s="7">
        <v>1.9970000000000002E-2</v>
      </c>
      <c r="D60" s="12">
        <f t="shared" si="14"/>
        <v>1.5010000000000001E-2</v>
      </c>
      <c r="E60" s="16">
        <f t="shared" si="15"/>
        <v>2.997E-2</v>
      </c>
      <c r="F60" s="7">
        <v>1.0710000000000001E-2</v>
      </c>
      <c r="G60" s="12">
        <f t="shared" si="16"/>
        <v>8.2199999999999999E-3</v>
      </c>
      <c r="H60" s="16">
        <f t="shared" si="17"/>
        <v>2.0709999999999999E-2</v>
      </c>
      <c r="I60" s="7">
        <v>2.1690000000000001E-2</v>
      </c>
      <c r="J60" s="12">
        <f t="shared" si="18"/>
        <v>1.687E-2</v>
      </c>
      <c r="K60" s="16">
        <f t="shared" si="19"/>
        <v>3.1690000000000003E-2</v>
      </c>
      <c r="L60" s="7">
        <v>1.2869999999999999E-2</v>
      </c>
      <c r="M60" s="12">
        <f t="shared" si="20"/>
        <v>9.7900000000000001E-3</v>
      </c>
      <c r="N60" s="16">
        <f t="shared" si="21"/>
        <v>2.2870000000000001E-2</v>
      </c>
      <c r="O60" s="7">
        <v>1.473E-2</v>
      </c>
      <c r="P60" s="12">
        <f t="shared" si="22"/>
        <v>1.115E-2</v>
      </c>
      <c r="Q60" s="16">
        <f t="shared" si="23"/>
        <v>2.4729999999999999E-2</v>
      </c>
      <c r="R60" s="7">
        <v>1.9310000000000001E-2</v>
      </c>
      <c r="S60" s="12">
        <f t="shared" si="24"/>
        <v>1.4420000000000001E-2</v>
      </c>
      <c r="T60" s="16">
        <f t="shared" si="25"/>
        <v>2.9309999999999999E-2</v>
      </c>
      <c r="U60" s="7">
        <v>2.196E-2</v>
      </c>
      <c r="V60" s="12">
        <f t="shared" si="26"/>
        <v>1.7010000000000001E-2</v>
      </c>
      <c r="W60" s="16">
        <f t="shared" si="27"/>
        <v>3.1960000000000002E-2</v>
      </c>
    </row>
    <row r="61" spans="2:23" x14ac:dyDescent="0.25">
      <c r="B61" s="4">
        <v>51</v>
      </c>
      <c r="C61" s="5">
        <v>2.027E-2</v>
      </c>
      <c r="D61" s="11">
        <f t="shared" si="14"/>
        <v>1.5259999999999999E-2</v>
      </c>
      <c r="E61" s="15">
        <f t="shared" si="15"/>
        <v>3.0269999999999998E-2</v>
      </c>
      <c r="F61" s="5">
        <v>1.086E-2</v>
      </c>
      <c r="G61" s="11">
        <f t="shared" si="16"/>
        <v>8.3400000000000002E-3</v>
      </c>
      <c r="H61" s="15">
        <f t="shared" si="17"/>
        <v>2.086E-2</v>
      </c>
      <c r="I61" s="5">
        <v>2.18E-2</v>
      </c>
      <c r="J61" s="11">
        <f t="shared" si="18"/>
        <v>1.6969999999999999E-2</v>
      </c>
      <c r="K61" s="15">
        <f t="shared" si="19"/>
        <v>3.1800000000000002E-2</v>
      </c>
      <c r="L61" s="5">
        <v>1.311E-2</v>
      </c>
      <c r="M61" s="11">
        <f t="shared" si="20"/>
        <v>9.9799999999999993E-3</v>
      </c>
      <c r="N61" s="15">
        <f t="shared" si="21"/>
        <v>2.3109999999999999E-2</v>
      </c>
      <c r="O61" s="5">
        <v>1.5100000000000001E-2</v>
      </c>
      <c r="P61" s="11">
        <f t="shared" si="22"/>
        <v>1.145E-2</v>
      </c>
      <c r="Q61" s="15">
        <f t="shared" si="23"/>
        <v>2.5100000000000001E-2</v>
      </c>
      <c r="R61" s="5">
        <v>1.9630000000000002E-2</v>
      </c>
      <c r="S61" s="11">
        <f t="shared" si="24"/>
        <v>1.468E-2</v>
      </c>
      <c r="T61" s="15">
        <f t="shared" si="25"/>
        <v>2.963E-2</v>
      </c>
      <c r="U61" s="5">
        <v>2.223E-2</v>
      </c>
      <c r="V61" s="11">
        <f t="shared" si="26"/>
        <v>1.7229999999999999E-2</v>
      </c>
      <c r="W61" s="15">
        <f t="shared" si="27"/>
        <v>3.2230000000000002E-2</v>
      </c>
    </row>
    <row r="62" spans="2:23" x14ac:dyDescent="0.25">
      <c r="B62" s="4">
        <v>52</v>
      </c>
      <c r="C62" s="5">
        <v>2.0570000000000001E-2</v>
      </c>
      <c r="D62" s="11">
        <f t="shared" si="14"/>
        <v>1.5509999999999999E-2</v>
      </c>
      <c r="E62" s="15">
        <f t="shared" si="15"/>
        <v>3.057E-2</v>
      </c>
      <c r="F62" s="5">
        <v>1.1050000000000001E-2</v>
      </c>
      <c r="G62" s="11">
        <f t="shared" si="16"/>
        <v>8.5000000000000006E-3</v>
      </c>
      <c r="H62" s="15">
        <f t="shared" si="17"/>
        <v>2.1049999999999999E-2</v>
      </c>
      <c r="I62" s="5">
        <v>2.1930000000000002E-2</v>
      </c>
      <c r="J62" s="11">
        <f t="shared" si="18"/>
        <v>1.7090000000000001E-2</v>
      </c>
      <c r="K62" s="15">
        <f t="shared" si="19"/>
        <v>3.193E-2</v>
      </c>
      <c r="L62" s="5">
        <v>1.3350000000000001E-2</v>
      </c>
      <c r="M62" s="11">
        <f t="shared" si="20"/>
        <v>1.018E-2</v>
      </c>
      <c r="N62" s="15">
        <f t="shared" si="21"/>
        <v>2.3349999999999999E-2</v>
      </c>
      <c r="O62" s="5">
        <v>1.546E-2</v>
      </c>
      <c r="P62" s="11">
        <f t="shared" si="22"/>
        <v>1.1730000000000001E-2</v>
      </c>
      <c r="Q62" s="15">
        <f t="shared" si="23"/>
        <v>2.546E-2</v>
      </c>
      <c r="R62" s="5">
        <v>1.993E-2</v>
      </c>
      <c r="S62" s="11">
        <f t="shared" si="24"/>
        <v>1.4930000000000001E-2</v>
      </c>
      <c r="T62" s="15">
        <f t="shared" si="25"/>
        <v>2.9929999999999998E-2</v>
      </c>
      <c r="U62" s="5">
        <v>2.249E-2</v>
      </c>
      <c r="V62" s="11">
        <f t="shared" si="26"/>
        <v>1.7440000000000001E-2</v>
      </c>
      <c r="W62" s="15">
        <f t="shared" si="27"/>
        <v>3.2489999999999998E-2</v>
      </c>
    </row>
    <row r="63" spans="2:23" x14ac:dyDescent="0.25">
      <c r="B63" s="4">
        <v>53</v>
      </c>
      <c r="C63" s="5">
        <v>2.085E-2</v>
      </c>
      <c r="D63" s="11">
        <f t="shared" si="14"/>
        <v>1.575E-2</v>
      </c>
      <c r="E63" s="15">
        <f t="shared" si="15"/>
        <v>3.0849999999999999E-2</v>
      </c>
      <c r="F63" s="5">
        <v>1.1259999999999999E-2</v>
      </c>
      <c r="G63" s="11">
        <f t="shared" si="16"/>
        <v>8.6700000000000006E-3</v>
      </c>
      <c r="H63" s="15">
        <f t="shared" si="17"/>
        <v>2.1260000000000001E-2</v>
      </c>
      <c r="I63" s="5">
        <v>2.206E-2</v>
      </c>
      <c r="J63" s="11">
        <f t="shared" si="18"/>
        <v>1.721E-2</v>
      </c>
      <c r="K63" s="15">
        <f t="shared" si="19"/>
        <v>3.2059999999999998E-2</v>
      </c>
      <c r="L63" s="5">
        <v>1.358E-2</v>
      </c>
      <c r="M63" s="11">
        <f t="shared" si="20"/>
        <v>1.0359999999999999E-2</v>
      </c>
      <c r="N63" s="15">
        <f t="shared" si="21"/>
        <v>2.358E-2</v>
      </c>
      <c r="O63" s="5">
        <v>1.5810000000000001E-2</v>
      </c>
      <c r="P63" s="11">
        <f t="shared" si="22"/>
        <v>1.201E-2</v>
      </c>
      <c r="Q63" s="15">
        <f t="shared" si="23"/>
        <v>2.581E-2</v>
      </c>
      <c r="R63" s="5">
        <v>2.0230000000000001E-2</v>
      </c>
      <c r="S63" s="11">
        <f t="shared" si="24"/>
        <v>1.519E-2</v>
      </c>
      <c r="T63" s="15">
        <f t="shared" si="25"/>
        <v>3.023E-2</v>
      </c>
      <c r="U63" s="5">
        <v>2.273E-2</v>
      </c>
      <c r="V63" s="11">
        <f t="shared" si="26"/>
        <v>1.7639999999999999E-2</v>
      </c>
      <c r="W63" s="15">
        <f t="shared" si="27"/>
        <v>3.2730000000000002E-2</v>
      </c>
    </row>
    <row r="64" spans="2:23" x14ac:dyDescent="0.25">
      <c r="B64" s="4">
        <v>54</v>
      </c>
      <c r="C64" s="5">
        <v>2.1129999999999999E-2</v>
      </c>
      <c r="D64" s="11">
        <f t="shared" si="14"/>
        <v>1.5990000000000001E-2</v>
      </c>
      <c r="E64" s="15">
        <f t="shared" si="15"/>
        <v>3.1130000000000001E-2</v>
      </c>
      <c r="F64" s="5">
        <v>1.1509999999999999E-2</v>
      </c>
      <c r="G64" s="11">
        <f t="shared" si="16"/>
        <v>8.8699999999999994E-3</v>
      </c>
      <c r="H64" s="15">
        <f t="shared" si="17"/>
        <v>2.1510000000000001E-2</v>
      </c>
      <c r="I64" s="5">
        <v>2.2210000000000001E-2</v>
      </c>
      <c r="J64" s="11">
        <f t="shared" si="18"/>
        <v>1.7340000000000001E-2</v>
      </c>
      <c r="K64" s="15">
        <f t="shared" si="19"/>
        <v>3.2210000000000003E-2</v>
      </c>
      <c r="L64" s="5">
        <v>1.38E-2</v>
      </c>
      <c r="M64" s="11">
        <f t="shared" si="20"/>
        <v>1.0540000000000001E-2</v>
      </c>
      <c r="N64" s="15">
        <f t="shared" si="21"/>
        <v>2.3800000000000002E-2</v>
      </c>
      <c r="O64" s="5">
        <v>1.6150000000000001E-2</v>
      </c>
      <c r="P64" s="11">
        <f t="shared" si="22"/>
        <v>1.2290000000000001E-2</v>
      </c>
      <c r="Q64" s="15">
        <f t="shared" si="23"/>
        <v>2.615E-2</v>
      </c>
      <c r="R64" s="5">
        <v>2.052E-2</v>
      </c>
      <c r="S64" s="11">
        <f t="shared" si="24"/>
        <v>1.5429999999999999E-2</v>
      </c>
      <c r="T64" s="15">
        <f t="shared" si="25"/>
        <v>3.0519999999999999E-2</v>
      </c>
      <c r="U64" s="5">
        <v>2.2970000000000001E-2</v>
      </c>
      <c r="V64" s="11">
        <f t="shared" si="26"/>
        <v>1.7840000000000002E-2</v>
      </c>
      <c r="W64" s="15">
        <f t="shared" si="27"/>
        <v>3.2969999999999999E-2</v>
      </c>
    </row>
    <row r="65" spans="2:23" x14ac:dyDescent="0.25">
      <c r="B65" s="6">
        <v>55</v>
      </c>
      <c r="C65" s="7">
        <v>2.1389999999999999E-2</v>
      </c>
      <c r="D65" s="12">
        <f t="shared" si="14"/>
        <v>1.6209999999999999E-2</v>
      </c>
      <c r="E65" s="16">
        <f t="shared" si="15"/>
        <v>3.1390000000000001E-2</v>
      </c>
      <c r="F65" s="7">
        <v>1.176E-2</v>
      </c>
      <c r="G65" s="12">
        <f t="shared" si="16"/>
        <v>9.0699999999999999E-3</v>
      </c>
      <c r="H65" s="16">
        <f t="shared" si="17"/>
        <v>2.1760000000000002E-2</v>
      </c>
      <c r="I65" s="7">
        <v>2.2360000000000001E-2</v>
      </c>
      <c r="J65" s="12">
        <f t="shared" si="18"/>
        <v>1.7469999999999999E-2</v>
      </c>
      <c r="K65" s="16">
        <f t="shared" si="19"/>
        <v>3.236E-2</v>
      </c>
      <c r="L65" s="7">
        <v>1.4019999999999999E-2</v>
      </c>
      <c r="M65" s="12">
        <f t="shared" si="20"/>
        <v>1.072E-2</v>
      </c>
      <c r="N65" s="16">
        <f t="shared" si="21"/>
        <v>2.402E-2</v>
      </c>
      <c r="O65" s="7">
        <v>1.6469999999999999E-2</v>
      </c>
      <c r="P65" s="12">
        <f t="shared" si="22"/>
        <v>1.255E-2</v>
      </c>
      <c r="Q65" s="16">
        <f t="shared" si="23"/>
        <v>2.647E-2</v>
      </c>
      <c r="R65" s="7">
        <v>2.0789999999999999E-2</v>
      </c>
      <c r="S65" s="12">
        <f t="shared" si="24"/>
        <v>1.566E-2</v>
      </c>
      <c r="T65" s="16">
        <f t="shared" si="25"/>
        <v>3.0790000000000001E-2</v>
      </c>
      <c r="U65" s="7">
        <v>2.3210000000000001E-2</v>
      </c>
      <c r="V65" s="12">
        <f t="shared" si="26"/>
        <v>1.804E-2</v>
      </c>
      <c r="W65" s="16">
        <f t="shared" si="27"/>
        <v>3.3210000000000003E-2</v>
      </c>
    </row>
    <row r="66" spans="2:23" x14ac:dyDescent="0.25">
      <c r="B66" s="4">
        <v>56</v>
      </c>
      <c r="C66" s="5">
        <v>2.1649999999999999E-2</v>
      </c>
      <c r="D66" s="11">
        <f t="shared" si="14"/>
        <v>1.643E-2</v>
      </c>
      <c r="E66" s="15">
        <f t="shared" si="15"/>
        <v>3.1649999999999998E-2</v>
      </c>
      <c r="F66" s="5">
        <v>1.204E-2</v>
      </c>
      <c r="G66" s="11">
        <f t="shared" si="16"/>
        <v>9.2899999999999996E-3</v>
      </c>
      <c r="H66" s="15">
        <f t="shared" si="17"/>
        <v>2.2040000000000001E-2</v>
      </c>
      <c r="I66" s="5">
        <v>2.2519999999999998E-2</v>
      </c>
      <c r="J66" s="11">
        <f t="shared" si="18"/>
        <v>1.762E-2</v>
      </c>
      <c r="K66" s="15">
        <f t="shared" si="19"/>
        <v>3.252E-2</v>
      </c>
      <c r="L66" s="5">
        <v>1.422E-2</v>
      </c>
      <c r="M66" s="11">
        <f t="shared" si="20"/>
        <v>1.089E-2</v>
      </c>
      <c r="N66" s="15">
        <f t="shared" si="21"/>
        <v>2.4219999999999998E-2</v>
      </c>
      <c r="O66" s="5">
        <v>1.6789999999999999E-2</v>
      </c>
      <c r="P66" s="11">
        <f t="shared" si="22"/>
        <v>1.281E-2</v>
      </c>
      <c r="Q66" s="15">
        <f t="shared" si="23"/>
        <v>2.6790000000000001E-2</v>
      </c>
      <c r="R66" s="5">
        <v>2.1059999999999999E-2</v>
      </c>
      <c r="S66" s="11">
        <f t="shared" si="24"/>
        <v>1.5900000000000001E-2</v>
      </c>
      <c r="T66" s="15">
        <f t="shared" si="25"/>
        <v>3.1060000000000001E-2</v>
      </c>
      <c r="U66" s="5">
        <v>2.3429999999999999E-2</v>
      </c>
      <c r="V66" s="11">
        <f t="shared" si="26"/>
        <v>1.822E-2</v>
      </c>
      <c r="W66" s="15">
        <f t="shared" si="27"/>
        <v>3.3430000000000001E-2</v>
      </c>
    </row>
    <row r="67" spans="2:23" x14ac:dyDescent="0.25">
      <c r="B67" s="4">
        <v>57</v>
      </c>
      <c r="C67" s="5">
        <v>2.189E-2</v>
      </c>
      <c r="D67" s="11">
        <f t="shared" si="14"/>
        <v>1.6639999999999999E-2</v>
      </c>
      <c r="E67" s="15">
        <f t="shared" si="15"/>
        <v>3.1890000000000002E-2</v>
      </c>
      <c r="F67" s="5">
        <v>1.2319999999999999E-2</v>
      </c>
      <c r="G67" s="11">
        <f t="shared" si="16"/>
        <v>9.5200000000000007E-3</v>
      </c>
      <c r="H67" s="15">
        <f t="shared" si="17"/>
        <v>2.232E-2</v>
      </c>
      <c r="I67" s="5">
        <v>2.2679999999999999E-2</v>
      </c>
      <c r="J67" s="11">
        <f t="shared" si="18"/>
        <v>1.7760000000000001E-2</v>
      </c>
      <c r="K67" s="15">
        <f t="shared" si="19"/>
        <v>3.2680000000000001E-2</v>
      </c>
      <c r="L67" s="5">
        <v>1.4420000000000001E-2</v>
      </c>
      <c r="M67" s="11">
        <f t="shared" si="20"/>
        <v>1.106E-2</v>
      </c>
      <c r="N67" s="15">
        <f t="shared" si="21"/>
        <v>2.4420000000000001E-2</v>
      </c>
      <c r="O67" s="5">
        <v>1.7100000000000001E-2</v>
      </c>
      <c r="P67" s="11">
        <f t="shared" si="22"/>
        <v>1.306E-2</v>
      </c>
      <c r="Q67" s="15">
        <f t="shared" si="23"/>
        <v>2.7099999999999999E-2</v>
      </c>
      <c r="R67" s="5">
        <v>2.1319999999999999E-2</v>
      </c>
      <c r="S67" s="11">
        <f t="shared" si="24"/>
        <v>1.6119999999999999E-2</v>
      </c>
      <c r="T67" s="15">
        <f t="shared" si="25"/>
        <v>3.1320000000000001E-2</v>
      </c>
      <c r="U67" s="5">
        <v>2.3650000000000001E-2</v>
      </c>
      <c r="V67" s="11">
        <f t="shared" si="26"/>
        <v>1.8409999999999999E-2</v>
      </c>
      <c r="W67" s="15">
        <f t="shared" si="27"/>
        <v>3.3649999999999999E-2</v>
      </c>
    </row>
    <row r="68" spans="2:23" x14ac:dyDescent="0.25">
      <c r="B68" s="4">
        <v>58</v>
      </c>
      <c r="C68" s="5">
        <v>2.213E-2</v>
      </c>
      <c r="D68" s="11">
        <f t="shared" si="14"/>
        <v>1.685E-2</v>
      </c>
      <c r="E68" s="15">
        <f t="shared" si="15"/>
        <v>3.2129999999999999E-2</v>
      </c>
      <c r="F68" s="5">
        <v>1.261E-2</v>
      </c>
      <c r="G68" s="11">
        <f t="shared" si="16"/>
        <v>9.75E-3</v>
      </c>
      <c r="H68" s="15">
        <f t="shared" si="17"/>
        <v>2.2610000000000002E-2</v>
      </c>
      <c r="I68" s="5">
        <v>2.2839999999999999E-2</v>
      </c>
      <c r="J68" s="11">
        <f t="shared" si="18"/>
        <v>1.7899999999999999E-2</v>
      </c>
      <c r="K68" s="15">
        <f t="shared" si="19"/>
        <v>3.2840000000000001E-2</v>
      </c>
      <c r="L68" s="5">
        <v>1.4619999999999999E-2</v>
      </c>
      <c r="M68" s="11">
        <f t="shared" si="20"/>
        <v>1.1220000000000001E-2</v>
      </c>
      <c r="N68" s="15">
        <f t="shared" si="21"/>
        <v>2.462E-2</v>
      </c>
      <c r="O68" s="5">
        <v>1.7389999999999999E-2</v>
      </c>
      <c r="P68" s="11">
        <f t="shared" si="22"/>
        <v>1.3299999999999999E-2</v>
      </c>
      <c r="Q68" s="15">
        <f t="shared" si="23"/>
        <v>2.7390000000000001E-2</v>
      </c>
      <c r="R68" s="5">
        <v>2.1559999999999999E-2</v>
      </c>
      <c r="S68" s="11">
        <f t="shared" si="24"/>
        <v>1.6330000000000001E-2</v>
      </c>
      <c r="T68" s="15">
        <f t="shared" si="25"/>
        <v>3.1559999999999998E-2</v>
      </c>
      <c r="U68" s="5">
        <v>2.385E-2</v>
      </c>
      <c r="V68" s="11">
        <f t="shared" si="26"/>
        <v>1.8579999999999999E-2</v>
      </c>
      <c r="W68" s="15">
        <f t="shared" si="27"/>
        <v>3.3849999999999998E-2</v>
      </c>
    </row>
    <row r="69" spans="2:23" x14ac:dyDescent="0.25">
      <c r="B69" s="4">
        <v>59</v>
      </c>
      <c r="C69" s="5">
        <v>2.2360000000000001E-2</v>
      </c>
      <c r="D69" s="11">
        <f t="shared" si="14"/>
        <v>1.7049999999999999E-2</v>
      </c>
      <c r="E69" s="15">
        <f t="shared" si="15"/>
        <v>3.236E-2</v>
      </c>
      <c r="F69" s="5">
        <v>1.29E-2</v>
      </c>
      <c r="G69" s="11">
        <f t="shared" si="16"/>
        <v>9.9799999999999993E-3</v>
      </c>
      <c r="H69" s="15">
        <f t="shared" si="17"/>
        <v>2.29E-2</v>
      </c>
      <c r="I69" s="5">
        <v>2.3E-2</v>
      </c>
      <c r="J69" s="11">
        <f t="shared" si="18"/>
        <v>1.804E-2</v>
      </c>
      <c r="K69" s="15">
        <f t="shared" si="19"/>
        <v>3.3000000000000002E-2</v>
      </c>
      <c r="L69" s="5">
        <v>1.481E-2</v>
      </c>
      <c r="M69" s="11">
        <f t="shared" si="20"/>
        <v>1.1379999999999999E-2</v>
      </c>
      <c r="N69" s="15">
        <f t="shared" si="21"/>
        <v>2.4809999999999999E-2</v>
      </c>
      <c r="O69" s="5">
        <v>1.7680000000000001E-2</v>
      </c>
      <c r="P69" s="11">
        <f t="shared" si="22"/>
        <v>1.354E-2</v>
      </c>
      <c r="Q69" s="15">
        <f t="shared" si="23"/>
        <v>2.768E-2</v>
      </c>
      <c r="R69" s="5">
        <v>2.181E-2</v>
      </c>
      <c r="S69" s="11">
        <f t="shared" si="24"/>
        <v>1.6549999999999999E-2</v>
      </c>
      <c r="T69" s="15">
        <f t="shared" si="25"/>
        <v>3.1809999999999998E-2</v>
      </c>
      <c r="U69" s="5">
        <v>2.4060000000000002E-2</v>
      </c>
      <c r="V69" s="11">
        <f t="shared" si="26"/>
        <v>1.8759999999999999E-2</v>
      </c>
      <c r="W69" s="15">
        <f t="shared" si="27"/>
        <v>3.406E-2</v>
      </c>
    </row>
    <row r="70" spans="2:23" ht="15.75" thickBot="1" x14ac:dyDescent="0.3">
      <c r="B70" s="6">
        <v>60</v>
      </c>
      <c r="C70" s="7">
        <v>2.2589999999999999E-2</v>
      </c>
      <c r="D70" s="12">
        <f t="shared" si="14"/>
        <v>1.7250000000000001E-2</v>
      </c>
      <c r="E70" s="16">
        <f t="shared" si="15"/>
        <v>3.2590000000000001E-2</v>
      </c>
      <c r="F70" s="7">
        <v>1.32E-2</v>
      </c>
      <c r="G70" s="12">
        <f t="shared" si="16"/>
        <v>1.023E-2</v>
      </c>
      <c r="H70" s="16">
        <f t="shared" si="17"/>
        <v>2.3199999999999998E-2</v>
      </c>
      <c r="I70" s="7">
        <v>2.317E-2</v>
      </c>
      <c r="J70" s="12">
        <f t="shared" si="18"/>
        <v>1.8190000000000001E-2</v>
      </c>
      <c r="K70" s="16">
        <f t="shared" si="19"/>
        <v>3.3169999999999998E-2</v>
      </c>
      <c r="L70" s="7">
        <v>1.499E-2</v>
      </c>
      <c r="M70" s="12">
        <f t="shared" si="20"/>
        <v>1.154E-2</v>
      </c>
      <c r="N70" s="16">
        <f t="shared" si="21"/>
        <v>2.4989999999999998E-2</v>
      </c>
      <c r="O70" s="7">
        <v>1.796E-2</v>
      </c>
      <c r="P70" s="12">
        <f t="shared" si="22"/>
        <v>1.3780000000000001E-2</v>
      </c>
      <c r="Q70" s="16">
        <f t="shared" si="23"/>
        <v>2.7959999999999999E-2</v>
      </c>
      <c r="R70" s="7">
        <v>2.2040000000000001E-2</v>
      </c>
      <c r="S70" s="12">
        <f t="shared" si="24"/>
        <v>1.6750000000000001E-2</v>
      </c>
      <c r="T70" s="16">
        <f t="shared" si="25"/>
        <v>3.2039999999999999E-2</v>
      </c>
      <c r="U70" s="7">
        <v>2.4250000000000001E-2</v>
      </c>
      <c r="V70" s="12">
        <f t="shared" si="26"/>
        <v>1.8919999999999999E-2</v>
      </c>
      <c r="W70" s="16">
        <f t="shared" si="27"/>
        <v>3.4250000000000003E-2</v>
      </c>
    </row>
    <row r="71" spans="2:23" x14ac:dyDescent="0.25">
      <c r="B71" s="2">
        <v>61</v>
      </c>
      <c r="C71" s="3">
        <v>2.281E-2</v>
      </c>
      <c r="D71" s="10">
        <f t="shared" si="14"/>
        <v>1.745E-2</v>
      </c>
      <c r="E71" s="14">
        <f t="shared" si="15"/>
        <v>3.2809999999999999E-2</v>
      </c>
      <c r="F71" s="3">
        <v>1.349E-2</v>
      </c>
      <c r="G71" s="10">
        <f t="shared" si="16"/>
        <v>1.0460000000000001E-2</v>
      </c>
      <c r="H71" s="14">
        <f t="shared" si="17"/>
        <v>2.349E-2</v>
      </c>
      <c r="I71" s="3">
        <v>2.333E-2</v>
      </c>
      <c r="J71" s="10">
        <f t="shared" si="18"/>
        <v>1.8329999999999999E-2</v>
      </c>
      <c r="K71" s="14">
        <f t="shared" si="19"/>
        <v>3.3329999999999999E-2</v>
      </c>
      <c r="L71" s="3">
        <v>1.516E-2</v>
      </c>
      <c r="M71" s="10">
        <f t="shared" si="20"/>
        <v>1.1679999999999999E-2</v>
      </c>
      <c r="N71" s="14">
        <f t="shared" si="21"/>
        <v>2.5159999999999998E-2</v>
      </c>
      <c r="O71" s="3">
        <v>1.823E-2</v>
      </c>
      <c r="P71" s="10">
        <f t="shared" si="22"/>
        <v>1.4E-2</v>
      </c>
      <c r="Q71" s="14">
        <f t="shared" si="23"/>
        <v>2.8230000000000002E-2</v>
      </c>
      <c r="R71" s="3">
        <v>2.2259999999999999E-2</v>
      </c>
      <c r="S71" s="10">
        <f t="shared" si="24"/>
        <v>1.695E-2</v>
      </c>
      <c r="T71" s="14">
        <f t="shared" si="25"/>
        <v>3.2259999999999997E-2</v>
      </c>
      <c r="U71" s="3">
        <v>2.444E-2</v>
      </c>
      <c r="V71" s="10">
        <f t="shared" si="26"/>
        <v>1.9089999999999999E-2</v>
      </c>
      <c r="W71" s="14">
        <f t="shared" si="27"/>
        <v>3.4439999999999998E-2</v>
      </c>
    </row>
    <row r="72" spans="2:23" x14ac:dyDescent="0.25">
      <c r="B72" s="4">
        <v>62</v>
      </c>
      <c r="C72" s="5">
        <v>2.3019999999999999E-2</v>
      </c>
      <c r="D72" s="11">
        <f t="shared" si="14"/>
        <v>1.7639999999999999E-2</v>
      </c>
      <c r="E72" s="15">
        <f t="shared" si="15"/>
        <v>3.3020000000000001E-2</v>
      </c>
      <c r="F72" s="5">
        <v>1.379E-2</v>
      </c>
      <c r="G72" s="11">
        <f t="shared" si="16"/>
        <v>1.0699999999999999E-2</v>
      </c>
      <c r="H72" s="15">
        <f t="shared" si="17"/>
        <v>2.3789999999999999E-2</v>
      </c>
      <c r="I72" s="5">
        <v>2.35E-2</v>
      </c>
      <c r="J72" s="11">
        <f t="shared" si="18"/>
        <v>1.848E-2</v>
      </c>
      <c r="K72" s="15">
        <f t="shared" si="19"/>
        <v>3.3500000000000002E-2</v>
      </c>
      <c r="L72" s="5">
        <v>1.5339999999999999E-2</v>
      </c>
      <c r="M72" s="11">
        <f t="shared" si="20"/>
        <v>1.184E-2</v>
      </c>
      <c r="N72" s="15">
        <f t="shared" si="21"/>
        <v>2.5340000000000001E-2</v>
      </c>
      <c r="O72" s="5">
        <v>1.8499999999999999E-2</v>
      </c>
      <c r="P72" s="11">
        <f t="shared" si="22"/>
        <v>1.423E-2</v>
      </c>
      <c r="Q72" s="15">
        <f t="shared" si="23"/>
        <v>2.8500000000000001E-2</v>
      </c>
      <c r="R72" s="5">
        <v>2.248E-2</v>
      </c>
      <c r="S72" s="11">
        <f t="shared" si="24"/>
        <v>1.7139999999999999E-2</v>
      </c>
      <c r="T72" s="15">
        <f t="shared" si="25"/>
        <v>3.2480000000000002E-2</v>
      </c>
      <c r="U72" s="5">
        <v>2.4629999999999999E-2</v>
      </c>
      <c r="V72" s="11">
        <f t="shared" si="26"/>
        <v>1.9259999999999999E-2</v>
      </c>
      <c r="W72" s="15">
        <f t="shared" si="27"/>
        <v>3.4630000000000001E-2</v>
      </c>
    </row>
    <row r="73" spans="2:23" x14ac:dyDescent="0.25">
      <c r="B73" s="4">
        <v>63</v>
      </c>
      <c r="C73" s="5">
        <v>2.3220000000000001E-2</v>
      </c>
      <c r="D73" s="11">
        <f t="shared" si="14"/>
        <v>1.7819999999999999E-2</v>
      </c>
      <c r="E73" s="15">
        <f t="shared" si="15"/>
        <v>3.322E-2</v>
      </c>
      <c r="F73" s="5">
        <v>1.4080000000000001E-2</v>
      </c>
      <c r="G73" s="11">
        <f t="shared" si="16"/>
        <v>1.094E-2</v>
      </c>
      <c r="H73" s="15">
        <f t="shared" si="17"/>
        <v>2.4080000000000001E-2</v>
      </c>
      <c r="I73" s="5">
        <v>2.366E-2</v>
      </c>
      <c r="J73" s="11">
        <f t="shared" si="18"/>
        <v>1.8620000000000001E-2</v>
      </c>
      <c r="K73" s="15">
        <f t="shared" si="19"/>
        <v>3.3660000000000002E-2</v>
      </c>
      <c r="L73" s="5">
        <v>1.55E-2</v>
      </c>
      <c r="M73" s="11">
        <f t="shared" si="20"/>
        <v>1.1979999999999999E-2</v>
      </c>
      <c r="N73" s="15">
        <f t="shared" si="21"/>
        <v>2.5499999999999998E-2</v>
      </c>
      <c r="O73" s="5">
        <v>1.8749999999999999E-2</v>
      </c>
      <c r="P73" s="11">
        <f t="shared" si="22"/>
        <v>1.444E-2</v>
      </c>
      <c r="Q73" s="15">
        <f t="shared" si="23"/>
        <v>2.8750000000000001E-2</v>
      </c>
      <c r="R73" s="5">
        <v>2.2689999999999998E-2</v>
      </c>
      <c r="S73" s="11">
        <f t="shared" si="24"/>
        <v>1.7330000000000002E-2</v>
      </c>
      <c r="T73" s="15">
        <f t="shared" si="25"/>
        <v>3.2689999999999997E-2</v>
      </c>
      <c r="U73" s="5">
        <v>2.4809999999999999E-2</v>
      </c>
      <c r="V73" s="11">
        <f t="shared" si="26"/>
        <v>1.942E-2</v>
      </c>
      <c r="W73" s="15">
        <f t="shared" si="27"/>
        <v>3.4810000000000001E-2</v>
      </c>
    </row>
    <row r="74" spans="2:23" x14ac:dyDescent="0.25">
      <c r="B74" s="4">
        <v>64</v>
      </c>
      <c r="C74" s="5">
        <v>2.342E-2</v>
      </c>
      <c r="D74" s="11">
        <f t="shared" si="14"/>
        <v>1.7999999999999999E-2</v>
      </c>
      <c r="E74" s="15">
        <f t="shared" si="15"/>
        <v>3.3419999999999998E-2</v>
      </c>
      <c r="F74" s="5">
        <v>1.4370000000000001E-2</v>
      </c>
      <c r="G74" s="11">
        <f t="shared" si="16"/>
        <v>1.1169999999999999E-2</v>
      </c>
      <c r="H74" s="15">
        <f t="shared" si="17"/>
        <v>2.4369999999999999E-2</v>
      </c>
      <c r="I74" s="5">
        <v>2.3820000000000001E-2</v>
      </c>
      <c r="J74" s="11">
        <f t="shared" si="18"/>
        <v>1.8769999999999998E-2</v>
      </c>
      <c r="K74" s="15">
        <f t="shared" si="19"/>
        <v>3.3820000000000003E-2</v>
      </c>
      <c r="L74" s="5">
        <v>1.566E-2</v>
      </c>
      <c r="M74" s="11">
        <f t="shared" si="20"/>
        <v>1.2120000000000001E-2</v>
      </c>
      <c r="N74" s="15">
        <f t="shared" si="21"/>
        <v>2.5659999999999999E-2</v>
      </c>
      <c r="O74" s="5">
        <v>1.9E-2</v>
      </c>
      <c r="P74" s="11">
        <f t="shared" si="22"/>
        <v>1.4659999999999999E-2</v>
      </c>
      <c r="Q74" s="15">
        <f t="shared" si="23"/>
        <v>2.9000000000000001E-2</v>
      </c>
      <c r="R74" s="5">
        <v>2.29E-2</v>
      </c>
      <c r="S74" s="11">
        <f t="shared" si="24"/>
        <v>1.753E-2</v>
      </c>
      <c r="T74" s="15">
        <f t="shared" si="25"/>
        <v>3.2899999999999999E-2</v>
      </c>
      <c r="U74" s="5">
        <v>2.4979999999999999E-2</v>
      </c>
      <c r="V74" s="11">
        <f t="shared" si="26"/>
        <v>1.9570000000000001E-2</v>
      </c>
      <c r="W74" s="15">
        <f t="shared" si="27"/>
        <v>3.4979999999999997E-2</v>
      </c>
    </row>
    <row r="75" spans="2:23" x14ac:dyDescent="0.25">
      <c r="B75" s="6">
        <v>65</v>
      </c>
      <c r="C75" s="7">
        <v>2.3609999999999999E-2</v>
      </c>
      <c r="D75" s="12">
        <f t="shared" ref="D75:D106" si="28">ROUND(IF(INDEX(RfrNoVaBaseEUR,$B75)&lt;0,INDEX(RfrNoVaBaseEUR,$B75)+INDEX(VaRunOffBaseEUR,$B75),INDEX(RfrNoVaBaseEUR,$B75) - INDEX(ShockDown,$B75)*ABS(INDEX(RfrNoVaBaseEUR,$B75))+INDEX(VaRunOffBaseEUR,$B75)),5)</f>
        <v>1.8180000000000002E-2</v>
      </c>
      <c r="E75" s="16">
        <f t="shared" ref="E75:E106" si="29">ROUND(INDEX(RfrNoVaBaseEUR,$B75) + MAX(0.01,INDEX(ShockUp,$B75)*ABS(INDEX(RfrNoVaBaseEUR,$B75)))+INDEX(VaRunOffBaseEUR,$B75),5)</f>
        <v>3.3610000000000001E-2</v>
      </c>
      <c r="F75" s="7">
        <v>1.4659999999999999E-2</v>
      </c>
      <c r="G75" s="12">
        <f t="shared" ref="G75:G106" si="30">ROUND(IF(INDEX(RfrNoVaBaseGBP,$B75)&lt;0,INDEX(RfrNoVaBaseGBP,$B75)+INDEX(VaRunOffBaseGBP,$B75),INDEX(RfrNoVaBaseGBP,$B75) - INDEX(ShockDown,$B75)*ABS(INDEX(RfrNoVaBaseGBP,$B75))+INDEX(VaRunOffBaseGBP,$B75)),5)</f>
        <v>1.141E-2</v>
      </c>
      <c r="H75" s="16">
        <f t="shared" ref="H75:H106" si="31">ROUND(INDEX(RfrNoVaBaseGBP,$B75) + MAX(0.01,INDEX(ShockUp,$B75)*ABS(INDEX(RfrNoVaBaseGBP,$B75)))+INDEX(VaRunOffBaseGBP,$B75),5)</f>
        <v>2.4660000000000001E-2</v>
      </c>
      <c r="I75" s="7">
        <v>2.3980000000000001E-2</v>
      </c>
      <c r="J75" s="12">
        <f t="shared" ref="J75:J106" si="32">ROUND(IF(INDEX(RfrNoVaBaseUSD,$B75)&lt;0,INDEX(RfrNoVaBaseUSD,$B75)+INDEX(VaRunOffBaseUSD,$B75),INDEX(RfrNoVaBaseUSD,$B75) - INDEX(ShockDown,$B75)*ABS(INDEX(RfrNoVaBaseUSD,$B75))+INDEX(VaRunOffBaseUSD,$B75)),5)</f>
        <v>1.891E-2</v>
      </c>
      <c r="K75" s="16">
        <f t="shared" ref="K75:K106" si="33">ROUND(INDEX(RfrNoVaBaseUSD,$B75) + MAX(0.01,INDEX(ShockUp,$B75)*ABS(INDEX(RfrNoVaBaseUSD,$B75)))+INDEX(VaRunOffBaseUSD,$B75),5)</f>
        <v>3.3980000000000003E-2</v>
      </c>
      <c r="L75" s="7">
        <v>1.5820000000000001E-2</v>
      </c>
      <c r="M75" s="12">
        <f t="shared" ref="M75:M106" si="34">ROUND(IF(INDEX(RfrNoVaBaseCHF,$B75)&lt;0,INDEX(RfrNoVaBaseCHF,$B75)+INDEX(VaRunOffBaseCHF,$B75),INDEX(RfrNoVaBaseCHF,$B75) - INDEX(ShockDown,$B75)*ABS(INDEX(RfrNoVaBaseCHF,$B75))+INDEX(VaRunOffBaseCHF,$B75)),5)</f>
        <v>1.226E-2</v>
      </c>
      <c r="N75" s="16">
        <f t="shared" ref="N75:N106" si="35">ROUND(INDEX(RfrNoVaBaseCHF,$B75) + MAX(0.01,INDEX(ShockUp,$B75)*ABS(INDEX(RfrNoVaBaseCHF,$B75)))+INDEX(VaRunOffBaseCHF,$B75),5)</f>
        <v>2.5819999999999999E-2</v>
      </c>
      <c r="O75" s="7">
        <v>1.924E-2</v>
      </c>
      <c r="P75" s="12">
        <f t="shared" ref="P75:P106" si="36">ROUND(IF(INDEX(RfrNoVaBaseJPY,$B75)&lt;0,INDEX(RfrNoVaBaseJPY,$B75)+INDEX(VaRunOffBaseJPY,$B75),INDEX(RfrNoVaBaseJPY,$B75) - INDEX(ShockDown,$B75)*ABS(INDEX(RfrNoVaBaseJPY,$B75))+INDEX(VaRunOffBaseJPY,$B75)),5)</f>
        <v>1.486E-2</v>
      </c>
      <c r="Q75" s="16">
        <f t="shared" ref="Q75:Q106" si="37">ROUND(INDEX(RfrNoVaBaseJPY,$B75) + MAX(0.01,INDEX(ShockUp,$B75)*ABS(INDEX(RfrNoVaBaseJPY,$B75)))+INDEX(VaRunOffBaseJPY,$B75),5)</f>
        <v>2.9239999999999999E-2</v>
      </c>
      <c r="R75" s="7">
        <v>2.3099999999999999E-2</v>
      </c>
      <c r="S75" s="12">
        <f t="shared" ref="S75:S106" si="38">ROUND(IF(INDEX(RfrNoVaBaseBGN,$B75)&lt;0,INDEX(RfrNoVaBaseBGN,$B75)+INDEX(VaRunOffBaseBGN,$B75),INDEX(RfrNoVaBaseBGN,$B75) - INDEX(ShockDown,$B75)*ABS(INDEX(RfrNoVaBaseBGN,$B75))+INDEX(VaRunOffBaseBGN,$B75)),5)</f>
        <v>1.771E-2</v>
      </c>
      <c r="T75" s="16">
        <f t="shared" ref="T75:T106" si="39">ROUND(INDEX(RfrNoVaBaseBGN,$B75) + MAX(0.01,INDEX(ShockUp,$B75)*ABS(INDEX(RfrNoVaBaseBGN,$B75)))+INDEX(VaRunOffBaseBGN,$B75),5)</f>
        <v>3.3099999999999997E-2</v>
      </c>
      <c r="U75" s="7">
        <v>2.5149999999999999E-2</v>
      </c>
      <c r="V75" s="12">
        <f t="shared" ref="V75:V106" si="40">ROUND(IF(INDEX(RfrNoVaBaseDKK,$B75)&lt;0,INDEX(RfrNoVaBaseDKK,$B75)+INDEX(VaRunOffBaseDKK,$B75),INDEX(RfrNoVaBaseDKK,$B75) - INDEX(ShockDown,$B75)*ABS(INDEX(RfrNoVaBaseDKK,$B75))+INDEX(VaRunOffBaseDKK,$B75)),5)</f>
        <v>1.9720000000000001E-2</v>
      </c>
      <c r="W75" s="16">
        <f t="shared" ref="W75:W106" si="41">ROUND(INDEX(RfrNoVaBaseDKK,$B75) + MAX(0.01,INDEX(ShockUp,$B75)*ABS(INDEX(RfrNoVaBaseDKK,$B75)))+INDEX(VaRunOffBaseDKK,$B75),5)</f>
        <v>3.5150000000000001E-2</v>
      </c>
    </row>
    <row r="76" spans="2:23" x14ac:dyDescent="0.25">
      <c r="B76" s="4">
        <v>66</v>
      </c>
      <c r="C76" s="5">
        <v>2.3789999999999999E-2</v>
      </c>
      <c r="D76" s="11">
        <f t="shared" si="28"/>
        <v>1.8339999999999999E-2</v>
      </c>
      <c r="E76" s="15">
        <f t="shared" si="29"/>
        <v>3.3790000000000001E-2</v>
      </c>
      <c r="F76" s="5">
        <v>1.495E-2</v>
      </c>
      <c r="G76" s="11">
        <f t="shared" si="30"/>
        <v>1.1650000000000001E-2</v>
      </c>
      <c r="H76" s="15">
        <f t="shared" si="31"/>
        <v>2.495E-2</v>
      </c>
      <c r="I76" s="5">
        <v>2.4140000000000002E-2</v>
      </c>
      <c r="J76" s="11">
        <f t="shared" si="32"/>
        <v>1.9060000000000001E-2</v>
      </c>
      <c r="K76" s="15">
        <f t="shared" si="33"/>
        <v>3.4139999999999997E-2</v>
      </c>
      <c r="L76" s="5">
        <v>1.5970000000000002E-2</v>
      </c>
      <c r="M76" s="11">
        <f t="shared" si="34"/>
        <v>1.239E-2</v>
      </c>
      <c r="N76" s="15">
        <f t="shared" si="35"/>
        <v>2.597E-2</v>
      </c>
      <c r="O76" s="5">
        <v>1.9480000000000001E-2</v>
      </c>
      <c r="P76" s="11">
        <f t="shared" si="36"/>
        <v>1.507E-2</v>
      </c>
      <c r="Q76" s="15">
        <f t="shared" si="37"/>
        <v>2.9479999999999999E-2</v>
      </c>
      <c r="R76" s="5">
        <v>2.3290000000000002E-2</v>
      </c>
      <c r="S76" s="11">
        <f t="shared" si="38"/>
        <v>1.789E-2</v>
      </c>
      <c r="T76" s="15">
        <f t="shared" si="39"/>
        <v>3.329E-2</v>
      </c>
      <c r="U76" s="5">
        <v>2.5309999999999999E-2</v>
      </c>
      <c r="V76" s="11">
        <f t="shared" si="40"/>
        <v>1.9869999999999999E-2</v>
      </c>
      <c r="W76" s="15">
        <f t="shared" si="41"/>
        <v>3.5310000000000001E-2</v>
      </c>
    </row>
    <row r="77" spans="2:23" x14ac:dyDescent="0.25">
      <c r="B77" s="4">
        <v>67</v>
      </c>
      <c r="C77" s="5">
        <v>2.3970000000000002E-2</v>
      </c>
      <c r="D77" s="11">
        <f t="shared" si="28"/>
        <v>1.8509999999999999E-2</v>
      </c>
      <c r="E77" s="15">
        <f t="shared" si="29"/>
        <v>3.397E-2</v>
      </c>
      <c r="F77" s="5">
        <v>1.523E-2</v>
      </c>
      <c r="G77" s="11">
        <f t="shared" si="30"/>
        <v>1.189E-2</v>
      </c>
      <c r="H77" s="15">
        <f t="shared" si="31"/>
        <v>2.5229999999999999E-2</v>
      </c>
      <c r="I77" s="5">
        <v>2.4289999999999999E-2</v>
      </c>
      <c r="J77" s="11">
        <f t="shared" si="32"/>
        <v>1.9189999999999999E-2</v>
      </c>
      <c r="K77" s="15">
        <f t="shared" si="33"/>
        <v>3.4290000000000001E-2</v>
      </c>
      <c r="L77" s="5">
        <v>1.6119999999999999E-2</v>
      </c>
      <c r="M77" s="11">
        <f t="shared" si="34"/>
        <v>1.2529999999999999E-2</v>
      </c>
      <c r="N77" s="15">
        <f t="shared" si="35"/>
        <v>2.6120000000000001E-2</v>
      </c>
      <c r="O77" s="5">
        <v>1.9699999999999999E-2</v>
      </c>
      <c r="P77" s="11">
        <f t="shared" si="36"/>
        <v>1.5259999999999999E-2</v>
      </c>
      <c r="Q77" s="15">
        <f t="shared" si="37"/>
        <v>2.9700000000000001E-2</v>
      </c>
      <c r="R77" s="5">
        <v>2.3480000000000001E-2</v>
      </c>
      <c r="S77" s="11">
        <f t="shared" si="38"/>
        <v>1.806E-2</v>
      </c>
      <c r="T77" s="15">
        <f t="shared" si="39"/>
        <v>3.3480000000000003E-2</v>
      </c>
      <c r="U77" s="5">
        <v>2.547E-2</v>
      </c>
      <c r="V77" s="11">
        <f t="shared" si="40"/>
        <v>2.002E-2</v>
      </c>
      <c r="W77" s="15">
        <f t="shared" si="41"/>
        <v>3.5470000000000002E-2</v>
      </c>
    </row>
    <row r="78" spans="2:23" x14ac:dyDescent="0.25">
      <c r="B78" s="4">
        <v>68</v>
      </c>
      <c r="C78" s="5">
        <v>2.4150000000000001E-2</v>
      </c>
      <c r="D78" s="11">
        <f t="shared" si="28"/>
        <v>1.8679999999999999E-2</v>
      </c>
      <c r="E78" s="15">
        <f t="shared" si="29"/>
        <v>3.415E-2</v>
      </c>
      <c r="F78" s="5">
        <v>1.55E-2</v>
      </c>
      <c r="G78" s="11">
        <f t="shared" si="30"/>
        <v>1.2109999999999999E-2</v>
      </c>
      <c r="H78" s="15">
        <f t="shared" si="31"/>
        <v>2.5499999999999998E-2</v>
      </c>
      <c r="I78" s="5">
        <v>2.445E-2</v>
      </c>
      <c r="J78" s="11">
        <f t="shared" si="32"/>
        <v>1.934E-2</v>
      </c>
      <c r="K78" s="15">
        <f t="shared" si="33"/>
        <v>3.4450000000000001E-2</v>
      </c>
      <c r="L78" s="5">
        <v>1.626E-2</v>
      </c>
      <c r="M78" s="11">
        <f t="shared" si="34"/>
        <v>1.265E-2</v>
      </c>
      <c r="N78" s="15">
        <f t="shared" si="35"/>
        <v>2.6259999999999999E-2</v>
      </c>
      <c r="O78" s="5">
        <v>1.993E-2</v>
      </c>
      <c r="P78" s="11">
        <f t="shared" si="36"/>
        <v>1.546E-2</v>
      </c>
      <c r="Q78" s="15">
        <f t="shared" si="37"/>
        <v>2.9929999999999998E-2</v>
      </c>
      <c r="R78" s="5">
        <v>2.366E-2</v>
      </c>
      <c r="S78" s="11">
        <f t="shared" si="38"/>
        <v>1.823E-2</v>
      </c>
      <c r="T78" s="15">
        <f t="shared" si="39"/>
        <v>3.3660000000000002E-2</v>
      </c>
      <c r="U78" s="5">
        <v>2.562E-2</v>
      </c>
      <c r="V78" s="11">
        <f t="shared" si="40"/>
        <v>2.0160000000000001E-2</v>
      </c>
      <c r="W78" s="15">
        <f t="shared" si="41"/>
        <v>3.5619999999999999E-2</v>
      </c>
    </row>
    <row r="79" spans="2:23" x14ac:dyDescent="0.25">
      <c r="B79" s="4">
        <v>69</v>
      </c>
      <c r="C79" s="5">
        <v>2.4320000000000001E-2</v>
      </c>
      <c r="D79" s="11">
        <f t="shared" si="28"/>
        <v>1.8839999999999999E-2</v>
      </c>
      <c r="E79" s="15">
        <f t="shared" si="29"/>
        <v>3.4320000000000003E-2</v>
      </c>
      <c r="F79" s="5">
        <v>1.5769999999999999E-2</v>
      </c>
      <c r="G79" s="11">
        <f t="shared" si="30"/>
        <v>1.234E-2</v>
      </c>
      <c r="H79" s="15">
        <f t="shared" si="31"/>
        <v>2.5770000000000001E-2</v>
      </c>
      <c r="I79" s="5">
        <v>2.46E-2</v>
      </c>
      <c r="J79" s="11">
        <f t="shared" si="32"/>
        <v>1.9480000000000001E-2</v>
      </c>
      <c r="K79" s="15">
        <f t="shared" si="33"/>
        <v>3.4599999999999999E-2</v>
      </c>
      <c r="L79" s="5">
        <v>1.6400000000000001E-2</v>
      </c>
      <c r="M79" s="11">
        <f t="shared" si="34"/>
        <v>1.278E-2</v>
      </c>
      <c r="N79" s="15">
        <f t="shared" si="35"/>
        <v>2.64E-2</v>
      </c>
      <c r="O79" s="5">
        <v>2.0140000000000002E-2</v>
      </c>
      <c r="P79" s="11">
        <f t="shared" si="36"/>
        <v>1.5650000000000001E-2</v>
      </c>
      <c r="Q79" s="15">
        <f t="shared" si="37"/>
        <v>3.014E-2</v>
      </c>
      <c r="R79" s="5">
        <v>2.384E-2</v>
      </c>
      <c r="S79" s="11">
        <f t="shared" si="38"/>
        <v>1.84E-2</v>
      </c>
      <c r="T79" s="15">
        <f t="shared" si="39"/>
        <v>3.3840000000000002E-2</v>
      </c>
      <c r="U79" s="5">
        <v>2.5770000000000001E-2</v>
      </c>
      <c r="V79" s="11">
        <f t="shared" si="40"/>
        <v>2.0299999999999999E-2</v>
      </c>
      <c r="W79" s="15">
        <f t="shared" si="41"/>
        <v>3.5770000000000003E-2</v>
      </c>
    </row>
    <row r="80" spans="2:23" x14ac:dyDescent="0.25">
      <c r="B80" s="6">
        <v>70</v>
      </c>
      <c r="C80" s="7">
        <v>2.4490000000000001E-2</v>
      </c>
      <c r="D80" s="12">
        <f t="shared" si="28"/>
        <v>1.9009999999999999E-2</v>
      </c>
      <c r="E80" s="16">
        <f t="shared" si="29"/>
        <v>3.449E-2</v>
      </c>
      <c r="F80" s="7">
        <v>1.6039999999999999E-2</v>
      </c>
      <c r="G80" s="12">
        <f t="shared" si="30"/>
        <v>1.256E-2</v>
      </c>
      <c r="H80" s="16">
        <f t="shared" si="31"/>
        <v>2.6040000000000001E-2</v>
      </c>
      <c r="I80" s="7">
        <v>2.4740000000000002E-2</v>
      </c>
      <c r="J80" s="12">
        <f t="shared" si="32"/>
        <v>1.9609999999999999E-2</v>
      </c>
      <c r="K80" s="16">
        <f t="shared" si="33"/>
        <v>3.474E-2</v>
      </c>
      <c r="L80" s="7">
        <v>1.6539999999999999E-2</v>
      </c>
      <c r="M80" s="12">
        <f t="shared" si="34"/>
        <v>1.291E-2</v>
      </c>
      <c r="N80" s="16">
        <f t="shared" si="35"/>
        <v>2.6540000000000001E-2</v>
      </c>
      <c r="O80" s="7">
        <v>2.035E-2</v>
      </c>
      <c r="P80" s="12">
        <f t="shared" si="36"/>
        <v>1.584E-2</v>
      </c>
      <c r="Q80" s="16">
        <f t="shared" si="37"/>
        <v>3.0349999999999999E-2</v>
      </c>
      <c r="R80" s="7">
        <v>2.401E-2</v>
      </c>
      <c r="S80" s="12">
        <f t="shared" si="38"/>
        <v>1.857E-2</v>
      </c>
      <c r="T80" s="16">
        <f t="shared" si="39"/>
        <v>3.4009999999999999E-2</v>
      </c>
      <c r="U80" s="7">
        <v>2.5909999999999999E-2</v>
      </c>
      <c r="V80" s="12">
        <f t="shared" si="40"/>
        <v>2.043E-2</v>
      </c>
      <c r="W80" s="16">
        <f t="shared" si="41"/>
        <v>3.5909999999999997E-2</v>
      </c>
    </row>
    <row r="81" spans="2:23" x14ac:dyDescent="0.25">
      <c r="B81" s="4">
        <v>71</v>
      </c>
      <c r="C81" s="5">
        <v>2.4649999999999998E-2</v>
      </c>
      <c r="D81" s="11">
        <f t="shared" si="28"/>
        <v>1.916E-2</v>
      </c>
      <c r="E81" s="15">
        <f t="shared" si="29"/>
        <v>3.465E-2</v>
      </c>
      <c r="F81" s="5">
        <v>1.6299999999999999E-2</v>
      </c>
      <c r="G81" s="11">
        <f t="shared" si="30"/>
        <v>1.278E-2</v>
      </c>
      <c r="H81" s="15">
        <f t="shared" si="31"/>
        <v>2.63E-2</v>
      </c>
      <c r="I81" s="5">
        <v>2.4889999999999999E-2</v>
      </c>
      <c r="J81" s="11">
        <f t="shared" si="32"/>
        <v>1.975E-2</v>
      </c>
      <c r="K81" s="15">
        <f t="shared" si="33"/>
        <v>3.4889999999999997E-2</v>
      </c>
      <c r="L81" s="5">
        <v>1.6670000000000001E-2</v>
      </c>
      <c r="M81" s="11">
        <f t="shared" si="34"/>
        <v>1.303E-2</v>
      </c>
      <c r="N81" s="15">
        <f t="shared" si="35"/>
        <v>2.6669999999999999E-2</v>
      </c>
      <c r="O81" s="5">
        <v>2.0549999999999999E-2</v>
      </c>
      <c r="P81" s="11">
        <f t="shared" si="36"/>
        <v>1.602E-2</v>
      </c>
      <c r="Q81" s="15">
        <f t="shared" si="37"/>
        <v>3.0550000000000001E-2</v>
      </c>
      <c r="R81" s="5">
        <v>2.418E-2</v>
      </c>
      <c r="S81" s="11">
        <f t="shared" si="38"/>
        <v>1.873E-2</v>
      </c>
      <c r="T81" s="15">
        <f t="shared" si="39"/>
        <v>3.4180000000000002E-2</v>
      </c>
      <c r="U81" s="5">
        <v>2.606E-2</v>
      </c>
      <c r="V81" s="11">
        <f t="shared" si="40"/>
        <v>2.0580000000000001E-2</v>
      </c>
      <c r="W81" s="15">
        <f t="shared" si="41"/>
        <v>3.6060000000000002E-2</v>
      </c>
    </row>
    <row r="82" spans="2:23" x14ac:dyDescent="0.25">
      <c r="B82" s="4">
        <v>72</v>
      </c>
      <c r="C82" s="5">
        <v>2.4799999999999999E-2</v>
      </c>
      <c r="D82" s="11">
        <f t="shared" si="28"/>
        <v>1.9300000000000001E-2</v>
      </c>
      <c r="E82" s="15">
        <f t="shared" si="29"/>
        <v>3.4799999999999998E-2</v>
      </c>
      <c r="F82" s="5">
        <v>1.6559999999999998E-2</v>
      </c>
      <c r="G82" s="11">
        <f t="shared" si="30"/>
        <v>1.2999999999999999E-2</v>
      </c>
      <c r="H82" s="15">
        <f t="shared" si="31"/>
        <v>2.656E-2</v>
      </c>
      <c r="I82" s="5">
        <v>2.503E-2</v>
      </c>
      <c r="J82" s="11">
        <f t="shared" si="32"/>
        <v>1.9879999999999998E-2</v>
      </c>
      <c r="K82" s="15">
        <f t="shared" si="33"/>
        <v>3.5029999999999999E-2</v>
      </c>
      <c r="L82" s="5">
        <v>1.6799999999999999E-2</v>
      </c>
      <c r="M82" s="11">
        <f t="shared" si="34"/>
        <v>1.315E-2</v>
      </c>
      <c r="N82" s="15">
        <f t="shared" si="35"/>
        <v>2.6800000000000001E-2</v>
      </c>
      <c r="O82" s="5">
        <v>2.0750000000000001E-2</v>
      </c>
      <c r="P82" s="11">
        <f t="shared" si="36"/>
        <v>1.6199999999999999E-2</v>
      </c>
      <c r="Q82" s="15">
        <f t="shared" si="37"/>
        <v>3.075E-2</v>
      </c>
      <c r="R82" s="5">
        <v>2.4340000000000001E-2</v>
      </c>
      <c r="S82" s="11">
        <f t="shared" si="38"/>
        <v>1.8880000000000001E-2</v>
      </c>
      <c r="T82" s="15">
        <f t="shared" si="39"/>
        <v>3.4340000000000002E-2</v>
      </c>
      <c r="U82" s="5">
        <v>2.6190000000000001E-2</v>
      </c>
      <c r="V82" s="11">
        <f t="shared" si="40"/>
        <v>2.07E-2</v>
      </c>
      <c r="W82" s="15">
        <f t="shared" si="41"/>
        <v>3.619E-2</v>
      </c>
    </row>
    <row r="83" spans="2:23" x14ac:dyDescent="0.25">
      <c r="B83" s="4">
        <v>73</v>
      </c>
      <c r="C83" s="5">
        <v>2.496E-2</v>
      </c>
      <c r="D83" s="11">
        <f t="shared" si="28"/>
        <v>1.9460000000000002E-2</v>
      </c>
      <c r="E83" s="15">
        <f t="shared" si="29"/>
        <v>3.4959999999999998E-2</v>
      </c>
      <c r="F83" s="5">
        <v>1.6809999999999999E-2</v>
      </c>
      <c r="G83" s="11">
        <f t="shared" si="30"/>
        <v>1.3220000000000001E-2</v>
      </c>
      <c r="H83" s="15">
        <f t="shared" si="31"/>
        <v>2.681E-2</v>
      </c>
      <c r="I83" s="5">
        <v>2.5170000000000001E-2</v>
      </c>
      <c r="J83" s="11">
        <f t="shared" si="32"/>
        <v>2.001E-2</v>
      </c>
      <c r="K83" s="15">
        <f t="shared" si="33"/>
        <v>3.517E-2</v>
      </c>
      <c r="L83" s="5">
        <v>1.6920000000000001E-2</v>
      </c>
      <c r="M83" s="11">
        <f t="shared" si="34"/>
        <v>1.3259999999999999E-2</v>
      </c>
      <c r="N83" s="15">
        <f t="shared" si="35"/>
        <v>2.6919999999999999E-2</v>
      </c>
      <c r="O83" s="5">
        <v>2.094E-2</v>
      </c>
      <c r="P83" s="11">
        <f t="shared" si="36"/>
        <v>1.6369999999999999E-2</v>
      </c>
      <c r="Q83" s="15">
        <f t="shared" si="37"/>
        <v>3.0939999999999999E-2</v>
      </c>
      <c r="R83" s="5">
        <v>2.4500000000000001E-2</v>
      </c>
      <c r="S83" s="11">
        <f t="shared" si="38"/>
        <v>1.9040000000000001E-2</v>
      </c>
      <c r="T83" s="15">
        <f t="shared" si="39"/>
        <v>3.4500000000000003E-2</v>
      </c>
      <c r="U83" s="5">
        <v>2.6329999999999999E-2</v>
      </c>
      <c r="V83" s="11">
        <f t="shared" si="40"/>
        <v>2.0840000000000001E-2</v>
      </c>
      <c r="W83" s="15">
        <f t="shared" si="41"/>
        <v>3.6330000000000001E-2</v>
      </c>
    </row>
    <row r="84" spans="2:23" x14ac:dyDescent="0.25">
      <c r="B84" s="4">
        <v>74</v>
      </c>
      <c r="C84" s="5">
        <v>2.5100000000000001E-2</v>
      </c>
      <c r="D84" s="11">
        <f t="shared" si="28"/>
        <v>1.9599999999999999E-2</v>
      </c>
      <c r="E84" s="15">
        <f t="shared" si="29"/>
        <v>3.5099999999999999E-2</v>
      </c>
      <c r="F84" s="5">
        <v>1.7049999999999999E-2</v>
      </c>
      <c r="G84" s="11">
        <f t="shared" si="30"/>
        <v>1.342E-2</v>
      </c>
      <c r="H84" s="15">
        <f t="shared" si="31"/>
        <v>2.7050000000000001E-2</v>
      </c>
      <c r="I84" s="5">
        <v>2.5309999999999999E-2</v>
      </c>
      <c r="J84" s="11">
        <f t="shared" si="32"/>
        <v>2.0150000000000001E-2</v>
      </c>
      <c r="K84" s="15">
        <f t="shared" si="33"/>
        <v>3.5310000000000001E-2</v>
      </c>
      <c r="L84" s="5">
        <v>1.7049999999999999E-2</v>
      </c>
      <c r="M84" s="11">
        <f t="shared" si="34"/>
        <v>1.338E-2</v>
      </c>
      <c r="N84" s="15">
        <f t="shared" si="35"/>
        <v>2.7050000000000001E-2</v>
      </c>
      <c r="O84" s="5">
        <v>2.1129999999999999E-2</v>
      </c>
      <c r="P84" s="11">
        <f t="shared" si="36"/>
        <v>1.6539999999999999E-2</v>
      </c>
      <c r="Q84" s="15">
        <f t="shared" si="37"/>
        <v>3.1130000000000001E-2</v>
      </c>
      <c r="R84" s="5">
        <v>2.4660000000000001E-2</v>
      </c>
      <c r="S84" s="11">
        <f t="shared" si="38"/>
        <v>1.9199999999999998E-2</v>
      </c>
      <c r="T84" s="15">
        <f t="shared" si="39"/>
        <v>3.4660000000000003E-2</v>
      </c>
      <c r="U84" s="5">
        <v>2.6460000000000001E-2</v>
      </c>
      <c r="V84" s="11">
        <f t="shared" si="40"/>
        <v>2.0969999999999999E-2</v>
      </c>
      <c r="W84" s="15">
        <f t="shared" si="41"/>
        <v>3.6459999999999999E-2</v>
      </c>
    </row>
    <row r="85" spans="2:23" ht="15.75" thickBot="1" x14ac:dyDescent="0.3">
      <c r="B85" s="6">
        <v>75</v>
      </c>
      <c r="C85" s="7">
        <v>2.5250000000000002E-2</v>
      </c>
      <c r="D85" s="12">
        <f t="shared" si="28"/>
        <v>1.975E-2</v>
      </c>
      <c r="E85" s="16">
        <f t="shared" si="29"/>
        <v>3.5249999999999997E-2</v>
      </c>
      <c r="F85" s="7">
        <v>1.7299999999999999E-2</v>
      </c>
      <c r="G85" s="12">
        <f t="shared" si="30"/>
        <v>1.3639999999999999E-2</v>
      </c>
      <c r="H85" s="16">
        <f t="shared" si="31"/>
        <v>2.7300000000000001E-2</v>
      </c>
      <c r="I85" s="7">
        <v>2.5440000000000001E-2</v>
      </c>
      <c r="J85" s="12">
        <f t="shared" si="32"/>
        <v>2.027E-2</v>
      </c>
      <c r="K85" s="16">
        <f t="shared" si="33"/>
        <v>3.5439999999999999E-2</v>
      </c>
      <c r="L85" s="7">
        <v>1.7160000000000002E-2</v>
      </c>
      <c r="M85" s="12">
        <f t="shared" si="34"/>
        <v>1.349E-2</v>
      </c>
      <c r="N85" s="16">
        <f t="shared" si="35"/>
        <v>2.716E-2</v>
      </c>
      <c r="O85" s="7">
        <v>2.1309999999999999E-2</v>
      </c>
      <c r="P85" s="12">
        <f t="shared" si="36"/>
        <v>1.6709999999999999E-2</v>
      </c>
      <c r="Q85" s="16">
        <f t="shared" si="37"/>
        <v>3.1309999999999998E-2</v>
      </c>
      <c r="R85" s="7">
        <v>2.4809999999999999E-2</v>
      </c>
      <c r="S85" s="12">
        <f t="shared" si="38"/>
        <v>1.9349999999999999E-2</v>
      </c>
      <c r="T85" s="16">
        <f t="shared" si="39"/>
        <v>3.4810000000000001E-2</v>
      </c>
      <c r="U85" s="7">
        <v>2.6579999999999999E-2</v>
      </c>
      <c r="V85" s="12">
        <f t="shared" si="40"/>
        <v>2.1090000000000001E-2</v>
      </c>
      <c r="W85" s="16">
        <f t="shared" si="41"/>
        <v>3.6580000000000001E-2</v>
      </c>
    </row>
    <row r="86" spans="2:23" x14ac:dyDescent="0.25">
      <c r="B86" s="2">
        <v>76</v>
      </c>
      <c r="C86" s="3">
        <v>2.5389999999999999E-2</v>
      </c>
      <c r="D86" s="10">
        <f t="shared" si="28"/>
        <v>1.9890000000000001E-2</v>
      </c>
      <c r="E86" s="14">
        <f t="shared" si="29"/>
        <v>3.5389999999999998E-2</v>
      </c>
      <c r="F86" s="3">
        <v>1.753E-2</v>
      </c>
      <c r="G86" s="10">
        <f t="shared" si="30"/>
        <v>1.384E-2</v>
      </c>
      <c r="H86" s="14">
        <f t="shared" si="31"/>
        <v>2.7529999999999999E-2</v>
      </c>
      <c r="I86" s="3">
        <v>2.5569999999999999E-2</v>
      </c>
      <c r="J86" s="10">
        <f t="shared" si="32"/>
        <v>2.0400000000000001E-2</v>
      </c>
      <c r="K86" s="14">
        <f t="shared" si="33"/>
        <v>3.5569999999999997E-2</v>
      </c>
      <c r="L86" s="3">
        <v>1.728E-2</v>
      </c>
      <c r="M86" s="10">
        <f t="shared" si="34"/>
        <v>1.3599999999999999E-2</v>
      </c>
      <c r="N86" s="14">
        <f t="shared" si="35"/>
        <v>2.7279999999999999E-2</v>
      </c>
      <c r="O86" s="3">
        <v>2.1489999999999999E-2</v>
      </c>
      <c r="P86" s="10">
        <f t="shared" si="36"/>
        <v>1.6879999999999999E-2</v>
      </c>
      <c r="Q86" s="14">
        <f t="shared" si="37"/>
        <v>3.1489999999999997E-2</v>
      </c>
      <c r="R86" s="3">
        <v>2.495E-2</v>
      </c>
      <c r="S86" s="10">
        <f t="shared" si="38"/>
        <v>1.949E-2</v>
      </c>
      <c r="T86" s="14">
        <f t="shared" si="39"/>
        <v>3.4950000000000002E-2</v>
      </c>
      <c r="U86" s="3">
        <v>2.6710000000000001E-2</v>
      </c>
      <c r="V86" s="10">
        <f t="shared" si="40"/>
        <v>2.1219999999999999E-2</v>
      </c>
      <c r="W86" s="14">
        <f t="shared" si="41"/>
        <v>3.671E-2</v>
      </c>
    </row>
    <row r="87" spans="2:23" x14ac:dyDescent="0.25">
      <c r="B87" s="4">
        <v>77</v>
      </c>
      <c r="C87" s="5">
        <v>2.5530000000000001E-2</v>
      </c>
      <c r="D87" s="11">
        <f t="shared" si="28"/>
        <v>2.0029999999999999E-2</v>
      </c>
      <c r="E87" s="15">
        <f t="shared" si="29"/>
        <v>3.5529999999999999E-2</v>
      </c>
      <c r="F87" s="5">
        <v>1.7760000000000001E-2</v>
      </c>
      <c r="G87" s="11">
        <f t="shared" si="30"/>
        <v>1.404E-2</v>
      </c>
      <c r="H87" s="15">
        <f t="shared" si="31"/>
        <v>2.776E-2</v>
      </c>
      <c r="I87" s="5">
        <v>2.5700000000000001E-2</v>
      </c>
      <c r="J87" s="11">
        <f t="shared" si="32"/>
        <v>2.053E-2</v>
      </c>
      <c r="K87" s="15">
        <f t="shared" si="33"/>
        <v>3.5700000000000003E-2</v>
      </c>
      <c r="L87" s="5">
        <v>1.7389999999999999E-2</v>
      </c>
      <c r="M87" s="11">
        <f t="shared" si="34"/>
        <v>1.371E-2</v>
      </c>
      <c r="N87" s="15">
        <f t="shared" si="35"/>
        <v>2.7390000000000001E-2</v>
      </c>
      <c r="O87" s="5">
        <v>2.1669999999999998E-2</v>
      </c>
      <c r="P87" s="11">
        <f t="shared" si="36"/>
        <v>1.7049999999999999E-2</v>
      </c>
      <c r="Q87" s="15">
        <f t="shared" si="37"/>
        <v>3.1669999999999997E-2</v>
      </c>
      <c r="R87" s="5">
        <v>2.5100000000000001E-2</v>
      </c>
      <c r="S87" s="11">
        <f t="shared" si="38"/>
        <v>1.9640000000000001E-2</v>
      </c>
      <c r="T87" s="15">
        <f t="shared" si="39"/>
        <v>3.5099999999999999E-2</v>
      </c>
      <c r="U87" s="5">
        <v>2.683E-2</v>
      </c>
      <c r="V87" s="11">
        <f t="shared" si="40"/>
        <v>2.1340000000000001E-2</v>
      </c>
      <c r="W87" s="15">
        <f t="shared" si="41"/>
        <v>3.6830000000000002E-2</v>
      </c>
    </row>
    <row r="88" spans="2:23" x14ac:dyDescent="0.25">
      <c r="B88" s="4">
        <v>78</v>
      </c>
      <c r="C88" s="5">
        <v>2.5659999999999999E-2</v>
      </c>
      <c r="D88" s="11">
        <f t="shared" si="28"/>
        <v>2.017E-2</v>
      </c>
      <c r="E88" s="15">
        <f t="shared" si="29"/>
        <v>3.5659999999999997E-2</v>
      </c>
      <c r="F88" s="5">
        <v>1.7989999999999999E-2</v>
      </c>
      <c r="G88" s="11">
        <f t="shared" si="30"/>
        <v>1.4239999999999999E-2</v>
      </c>
      <c r="H88" s="15">
        <f t="shared" si="31"/>
        <v>2.7990000000000001E-2</v>
      </c>
      <c r="I88" s="5">
        <v>2.5829999999999999E-2</v>
      </c>
      <c r="J88" s="11">
        <f t="shared" si="32"/>
        <v>2.0660000000000001E-2</v>
      </c>
      <c r="K88" s="15">
        <f t="shared" si="33"/>
        <v>3.5830000000000001E-2</v>
      </c>
      <c r="L88" s="5">
        <v>1.7500000000000002E-2</v>
      </c>
      <c r="M88" s="11">
        <f t="shared" si="34"/>
        <v>1.3820000000000001E-2</v>
      </c>
      <c r="N88" s="15">
        <f t="shared" si="35"/>
        <v>2.75E-2</v>
      </c>
      <c r="O88" s="5">
        <v>2.1839999999999998E-2</v>
      </c>
      <c r="P88" s="11">
        <f t="shared" si="36"/>
        <v>1.721E-2</v>
      </c>
      <c r="Q88" s="15">
        <f t="shared" si="37"/>
        <v>3.184E-2</v>
      </c>
      <c r="R88" s="5">
        <v>2.5229999999999999E-2</v>
      </c>
      <c r="S88" s="11">
        <f t="shared" si="38"/>
        <v>1.9769999999999999E-2</v>
      </c>
      <c r="T88" s="15">
        <f t="shared" si="39"/>
        <v>3.5229999999999997E-2</v>
      </c>
      <c r="U88" s="5">
        <v>2.6939999999999999E-2</v>
      </c>
      <c r="V88" s="11">
        <f t="shared" si="40"/>
        <v>2.146E-2</v>
      </c>
      <c r="W88" s="15">
        <f t="shared" si="41"/>
        <v>3.6940000000000001E-2</v>
      </c>
    </row>
    <row r="89" spans="2:23" x14ac:dyDescent="0.25">
      <c r="B89" s="4">
        <v>79</v>
      </c>
      <c r="C89" s="5">
        <v>2.579E-2</v>
      </c>
      <c r="D89" s="11">
        <f t="shared" si="28"/>
        <v>2.0299999999999999E-2</v>
      </c>
      <c r="E89" s="15">
        <f t="shared" si="29"/>
        <v>3.5790000000000002E-2</v>
      </c>
      <c r="F89" s="5">
        <v>1.821E-2</v>
      </c>
      <c r="G89" s="11">
        <f t="shared" si="30"/>
        <v>1.443E-2</v>
      </c>
      <c r="H89" s="15">
        <f t="shared" si="31"/>
        <v>2.8209999999999999E-2</v>
      </c>
      <c r="I89" s="5">
        <v>2.5950000000000001E-2</v>
      </c>
      <c r="J89" s="11">
        <f t="shared" si="32"/>
        <v>2.077E-2</v>
      </c>
      <c r="K89" s="15">
        <f t="shared" si="33"/>
        <v>3.5950000000000003E-2</v>
      </c>
      <c r="L89" s="5">
        <v>1.7610000000000001E-2</v>
      </c>
      <c r="M89" s="11">
        <f t="shared" si="34"/>
        <v>1.392E-2</v>
      </c>
      <c r="N89" s="15">
        <f t="shared" si="35"/>
        <v>2.7609999999999999E-2</v>
      </c>
      <c r="O89" s="5">
        <v>2.1999999999999999E-2</v>
      </c>
      <c r="P89" s="11">
        <f t="shared" si="36"/>
        <v>1.736E-2</v>
      </c>
      <c r="Q89" s="15">
        <f t="shared" si="37"/>
        <v>3.2000000000000001E-2</v>
      </c>
      <c r="R89" s="5">
        <v>2.537E-2</v>
      </c>
      <c r="S89" s="11">
        <f t="shared" si="38"/>
        <v>1.992E-2</v>
      </c>
      <c r="T89" s="15">
        <f t="shared" si="39"/>
        <v>3.5369999999999999E-2</v>
      </c>
      <c r="U89" s="5">
        <v>2.7060000000000001E-2</v>
      </c>
      <c r="V89" s="11">
        <f t="shared" si="40"/>
        <v>2.1579999999999998E-2</v>
      </c>
      <c r="W89" s="15">
        <f t="shared" si="41"/>
        <v>3.7060000000000003E-2</v>
      </c>
    </row>
    <row r="90" spans="2:23" x14ac:dyDescent="0.25">
      <c r="B90" s="6">
        <v>80</v>
      </c>
      <c r="C90" s="7">
        <v>2.5919999999999999E-2</v>
      </c>
      <c r="D90" s="12">
        <f t="shared" si="28"/>
        <v>2.044E-2</v>
      </c>
      <c r="E90" s="16">
        <f t="shared" si="29"/>
        <v>3.5920000000000001E-2</v>
      </c>
      <c r="F90" s="7">
        <v>1.8419999999999999E-2</v>
      </c>
      <c r="G90" s="12">
        <f t="shared" si="30"/>
        <v>1.4619999999999999E-2</v>
      </c>
      <c r="H90" s="16">
        <f t="shared" si="31"/>
        <v>2.8420000000000001E-2</v>
      </c>
      <c r="I90" s="7">
        <v>2.6069999999999999E-2</v>
      </c>
      <c r="J90" s="12">
        <f t="shared" si="32"/>
        <v>2.0899999999999998E-2</v>
      </c>
      <c r="K90" s="16">
        <f t="shared" si="33"/>
        <v>3.6069999999999998E-2</v>
      </c>
      <c r="L90" s="7">
        <v>1.771E-2</v>
      </c>
      <c r="M90" s="12">
        <f t="shared" si="34"/>
        <v>1.4019999999999999E-2</v>
      </c>
      <c r="N90" s="16">
        <f t="shared" si="35"/>
        <v>2.7709999999999999E-2</v>
      </c>
      <c r="O90" s="7">
        <v>2.2159999999999999E-2</v>
      </c>
      <c r="P90" s="12">
        <f t="shared" si="36"/>
        <v>1.7510000000000001E-2</v>
      </c>
      <c r="Q90" s="16">
        <f t="shared" si="37"/>
        <v>3.2160000000000001E-2</v>
      </c>
      <c r="R90" s="7">
        <v>2.5499999999999998E-2</v>
      </c>
      <c r="S90" s="12">
        <f t="shared" si="38"/>
        <v>2.0049999999999998E-2</v>
      </c>
      <c r="T90" s="16">
        <f t="shared" si="39"/>
        <v>3.5499999999999997E-2</v>
      </c>
      <c r="U90" s="7">
        <v>2.717E-2</v>
      </c>
      <c r="V90" s="12">
        <f t="shared" si="40"/>
        <v>2.1700000000000001E-2</v>
      </c>
      <c r="W90" s="16">
        <f t="shared" si="41"/>
        <v>3.7170000000000002E-2</v>
      </c>
    </row>
    <row r="91" spans="2:23" x14ac:dyDescent="0.25">
      <c r="B91" s="4">
        <v>81</v>
      </c>
      <c r="C91" s="5">
        <v>2.6040000000000001E-2</v>
      </c>
      <c r="D91" s="11">
        <f t="shared" si="28"/>
        <v>2.0559999999999998E-2</v>
      </c>
      <c r="E91" s="15">
        <f t="shared" si="29"/>
        <v>3.6040000000000003E-2</v>
      </c>
      <c r="F91" s="5">
        <v>1.8630000000000001E-2</v>
      </c>
      <c r="G91" s="11">
        <f t="shared" si="30"/>
        <v>1.4800000000000001E-2</v>
      </c>
      <c r="H91" s="15">
        <f t="shared" si="31"/>
        <v>2.8629999999999999E-2</v>
      </c>
      <c r="I91" s="5">
        <v>2.6190000000000001E-2</v>
      </c>
      <c r="J91" s="11">
        <f t="shared" si="32"/>
        <v>2.102E-2</v>
      </c>
      <c r="K91" s="15">
        <f t="shared" si="33"/>
        <v>3.619E-2</v>
      </c>
      <c r="L91" s="5">
        <v>1.7809999999999999E-2</v>
      </c>
      <c r="M91" s="11">
        <f t="shared" si="34"/>
        <v>1.4120000000000001E-2</v>
      </c>
      <c r="N91" s="15">
        <f t="shared" si="35"/>
        <v>2.7810000000000001E-2</v>
      </c>
      <c r="O91" s="5">
        <v>2.232E-2</v>
      </c>
      <c r="P91" s="11">
        <f t="shared" si="36"/>
        <v>1.7659999999999999E-2</v>
      </c>
      <c r="Q91" s="15">
        <f t="shared" si="37"/>
        <v>3.2320000000000002E-2</v>
      </c>
      <c r="R91" s="5">
        <v>2.563E-2</v>
      </c>
      <c r="S91" s="11">
        <f t="shared" si="38"/>
        <v>2.019E-2</v>
      </c>
      <c r="T91" s="15">
        <f t="shared" si="39"/>
        <v>3.5630000000000002E-2</v>
      </c>
      <c r="U91" s="5">
        <v>2.7279999999999999E-2</v>
      </c>
      <c r="V91" s="11">
        <f t="shared" si="40"/>
        <v>2.181E-2</v>
      </c>
      <c r="W91" s="15">
        <f t="shared" si="41"/>
        <v>3.7280000000000001E-2</v>
      </c>
    </row>
    <row r="92" spans="2:23" x14ac:dyDescent="0.25">
      <c r="B92" s="4">
        <v>82</v>
      </c>
      <c r="C92" s="5">
        <v>2.6159999999999999E-2</v>
      </c>
      <c r="D92" s="11">
        <f t="shared" si="28"/>
        <v>2.069E-2</v>
      </c>
      <c r="E92" s="15">
        <f t="shared" si="29"/>
        <v>3.6159999999999998E-2</v>
      </c>
      <c r="F92" s="5">
        <v>1.8839999999999999E-2</v>
      </c>
      <c r="G92" s="11">
        <f t="shared" si="30"/>
        <v>1.499E-2</v>
      </c>
      <c r="H92" s="15">
        <f t="shared" si="31"/>
        <v>2.8840000000000001E-2</v>
      </c>
      <c r="I92" s="5">
        <v>2.631E-2</v>
      </c>
      <c r="J92" s="11">
        <f t="shared" si="32"/>
        <v>2.1139999999999999E-2</v>
      </c>
      <c r="K92" s="15">
        <f t="shared" si="33"/>
        <v>3.6310000000000002E-2</v>
      </c>
      <c r="L92" s="5">
        <v>1.7909999999999999E-2</v>
      </c>
      <c r="M92" s="11">
        <f t="shared" si="34"/>
        <v>1.422E-2</v>
      </c>
      <c r="N92" s="15">
        <f t="shared" si="35"/>
        <v>2.7910000000000001E-2</v>
      </c>
      <c r="O92" s="5">
        <v>2.247E-2</v>
      </c>
      <c r="P92" s="11">
        <f t="shared" si="36"/>
        <v>1.7809999999999999E-2</v>
      </c>
      <c r="Q92" s="15">
        <f t="shared" si="37"/>
        <v>3.2469999999999999E-2</v>
      </c>
      <c r="R92" s="5">
        <v>2.5760000000000002E-2</v>
      </c>
      <c r="S92" s="11">
        <f t="shared" si="38"/>
        <v>2.0320000000000001E-2</v>
      </c>
      <c r="T92" s="15">
        <f t="shared" si="39"/>
        <v>3.576E-2</v>
      </c>
      <c r="U92" s="5">
        <v>2.7380000000000002E-2</v>
      </c>
      <c r="V92" s="11">
        <f t="shared" si="40"/>
        <v>2.1919999999999999E-2</v>
      </c>
      <c r="W92" s="15">
        <f t="shared" si="41"/>
        <v>3.7379999999999997E-2</v>
      </c>
    </row>
    <row r="93" spans="2:23" x14ac:dyDescent="0.25">
      <c r="B93" s="4">
        <v>83</v>
      </c>
      <c r="C93" s="5">
        <v>2.6280000000000001E-2</v>
      </c>
      <c r="D93" s="11">
        <f t="shared" si="28"/>
        <v>2.0820000000000002E-2</v>
      </c>
      <c r="E93" s="15">
        <f t="shared" si="29"/>
        <v>3.628E-2</v>
      </c>
      <c r="F93" s="5">
        <v>1.9040000000000001E-2</v>
      </c>
      <c r="G93" s="11">
        <f t="shared" si="30"/>
        <v>1.5169999999999999E-2</v>
      </c>
      <c r="H93" s="15">
        <f t="shared" si="31"/>
        <v>2.904E-2</v>
      </c>
      <c r="I93" s="5">
        <v>2.6419999999999999E-2</v>
      </c>
      <c r="J93" s="11">
        <f t="shared" si="32"/>
        <v>2.1250000000000002E-2</v>
      </c>
      <c r="K93" s="15">
        <f t="shared" si="33"/>
        <v>3.6420000000000001E-2</v>
      </c>
      <c r="L93" s="5">
        <v>1.8010000000000002E-2</v>
      </c>
      <c r="M93" s="11">
        <f t="shared" si="34"/>
        <v>1.4330000000000001E-2</v>
      </c>
      <c r="N93" s="15">
        <f t="shared" si="35"/>
        <v>2.801E-2</v>
      </c>
      <c r="O93" s="5">
        <v>2.2620000000000001E-2</v>
      </c>
      <c r="P93" s="11">
        <f t="shared" si="36"/>
        <v>1.796E-2</v>
      </c>
      <c r="Q93" s="15">
        <f t="shared" si="37"/>
        <v>3.2620000000000003E-2</v>
      </c>
      <c r="R93" s="5">
        <v>2.588E-2</v>
      </c>
      <c r="S93" s="11">
        <f t="shared" si="38"/>
        <v>2.0449999999999999E-2</v>
      </c>
      <c r="T93" s="15">
        <f t="shared" si="39"/>
        <v>3.5880000000000002E-2</v>
      </c>
      <c r="U93" s="5">
        <v>2.7490000000000001E-2</v>
      </c>
      <c r="V93" s="11">
        <f t="shared" si="40"/>
        <v>2.2040000000000001E-2</v>
      </c>
      <c r="W93" s="15">
        <f t="shared" si="41"/>
        <v>3.7490000000000002E-2</v>
      </c>
    </row>
    <row r="94" spans="2:23" x14ac:dyDescent="0.25">
      <c r="B94" s="4">
        <v>84</v>
      </c>
      <c r="C94" s="5">
        <v>2.639E-2</v>
      </c>
      <c r="D94" s="11">
        <f t="shared" si="28"/>
        <v>2.094E-2</v>
      </c>
      <c r="E94" s="15">
        <f t="shared" si="29"/>
        <v>3.6389999999999999E-2</v>
      </c>
      <c r="F94" s="5">
        <v>1.924E-2</v>
      </c>
      <c r="G94" s="11">
        <f t="shared" si="30"/>
        <v>1.5350000000000001E-2</v>
      </c>
      <c r="H94" s="15">
        <f t="shared" si="31"/>
        <v>2.9239999999999999E-2</v>
      </c>
      <c r="I94" s="5">
        <v>2.6530000000000001E-2</v>
      </c>
      <c r="J94" s="11">
        <f t="shared" si="32"/>
        <v>2.137E-2</v>
      </c>
      <c r="K94" s="15">
        <f t="shared" si="33"/>
        <v>3.653E-2</v>
      </c>
      <c r="L94" s="5">
        <v>1.8100000000000002E-2</v>
      </c>
      <c r="M94" s="11">
        <f t="shared" si="34"/>
        <v>1.4420000000000001E-2</v>
      </c>
      <c r="N94" s="15">
        <f t="shared" si="35"/>
        <v>2.81E-2</v>
      </c>
      <c r="O94" s="5">
        <v>2.2769999999999999E-2</v>
      </c>
      <c r="P94" s="11">
        <f t="shared" si="36"/>
        <v>1.8100000000000002E-2</v>
      </c>
      <c r="Q94" s="15">
        <f t="shared" si="37"/>
        <v>3.2770000000000001E-2</v>
      </c>
      <c r="R94" s="5">
        <v>2.5999999999999999E-2</v>
      </c>
      <c r="S94" s="11">
        <f t="shared" si="38"/>
        <v>2.0580000000000001E-2</v>
      </c>
      <c r="T94" s="15">
        <f t="shared" si="39"/>
        <v>3.5999999999999997E-2</v>
      </c>
      <c r="U94" s="5">
        <v>2.759E-2</v>
      </c>
      <c r="V94" s="11">
        <f t="shared" si="40"/>
        <v>2.215E-2</v>
      </c>
      <c r="W94" s="15">
        <f t="shared" si="41"/>
        <v>3.7589999999999998E-2</v>
      </c>
    </row>
    <row r="95" spans="2:23" x14ac:dyDescent="0.25">
      <c r="B95" s="6">
        <v>85</v>
      </c>
      <c r="C95" s="7">
        <v>2.6509999999999999E-2</v>
      </c>
      <c r="D95" s="12">
        <f t="shared" si="28"/>
        <v>2.1069999999999998E-2</v>
      </c>
      <c r="E95" s="16">
        <f t="shared" si="29"/>
        <v>3.6510000000000001E-2</v>
      </c>
      <c r="F95" s="7">
        <v>1.9429999999999999E-2</v>
      </c>
      <c r="G95" s="12">
        <f t="shared" si="30"/>
        <v>1.553E-2</v>
      </c>
      <c r="H95" s="16">
        <f t="shared" si="31"/>
        <v>2.9430000000000001E-2</v>
      </c>
      <c r="I95" s="7">
        <v>2.664E-2</v>
      </c>
      <c r="J95" s="12">
        <f t="shared" si="32"/>
        <v>2.1479999999999999E-2</v>
      </c>
      <c r="K95" s="16">
        <f t="shared" si="33"/>
        <v>3.6639999999999999E-2</v>
      </c>
      <c r="L95" s="7">
        <v>1.8200000000000001E-2</v>
      </c>
      <c r="M95" s="12">
        <f t="shared" si="34"/>
        <v>1.452E-2</v>
      </c>
      <c r="N95" s="16">
        <f t="shared" si="35"/>
        <v>2.8199999999999999E-2</v>
      </c>
      <c r="O95" s="7">
        <v>2.291E-2</v>
      </c>
      <c r="P95" s="12">
        <f t="shared" si="36"/>
        <v>1.8239999999999999E-2</v>
      </c>
      <c r="Q95" s="16">
        <f t="shared" si="37"/>
        <v>3.2910000000000002E-2</v>
      </c>
      <c r="R95" s="7">
        <v>2.6120000000000001E-2</v>
      </c>
      <c r="S95" s="12">
        <f t="shared" si="38"/>
        <v>2.0709999999999999E-2</v>
      </c>
      <c r="T95" s="16">
        <f t="shared" si="39"/>
        <v>3.6119999999999999E-2</v>
      </c>
      <c r="U95" s="7">
        <v>2.7689999999999999E-2</v>
      </c>
      <c r="V95" s="12">
        <f t="shared" si="40"/>
        <v>2.2249999999999999E-2</v>
      </c>
      <c r="W95" s="16">
        <f t="shared" si="41"/>
        <v>3.7690000000000001E-2</v>
      </c>
    </row>
    <row r="96" spans="2:23" x14ac:dyDescent="0.25">
      <c r="B96" s="4">
        <v>86</v>
      </c>
      <c r="C96" s="5">
        <v>2.6620000000000001E-2</v>
      </c>
      <c r="D96" s="11">
        <f t="shared" si="28"/>
        <v>2.1190000000000001E-2</v>
      </c>
      <c r="E96" s="15">
        <f t="shared" si="29"/>
        <v>3.662E-2</v>
      </c>
      <c r="F96" s="5">
        <v>1.9619999999999999E-2</v>
      </c>
      <c r="G96" s="11">
        <f t="shared" si="30"/>
        <v>1.5699999999999999E-2</v>
      </c>
      <c r="H96" s="15">
        <f t="shared" si="31"/>
        <v>2.962E-2</v>
      </c>
      <c r="I96" s="5">
        <v>2.6749999999999999E-2</v>
      </c>
      <c r="J96" s="11">
        <f t="shared" si="32"/>
        <v>2.1600000000000001E-2</v>
      </c>
      <c r="K96" s="15">
        <f t="shared" si="33"/>
        <v>3.6749999999999998E-2</v>
      </c>
      <c r="L96" s="5">
        <v>1.8290000000000001E-2</v>
      </c>
      <c r="M96" s="11">
        <f t="shared" si="34"/>
        <v>1.461E-2</v>
      </c>
      <c r="N96" s="15">
        <f t="shared" si="35"/>
        <v>2.8289999999999999E-2</v>
      </c>
      <c r="O96" s="5">
        <v>2.3050000000000001E-2</v>
      </c>
      <c r="P96" s="11">
        <f t="shared" si="36"/>
        <v>1.8380000000000001E-2</v>
      </c>
      <c r="Q96" s="15">
        <f t="shared" si="37"/>
        <v>3.3050000000000003E-2</v>
      </c>
      <c r="R96" s="5">
        <v>2.623E-2</v>
      </c>
      <c r="S96" s="11">
        <f t="shared" si="38"/>
        <v>2.0830000000000001E-2</v>
      </c>
      <c r="T96" s="15">
        <f t="shared" si="39"/>
        <v>3.6229999999999998E-2</v>
      </c>
      <c r="U96" s="5">
        <v>2.7779999999999999E-2</v>
      </c>
      <c r="V96" s="11">
        <f t="shared" si="40"/>
        <v>2.2360000000000001E-2</v>
      </c>
      <c r="W96" s="15">
        <f t="shared" si="41"/>
        <v>3.7780000000000001E-2</v>
      </c>
    </row>
    <row r="97" spans="2:23" x14ac:dyDescent="0.25">
      <c r="B97" s="4">
        <v>87</v>
      </c>
      <c r="C97" s="5">
        <v>2.6720000000000001E-2</v>
      </c>
      <c r="D97" s="11">
        <f t="shared" si="28"/>
        <v>2.1299999999999999E-2</v>
      </c>
      <c r="E97" s="15">
        <f t="shared" si="29"/>
        <v>3.6720000000000003E-2</v>
      </c>
      <c r="F97" s="5">
        <v>1.9810000000000001E-2</v>
      </c>
      <c r="G97" s="11">
        <f t="shared" si="30"/>
        <v>1.5879999999999998E-2</v>
      </c>
      <c r="H97" s="15">
        <f t="shared" si="31"/>
        <v>2.981E-2</v>
      </c>
      <c r="I97" s="5">
        <v>2.6849999999999999E-2</v>
      </c>
      <c r="J97" s="11">
        <f t="shared" si="32"/>
        <v>2.171E-2</v>
      </c>
      <c r="K97" s="15">
        <f t="shared" si="33"/>
        <v>3.6850000000000001E-2</v>
      </c>
      <c r="L97" s="5">
        <v>1.8380000000000001E-2</v>
      </c>
      <c r="M97" s="11">
        <f t="shared" si="34"/>
        <v>1.4710000000000001E-2</v>
      </c>
      <c r="N97" s="15">
        <f t="shared" si="35"/>
        <v>2.8379999999999999E-2</v>
      </c>
      <c r="O97" s="5">
        <v>2.3189999999999999E-2</v>
      </c>
      <c r="P97" s="11">
        <f t="shared" si="36"/>
        <v>1.8519999999999998E-2</v>
      </c>
      <c r="Q97" s="15">
        <f t="shared" si="37"/>
        <v>3.3189999999999997E-2</v>
      </c>
      <c r="R97" s="5">
        <v>2.6339999999999999E-2</v>
      </c>
      <c r="S97" s="11">
        <f t="shared" si="38"/>
        <v>2.095E-2</v>
      </c>
      <c r="T97" s="15">
        <f t="shared" si="39"/>
        <v>3.6339999999999997E-2</v>
      </c>
      <c r="U97" s="5">
        <v>2.7879999999999999E-2</v>
      </c>
      <c r="V97" s="11">
        <f t="shared" si="40"/>
        <v>2.247E-2</v>
      </c>
      <c r="W97" s="15">
        <f t="shared" si="41"/>
        <v>3.7879999999999997E-2</v>
      </c>
    </row>
    <row r="98" spans="2:23" x14ac:dyDescent="0.25">
      <c r="B98" s="4">
        <v>88</v>
      </c>
      <c r="C98" s="5">
        <v>2.683E-2</v>
      </c>
      <c r="D98" s="11">
        <f t="shared" si="28"/>
        <v>2.1430000000000001E-2</v>
      </c>
      <c r="E98" s="15">
        <f t="shared" si="29"/>
        <v>3.6830000000000002E-2</v>
      </c>
      <c r="F98" s="5">
        <v>1.9990000000000001E-2</v>
      </c>
      <c r="G98" s="11">
        <f t="shared" si="30"/>
        <v>1.6039999999999999E-2</v>
      </c>
      <c r="H98" s="15">
        <f t="shared" si="31"/>
        <v>2.9989999999999999E-2</v>
      </c>
      <c r="I98" s="5">
        <v>2.6950000000000002E-2</v>
      </c>
      <c r="J98" s="11">
        <f t="shared" si="32"/>
        <v>2.181E-2</v>
      </c>
      <c r="K98" s="15">
        <f t="shared" si="33"/>
        <v>3.6949999999999997E-2</v>
      </c>
      <c r="L98" s="5">
        <v>1.8460000000000001E-2</v>
      </c>
      <c r="M98" s="11">
        <f t="shared" si="34"/>
        <v>1.4789999999999999E-2</v>
      </c>
      <c r="N98" s="15">
        <f t="shared" si="35"/>
        <v>2.8459999999999999E-2</v>
      </c>
      <c r="O98" s="5">
        <v>2.332E-2</v>
      </c>
      <c r="P98" s="11">
        <f t="shared" si="36"/>
        <v>1.865E-2</v>
      </c>
      <c r="Q98" s="15">
        <f t="shared" si="37"/>
        <v>3.3320000000000002E-2</v>
      </c>
      <c r="R98" s="5">
        <v>2.6450000000000001E-2</v>
      </c>
      <c r="S98" s="11">
        <f t="shared" si="38"/>
        <v>2.1069999999999998E-2</v>
      </c>
      <c r="T98" s="15">
        <f t="shared" si="39"/>
        <v>3.6450000000000003E-2</v>
      </c>
      <c r="U98" s="5">
        <v>2.7969999999999998E-2</v>
      </c>
      <c r="V98" s="11">
        <f t="shared" si="40"/>
        <v>2.257E-2</v>
      </c>
      <c r="W98" s="15">
        <f t="shared" si="41"/>
        <v>3.7969999999999997E-2</v>
      </c>
    </row>
    <row r="99" spans="2:23" x14ac:dyDescent="0.25">
      <c r="B99" s="4">
        <v>89</v>
      </c>
      <c r="C99" s="5">
        <v>2.6929999999999999E-2</v>
      </c>
      <c r="D99" s="11">
        <f t="shared" si="28"/>
        <v>2.154E-2</v>
      </c>
      <c r="E99" s="15">
        <f t="shared" si="29"/>
        <v>3.6929999999999998E-2</v>
      </c>
      <c r="F99" s="5">
        <v>2.0160000000000001E-2</v>
      </c>
      <c r="G99" s="11">
        <f t="shared" si="30"/>
        <v>1.6199999999999999E-2</v>
      </c>
      <c r="H99" s="15">
        <f t="shared" si="31"/>
        <v>3.0159999999999999E-2</v>
      </c>
      <c r="I99" s="5">
        <v>2.7050000000000001E-2</v>
      </c>
      <c r="J99" s="11">
        <f t="shared" si="32"/>
        <v>2.1919999999999999E-2</v>
      </c>
      <c r="K99" s="15">
        <f t="shared" si="33"/>
        <v>3.705E-2</v>
      </c>
      <c r="L99" s="5">
        <v>1.8550000000000001E-2</v>
      </c>
      <c r="M99" s="11">
        <f t="shared" si="34"/>
        <v>1.489E-2</v>
      </c>
      <c r="N99" s="15">
        <f t="shared" si="35"/>
        <v>2.8549999999999999E-2</v>
      </c>
      <c r="O99" s="5">
        <v>2.3449999999999999E-2</v>
      </c>
      <c r="P99" s="11">
        <f t="shared" si="36"/>
        <v>1.8790000000000001E-2</v>
      </c>
      <c r="Q99" s="15">
        <f t="shared" si="37"/>
        <v>3.3450000000000001E-2</v>
      </c>
      <c r="R99" s="5">
        <v>2.656E-2</v>
      </c>
      <c r="S99" s="11">
        <f t="shared" si="38"/>
        <v>2.12E-2</v>
      </c>
      <c r="T99" s="15">
        <f t="shared" si="39"/>
        <v>3.6560000000000002E-2</v>
      </c>
      <c r="U99" s="5">
        <v>2.8060000000000002E-2</v>
      </c>
      <c r="V99" s="11">
        <f t="shared" si="40"/>
        <v>2.2669999999999999E-2</v>
      </c>
      <c r="W99" s="15">
        <f t="shared" si="41"/>
        <v>3.8059999999999997E-2</v>
      </c>
    </row>
    <row r="100" spans="2:23" ht="15.75" thickBot="1" x14ac:dyDescent="0.3">
      <c r="B100" s="6">
        <v>90</v>
      </c>
      <c r="C100" s="7">
        <v>2.7029999999999998E-2</v>
      </c>
      <c r="D100" s="12">
        <f t="shared" si="28"/>
        <v>2.1649999999999999E-2</v>
      </c>
      <c r="E100" s="16">
        <f t="shared" si="29"/>
        <v>3.703E-2</v>
      </c>
      <c r="F100" s="7">
        <v>2.034E-2</v>
      </c>
      <c r="G100" s="12">
        <f t="shared" si="30"/>
        <v>1.6369999999999999E-2</v>
      </c>
      <c r="H100" s="16">
        <f t="shared" si="31"/>
        <v>3.0339999999999999E-2</v>
      </c>
      <c r="I100" s="7">
        <v>2.7150000000000001E-2</v>
      </c>
      <c r="J100" s="12">
        <f t="shared" si="32"/>
        <v>2.2030000000000001E-2</v>
      </c>
      <c r="K100" s="16">
        <f t="shared" si="33"/>
        <v>3.7150000000000002E-2</v>
      </c>
      <c r="L100" s="7">
        <v>1.8630000000000001E-2</v>
      </c>
      <c r="M100" s="12">
        <f t="shared" si="34"/>
        <v>1.4970000000000001E-2</v>
      </c>
      <c r="N100" s="16">
        <f t="shared" si="35"/>
        <v>2.8629999999999999E-2</v>
      </c>
      <c r="O100" s="7">
        <v>2.358E-2</v>
      </c>
      <c r="P100" s="12">
        <f t="shared" si="36"/>
        <v>1.8919999999999999E-2</v>
      </c>
      <c r="Q100" s="16">
        <f t="shared" si="37"/>
        <v>3.3579999999999999E-2</v>
      </c>
      <c r="R100" s="7">
        <v>2.666E-2</v>
      </c>
      <c r="S100" s="12">
        <f t="shared" si="38"/>
        <v>2.1309999999999999E-2</v>
      </c>
      <c r="T100" s="16">
        <f t="shared" si="39"/>
        <v>3.6659999999999998E-2</v>
      </c>
      <c r="U100" s="7">
        <v>2.8150000000000001E-2</v>
      </c>
      <c r="V100" s="12">
        <f t="shared" si="40"/>
        <v>2.2780000000000002E-2</v>
      </c>
      <c r="W100" s="16">
        <f t="shared" si="41"/>
        <v>3.8150000000000003E-2</v>
      </c>
    </row>
    <row r="101" spans="2:23" x14ac:dyDescent="0.25">
      <c r="B101" s="2">
        <v>91</v>
      </c>
      <c r="C101" s="3">
        <v>2.7130000000000001E-2</v>
      </c>
      <c r="D101" s="10">
        <f t="shared" si="28"/>
        <v>2.1729999999999999E-2</v>
      </c>
      <c r="E101" s="14">
        <f t="shared" si="29"/>
        <v>3.7130000000000003E-2</v>
      </c>
      <c r="F101" s="3">
        <v>2.051E-2</v>
      </c>
      <c r="G101" s="10">
        <f t="shared" si="30"/>
        <v>1.651E-2</v>
      </c>
      <c r="H101" s="14">
        <f t="shared" si="31"/>
        <v>3.0509999999999999E-2</v>
      </c>
      <c r="I101" s="3">
        <v>2.725E-2</v>
      </c>
      <c r="J101" s="10">
        <f t="shared" si="32"/>
        <v>2.2110000000000001E-2</v>
      </c>
      <c r="K101" s="14">
        <f t="shared" si="33"/>
        <v>3.7249999999999998E-2</v>
      </c>
      <c r="L101" s="3">
        <v>1.8710000000000001E-2</v>
      </c>
      <c r="M101" s="10">
        <f t="shared" si="34"/>
        <v>1.504E-2</v>
      </c>
      <c r="N101" s="14">
        <f t="shared" si="35"/>
        <v>2.8709999999999999E-2</v>
      </c>
      <c r="O101" s="3">
        <v>2.3699999999999999E-2</v>
      </c>
      <c r="P101" s="10">
        <f t="shared" si="36"/>
        <v>1.9009999999999999E-2</v>
      </c>
      <c r="Q101" s="14">
        <f t="shared" si="37"/>
        <v>3.3700000000000001E-2</v>
      </c>
      <c r="R101" s="3">
        <v>2.6759999999999999E-2</v>
      </c>
      <c r="S101" s="10">
        <f t="shared" si="38"/>
        <v>2.1389999999999999E-2</v>
      </c>
      <c r="T101" s="14">
        <f t="shared" si="39"/>
        <v>3.6760000000000001E-2</v>
      </c>
      <c r="U101" s="3">
        <v>2.8230000000000002E-2</v>
      </c>
      <c r="V101" s="10">
        <f t="shared" si="40"/>
        <v>2.2839999999999999E-2</v>
      </c>
      <c r="W101" s="14">
        <f t="shared" si="41"/>
        <v>3.823E-2</v>
      </c>
    </row>
    <row r="102" spans="2:23" x14ac:dyDescent="0.25">
      <c r="B102" s="4">
        <v>92</v>
      </c>
      <c r="C102" s="5">
        <v>2.7230000000000001E-2</v>
      </c>
      <c r="D102" s="11">
        <f t="shared" si="28"/>
        <v>2.181E-2</v>
      </c>
      <c r="E102" s="15">
        <f t="shared" si="29"/>
        <v>3.7229999999999999E-2</v>
      </c>
      <c r="F102" s="5">
        <v>2.0670000000000001E-2</v>
      </c>
      <c r="G102" s="11">
        <f t="shared" si="30"/>
        <v>1.6629999999999999E-2</v>
      </c>
      <c r="H102" s="15">
        <f t="shared" si="31"/>
        <v>3.0669999999999999E-2</v>
      </c>
      <c r="I102" s="5">
        <v>2.734E-2</v>
      </c>
      <c r="J102" s="11">
        <f t="shared" si="32"/>
        <v>2.2179999999999998E-2</v>
      </c>
      <c r="K102" s="15">
        <f t="shared" si="33"/>
        <v>3.7339999999999998E-2</v>
      </c>
      <c r="L102" s="5">
        <v>1.8790000000000001E-2</v>
      </c>
      <c r="M102" s="11">
        <f t="shared" si="34"/>
        <v>1.5100000000000001E-2</v>
      </c>
      <c r="N102" s="15">
        <f t="shared" si="35"/>
        <v>2.879E-2</v>
      </c>
      <c r="O102" s="5">
        <v>2.383E-2</v>
      </c>
      <c r="P102" s="11">
        <f t="shared" si="36"/>
        <v>1.9120000000000002E-2</v>
      </c>
      <c r="Q102" s="15">
        <f t="shared" si="37"/>
        <v>3.3829999999999999E-2</v>
      </c>
      <c r="R102" s="5">
        <v>2.6859999999999998E-2</v>
      </c>
      <c r="S102" s="11">
        <f t="shared" si="38"/>
        <v>2.147E-2</v>
      </c>
      <c r="T102" s="15">
        <f t="shared" si="39"/>
        <v>3.6859999999999997E-2</v>
      </c>
      <c r="U102" s="5">
        <v>2.8320000000000001E-2</v>
      </c>
      <c r="V102" s="11">
        <f t="shared" si="40"/>
        <v>2.291E-2</v>
      </c>
      <c r="W102" s="15">
        <f t="shared" si="41"/>
        <v>3.832E-2</v>
      </c>
    </row>
    <row r="103" spans="2:23" x14ac:dyDescent="0.25">
      <c r="B103" s="4">
        <v>93</v>
      </c>
      <c r="C103" s="5">
        <v>2.7320000000000001E-2</v>
      </c>
      <c r="D103" s="11">
        <f t="shared" si="28"/>
        <v>2.188E-2</v>
      </c>
      <c r="E103" s="15">
        <f t="shared" si="29"/>
        <v>3.7319999999999999E-2</v>
      </c>
      <c r="F103" s="5">
        <v>2.0840000000000001E-2</v>
      </c>
      <c r="G103" s="11">
        <f t="shared" si="30"/>
        <v>1.677E-2</v>
      </c>
      <c r="H103" s="15">
        <f t="shared" si="31"/>
        <v>3.0839999999999999E-2</v>
      </c>
      <c r="I103" s="5">
        <v>2.743E-2</v>
      </c>
      <c r="J103" s="11">
        <f t="shared" si="32"/>
        <v>2.2249999999999999E-2</v>
      </c>
      <c r="K103" s="15">
        <f t="shared" si="33"/>
        <v>3.7429999999999998E-2</v>
      </c>
      <c r="L103" s="5">
        <v>1.8870000000000001E-2</v>
      </c>
      <c r="M103" s="11">
        <f t="shared" si="34"/>
        <v>1.516E-2</v>
      </c>
      <c r="N103" s="15">
        <f t="shared" si="35"/>
        <v>2.887E-2</v>
      </c>
      <c r="O103" s="5">
        <v>2.3949999999999999E-2</v>
      </c>
      <c r="P103" s="11">
        <f t="shared" si="36"/>
        <v>1.9220000000000001E-2</v>
      </c>
      <c r="Q103" s="15">
        <f t="shared" si="37"/>
        <v>3.3950000000000001E-2</v>
      </c>
      <c r="R103" s="5">
        <v>2.6960000000000001E-2</v>
      </c>
      <c r="S103" s="11">
        <f t="shared" si="38"/>
        <v>2.155E-2</v>
      </c>
      <c r="T103" s="15">
        <f t="shared" si="39"/>
        <v>3.696E-2</v>
      </c>
      <c r="U103" s="5">
        <v>2.8400000000000002E-2</v>
      </c>
      <c r="V103" s="11">
        <f t="shared" si="40"/>
        <v>2.2970000000000001E-2</v>
      </c>
      <c r="W103" s="15">
        <f t="shared" si="41"/>
        <v>3.8399999999999997E-2</v>
      </c>
    </row>
    <row r="104" spans="2:23" x14ac:dyDescent="0.25">
      <c r="B104" s="4">
        <v>94</v>
      </c>
      <c r="C104" s="5">
        <v>2.741E-2</v>
      </c>
      <c r="D104" s="11">
        <f t="shared" si="28"/>
        <v>2.1950000000000001E-2</v>
      </c>
      <c r="E104" s="15">
        <f t="shared" si="29"/>
        <v>3.7409999999999999E-2</v>
      </c>
      <c r="F104" s="5">
        <v>2.1000000000000001E-2</v>
      </c>
      <c r="G104" s="11">
        <f t="shared" si="30"/>
        <v>1.6899999999999998E-2</v>
      </c>
      <c r="H104" s="15">
        <f t="shared" si="31"/>
        <v>3.1E-2</v>
      </c>
      <c r="I104" s="5">
        <v>2.7519999999999999E-2</v>
      </c>
      <c r="J104" s="11">
        <f t="shared" si="32"/>
        <v>2.232E-2</v>
      </c>
      <c r="K104" s="15">
        <f t="shared" si="33"/>
        <v>3.7519999999999998E-2</v>
      </c>
      <c r="L104" s="5">
        <v>1.8939999999999999E-2</v>
      </c>
      <c r="M104" s="11">
        <f t="shared" si="34"/>
        <v>1.5219999999999999E-2</v>
      </c>
      <c r="N104" s="15">
        <f t="shared" si="35"/>
        <v>2.894E-2</v>
      </c>
      <c r="O104" s="5">
        <v>2.4060000000000002E-2</v>
      </c>
      <c r="P104" s="11">
        <f t="shared" si="36"/>
        <v>1.9300000000000001E-2</v>
      </c>
      <c r="Q104" s="15">
        <f t="shared" si="37"/>
        <v>3.406E-2</v>
      </c>
      <c r="R104" s="5">
        <v>2.7060000000000001E-2</v>
      </c>
      <c r="S104" s="11">
        <f t="shared" si="38"/>
        <v>2.163E-2</v>
      </c>
      <c r="T104" s="15">
        <f t="shared" si="39"/>
        <v>3.7060000000000003E-2</v>
      </c>
      <c r="U104" s="5">
        <v>2.8479999999999998E-2</v>
      </c>
      <c r="V104" s="11">
        <f t="shared" si="40"/>
        <v>2.3029999999999998E-2</v>
      </c>
      <c r="W104" s="15">
        <f t="shared" si="41"/>
        <v>3.848E-2</v>
      </c>
    </row>
    <row r="105" spans="2:23" x14ac:dyDescent="0.25">
      <c r="B105" s="6">
        <v>95</v>
      </c>
      <c r="C105" s="7">
        <v>2.75E-2</v>
      </c>
      <c r="D105" s="12">
        <f t="shared" si="28"/>
        <v>2.2030000000000001E-2</v>
      </c>
      <c r="E105" s="16">
        <f t="shared" si="29"/>
        <v>3.7499999999999999E-2</v>
      </c>
      <c r="F105" s="7">
        <v>2.1149999999999999E-2</v>
      </c>
      <c r="G105" s="12">
        <f t="shared" si="30"/>
        <v>1.7010000000000001E-2</v>
      </c>
      <c r="H105" s="16">
        <f t="shared" si="31"/>
        <v>3.1150000000000001E-2</v>
      </c>
      <c r="I105" s="7">
        <v>2.7609999999999999E-2</v>
      </c>
      <c r="J105" s="12">
        <f t="shared" si="32"/>
        <v>2.239E-2</v>
      </c>
      <c r="K105" s="16">
        <f t="shared" si="33"/>
        <v>3.7609999999999998E-2</v>
      </c>
      <c r="L105" s="7">
        <v>1.9009999999999999E-2</v>
      </c>
      <c r="M105" s="12">
        <f t="shared" si="34"/>
        <v>1.5270000000000001E-2</v>
      </c>
      <c r="N105" s="16">
        <f t="shared" si="35"/>
        <v>2.9010000000000001E-2</v>
      </c>
      <c r="O105" s="7">
        <v>2.418E-2</v>
      </c>
      <c r="P105" s="12">
        <f t="shared" si="36"/>
        <v>1.9400000000000001E-2</v>
      </c>
      <c r="Q105" s="16">
        <f t="shared" si="37"/>
        <v>3.4180000000000002E-2</v>
      </c>
      <c r="R105" s="7">
        <v>2.7150000000000001E-2</v>
      </c>
      <c r="S105" s="12">
        <f t="shared" si="38"/>
        <v>2.1700000000000001E-2</v>
      </c>
      <c r="T105" s="16">
        <f t="shared" si="39"/>
        <v>3.7150000000000002E-2</v>
      </c>
      <c r="U105" s="7">
        <v>2.8559999999999999E-2</v>
      </c>
      <c r="V105" s="12">
        <f t="shared" si="40"/>
        <v>2.3089999999999999E-2</v>
      </c>
      <c r="W105" s="16">
        <f t="shared" si="41"/>
        <v>3.8559999999999997E-2</v>
      </c>
    </row>
    <row r="106" spans="2:23" x14ac:dyDescent="0.25">
      <c r="B106" s="4">
        <v>96</v>
      </c>
      <c r="C106" s="5">
        <v>2.759E-2</v>
      </c>
      <c r="D106" s="11">
        <f t="shared" si="28"/>
        <v>2.2100000000000002E-2</v>
      </c>
      <c r="E106" s="15">
        <f t="shared" si="29"/>
        <v>3.7589999999999998E-2</v>
      </c>
      <c r="F106" s="5">
        <v>2.1309999999999999E-2</v>
      </c>
      <c r="G106" s="11">
        <f t="shared" si="30"/>
        <v>1.7139999999999999E-2</v>
      </c>
      <c r="H106" s="15">
        <f t="shared" si="31"/>
        <v>3.1309999999999998E-2</v>
      </c>
      <c r="I106" s="5">
        <v>2.7699999999999999E-2</v>
      </c>
      <c r="J106" s="11">
        <f t="shared" si="32"/>
        <v>2.2450000000000001E-2</v>
      </c>
      <c r="K106" s="15">
        <f t="shared" si="33"/>
        <v>3.7699999999999997E-2</v>
      </c>
      <c r="L106" s="5">
        <v>1.9089999999999999E-2</v>
      </c>
      <c r="M106" s="11">
        <f t="shared" si="34"/>
        <v>1.5339999999999999E-2</v>
      </c>
      <c r="N106" s="15">
        <f t="shared" si="35"/>
        <v>2.9090000000000001E-2</v>
      </c>
      <c r="O106" s="5">
        <v>2.4289999999999999E-2</v>
      </c>
      <c r="P106" s="11">
        <f t="shared" si="36"/>
        <v>1.9480000000000001E-2</v>
      </c>
      <c r="Q106" s="15">
        <f t="shared" si="37"/>
        <v>3.4290000000000001E-2</v>
      </c>
      <c r="R106" s="5">
        <v>2.724E-2</v>
      </c>
      <c r="S106" s="11">
        <f t="shared" si="38"/>
        <v>2.1780000000000001E-2</v>
      </c>
      <c r="T106" s="15">
        <f t="shared" si="39"/>
        <v>3.7240000000000002E-2</v>
      </c>
      <c r="U106" s="5">
        <v>2.8629999999999999E-2</v>
      </c>
      <c r="V106" s="11">
        <f t="shared" si="40"/>
        <v>2.3140000000000001E-2</v>
      </c>
      <c r="W106" s="15">
        <f t="shared" si="41"/>
        <v>3.8629999999999998E-2</v>
      </c>
    </row>
    <row r="107" spans="2:23" x14ac:dyDescent="0.25">
      <c r="B107" s="4">
        <v>97</v>
      </c>
      <c r="C107" s="5">
        <v>2.768E-2</v>
      </c>
      <c r="D107" s="11">
        <f t="shared" ref="D107:D138" si="42">ROUND(IF(INDEX(RfrNoVaBaseEUR,$B107)&lt;0,INDEX(RfrNoVaBaseEUR,$B107)+INDEX(VaRunOffBaseEUR,$B107),INDEX(RfrNoVaBaseEUR,$B107) - INDEX(ShockDown,$B107)*ABS(INDEX(RfrNoVaBaseEUR,$B107))+INDEX(VaRunOffBaseEUR,$B107)),5)</f>
        <v>2.2169999999999999E-2</v>
      </c>
      <c r="E107" s="15">
        <f t="shared" ref="E107:E138" si="43">ROUND(INDEX(RfrNoVaBaseEUR,$B107) + MAX(0.01,INDEX(ShockUp,$B107)*ABS(INDEX(RfrNoVaBaseEUR,$B107)))+INDEX(VaRunOffBaseEUR,$B107),5)</f>
        <v>3.7679999999999998E-2</v>
      </c>
      <c r="F107" s="5">
        <v>2.146E-2</v>
      </c>
      <c r="G107" s="11">
        <f t="shared" ref="G107:G138" si="44">ROUND(IF(INDEX(RfrNoVaBaseGBP,$B107)&lt;0,INDEX(RfrNoVaBaseGBP,$B107)+INDEX(VaRunOffBaseGBP,$B107),INDEX(RfrNoVaBaseGBP,$B107) - INDEX(ShockDown,$B107)*ABS(INDEX(RfrNoVaBaseGBP,$B107))+INDEX(VaRunOffBaseGBP,$B107)),5)</f>
        <v>1.7260000000000001E-2</v>
      </c>
      <c r="H107" s="15">
        <f t="shared" ref="H107:H138" si="45">ROUND(INDEX(RfrNoVaBaseGBP,$B107) + MAX(0.01,INDEX(ShockUp,$B107)*ABS(INDEX(RfrNoVaBaseGBP,$B107)))+INDEX(VaRunOffBaseGBP,$B107),5)</f>
        <v>3.1460000000000002E-2</v>
      </c>
      <c r="I107" s="5">
        <v>2.7779999999999999E-2</v>
      </c>
      <c r="J107" s="11">
        <f t="shared" ref="J107:J138" si="46">ROUND(IF(INDEX(RfrNoVaBaseUSD,$B107)&lt;0,INDEX(RfrNoVaBaseUSD,$B107)+INDEX(VaRunOffBaseUSD,$B107),INDEX(RfrNoVaBaseUSD,$B107) - INDEX(ShockDown,$B107)*ABS(INDEX(RfrNoVaBaseUSD,$B107))+INDEX(VaRunOffBaseUSD,$B107)),5)</f>
        <v>2.2509999999999999E-2</v>
      </c>
      <c r="K107" s="15">
        <f t="shared" ref="K107:K138" si="47">ROUND(INDEX(RfrNoVaBaseUSD,$B107) + MAX(0.01,INDEX(ShockUp,$B107)*ABS(INDEX(RfrNoVaBaseUSD,$B107)))+INDEX(VaRunOffBaseUSD,$B107),5)</f>
        <v>3.7780000000000001E-2</v>
      </c>
      <c r="L107" s="5">
        <v>1.916E-2</v>
      </c>
      <c r="M107" s="11">
        <f t="shared" ref="M107:M138" si="48">ROUND(IF(INDEX(RfrNoVaBaseCHF,$B107)&lt;0,INDEX(RfrNoVaBaseCHF,$B107)+INDEX(VaRunOffBaseCHF,$B107),INDEX(RfrNoVaBaseCHF,$B107) - INDEX(ShockDown,$B107)*ABS(INDEX(RfrNoVaBaseCHF,$B107))+INDEX(VaRunOffBaseCHF,$B107)),5)</f>
        <v>1.5389999999999999E-2</v>
      </c>
      <c r="N107" s="15">
        <f t="shared" ref="N107:N138" si="49">ROUND(INDEX(RfrNoVaBaseCHF,$B107) + MAX(0.01,INDEX(ShockUp,$B107)*ABS(INDEX(RfrNoVaBaseCHF,$B107)))+INDEX(VaRunOffBaseCHF,$B107),5)</f>
        <v>2.9159999999999998E-2</v>
      </c>
      <c r="O107" s="5">
        <v>2.4400000000000002E-2</v>
      </c>
      <c r="P107" s="11">
        <f t="shared" ref="P107:P138" si="50">ROUND(IF(INDEX(RfrNoVaBaseJPY,$B107)&lt;0,INDEX(RfrNoVaBaseJPY,$B107)+INDEX(VaRunOffBaseJPY,$B107),INDEX(RfrNoVaBaseJPY,$B107) - INDEX(ShockDown,$B107)*ABS(INDEX(RfrNoVaBaseJPY,$B107))+INDEX(VaRunOffBaseJPY,$B107)),5)</f>
        <v>1.9570000000000001E-2</v>
      </c>
      <c r="Q107" s="15">
        <f t="shared" ref="Q107:Q138" si="51">ROUND(INDEX(RfrNoVaBaseJPY,$B107) + MAX(0.01,INDEX(ShockUp,$B107)*ABS(INDEX(RfrNoVaBaseJPY,$B107)))+INDEX(VaRunOffBaseJPY,$B107),5)</f>
        <v>3.44E-2</v>
      </c>
      <c r="R107" s="5">
        <v>2.733E-2</v>
      </c>
      <c r="S107" s="11">
        <f t="shared" ref="S107:S138" si="52">ROUND(IF(INDEX(RfrNoVaBaseBGN,$B107)&lt;0,INDEX(RfrNoVaBaseBGN,$B107)+INDEX(VaRunOffBaseBGN,$B107),INDEX(RfrNoVaBaseBGN,$B107) - INDEX(ShockDown,$B107)*ABS(INDEX(RfrNoVaBaseBGN,$B107))+INDEX(VaRunOffBaseBGN,$B107)),5)</f>
        <v>2.1850000000000001E-2</v>
      </c>
      <c r="T107" s="15">
        <f t="shared" ref="T107:T138" si="53">ROUND(INDEX(RfrNoVaBaseBGN,$B107) + MAX(0.01,INDEX(ShockUp,$B107)*ABS(INDEX(RfrNoVaBaseBGN,$B107)))+INDEX(VaRunOffBaseBGN,$B107),5)</f>
        <v>3.7330000000000002E-2</v>
      </c>
      <c r="U107" s="5">
        <v>2.8709999999999999E-2</v>
      </c>
      <c r="V107" s="11">
        <f t="shared" ref="V107:V138" si="54">ROUND(IF(INDEX(RfrNoVaBaseDKK,$B107)&lt;0,INDEX(RfrNoVaBaseDKK,$B107)+INDEX(VaRunOffBaseDKK,$B107),INDEX(RfrNoVaBaseDKK,$B107) - INDEX(ShockDown,$B107)*ABS(INDEX(RfrNoVaBaseDKK,$B107))+INDEX(VaRunOffBaseDKK,$B107)),5)</f>
        <v>2.3210000000000001E-2</v>
      </c>
      <c r="W107" s="15">
        <f t="shared" ref="W107:W138" si="55">ROUND(INDEX(RfrNoVaBaseDKK,$B107) + MAX(0.01,INDEX(ShockUp,$B107)*ABS(INDEX(RfrNoVaBaseDKK,$B107)))+INDEX(VaRunOffBaseDKK,$B107),5)</f>
        <v>3.8710000000000001E-2</v>
      </c>
    </row>
    <row r="108" spans="2:23" x14ac:dyDescent="0.25">
      <c r="B108" s="4">
        <v>98</v>
      </c>
      <c r="C108" s="5">
        <v>2.776E-2</v>
      </c>
      <c r="D108" s="11">
        <f t="shared" si="42"/>
        <v>2.223E-2</v>
      </c>
      <c r="E108" s="15">
        <f t="shared" si="43"/>
        <v>3.7760000000000002E-2</v>
      </c>
      <c r="F108" s="5">
        <v>2.1600000000000001E-2</v>
      </c>
      <c r="G108" s="11">
        <f t="shared" si="44"/>
        <v>1.737E-2</v>
      </c>
      <c r="H108" s="15">
        <f t="shared" si="45"/>
        <v>3.1600000000000003E-2</v>
      </c>
      <c r="I108" s="5">
        <v>2.7859999999999999E-2</v>
      </c>
      <c r="J108" s="11">
        <f t="shared" si="46"/>
        <v>2.2579999999999999E-2</v>
      </c>
      <c r="K108" s="15">
        <f t="shared" si="47"/>
        <v>3.7859999999999998E-2</v>
      </c>
      <c r="L108" s="5">
        <v>1.9230000000000001E-2</v>
      </c>
      <c r="M108" s="11">
        <f t="shared" si="48"/>
        <v>1.545E-2</v>
      </c>
      <c r="N108" s="15">
        <f t="shared" si="49"/>
        <v>2.9229999999999999E-2</v>
      </c>
      <c r="O108" s="5">
        <v>2.4510000000000001E-2</v>
      </c>
      <c r="P108" s="11">
        <f t="shared" si="50"/>
        <v>1.966E-2</v>
      </c>
      <c r="Q108" s="15">
        <f t="shared" si="51"/>
        <v>3.4509999999999999E-2</v>
      </c>
      <c r="R108" s="5">
        <v>2.742E-2</v>
      </c>
      <c r="S108" s="11">
        <f t="shared" si="52"/>
        <v>2.1919999999999999E-2</v>
      </c>
      <c r="T108" s="15">
        <f t="shared" si="53"/>
        <v>3.7420000000000002E-2</v>
      </c>
      <c r="U108" s="5">
        <v>2.878E-2</v>
      </c>
      <c r="V108" s="11">
        <f t="shared" si="54"/>
        <v>2.3259999999999999E-2</v>
      </c>
      <c r="W108" s="15">
        <f t="shared" si="55"/>
        <v>3.8780000000000002E-2</v>
      </c>
    </row>
    <row r="109" spans="2:23" x14ac:dyDescent="0.25">
      <c r="B109" s="4">
        <v>99</v>
      </c>
      <c r="C109" s="5">
        <v>2.784E-2</v>
      </c>
      <c r="D109" s="11">
        <f t="shared" si="42"/>
        <v>2.23E-2</v>
      </c>
      <c r="E109" s="15">
        <f t="shared" si="43"/>
        <v>3.7839999999999999E-2</v>
      </c>
      <c r="F109" s="5">
        <v>2.1749999999999999E-2</v>
      </c>
      <c r="G109" s="11">
        <f t="shared" si="44"/>
        <v>1.7489999999999999E-2</v>
      </c>
      <c r="H109" s="15">
        <f t="shared" si="45"/>
        <v>3.175E-2</v>
      </c>
      <c r="I109" s="5">
        <v>2.7949999999999999E-2</v>
      </c>
      <c r="J109" s="11">
        <f t="shared" si="46"/>
        <v>2.265E-2</v>
      </c>
      <c r="K109" s="15">
        <f t="shared" si="47"/>
        <v>3.7949999999999998E-2</v>
      </c>
      <c r="L109" s="5">
        <v>1.9300000000000001E-2</v>
      </c>
      <c r="M109" s="11">
        <f t="shared" si="48"/>
        <v>1.55E-2</v>
      </c>
      <c r="N109" s="15">
        <f t="shared" si="49"/>
        <v>2.93E-2</v>
      </c>
      <c r="O109" s="5">
        <v>2.461E-2</v>
      </c>
      <c r="P109" s="11">
        <f t="shared" si="50"/>
        <v>1.9740000000000001E-2</v>
      </c>
      <c r="Q109" s="15">
        <f t="shared" si="51"/>
        <v>3.4610000000000002E-2</v>
      </c>
      <c r="R109" s="5">
        <v>2.751E-2</v>
      </c>
      <c r="S109" s="11">
        <f t="shared" si="52"/>
        <v>2.1989999999999999E-2</v>
      </c>
      <c r="T109" s="15">
        <f t="shared" si="53"/>
        <v>3.7510000000000002E-2</v>
      </c>
      <c r="U109" s="5">
        <v>2.886E-2</v>
      </c>
      <c r="V109" s="11">
        <f t="shared" si="54"/>
        <v>2.332E-2</v>
      </c>
      <c r="W109" s="15">
        <f t="shared" si="55"/>
        <v>3.8859999999999999E-2</v>
      </c>
    </row>
    <row r="110" spans="2:23" x14ac:dyDescent="0.25">
      <c r="B110" s="6">
        <v>100</v>
      </c>
      <c r="C110" s="7">
        <v>2.792E-2</v>
      </c>
      <c r="D110" s="12">
        <f t="shared" si="42"/>
        <v>2.2360000000000001E-2</v>
      </c>
      <c r="E110" s="16">
        <f t="shared" si="43"/>
        <v>3.7920000000000002E-2</v>
      </c>
      <c r="F110" s="7">
        <v>2.189E-2</v>
      </c>
      <c r="G110" s="12">
        <f t="shared" si="44"/>
        <v>1.7600000000000001E-2</v>
      </c>
      <c r="H110" s="16">
        <f t="shared" si="45"/>
        <v>3.1890000000000002E-2</v>
      </c>
      <c r="I110" s="7">
        <v>2.8029999999999999E-2</v>
      </c>
      <c r="J110" s="12">
        <f t="shared" si="46"/>
        <v>2.2710000000000001E-2</v>
      </c>
      <c r="K110" s="16">
        <f t="shared" si="47"/>
        <v>3.8030000000000001E-2</v>
      </c>
      <c r="L110" s="7">
        <v>1.9359999999999999E-2</v>
      </c>
      <c r="M110" s="12">
        <f t="shared" si="48"/>
        <v>1.555E-2</v>
      </c>
      <c r="N110" s="16">
        <f t="shared" si="49"/>
        <v>2.9360000000000001E-2</v>
      </c>
      <c r="O110" s="7">
        <v>2.4709999999999999E-2</v>
      </c>
      <c r="P110" s="12">
        <f t="shared" si="50"/>
        <v>1.9820000000000001E-2</v>
      </c>
      <c r="Q110" s="16">
        <f t="shared" si="51"/>
        <v>3.4709999999999998E-2</v>
      </c>
      <c r="R110" s="7">
        <v>2.759E-2</v>
      </c>
      <c r="S110" s="12">
        <f t="shared" si="52"/>
        <v>2.206E-2</v>
      </c>
      <c r="T110" s="16">
        <f t="shared" si="53"/>
        <v>3.7589999999999998E-2</v>
      </c>
      <c r="U110" s="7">
        <v>2.8930000000000001E-2</v>
      </c>
      <c r="V110" s="12">
        <f t="shared" si="54"/>
        <v>2.3380000000000001E-2</v>
      </c>
      <c r="W110" s="16">
        <f t="shared" si="55"/>
        <v>3.8929999999999999E-2</v>
      </c>
    </row>
    <row r="111" spans="2:23" x14ac:dyDescent="0.25">
      <c r="B111" s="4">
        <v>101</v>
      </c>
      <c r="C111" s="5">
        <v>2.8000000000000001E-2</v>
      </c>
      <c r="D111" s="11">
        <f t="shared" si="42"/>
        <v>2.2419999999999999E-2</v>
      </c>
      <c r="E111" s="15">
        <f t="shared" si="43"/>
        <v>3.7999999999999999E-2</v>
      </c>
      <c r="F111" s="5">
        <v>2.2030000000000001E-2</v>
      </c>
      <c r="G111" s="11">
        <f t="shared" si="44"/>
        <v>1.771E-2</v>
      </c>
      <c r="H111" s="15">
        <f t="shared" si="45"/>
        <v>3.2030000000000003E-2</v>
      </c>
      <c r="I111" s="5">
        <v>2.81E-2</v>
      </c>
      <c r="J111" s="11">
        <f t="shared" si="46"/>
        <v>2.2759999999999999E-2</v>
      </c>
      <c r="K111" s="15">
        <f t="shared" si="47"/>
        <v>3.8100000000000002E-2</v>
      </c>
      <c r="L111" s="5">
        <v>1.9429999999999999E-2</v>
      </c>
      <c r="M111" s="11">
        <f t="shared" si="48"/>
        <v>1.5610000000000001E-2</v>
      </c>
      <c r="N111" s="15">
        <f t="shared" si="49"/>
        <v>2.9430000000000001E-2</v>
      </c>
      <c r="O111" s="5">
        <v>2.4819999999999998E-2</v>
      </c>
      <c r="P111" s="11">
        <f t="shared" si="50"/>
        <v>1.9910000000000001E-2</v>
      </c>
      <c r="Q111" s="15">
        <f t="shared" si="51"/>
        <v>3.4819999999999997E-2</v>
      </c>
      <c r="R111" s="5">
        <v>2.768E-2</v>
      </c>
      <c r="S111" s="11">
        <f t="shared" si="52"/>
        <v>2.213E-2</v>
      </c>
      <c r="T111" s="15">
        <f t="shared" si="53"/>
        <v>3.7679999999999998E-2</v>
      </c>
      <c r="U111" s="5">
        <v>2.9000000000000001E-2</v>
      </c>
      <c r="V111" s="11">
        <f t="shared" si="54"/>
        <v>2.3429999999999999E-2</v>
      </c>
      <c r="W111" s="15">
        <f t="shared" si="55"/>
        <v>3.9E-2</v>
      </c>
    </row>
    <row r="112" spans="2:23" x14ac:dyDescent="0.25">
      <c r="B112" s="4">
        <v>102</v>
      </c>
      <c r="C112" s="5">
        <v>2.8080000000000001E-2</v>
      </c>
      <c r="D112" s="11">
        <f t="shared" si="42"/>
        <v>2.249E-2</v>
      </c>
      <c r="E112" s="15">
        <f t="shared" si="43"/>
        <v>3.8080000000000003E-2</v>
      </c>
      <c r="F112" s="5">
        <v>2.2159999999999999E-2</v>
      </c>
      <c r="G112" s="11">
        <f t="shared" si="44"/>
        <v>1.7819999999999999E-2</v>
      </c>
      <c r="H112" s="15">
        <f t="shared" si="45"/>
        <v>3.2160000000000001E-2</v>
      </c>
      <c r="I112" s="5">
        <v>2.818E-2</v>
      </c>
      <c r="J112" s="11">
        <f t="shared" si="46"/>
        <v>2.282E-2</v>
      </c>
      <c r="K112" s="15">
        <f t="shared" si="47"/>
        <v>3.8179999999999999E-2</v>
      </c>
      <c r="L112" s="5">
        <v>1.949E-2</v>
      </c>
      <c r="M112" s="11">
        <f t="shared" si="48"/>
        <v>1.5650000000000001E-2</v>
      </c>
      <c r="N112" s="15">
        <f t="shared" si="49"/>
        <v>2.9489999999999999E-2</v>
      </c>
      <c r="O112" s="5">
        <v>2.4920000000000001E-2</v>
      </c>
      <c r="P112" s="11">
        <f t="shared" si="50"/>
        <v>1.9990000000000001E-2</v>
      </c>
      <c r="Q112" s="15">
        <f t="shared" si="51"/>
        <v>3.492E-2</v>
      </c>
      <c r="R112" s="5">
        <v>2.776E-2</v>
      </c>
      <c r="S112" s="11">
        <f t="shared" si="52"/>
        <v>2.2190000000000001E-2</v>
      </c>
      <c r="T112" s="15">
        <f t="shared" si="53"/>
        <v>3.7760000000000002E-2</v>
      </c>
      <c r="U112" s="5">
        <v>2.9069999999999999E-2</v>
      </c>
      <c r="V112" s="11">
        <f t="shared" si="54"/>
        <v>2.3480000000000001E-2</v>
      </c>
      <c r="W112" s="15">
        <f t="shared" si="55"/>
        <v>3.9070000000000001E-2</v>
      </c>
    </row>
    <row r="113" spans="2:23" x14ac:dyDescent="0.25">
      <c r="B113" s="4">
        <v>103</v>
      </c>
      <c r="C113" s="5">
        <v>2.8160000000000001E-2</v>
      </c>
      <c r="D113" s="11">
        <f t="shared" si="42"/>
        <v>2.2550000000000001E-2</v>
      </c>
      <c r="E113" s="15">
        <f t="shared" si="43"/>
        <v>3.8159999999999999E-2</v>
      </c>
      <c r="F113" s="5">
        <v>2.23E-2</v>
      </c>
      <c r="G113" s="11">
        <f t="shared" si="44"/>
        <v>1.7930000000000001E-2</v>
      </c>
      <c r="H113" s="15">
        <f t="shared" si="45"/>
        <v>3.2300000000000002E-2</v>
      </c>
      <c r="I113" s="5">
        <v>2.826E-2</v>
      </c>
      <c r="J113" s="11">
        <f t="shared" si="46"/>
        <v>2.2880000000000001E-2</v>
      </c>
      <c r="K113" s="15">
        <f t="shared" si="47"/>
        <v>3.8260000000000002E-2</v>
      </c>
      <c r="L113" s="5">
        <v>1.9560000000000001E-2</v>
      </c>
      <c r="M113" s="11">
        <f t="shared" si="48"/>
        <v>1.5709999999999998E-2</v>
      </c>
      <c r="N113" s="15">
        <f t="shared" si="49"/>
        <v>2.9559999999999999E-2</v>
      </c>
      <c r="O113" s="5">
        <v>2.5010000000000001E-2</v>
      </c>
      <c r="P113" s="11">
        <f t="shared" si="50"/>
        <v>2.0060000000000001E-2</v>
      </c>
      <c r="Q113" s="15">
        <f t="shared" si="51"/>
        <v>3.5009999999999999E-2</v>
      </c>
      <c r="R113" s="5">
        <v>2.784E-2</v>
      </c>
      <c r="S113" s="11">
        <f t="shared" si="52"/>
        <v>2.2259999999999999E-2</v>
      </c>
      <c r="T113" s="15">
        <f t="shared" si="53"/>
        <v>3.7839999999999999E-2</v>
      </c>
      <c r="U113" s="5">
        <v>2.913E-2</v>
      </c>
      <c r="V113" s="11">
        <f t="shared" si="54"/>
        <v>2.3529999999999999E-2</v>
      </c>
      <c r="W113" s="15">
        <f t="shared" si="55"/>
        <v>3.9129999999999998E-2</v>
      </c>
    </row>
    <row r="114" spans="2:23" x14ac:dyDescent="0.25">
      <c r="B114" s="4">
        <v>104</v>
      </c>
      <c r="C114" s="5">
        <v>2.8230000000000002E-2</v>
      </c>
      <c r="D114" s="11">
        <f t="shared" si="42"/>
        <v>2.2610000000000002E-2</v>
      </c>
      <c r="E114" s="15">
        <f t="shared" si="43"/>
        <v>3.823E-2</v>
      </c>
      <c r="F114" s="5">
        <v>2.2429999999999999E-2</v>
      </c>
      <c r="G114" s="11">
        <f t="shared" si="44"/>
        <v>1.8030000000000001E-2</v>
      </c>
      <c r="H114" s="15">
        <f t="shared" si="45"/>
        <v>3.243E-2</v>
      </c>
      <c r="I114" s="5">
        <v>2.8330000000000001E-2</v>
      </c>
      <c r="J114" s="11">
        <f t="shared" si="46"/>
        <v>2.2939999999999999E-2</v>
      </c>
      <c r="K114" s="15">
        <f t="shared" si="47"/>
        <v>3.8330000000000003E-2</v>
      </c>
      <c r="L114" s="5">
        <v>1.9619999999999999E-2</v>
      </c>
      <c r="M114" s="11">
        <f t="shared" si="48"/>
        <v>1.576E-2</v>
      </c>
      <c r="N114" s="15">
        <f t="shared" si="49"/>
        <v>2.962E-2</v>
      </c>
      <c r="O114" s="5">
        <v>2.511E-2</v>
      </c>
      <c r="P114" s="11">
        <f t="shared" si="50"/>
        <v>2.0140000000000002E-2</v>
      </c>
      <c r="Q114" s="15">
        <f t="shared" si="51"/>
        <v>3.5110000000000002E-2</v>
      </c>
      <c r="R114" s="5">
        <v>2.7910000000000001E-2</v>
      </c>
      <c r="S114" s="11">
        <f t="shared" si="52"/>
        <v>2.231E-2</v>
      </c>
      <c r="T114" s="15">
        <f t="shared" si="53"/>
        <v>3.7909999999999999E-2</v>
      </c>
      <c r="U114" s="5">
        <v>2.92E-2</v>
      </c>
      <c r="V114" s="11">
        <f t="shared" si="54"/>
        <v>2.358E-2</v>
      </c>
      <c r="W114" s="15">
        <f t="shared" si="55"/>
        <v>3.9199999999999999E-2</v>
      </c>
    </row>
    <row r="115" spans="2:23" ht="15.75" thickBot="1" x14ac:dyDescent="0.3">
      <c r="B115" s="6">
        <v>105</v>
      </c>
      <c r="C115" s="7">
        <v>2.8309999999999998E-2</v>
      </c>
      <c r="D115" s="12">
        <f t="shared" si="42"/>
        <v>2.2669999999999999E-2</v>
      </c>
      <c r="E115" s="16">
        <f t="shared" si="43"/>
        <v>3.8309999999999997E-2</v>
      </c>
      <c r="F115" s="7">
        <v>2.2550000000000001E-2</v>
      </c>
      <c r="G115" s="12">
        <f t="shared" si="44"/>
        <v>1.8120000000000001E-2</v>
      </c>
      <c r="H115" s="16">
        <f t="shared" si="45"/>
        <v>3.2550000000000003E-2</v>
      </c>
      <c r="I115" s="7">
        <v>2.8400000000000002E-2</v>
      </c>
      <c r="J115" s="12">
        <f t="shared" si="46"/>
        <v>2.299E-2</v>
      </c>
      <c r="K115" s="16">
        <f t="shared" si="47"/>
        <v>3.8399999999999997E-2</v>
      </c>
      <c r="L115" s="7">
        <v>1.968E-2</v>
      </c>
      <c r="M115" s="12">
        <f t="shared" si="48"/>
        <v>1.5800000000000002E-2</v>
      </c>
      <c r="N115" s="16">
        <f t="shared" si="49"/>
        <v>2.9680000000000002E-2</v>
      </c>
      <c r="O115" s="7">
        <v>2.52E-2</v>
      </c>
      <c r="P115" s="12">
        <f t="shared" si="50"/>
        <v>2.0209999999999999E-2</v>
      </c>
      <c r="Q115" s="16">
        <f t="shared" si="51"/>
        <v>3.5200000000000002E-2</v>
      </c>
      <c r="R115" s="7">
        <v>2.7990000000000001E-2</v>
      </c>
      <c r="S115" s="12">
        <f t="shared" si="52"/>
        <v>2.2380000000000001E-2</v>
      </c>
      <c r="T115" s="16">
        <f t="shared" si="53"/>
        <v>3.7990000000000003E-2</v>
      </c>
      <c r="U115" s="7">
        <v>2.9260000000000001E-2</v>
      </c>
      <c r="V115" s="12">
        <f t="shared" si="54"/>
        <v>2.3630000000000002E-2</v>
      </c>
      <c r="W115" s="16">
        <f t="shared" si="55"/>
        <v>3.9260000000000003E-2</v>
      </c>
    </row>
    <row r="116" spans="2:23" x14ac:dyDescent="0.25">
      <c r="B116" s="2">
        <v>106</v>
      </c>
      <c r="C116" s="3">
        <v>2.8379999999999999E-2</v>
      </c>
      <c r="D116" s="10">
        <f t="shared" si="42"/>
        <v>2.273E-2</v>
      </c>
      <c r="E116" s="14">
        <f t="shared" si="43"/>
        <v>3.8379999999999997E-2</v>
      </c>
      <c r="F116" s="3">
        <v>2.2679999999999999E-2</v>
      </c>
      <c r="G116" s="10">
        <f t="shared" si="44"/>
        <v>1.823E-2</v>
      </c>
      <c r="H116" s="14">
        <f t="shared" si="45"/>
        <v>3.2680000000000001E-2</v>
      </c>
      <c r="I116" s="3">
        <v>2.8469999999999999E-2</v>
      </c>
      <c r="J116" s="10">
        <f t="shared" si="46"/>
        <v>2.3040000000000001E-2</v>
      </c>
      <c r="K116" s="14">
        <f t="shared" si="47"/>
        <v>3.8469999999999997E-2</v>
      </c>
      <c r="L116" s="3">
        <v>1.9740000000000001E-2</v>
      </c>
      <c r="M116" s="10">
        <f t="shared" si="48"/>
        <v>1.585E-2</v>
      </c>
      <c r="N116" s="14">
        <f t="shared" si="49"/>
        <v>2.9739999999999999E-2</v>
      </c>
      <c r="O116" s="3">
        <v>2.529E-2</v>
      </c>
      <c r="P116" s="10">
        <f t="shared" si="50"/>
        <v>2.0279999999999999E-2</v>
      </c>
      <c r="Q116" s="14">
        <f t="shared" si="51"/>
        <v>3.5290000000000002E-2</v>
      </c>
      <c r="R116" s="3">
        <v>2.8070000000000001E-2</v>
      </c>
      <c r="S116" s="10">
        <f t="shared" si="52"/>
        <v>2.2440000000000002E-2</v>
      </c>
      <c r="T116" s="14">
        <f t="shared" si="53"/>
        <v>3.807E-2</v>
      </c>
      <c r="U116" s="3">
        <v>2.9329999999999998E-2</v>
      </c>
      <c r="V116" s="10">
        <f t="shared" si="54"/>
        <v>2.368E-2</v>
      </c>
      <c r="W116" s="14">
        <f t="shared" si="55"/>
        <v>3.9329999999999997E-2</v>
      </c>
    </row>
    <row r="117" spans="2:23" x14ac:dyDescent="0.25">
      <c r="B117" s="4">
        <v>107</v>
      </c>
      <c r="C117" s="5">
        <v>2.845E-2</v>
      </c>
      <c r="D117" s="11">
        <f t="shared" si="42"/>
        <v>2.2780000000000002E-2</v>
      </c>
      <c r="E117" s="15">
        <f t="shared" si="43"/>
        <v>3.8449999999999998E-2</v>
      </c>
      <c r="F117" s="5">
        <v>2.2800000000000001E-2</v>
      </c>
      <c r="G117" s="11">
        <f t="shared" si="44"/>
        <v>1.8319999999999999E-2</v>
      </c>
      <c r="H117" s="15">
        <f t="shared" si="45"/>
        <v>3.2800000000000003E-2</v>
      </c>
      <c r="I117" s="5">
        <v>2.8539999999999999E-2</v>
      </c>
      <c r="J117" s="11">
        <f t="shared" si="46"/>
        <v>2.3099999999999999E-2</v>
      </c>
      <c r="K117" s="15">
        <f t="shared" si="47"/>
        <v>3.8539999999999998E-2</v>
      </c>
      <c r="L117" s="5">
        <v>1.9800000000000002E-2</v>
      </c>
      <c r="M117" s="11">
        <f t="shared" si="48"/>
        <v>1.5900000000000001E-2</v>
      </c>
      <c r="N117" s="15">
        <f t="shared" si="49"/>
        <v>2.98E-2</v>
      </c>
      <c r="O117" s="5">
        <v>2.538E-2</v>
      </c>
      <c r="P117" s="11">
        <f t="shared" si="50"/>
        <v>2.035E-2</v>
      </c>
      <c r="Q117" s="15">
        <f t="shared" si="51"/>
        <v>3.5380000000000002E-2</v>
      </c>
      <c r="R117" s="5">
        <v>2.8139999999999998E-2</v>
      </c>
      <c r="S117" s="11">
        <f t="shared" si="52"/>
        <v>2.2499999999999999E-2</v>
      </c>
      <c r="T117" s="15">
        <f t="shared" si="53"/>
        <v>3.814E-2</v>
      </c>
      <c r="U117" s="5">
        <v>2.9389999999999999E-2</v>
      </c>
      <c r="V117" s="11">
        <f t="shared" si="54"/>
        <v>2.3730000000000001E-2</v>
      </c>
      <c r="W117" s="15">
        <f t="shared" si="55"/>
        <v>3.9390000000000001E-2</v>
      </c>
    </row>
    <row r="118" spans="2:23" x14ac:dyDescent="0.25">
      <c r="B118" s="4">
        <v>108</v>
      </c>
      <c r="C118" s="5">
        <v>2.852E-2</v>
      </c>
      <c r="D118" s="11">
        <f t="shared" si="42"/>
        <v>2.2839999999999999E-2</v>
      </c>
      <c r="E118" s="15">
        <f t="shared" si="43"/>
        <v>3.8519999999999999E-2</v>
      </c>
      <c r="F118" s="5">
        <v>2.2919999999999999E-2</v>
      </c>
      <c r="G118" s="11">
        <f t="shared" si="44"/>
        <v>1.8419999999999999E-2</v>
      </c>
      <c r="H118" s="15">
        <f t="shared" si="45"/>
        <v>3.2919999999999998E-2</v>
      </c>
      <c r="I118" s="5">
        <v>2.861E-2</v>
      </c>
      <c r="J118" s="11">
        <f t="shared" si="46"/>
        <v>2.315E-2</v>
      </c>
      <c r="K118" s="15">
        <f t="shared" si="47"/>
        <v>3.8609999999999998E-2</v>
      </c>
      <c r="L118" s="5">
        <v>1.985E-2</v>
      </c>
      <c r="M118" s="11">
        <f t="shared" si="48"/>
        <v>1.5939999999999999E-2</v>
      </c>
      <c r="N118" s="15">
        <f t="shared" si="49"/>
        <v>2.9850000000000002E-2</v>
      </c>
      <c r="O118" s="5">
        <v>2.547E-2</v>
      </c>
      <c r="P118" s="11">
        <f t="shared" si="50"/>
        <v>2.0420000000000001E-2</v>
      </c>
      <c r="Q118" s="15">
        <f t="shared" si="51"/>
        <v>3.5470000000000002E-2</v>
      </c>
      <c r="R118" s="5">
        <v>2.8209999999999999E-2</v>
      </c>
      <c r="S118" s="11">
        <f t="shared" si="52"/>
        <v>2.2550000000000001E-2</v>
      </c>
      <c r="T118" s="15">
        <f t="shared" si="53"/>
        <v>3.8210000000000001E-2</v>
      </c>
      <c r="U118" s="5">
        <v>2.945E-2</v>
      </c>
      <c r="V118" s="11">
        <f t="shared" si="54"/>
        <v>2.3769999999999999E-2</v>
      </c>
      <c r="W118" s="15">
        <f t="shared" si="55"/>
        <v>3.9449999999999999E-2</v>
      </c>
    </row>
    <row r="119" spans="2:23" x14ac:dyDescent="0.25">
      <c r="B119" s="4">
        <v>109</v>
      </c>
      <c r="C119" s="5">
        <v>2.8590000000000001E-2</v>
      </c>
      <c r="D119" s="11">
        <f t="shared" si="42"/>
        <v>2.29E-2</v>
      </c>
      <c r="E119" s="15">
        <f t="shared" si="43"/>
        <v>3.8589999999999999E-2</v>
      </c>
      <c r="F119" s="5">
        <v>2.3040000000000001E-2</v>
      </c>
      <c r="G119" s="11">
        <f t="shared" si="44"/>
        <v>1.8509999999999999E-2</v>
      </c>
      <c r="H119" s="15">
        <f t="shared" si="45"/>
        <v>3.304E-2</v>
      </c>
      <c r="I119" s="5">
        <v>2.8680000000000001E-2</v>
      </c>
      <c r="J119" s="11">
        <f t="shared" si="46"/>
        <v>2.3199999999999998E-2</v>
      </c>
      <c r="K119" s="15">
        <f t="shared" si="47"/>
        <v>3.8679999999999999E-2</v>
      </c>
      <c r="L119" s="5">
        <v>1.9910000000000001E-2</v>
      </c>
      <c r="M119" s="11">
        <f t="shared" si="48"/>
        <v>1.5990000000000001E-2</v>
      </c>
      <c r="N119" s="15">
        <f t="shared" si="49"/>
        <v>2.9909999999999999E-2</v>
      </c>
      <c r="O119" s="5">
        <v>2.5559999999999999E-2</v>
      </c>
      <c r="P119" s="11">
        <f t="shared" si="50"/>
        <v>2.0490000000000001E-2</v>
      </c>
      <c r="Q119" s="15">
        <f t="shared" si="51"/>
        <v>3.5560000000000001E-2</v>
      </c>
      <c r="R119" s="5">
        <v>2.828E-2</v>
      </c>
      <c r="S119" s="11">
        <f t="shared" si="52"/>
        <v>2.2610000000000002E-2</v>
      </c>
      <c r="T119" s="15">
        <f t="shared" si="53"/>
        <v>3.8280000000000002E-2</v>
      </c>
      <c r="U119" s="5">
        <v>2.9510000000000002E-2</v>
      </c>
      <c r="V119" s="11">
        <f t="shared" si="54"/>
        <v>2.3820000000000001E-2</v>
      </c>
      <c r="W119" s="15">
        <f t="shared" si="55"/>
        <v>3.9510000000000003E-2</v>
      </c>
    </row>
    <row r="120" spans="2:23" x14ac:dyDescent="0.25">
      <c r="B120" s="6">
        <v>110</v>
      </c>
      <c r="C120" s="7">
        <v>2.8660000000000001E-2</v>
      </c>
      <c r="D120" s="12">
        <f t="shared" si="42"/>
        <v>2.2950000000000002E-2</v>
      </c>
      <c r="E120" s="16">
        <f t="shared" si="43"/>
        <v>3.866E-2</v>
      </c>
      <c r="F120" s="7">
        <v>2.316E-2</v>
      </c>
      <c r="G120" s="12">
        <f t="shared" si="44"/>
        <v>1.8610000000000002E-2</v>
      </c>
      <c r="H120" s="16">
        <f t="shared" si="45"/>
        <v>3.3160000000000002E-2</v>
      </c>
      <c r="I120" s="7">
        <v>2.8750000000000001E-2</v>
      </c>
      <c r="J120" s="12">
        <f t="shared" si="46"/>
        <v>2.3259999999999999E-2</v>
      </c>
      <c r="K120" s="16">
        <f t="shared" si="47"/>
        <v>3.875E-2</v>
      </c>
      <c r="L120" s="7">
        <v>1.9959999999999999E-2</v>
      </c>
      <c r="M120" s="12">
        <f t="shared" si="48"/>
        <v>1.602E-2</v>
      </c>
      <c r="N120" s="16">
        <f t="shared" si="49"/>
        <v>2.9960000000000001E-2</v>
      </c>
      <c r="O120" s="7">
        <v>2.5649999999999999E-2</v>
      </c>
      <c r="P120" s="12">
        <f t="shared" si="50"/>
        <v>2.0570000000000001E-2</v>
      </c>
      <c r="Q120" s="16">
        <f t="shared" si="51"/>
        <v>3.5650000000000001E-2</v>
      </c>
      <c r="R120" s="7">
        <v>2.835E-2</v>
      </c>
      <c r="S120" s="12">
        <f t="shared" si="52"/>
        <v>2.2669999999999999E-2</v>
      </c>
      <c r="T120" s="16">
        <f t="shared" si="53"/>
        <v>3.8350000000000002E-2</v>
      </c>
      <c r="U120" s="7">
        <v>2.9569999999999999E-2</v>
      </c>
      <c r="V120" s="12">
        <f t="shared" si="54"/>
        <v>2.3869999999999999E-2</v>
      </c>
      <c r="W120" s="16">
        <f t="shared" si="55"/>
        <v>3.9570000000000001E-2</v>
      </c>
    </row>
    <row r="121" spans="2:23" x14ac:dyDescent="0.25">
      <c r="B121" s="4">
        <v>111</v>
      </c>
      <c r="C121" s="5">
        <v>2.8719999999999999E-2</v>
      </c>
      <c r="D121" s="11">
        <f t="shared" si="42"/>
        <v>2.3E-2</v>
      </c>
      <c r="E121" s="15">
        <f t="shared" si="43"/>
        <v>3.8719999999999997E-2</v>
      </c>
      <c r="F121" s="5">
        <v>2.3279999999999999E-2</v>
      </c>
      <c r="G121" s="11">
        <f t="shared" si="44"/>
        <v>1.8710000000000001E-2</v>
      </c>
      <c r="H121" s="15">
        <f t="shared" si="45"/>
        <v>3.3279999999999997E-2</v>
      </c>
      <c r="I121" s="5">
        <v>2.8809999999999999E-2</v>
      </c>
      <c r="J121" s="11">
        <f t="shared" si="46"/>
        <v>2.3300000000000001E-2</v>
      </c>
      <c r="K121" s="15">
        <f t="shared" si="47"/>
        <v>3.8809999999999997E-2</v>
      </c>
      <c r="L121" s="5">
        <v>2.002E-2</v>
      </c>
      <c r="M121" s="11">
        <f t="shared" si="48"/>
        <v>1.6070000000000001E-2</v>
      </c>
      <c r="N121" s="15">
        <f t="shared" si="49"/>
        <v>3.0020000000000002E-2</v>
      </c>
      <c r="O121" s="5">
        <v>2.5729999999999999E-2</v>
      </c>
      <c r="P121" s="11">
        <f t="shared" si="50"/>
        <v>2.0629999999999999E-2</v>
      </c>
      <c r="Q121" s="15">
        <f t="shared" si="51"/>
        <v>3.5729999999999998E-2</v>
      </c>
      <c r="R121" s="5">
        <v>2.8420000000000001E-2</v>
      </c>
      <c r="S121" s="11">
        <f t="shared" si="52"/>
        <v>2.2720000000000001E-2</v>
      </c>
      <c r="T121" s="15">
        <f t="shared" si="53"/>
        <v>3.8420000000000003E-2</v>
      </c>
      <c r="U121" s="5">
        <v>2.963E-2</v>
      </c>
      <c r="V121" s="11">
        <f t="shared" si="54"/>
        <v>2.3910000000000001E-2</v>
      </c>
      <c r="W121" s="15">
        <f t="shared" si="55"/>
        <v>3.9629999999999999E-2</v>
      </c>
    </row>
    <row r="122" spans="2:23" x14ac:dyDescent="0.25">
      <c r="B122" s="4">
        <v>112</v>
      </c>
      <c r="C122" s="5">
        <v>2.879E-2</v>
      </c>
      <c r="D122" s="11">
        <f t="shared" si="42"/>
        <v>2.3060000000000001E-2</v>
      </c>
      <c r="E122" s="15">
        <f t="shared" si="43"/>
        <v>3.8789999999999998E-2</v>
      </c>
      <c r="F122" s="5">
        <v>2.3390000000000001E-2</v>
      </c>
      <c r="G122" s="11">
        <f t="shared" si="44"/>
        <v>1.8790000000000001E-2</v>
      </c>
      <c r="H122" s="15">
        <f t="shared" si="45"/>
        <v>3.3390000000000003E-2</v>
      </c>
      <c r="I122" s="5">
        <v>2.8879999999999999E-2</v>
      </c>
      <c r="J122" s="11">
        <f t="shared" si="46"/>
        <v>2.3359999999999999E-2</v>
      </c>
      <c r="K122" s="15">
        <f t="shared" si="47"/>
        <v>3.8879999999999998E-2</v>
      </c>
      <c r="L122" s="5">
        <v>2.0070000000000001E-2</v>
      </c>
      <c r="M122" s="11">
        <f t="shared" si="48"/>
        <v>1.6109999999999999E-2</v>
      </c>
      <c r="N122" s="15">
        <f t="shared" si="49"/>
        <v>3.007E-2</v>
      </c>
      <c r="O122" s="5">
        <v>2.581E-2</v>
      </c>
      <c r="P122" s="11">
        <f t="shared" si="50"/>
        <v>2.069E-2</v>
      </c>
      <c r="Q122" s="15">
        <f t="shared" si="51"/>
        <v>3.5810000000000002E-2</v>
      </c>
      <c r="R122" s="5">
        <v>2.8490000000000001E-2</v>
      </c>
      <c r="S122" s="11">
        <f t="shared" si="52"/>
        <v>2.2780000000000002E-2</v>
      </c>
      <c r="T122" s="15">
        <f t="shared" si="53"/>
        <v>3.8490000000000003E-2</v>
      </c>
      <c r="U122" s="5">
        <v>2.9680000000000002E-2</v>
      </c>
      <c r="V122" s="11">
        <f t="shared" si="54"/>
        <v>2.3949999999999999E-2</v>
      </c>
      <c r="W122" s="15">
        <f t="shared" si="55"/>
        <v>3.968E-2</v>
      </c>
    </row>
    <row r="123" spans="2:23" x14ac:dyDescent="0.25">
      <c r="B123" s="4">
        <v>113</v>
      </c>
      <c r="C123" s="5">
        <v>2.8850000000000001E-2</v>
      </c>
      <c r="D123" s="11">
        <f t="shared" si="42"/>
        <v>2.3099999999999999E-2</v>
      </c>
      <c r="E123" s="15">
        <f t="shared" si="43"/>
        <v>3.8850000000000003E-2</v>
      </c>
      <c r="F123" s="5">
        <v>2.35E-2</v>
      </c>
      <c r="G123" s="11">
        <f t="shared" si="44"/>
        <v>1.8880000000000001E-2</v>
      </c>
      <c r="H123" s="15">
        <f t="shared" si="45"/>
        <v>3.3500000000000002E-2</v>
      </c>
      <c r="I123" s="5">
        <v>2.894E-2</v>
      </c>
      <c r="J123" s="11">
        <f t="shared" si="46"/>
        <v>2.3400000000000001E-2</v>
      </c>
      <c r="K123" s="15">
        <f t="shared" si="47"/>
        <v>3.8940000000000002E-2</v>
      </c>
      <c r="L123" s="5">
        <v>2.0119999999999999E-2</v>
      </c>
      <c r="M123" s="11">
        <f t="shared" si="48"/>
        <v>1.6150000000000001E-2</v>
      </c>
      <c r="N123" s="15">
        <f t="shared" si="49"/>
        <v>3.0120000000000001E-2</v>
      </c>
      <c r="O123" s="5">
        <v>2.589E-2</v>
      </c>
      <c r="P123" s="11">
        <f t="shared" si="50"/>
        <v>2.0760000000000001E-2</v>
      </c>
      <c r="Q123" s="15">
        <f t="shared" si="51"/>
        <v>3.5889999999999998E-2</v>
      </c>
      <c r="R123" s="5">
        <v>2.8559999999999999E-2</v>
      </c>
      <c r="S123" s="11">
        <f t="shared" si="52"/>
        <v>2.2839999999999999E-2</v>
      </c>
      <c r="T123" s="15">
        <f t="shared" si="53"/>
        <v>3.8559999999999997E-2</v>
      </c>
      <c r="U123" s="5">
        <v>2.9739999999999999E-2</v>
      </c>
      <c r="V123" s="11">
        <f t="shared" si="54"/>
        <v>2.4E-2</v>
      </c>
      <c r="W123" s="15">
        <f t="shared" si="55"/>
        <v>3.9739999999999998E-2</v>
      </c>
    </row>
    <row r="124" spans="2:23" x14ac:dyDescent="0.25">
      <c r="B124" s="4">
        <v>114</v>
      </c>
      <c r="C124" s="5">
        <v>2.8910000000000002E-2</v>
      </c>
      <c r="D124" s="11">
        <f t="shared" si="42"/>
        <v>2.315E-2</v>
      </c>
      <c r="E124" s="15">
        <f t="shared" si="43"/>
        <v>3.891E-2</v>
      </c>
      <c r="F124" s="5">
        <v>2.3609999999999999E-2</v>
      </c>
      <c r="G124" s="11">
        <f t="shared" si="44"/>
        <v>1.8970000000000001E-2</v>
      </c>
      <c r="H124" s="15">
        <f t="shared" si="45"/>
        <v>3.3610000000000001E-2</v>
      </c>
      <c r="I124" s="5">
        <v>2.9000000000000001E-2</v>
      </c>
      <c r="J124" s="11">
        <f t="shared" si="46"/>
        <v>2.3449999999999999E-2</v>
      </c>
      <c r="K124" s="15">
        <f t="shared" si="47"/>
        <v>3.9E-2</v>
      </c>
      <c r="L124" s="5">
        <v>2.018E-2</v>
      </c>
      <c r="M124" s="11">
        <f t="shared" si="48"/>
        <v>1.6199999999999999E-2</v>
      </c>
      <c r="N124" s="15">
        <f t="shared" si="49"/>
        <v>3.0179999999999998E-2</v>
      </c>
      <c r="O124" s="5">
        <v>2.597E-2</v>
      </c>
      <c r="P124" s="11">
        <f t="shared" si="50"/>
        <v>2.0820000000000002E-2</v>
      </c>
      <c r="Q124" s="15">
        <f t="shared" si="51"/>
        <v>3.5970000000000002E-2</v>
      </c>
      <c r="R124" s="5">
        <v>2.862E-2</v>
      </c>
      <c r="S124" s="11">
        <f t="shared" si="52"/>
        <v>2.2880000000000001E-2</v>
      </c>
      <c r="T124" s="15">
        <f t="shared" si="53"/>
        <v>3.8620000000000002E-2</v>
      </c>
      <c r="U124" s="5">
        <v>2.9790000000000001E-2</v>
      </c>
      <c r="V124" s="11">
        <f t="shared" si="54"/>
        <v>2.4029999999999999E-2</v>
      </c>
      <c r="W124" s="15">
        <f t="shared" si="55"/>
        <v>3.9789999999999999E-2</v>
      </c>
    </row>
    <row r="125" spans="2:23" x14ac:dyDescent="0.25">
      <c r="B125" s="6">
        <v>115</v>
      </c>
      <c r="C125" s="7">
        <v>2.8969999999999999E-2</v>
      </c>
      <c r="D125" s="12">
        <f t="shared" si="42"/>
        <v>2.3199999999999998E-2</v>
      </c>
      <c r="E125" s="16">
        <f t="shared" si="43"/>
        <v>3.8969999999999998E-2</v>
      </c>
      <c r="F125" s="7">
        <v>2.3720000000000001E-2</v>
      </c>
      <c r="G125" s="12">
        <f t="shared" si="44"/>
        <v>1.9050000000000001E-2</v>
      </c>
      <c r="H125" s="16">
        <f t="shared" si="45"/>
        <v>3.372E-2</v>
      </c>
      <c r="I125" s="7">
        <v>2.9059999999999999E-2</v>
      </c>
      <c r="J125" s="12">
        <f t="shared" si="46"/>
        <v>2.349E-2</v>
      </c>
      <c r="K125" s="16">
        <f t="shared" si="47"/>
        <v>3.9059999999999997E-2</v>
      </c>
      <c r="L125" s="7">
        <v>2.0230000000000001E-2</v>
      </c>
      <c r="M125" s="12">
        <f t="shared" si="48"/>
        <v>1.6240000000000001E-2</v>
      </c>
      <c r="N125" s="16">
        <f t="shared" si="49"/>
        <v>3.023E-2</v>
      </c>
      <c r="O125" s="7">
        <v>2.605E-2</v>
      </c>
      <c r="P125" s="12">
        <f t="shared" si="50"/>
        <v>2.0879999999999999E-2</v>
      </c>
      <c r="Q125" s="16">
        <f t="shared" si="51"/>
        <v>3.6049999999999999E-2</v>
      </c>
      <c r="R125" s="7">
        <v>2.869E-2</v>
      </c>
      <c r="S125" s="12">
        <f t="shared" si="52"/>
        <v>2.2939999999999999E-2</v>
      </c>
      <c r="T125" s="16">
        <f t="shared" si="53"/>
        <v>3.8690000000000002E-2</v>
      </c>
      <c r="U125" s="7">
        <v>2.9850000000000002E-2</v>
      </c>
      <c r="V125" s="12">
        <f t="shared" si="54"/>
        <v>2.4080000000000001E-2</v>
      </c>
      <c r="W125" s="16">
        <f t="shared" si="55"/>
        <v>3.9849999999999997E-2</v>
      </c>
    </row>
    <row r="126" spans="2:23" x14ac:dyDescent="0.25">
      <c r="B126" s="4">
        <v>116</v>
      </c>
      <c r="C126" s="5">
        <v>2.903E-2</v>
      </c>
      <c r="D126" s="11">
        <f t="shared" si="42"/>
        <v>2.325E-2</v>
      </c>
      <c r="E126" s="15">
        <f t="shared" si="43"/>
        <v>3.9030000000000002E-2</v>
      </c>
      <c r="F126" s="5">
        <v>2.3820000000000001E-2</v>
      </c>
      <c r="G126" s="11">
        <f t="shared" si="44"/>
        <v>1.9130000000000001E-2</v>
      </c>
      <c r="H126" s="15">
        <f t="shared" si="45"/>
        <v>3.3820000000000003E-2</v>
      </c>
      <c r="I126" s="5">
        <v>2.912E-2</v>
      </c>
      <c r="J126" s="11">
        <f t="shared" si="46"/>
        <v>2.3539999999999998E-2</v>
      </c>
      <c r="K126" s="15">
        <f t="shared" si="47"/>
        <v>3.9120000000000002E-2</v>
      </c>
      <c r="L126" s="5">
        <v>2.0279999999999999E-2</v>
      </c>
      <c r="M126" s="11">
        <f t="shared" si="48"/>
        <v>1.6279999999999999E-2</v>
      </c>
      <c r="N126" s="15">
        <f t="shared" si="49"/>
        <v>3.0280000000000001E-2</v>
      </c>
      <c r="O126" s="5">
        <v>2.613E-2</v>
      </c>
      <c r="P126" s="11">
        <f t="shared" si="50"/>
        <v>2.095E-2</v>
      </c>
      <c r="Q126" s="15">
        <f t="shared" si="51"/>
        <v>3.6130000000000002E-2</v>
      </c>
      <c r="R126" s="5">
        <v>2.8750000000000001E-2</v>
      </c>
      <c r="S126" s="11">
        <f t="shared" si="52"/>
        <v>2.299E-2</v>
      </c>
      <c r="T126" s="15">
        <f t="shared" si="53"/>
        <v>3.875E-2</v>
      </c>
      <c r="U126" s="5">
        <v>2.9899999999999999E-2</v>
      </c>
      <c r="V126" s="11">
        <f t="shared" si="54"/>
        <v>2.4119999999999999E-2</v>
      </c>
      <c r="W126" s="15">
        <f t="shared" si="55"/>
        <v>3.9899999999999998E-2</v>
      </c>
    </row>
    <row r="127" spans="2:23" x14ac:dyDescent="0.25">
      <c r="B127" s="4">
        <v>117</v>
      </c>
      <c r="C127" s="5">
        <v>2.9090000000000001E-2</v>
      </c>
      <c r="D127" s="11">
        <f t="shared" si="42"/>
        <v>2.3290000000000002E-2</v>
      </c>
      <c r="E127" s="15">
        <f t="shared" si="43"/>
        <v>3.909E-2</v>
      </c>
      <c r="F127" s="5">
        <v>2.392E-2</v>
      </c>
      <c r="G127" s="11">
        <f t="shared" si="44"/>
        <v>1.9210000000000001E-2</v>
      </c>
      <c r="H127" s="15">
        <f t="shared" si="45"/>
        <v>3.3919999999999999E-2</v>
      </c>
      <c r="I127" s="5">
        <v>2.9180000000000001E-2</v>
      </c>
      <c r="J127" s="11">
        <f t="shared" si="46"/>
        <v>2.359E-2</v>
      </c>
      <c r="K127" s="15">
        <f t="shared" si="47"/>
        <v>3.918E-2</v>
      </c>
      <c r="L127" s="5">
        <v>2.0320000000000001E-2</v>
      </c>
      <c r="M127" s="11">
        <f t="shared" si="48"/>
        <v>1.6310000000000002E-2</v>
      </c>
      <c r="N127" s="15">
        <f t="shared" si="49"/>
        <v>3.032E-2</v>
      </c>
      <c r="O127" s="5">
        <v>2.6200000000000001E-2</v>
      </c>
      <c r="P127" s="11">
        <f t="shared" si="50"/>
        <v>2.1000000000000001E-2</v>
      </c>
      <c r="Q127" s="15">
        <f t="shared" si="51"/>
        <v>3.6200000000000003E-2</v>
      </c>
      <c r="R127" s="5">
        <v>2.8809999999999999E-2</v>
      </c>
      <c r="S127" s="11">
        <f t="shared" si="52"/>
        <v>2.3029999999999998E-2</v>
      </c>
      <c r="T127" s="15">
        <f t="shared" si="53"/>
        <v>3.8809999999999997E-2</v>
      </c>
      <c r="U127" s="5">
        <v>2.9950000000000001E-2</v>
      </c>
      <c r="V127" s="11">
        <f t="shared" si="54"/>
        <v>2.4160000000000001E-2</v>
      </c>
      <c r="W127" s="15">
        <f t="shared" si="55"/>
        <v>3.9949999999999999E-2</v>
      </c>
    </row>
    <row r="128" spans="2:23" x14ac:dyDescent="0.25">
      <c r="B128" s="4">
        <v>118</v>
      </c>
      <c r="C128" s="5">
        <v>2.9149999999999999E-2</v>
      </c>
      <c r="D128" s="11">
        <f t="shared" si="42"/>
        <v>2.334E-2</v>
      </c>
      <c r="E128" s="15">
        <f t="shared" si="43"/>
        <v>3.9149999999999997E-2</v>
      </c>
      <c r="F128" s="5">
        <v>2.4029999999999999E-2</v>
      </c>
      <c r="G128" s="11">
        <f t="shared" si="44"/>
        <v>1.9300000000000001E-2</v>
      </c>
      <c r="H128" s="15">
        <f t="shared" si="45"/>
        <v>3.4029999999999998E-2</v>
      </c>
      <c r="I128" s="5">
        <v>2.9239999999999999E-2</v>
      </c>
      <c r="J128" s="11">
        <f t="shared" si="46"/>
        <v>2.3630000000000002E-2</v>
      </c>
      <c r="K128" s="15">
        <f t="shared" si="47"/>
        <v>3.9239999999999997E-2</v>
      </c>
      <c r="L128" s="5">
        <v>2.0369999999999999E-2</v>
      </c>
      <c r="M128" s="11">
        <f t="shared" si="48"/>
        <v>1.635E-2</v>
      </c>
      <c r="N128" s="15">
        <f t="shared" si="49"/>
        <v>3.0370000000000001E-2</v>
      </c>
      <c r="O128" s="5">
        <v>2.6280000000000001E-2</v>
      </c>
      <c r="P128" s="11">
        <f t="shared" si="50"/>
        <v>2.1069999999999998E-2</v>
      </c>
      <c r="Q128" s="15">
        <f t="shared" si="51"/>
        <v>3.628E-2</v>
      </c>
      <c r="R128" s="5">
        <v>2.887E-2</v>
      </c>
      <c r="S128" s="11">
        <f t="shared" si="52"/>
        <v>2.308E-2</v>
      </c>
      <c r="T128" s="15">
        <f t="shared" si="53"/>
        <v>3.8870000000000002E-2</v>
      </c>
      <c r="U128" s="5">
        <v>0.03</v>
      </c>
      <c r="V128" s="11">
        <f t="shared" si="54"/>
        <v>2.4199999999999999E-2</v>
      </c>
      <c r="W128" s="15">
        <f t="shared" si="55"/>
        <v>0.04</v>
      </c>
    </row>
    <row r="129" spans="2:23" x14ac:dyDescent="0.25">
      <c r="B129" s="4">
        <v>119</v>
      </c>
      <c r="C129" s="5">
        <v>2.921E-2</v>
      </c>
      <c r="D129" s="11">
        <f t="shared" si="42"/>
        <v>2.3390000000000001E-2</v>
      </c>
      <c r="E129" s="15">
        <f t="shared" si="43"/>
        <v>3.9210000000000002E-2</v>
      </c>
      <c r="F129" s="5">
        <v>2.4129999999999999E-2</v>
      </c>
      <c r="G129" s="11">
        <f t="shared" si="44"/>
        <v>1.9380000000000001E-2</v>
      </c>
      <c r="H129" s="15">
        <f t="shared" si="45"/>
        <v>3.4130000000000001E-2</v>
      </c>
      <c r="I129" s="5">
        <v>2.929E-2</v>
      </c>
      <c r="J129" s="11">
        <f t="shared" si="46"/>
        <v>2.367E-2</v>
      </c>
      <c r="K129" s="15">
        <f t="shared" si="47"/>
        <v>3.9289999999999999E-2</v>
      </c>
      <c r="L129" s="5">
        <v>2.0420000000000001E-2</v>
      </c>
      <c r="M129" s="11">
        <f t="shared" si="48"/>
        <v>1.6389999999999998E-2</v>
      </c>
      <c r="N129" s="15">
        <f t="shared" si="49"/>
        <v>3.0419999999999999E-2</v>
      </c>
      <c r="O129" s="5">
        <v>2.6349999999999998E-2</v>
      </c>
      <c r="P129" s="11">
        <f t="shared" si="50"/>
        <v>2.112E-2</v>
      </c>
      <c r="Q129" s="15">
        <f t="shared" si="51"/>
        <v>3.635E-2</v>
      </c>
      <c r="R129" s="5">
        <v>2.8930000000000001E-2</v>
      </c>
      <c r="S129" s="11">
        <f t="shared" si="52"/>
        <v>2.3130000000000001E-2</v>
      </c>
      <c r="T129" s="15">
        <f t="shared" si="53"/>
        <v>3.8929999999999999E-2</v>
      </c>
      <c r="U129" s="5">
        <v>3.005E-2</v>
      </c>
      <c r="V129" s="11">
        <f t="shared" si="54"/>
        <v>2.4230000000000002E-2</v>
      </c>
      <c r="W129" s="15">
        <f t="shared" si="55"/>
        <v>4.0050000000000002E-2</v>
      </c>
    </row>
    <row r="130" spans="2:23" ht="15.75" thickBot="1" x14ac:dyDescent="0.3">
      <c r="B130" s="6">
        <v>120</v>
      </c>
      <c r="C130" s="7">
        <v>2.9270000000000001E-2</v>
      </c>
      <c r="D130" s="12">
        <f t="shared" si="42"/>
        <v>2.3439999999999999E-2</v>
      </c>
      <c r="E130" s="16">
        <f t="shared" si="43"/>
        <v>3.9269999999999999E-2</v>
      </c>
      <c r="F130" s="7">
        <v>2.4219999999999998E-2</v>
      </c>
      <c r="G130" s="12">
        <f t="shared" si="44"/>
        <v>1.9449999999999999E-2</v>
      </c>
      <c r="H130" s="16">
        <f t="shared" si="45"/>
        <v>3.422E-2</v>
      </c>
      <c r="I130" s="7">
        <v>2.9350000000000001E-2</v>
      </c>
      <c r="J130" s="12">
        <f t="shared" si="46"/>
        <v>2.3720000000000001E-2</v>
      </c>
      <c r="K130" s="16">
        <f t="shared" si="47"/>
        <v>3.9350000000000003E-2</v>
      </c>
      <c r="L130" s="7">
        <v>2.0469999999999999E-2</v>
      </c>
      <c r="M130" s="12">
        <f t="shared" si="48"/>
        <v>1.643E-2</v>
      </c>
      <c r="N130" s="16">
        <f t="shared" si="49"/>
        <v>3.0470000000000001E-2</v>
      </c>
      <c r="O130" s="7">
        <v>2.6419999999999999E-2</v>
      </c>
      <c r="P130" s="12">
        <f t="shared" si="50"/>
        <v>2.1180000000000001E-2</v>
      </c>
      <c r="Q130" s="16">
        <f t="shared" si="51"/>
        <v>3.6420000000000001E-2</v>
      </c>
      <c r="R130" s="7">
        <v>2.8989999999999998E-2</v>
      </c>
      <c r="S130" s="12">
        <f t="shared" si="52"/>
        <v>2.3179999999999999E-2</v>
      </c>
      <c r="T130" s="16">
        <f t="shared" si="53"/>
        <v>3.8989999999999997E-2</v>
      </c>
      <c r="U130" s="7">
        <v>3.0099999999999998E-2</v>
      </c>
      <c r="V130" s="12">
        <f t="shared" si="54"/>
        <v>2.427E-2</v>
      </c>
      <c r="W130" s="16">
        <f t="shared" si="55"/>
        <v>4.0099999999999997E-2</v>
      </c>
    </row>
    <row r="131" spans="2:23" x14ac:dyDescent="0.25">
      <c r="B131" s="2">
        <v>121</v>
      </c>
      <c r="C131" s="3">
        <v>2.9319999999999999E-2</v>
      </c>
      <c r="D131" s="10">
        <f t="shared" si="42"/>
        <v>2.3480000000000001E-2</v>
      </c>
      <c r="E131" s="14">
        <f t="shared" si="43"/>
        <v>3.9320000000000001E-2</v>
      </c>
      <c r="F131" s="3">
        <v>2.4320000000000001E-2</v>
      </c>
      <c r="G131" s="10">
        <f t="shared" si="44"/>
        <v>1.9529999999999999E-2</v>
      </c>
      <c r="H131" s="14">
        <f t="shared" si="45"/>
        <v>3.4320000000000003E-2</v>
      </c>
      <c r="I131" s="3">
        <v>2.9399999999999999E-2</v>
      </c>
      <c r="J131" s="10">
        <f t="shared" si="46"/>
        <v>2.375E-2</v>
      </c>
      <c r="K131" s="14">
        <f t="shared" si="47"/>
        <v>3.9399999999999998E-2</v>
      </c>
      <c r="L131" s="3">
        <v>2.051E-2</v>
      </c>
      <c r="M131" s="10">
        <f t="shared" si="48"/>
        <v>1.6459999999999999E-2</v>
      </c>
      <c r="N131" s="14">
        <f t="shared" si="49"/>
        <v>3.0509999999999999E-2</v>
      </c>
      <c r="O131" s="3">
        <v>2.649E-2</v>
      </c>
      <c r="P131" s="10">
        <f t="shared" si="50"/>
        <v>2.1229999999999999E-2</v>
      </c>
      <c r="Q131" s="14">
        <f t="shared" si="51"/>
        <v>3.6490000000000002E-2</v>
      </c>
      <c r="R131" s="3">
        <v>2.9049999999999999E-2</v>
      </c>
      <c r="S131" s="10">
        <f t="shared" si="52"/>
        <v>2.3230000000000001E-2</v>
      </c>
      <c r="T131" s="14">
        <f t="shared" si="53"/>
        <v>3.9050000000000001E-2</v>
      </c>
      <c r="U131" s="3">
        <v>3.015E-2</v>
      </c>
      <c r="V131" s="10">
        <f t="shared" si="54"/>
        <v>2.4309999999999998E-2</v>
      </c>
      <c r="W131" s="14">
        <f t="shared" si="55"/>
        <v>4.0149999999999998E-2</v>
      </c>
    </row>
    <row r="132" spans="2:23" x14ac:dyDescent="0.25">
      <c r="B132" s="4">
        <v>122</v>
      </c>
      <c r="C132" s="5">
        <v>2.938E-2</v>
      </c>
      <c r="D132" s="11">
        <f t="shared" si="42"/>
        <v>2.3529999999999999E-2</v>
      </c>
      <c r="E132" s="15">
        <f t="shared" si="43"/>
        <v>3.9379999999999998E-2</v>
      </c>
      <c r="F132" s="5">
        <v>2.4420000000000001E-2</v>
      </c>
      <c r="G132" s="11">
        <f t="shared" si="44"/>
        <v>1.9609999999999999E-2</v>
      </c>
      <c r="H132" s="15">
        <f t="shared" si="45"/>
        <v>3.4419999999999999E-2</v>
      </c>
      <c r="I132" s="5">
        <v>2.946E-2</v>
      </c>
      <c r="J132" s="11">
        <f t="shared" si="46"/>
        <v>2.3800000000000002E-2</v>
      </c>
      <c r="K132" s="15">
        <f t="shared" si="47"/>
        <v>3.9460000000000002E-2</v>
      </c>
      <c r="L132" s="5">
        <v>2.0559999999999998E-2</v>
      </c>
      <c r="M132" s="11">
        <f t="shared" si="48"/>
        <v>1.6500000000000001E-2</v>
      </c>
      <c r="N132" s="15">
        <f t="shared" si="49"/>
        <v>3.056E-2</v>
      </c>
      <c r="O132" s="5">
        <v>2.656E-2</v>
      </c>
      <c r="P132" s="11">
        <f t="shared" si="50"/>
        <v>2.129E-2</v>
      </c>
      <c r="Q132" s="15">
        <f t="shared" si="51"/>
        <v>3.6560000000000002E-2</v>
      </c>
      <c r="R132" s="5">
        <v>2.9100000000000001E-2</v>
      </c>
      <c r="S132" s="11">
        <f t="shared" si="52"/>
        <v>2.3269999999999999E-2</v>
      </c>
      <c r="T132" s="15">
        <f t="shared" si="53"/>
        <v>3.9100000000000003E-2</v>
      </c>
      <c r="U132" s="5">
        <v>3.0200000000000001E-2</v>
      </c>
      <c r="V132" s="11">
        <f t="shared" si="54"/>
        <v>2.435E-2</v>
      </c>
      <c r="W132" s="15">
        <f t="shared" si="55"/>
        <v>4.02E-2</v>
      </c>
    </row>
    <row r="133" spans="2:23" x14ac:dyDescent="0.25">
      <c r="B133" s="4">
        <v>123</v>
      </c>
      <c r="C133" s="5">
        <v>2.9430000000000001E-2</v>
      </c>
      <c r="D133" s="11">
        <f t="shared" si="42"/>
        <v>2.3560000000000001E-2</v>
      </c>
      <c r="E133" s="15">
        <f t="shared" si="43"/>
        <v>3.943E-2</v>
      </c>
      <c r="F133" s="5">
        <v>2.4510000000000001E-2</v>
      </c>
      <c r="G133" s="11">
        <f t="shared" si="44"/>
        <v>1.968E-2</v>
      </c>
      <c r="H133" s="15">
        <f t="shared" si="45"/>
        <v>3.4509999999999999E-2</v>
      </c>
      <c r="I133" s="5">
        <v>2.9510000000000002E-2</v>
      </c>
      <c r="J133" s="11">
        <f t="shared" si="46"/>
        <v>2.384E-2</v>
      </c>
      <c r="K133" s="15">
        <f t="shared" si="47"/>
        <v>3.9510000000000003E-2</v>
      </c>
      <c r="L133" s="5">
        <v>2.06E-2</v>
      </c>
      <c r="M133" s="11">
        <f t="shared" si="48"/>
        <v>1.653E-2</v>
      </c>
      <c r="N133" s="15">
        <f t="shared" si="49"/>
        <v>3.0599999999999999E-2</v>
      </c>
      <c r="O133" s="5">
        <v>2.6630000000000001E-2</v>
      </c>
      <c r="P133" s="11">
        <f t="shared" si="50"/>
        <v>2.1350000000000001E-2</v>
      </c>
      <c r="Q133" s="15">
        <f t="shared" si="51"/>
        <v>3.6630000000000003E-2</v>
      </c>
      <c r="R133" s="5">
        <v>2.9159999999999998E-2</v>
      </c>
      <c r="S133" s="11">
        <f t="shared" si="52"/>
        <v>2.332E-2</v>
      </c>
      <c r="T133" s="15">
        <f t="shared" si="53"/>
        <v>3.916E-2</v>
      </c>
      <c r="U133" s="5">
        <v>3.0249999999999999E-2</v>
      </c>
      <c r="V133" s="11">
        <f t="shared" si="54"/>
        <v>2.4389999999999998E-2</v>
      </c>
      <c r="W133" s="15">
        <f t="shared" si="55"/>
        <v>4.0250000000000001E-2</v>
      </c>
    </row>
    <row r="134" spans="2:23" x14ac:dyDescent="0.25">
      <c r="B134" s="4">
        <v>124</v>
      </c>
      <c r="C134" s="5">
        <v>2.9479999999999999E-2</v>
      </c>
      <c r="D134" s="11">
        <f t="shared" si="42"/>
        <v>2.3599999999999999E-2</v>
      </c>
      <c r="E134" s="15">
        <f t="shared" si="43"/>
        <v>3.9480000000000001E-2</v>
      </c>
      <c r="F134" s="5">
        <v>2.46E-2</v>
      </c>
      <c r="G134" s="11">
        <f t="shared" si="44"/>
        <v>1.975E-2</v>
      </c>
      <c r="H134" s="15">
        <f t="shared" si="45"/>
        <v>3.4599999999999999E-2</v>
      </c>
      <c r="I134" s="5">
        <v>2.9559999999999999E-2</v>
      </c>
      <c r="J134" s="11">
        <f t="shared" si="46"/>
        <v>2.3879999999999998E-2</v>
      </c>
      <c r="K134" s="15">
        <f t="shared" si="47"/>
        <v>3.9559999999999998E-2</v>
      </c>
      <c r="L134" s="5">
        <v>2.0639999999999999E-2</v>
      </c>
      <c r="M134" s="11">
        <f t="shared" si="48"/>
        <v>1.6559999999999998E-2</v>
      </c>
      <c r="N134" s="15">
        <f t="shared" si="49"/>
        <v>3.0640000000000001E-2</v>
      </c>
      <c r="O134" s="5">
        <v>2.6700000000000002E-2</v>
      </c>
      <c r="P134" s="11">
        <f t="shared" si="50"/>
        <v>2.1399999999999999E-2</v>
      </c>
      <c r="Q134" s="15">
        <f t="shared" si="51"/>
        <v>3.6700000000000003E-2</v>
      </c>
      <c r="R134" s="5">
        <v>2.921E-2</v>
      </c>
      <c r="S134" s="11">
        <f t="shared" si="52"/>
        <v>2.3349999999999999E-2</v>
      </c>
      <c r="T134" s="15">
        <f t="shared" si="53"/>
        <v>3.9210000000000002E-2</v>
      </c>
      <c r="U134" s="5">
        <v>3.0290000000000001E-2</v>
      </c>
      <c r="V134" s="11">
        <f t="shared" si="54"/>
        <v>2.4420000000000001E-2</v>
      </c>
      <c r="W134" s="15">
        <f t="shared" si="55"/>
        <v>4.0289999999999999E-2</v>
      </c>
    </row>
    <row r="135" spans="2:23" x14ac:dyDescent="0.25">
      <c r="B135" s="6">
        <v>125</v>
      </c>
      <c r="C135" s="7">
        <v>2.9530000000000001E-2</v>
      </c>
      <c r="D135" s="12">
        <f t="shared" si="42"/>
        <v>2.3640000000000001E-2</v>
      </c>
      <c r="E135" s="16">
        <f t="shared" si="43"/>
        <v>3.9530000000000003E-2</v>
      </c>
      <c r="F135" s="7">
        <v>2.469E-2</v>
      </c>
      <c r="G135" s="12">
        <f t="shared" si="44"/>
        <v>1.9820000000000001E-2</v>
      </c>
      <c r="H135" s="16">
        <f t="shared" si="45"/>
        <v>3.4689999999999999E-2</v>
      </c>
      <c r="I135" s="7">
        <v>2.9610000000000001E-2</v>
      </c>
      <c r="J135" s="12">
        <f t="shared" si="46"/>
        <v>2.3910000000000001E-2</v>
      </c>
      <c r="K135" s="16">
        <f t="shared" si="47"/>
        <v>3.9609999999999999E-2</v>
      </c>
      <c r="L135" s="7">
        <v>2.069E-2</v>
      </c>
      <c r="M135" s="12">
        <f t="shared" si="48"/>
        <v>1.66E-2</v>
      </c>
      <c r="N135" s="16">
        <f t="shared" si="49"/>
        <v>3.0689999999999999E-2</v>
      </c>
      <c r="O135" s="7">
        <v>2.6759999999999999E-2</v>
      </c>
      <c r="P135" s="12">
        <f t="shared" si="50"/>
        <v>2.145E-2</v>
      </c>
      <c r="Q135" s="16">
        <f t="shared" si="51"/>
        <v>3.6760000000000001E-2</v>
      </c>
      <c r="R135" s="7">
        <v>2.9270000000000001E-2</v>
      </c>
      <c r="S135" s="12">
        <f t="shared" si="52"/>
        <v>2.3400000000000001E-2</v>
      </c>
      <c r="T135" s="16">
        <f t="shared" si="53"/>
        <v>3.9269999999999999E-2</v>
      </c>
      <c r="U135" s="7">
        <v>3.0339999999999999E-2</v>
      </c>
      <c r="V135" s="12">
        <f t="shared" si="54"/>
        <v>2.4459999999999999E-2</v>
      </c>
      <c r="W135" s="16">
        <f t="shared" si="55"/>
        <v>4.0340000000000001E-2</v>
      </c>
    </row>
    <row r="136" spans="2:23" x14ac:dyDescent="0.25">
      <c r="B136" s="4">
        <v>126</v>
      </c>
      <c r="C136" s="5">
        <v>2.9590000000000002E-2</v>
      </c>
      <c r="D136" s="11">
        <f t="shared" si="42"/>
        <v>2.3689999999999999E-2</v>
      </c>
      <c r="E136" s="15">
        <f t="shared" si="43"/>
        <v>3.959E-2</v>
      </c>
      <c r="F136" s="5">
        <v>2.478E-2</v>
      </c>
      <c r="G136" s="11">
        <f t="shared" si="44"/>
        <v>1.9890000000000001E-2</v>
      </c>
      <c r="H136" s="15">
        <f t="shared" si="45"/>
        <v>3.4779999999999998E-2</v>
      </c>
      <c r="I136" s="5">
        <v>2.9659999999999999E-2</v>
      </c>
      <c r="J136" s="11">
        <f t="shared" si="46"/>
        <v>2.3949999999999999E-2</v>
      </c>
      <c r="K136" s="15">
        <f t="shared" si="47"/>
        <v>3.9660000000000001E-2</v>
      </c>
      <c r="L136" s="5">
        <v>2.0729999999999998E-2</v>
      </c>
      <c r="M136" s="11">
        <f t="shared" si="48"/>
        <v>1.6629999999999999E-2</v>
      </c>
      <c r="N136" s="15">
        <f t="shared" si="49"/>
        <v>3.073E-2</v>
      </c>
      <c r="O136" s="5">
        <v>2.683E-2</v>
      </c>
      <c r="P136" s="11">
        <f t="shared" si="50"/>
        <v>2.1499999999999998E-2</v>
      </c>
      <c r="Q136" s="15">
        <f t="shared" si="51"/>
        <v>3.6830000000000002E-2</v>
      </c>
      <c r="R136" s="5">
        <v>2.9319999999999999E-2</v>
      </c>
      <c r="S136" s="11">
        <f t="shared" si="52"/>
        <v>2.3439999999999999E-2</v>
      </c>
      <c r="T136" s="15">
        <f t="shared" si="53"/>
        <v>3.9320000000000001E-2</v>
      </c>
      <c r="U136" s="5">
        <v>3.0380000000000001E-2</v>
      </c>
      <c r="V136" s="11">
        <f t="shared" si="54"/>
        <v>2.4490000000000001E-2</v>
      </c>
      <c r="W136" s="15">
        <f t="shared" si="55"/>
        <v>4.0379999999999999E-2</v>
      </c>
    </row>
    <row r="137" spans="2:23" x14ac:dyDescent="0.25">
      <c r="B137" s="4">
        <v>127</v>
      </c>
      <c r="C137" s="5">
        <v>2.964E-2</v>
      </c>
      <c r="D137" s="11">
        <f t="shared" si="42"/>
        <v>2.3730000000000001E-2</v>
      </c>
      <c r="E137" s="15">
        <f t="shared" si="43"/>
        <v>3.9640000000000002E-2</v>
      </c>
      <c r="F137" s="5">
        <v>2.487E-2</v>
      </c>
      <c r="G137" s="11">
        <f t="shared" si="44"/>
        <v>1.9970000000000002E-2</v>
      </c>
      <c r="H137" s="15">
        <f t="shared" si="45"/>
        <v>3.4869999999999998E-2</v>
      </c>
      <c r="I137" s="5">
        <v>2.971E-2</v>
      </c>
      <c r="J137" s="11">
        <f t="shared" si="46"/>
        <v>2.3990000000000001E-2</v>
      </c>
      <c r="K137" s="15">
        <f t="shared" si="47"/>
        <v>3.9710000000000002E-2</v>
      </c>
      <c r="L137" s="5">
        <v>2.077E-2</v>
      </c>
      <c r="M137" s="11">
        <f t="shared" si="48"/>
        <v>1.6670000000000001E-2</v>
      </c>
      <c r="N137" s="15">
        <f t="shared" si="49"/>
        <v>3.0769999999999999E-2</v>
      </c>
      <c r="O137" s="5">
        <v>2.6890000000000001E-2</v>
      </c>
      <c r="P137" s="11">
        <f t="shared" si="50"/>
        <v>2.155E-2</v>
      </c>
      <c r="Q137" s="15">
        <f t="shared" si="51"/>
        <v>3.6889999999999999E-2</v>
      </c>
      <c r="R137" s="5">
        <v>2.937E-2</v>
      </c>
      <c r="S137" s="11">
        <f t="shared" si="52"/>
        <v>2.3480000000000001E-2</v>
      </c>
      <c r="T137" s="15">
        <f t="shared" si="53"/>
        <v>3.9370000000000002E-2</v>
      </c>
      <c r="U137" s="5">
        <v>3.0429999999999999E-2</v>
      </c>
      <c r="V137" s="11">
        <f t="shared" si="54"/>
        <v>2.453E-2</v>
      </c>
      <c r="W137" s="15">
        <f t="shared" si="55"/>
        <v>4.0430000000000001E-2</v>
      </c>
    </row>
    <row r="138" spans="2:23" x14ac:dyDescent="0.25">
      <c r="B138" s="4">
        <v>128</v>
      </c>
      <c r="C138" s="5">
        <v>2.9690000000000001E-2</v>
      </c>
      <c r="D138" s="11">
        <f t="shared" si="42"/>
        <v>2.3769999999999999E-2</v>
      </c>
      <c r="E138" s="15">
        <f t="shared" si="43"/>
        <v>3.9690000000000003E-2</v>
      </c>
      <c r="F138" s="5">
        <v>2.496E-2</v>
      </c>
      <c r="G138" s="11">
        <f t="shared" si="44"/>
        <v>2.0039999999999999E-2</v>
      </c>
      <c r="H138" s="15">
        <f t="shared" si="45"/>
        <v>3.4959999999999998E-2</v>
      </c>
      <c r="I138" s="5">
        <v>2.9760000000000002E-2</v>
      </c>
      <c r="J138" s="11">
        <f t="shared" si="46"/>
        <v>2.4029999999999999E-2</v>
      </c>
      <c r="K138" s="15">
        <f t="shared" si="47"/>
        <v>3.9759999999999997E-2</v>
      </c>
      <c r="L138" s="5">
        <v>2.0809999999999999E-2</v>
      </c>
      <c r="M138" s="11">
        <f t="shared" si="48"/>
        <v>1.67E-2</v>
      </c>
      <c r="N138" s="15">
        <f t="shared" si="49"/>
        <v>3.0810000000000001E-2</v>
      </c>
      <c r="O138" s="5">
        <v>2.6960000000000001E-2</v>
      </c>
      <c r="P138" s="11">
        <f t="shared" si="50"/>
        <v>2.1610000000000001E-2</v>
      </c>
      <c r="Q138" s="15">
        <f t="shared" si="51"/>
        <v>3.696E-2</v>
      </c>
      <c r="R138" s="5">
        <v>2.9430000000000001E-2</v>
      </c>
      <c r="S138" s="11">
        <f t="shared" si="52"/>
        <v>2.3529999999999999E-2</v>
      </c>
      <c r="T138" s="15">
        <f t="shared" si="53"/>
        <v>3.943E-2</v>
      </c>
      <c r="U138" s="5">
        <v>3.0470000000000001E-2</v>
      </c>
      <c r="V138" s="11">
        <f t="shared" si="54"/>
        <v>2.4559999999999998E-2</v>
      </c>
      <c r="W138" s="15">
        <f t="shared" si="55"/>
        <v>4.0469999999999999E-2</v>
      </c>
    </row>
    <row r="139" spans="2:23" x14ac:dyDescent="0.25">
      <c r="B139" s="4">
        <v>129</v>
      </c>
      <c r="C139" s="5">
        <v>2.9729999999999999E-2</v>
      </c>
      <c r="D139" s="11">
        <f t="shared" ref="D139:D160" si="56">ROUND(IF(INDEX(RfrNoVaBaseEUR,$B139)&lt;0,INDEX(RfrNoVaBaseEUR,$B139)+INDEX(VaRunOffBaseEUR,$B139),INDEX(RfrNoVaBaseEUR,$B139) - INDEX(ShockDown,$B139)*ABS(INDEX(RfrNoVaBaseEUR,$B139))+INDEX(VaRunOffBaseEUR,$B139)),5)</f>
        <v>2.3800000000000002E-2</v>
      </c>
      <c r="E139" s="15">
        <f t="shared" ref="E139:E160" si="57">ROUND(INDEX(RfrNoVaBaseEUR,$B139) + MAX(0.01,INDEX(ShockUp,$B139)*ABS(INDEX(RfrNoVaBaseEUR,$B139)))+INDEX(VaRunOffBaseEUR,$B139),5)</f>
        <v>3.9730000000000001E-2</v>
      </c>
      <c r="F139" s="5">
        <v>2.504E-2</v>
      </c>
      <c r="G139" s="11">
        <f t="shared" ref="G139:G160" si="58">ROUND(IF(INDEX(RfrNoVaBaseGBP,$B139)&lt;0,INDEX(RfrNoVaBaseGBP,$B139)+INDEX(VaRunOffBaseGBP,$B139),INDEX(RfrNoVaBaseGBP,$B139) - INDEX(ShockDown,$B139)*ABS(INDEX(RfrNoVaBaseGBP,$B139))+INDEX(VaRunOffBaseGBP,$B139)),5)</f>
        <v>2.01E-2</v>
      </c>
      <c r="H139" s="15">
        <f t="shared" ref="H139:H160" si="59">ROUND(INDEX(RfrNoVaBaseGBP,$B139) + MAX(0.01,INDEX(ShockUp,$B139)*ABS(INDEX(RfrNoVaBaseGBP,$B139)))+INDEX(VaRunOffBaseGBP,$B139),5)</f>
        <v>3.5040000000000002E-2</v>
      </c>
      <c r="I139" s="5">
        <v>2.981E-2</v>
      </c>
      <c r="J139" s="11">
        <f t="shared" ref="J139:J160" si="60">ROUND(IF(INDEX(RfrNoVaBaseUSD,$B139)&lt;0,INDEX(RfrNoVaBaseUSD,$B139)+INDEX(VaRunOffBaseUSD,$B139),INDEX(RfrNoVaBaseUSD,$B139) - INDEX(ShockDown,$B139)*ABS(INDEX(RfrNoVaBaseUSD,$B139))+INDEX(VaRunOffBaseUSD,$B139)),5)</f>
        <v>2.4070000000000001E-2</v>
      </c>
      <c r="K139" s="15">
        <f t="shared" ref="K139:K160" si="61">ROUND(INDEX(RfrNoVaBaseUSD,$B139) + MAX(0.01,INDEX(ShockUp,$B139)*ABS(INDEX(RfrNoVaBaseUSD,$B139)))+INDEX(VaRunOffBaseUSD,$B139),5)</f>
        <v>3.9809999999999998E-2</v>
      </c>
      <c r="L139" s="5">
        <v>2.085E-2</v>
      </c>
      <c r="M139" s="11">
        <f t="shared" ref="M139:M160" si="62">ROUND(IF(INDEX(RfrNoVaBaseCHF,$B139)&lt;0,INDEX(RfrNoVaBaseCHF,$B139)+INDEX(VaRunOffBaseCHF,$B139),INDEX(RfrNoVaBaseCHF,$B139) - INDEX(ShockDown,$B139)*ABS(INDEX(RfrNoVaBaseCHF,$B139))+INDEX(VaRunOffBaseCHF,$B139)),5)</f>
        <v>1.6729999999999998E-2</v>
      </c>
      <c r="N139" s="15">
        <f t="shared" ref="N139:N160" si="63">ROUND(INDEX(RfrNoVaBaseCHF,$B139) + MAX(0.01,INDEX(ShockUp,$B139)*ABS(INDEX(RfrNoVaBaseCHF,$B139)))+INDEX(VaRunOffBaseCHF,$B139),5)</f>
        <v>3.0849999999999999E-2</v>
      </c>
      <c r="O139" s="5">
        <v>2.7019999999999999E-2</v>
      </c>
      <c r="P139" s="11">
        <f t="shared" ref="P139:P160" si="64">ROUND(IF(INDEX(RfrNoVaBaseJPY,$B139)&lt;0,INDEX(RfrNoVaBaseJPY,$B139)+INDEX(VaRunOffBaseJPY,$B139),INDEX(RfrNoVaBaseJPY,$B139) - INDEX(ShockDown,$B139)*ABS(INDEX(RfrNoVaBaseJPY,$B139))+INDEX(VaRunOffBaseJPY,$B139)),5)</f>
        <v>2.1659999999999999E-2</v>
      </c>
      <c r="Q139" s="15">
        <f t="shared" ref="Q139:Q160" si="65">ROUND(INDEX(RfrNoVaBaseJPY,$B139) + MAX(0.01,INDEX(ShockUp,$B139)*ABS(INDEX(RfrNoVaBaseJPY,$B139)))+INDEX(VaRunOffBaseJPY,$B139),5)</f>
        <v>3.7019999999999997E-2</v>
      </c>
      <c r="R139" s="5">
        <v>2.9479999999999999E-2</v>
      </c>
      <c r="S139" s="11">
        <f t="shared" ref="S139:S161" si="66">ROUND(IF(INDEX(RfrNoVaBaseBGN,$B139)&lt;0,INDEX(RfrNoVaBaseBGN,$B139)+INDEX(VaRunOffBaseBGN,$B139),INDEX(RfrNoVaBaseBGN,$B139) - INDEX(ShockDown,$B139)*ABS(INDEX(RfrNoVaBaseBGN,$B139))+INDEX(VaRunOffBaseBGN,$B139)),5)</f>
        <v>2.3570000000000001E-2</v>
      </c>
      <c r="T139" s="15">
        <f t="shared" ref="T139:T161" si="67">ROUND(INDEX(RfrNoVaBaseBGN,$B139) + MAX(0.01,INDEX(ShockUp,$B139)*ABS(INDEX(RfrNoVaBaseBGN,$B139)))+INDEX(VaRunOffBaseBGN,$B139),5)</f>
        <v>3.9480000000000001E-2</v>
      </c>
      <c r="U139" s="5">
        <v>3.0509999999999999E-2</v>
      </c>
      <c r="V139" s="11">
        <f t="shared" ref="V139:V161" si="68">ROUND(IF(INDEX(RfrNoVaBaseDKK,$B139)&lt;0,INDEX(RfrNoVaBaseDKK,$B139)+INDEX(VaRunOffBaseDKK,$B139),INDEX(RfrNoVaBaseDKK,$B139) - INDEX(ShockDown,$B139)*ABS(INDEX(RfrNoVaBaseDKK,$B139))+INDEX(VaRunOffBaseDKK,$B139)),5)</f>
        <v>2.4590000000000001E-2</v>
      </c>
      <c r="W139" s="15">
        <f t="shared" ref="W139:W161" si="69">ROUND(INDEX(RfrNoVaBaseDKK,$B139) + MAX(0.01,INDEX(ShockUp,$B139)*ABS(INDEX(RfrNoVaBaseDKK,$B139)))+INDEX(VaRunOffBaseDKK,$B139),5)</f>
        <v>4.0509999999999997E-2</v>
      </c>
    </row>
    <row r="140" spans="2:23" x14ac:dyDescent="0.25">
      <c r="B140" s="6">
        <v>130</v>
      </c>
      <c r="C140" s="7">
        <v>2.9780000000000001E-2</v>
      </c>
      <c r="D140" s="12">
        <f t="shared" si="56"/>
        <v>2.384E-2</v>
      </c>
      <c r="E140" s="16">
        <f t="shared" si="57"/>
        <v>3.9780000000000003E-2</v>
      </c>
      <c r="F140" s="7">
        <v>2.513E-2</v>
      </c>
      <c r="G140" s="12">
        <f t="shared" si="58"/>
        <v>2.017E-2</v>
      </c>
      <c r="H140" s="16">
        <f t="shared" si="59"/>
        <v>3.5130000000000002E-2</v>
      </c>
      <c r="I140" s="7">
        <v>2.9860000000000001E-2</v>
      </c>
      <c r="J140" s="12">
        <f t="shared" si="60"/>
        <v>2.4109999999999999E-2</v>
      </c>
      <c r="K140" s="16">
        <f t="shared" si="61"/>
        <v>3.986E-2</v>
      </c>
      <c r="L140" s="7">
        <v>2.0889999999999999E-2</v>
      </c>
      <c r="M140" s="12">
        <f t="shared" si="62"/>
        <v>1.6760000000000001E-2</v>
      </c>
      <c r="N140" s="16">
        <f t="shared" si="63"/>
        <v>3.0890000000000001E-2</v>
      </c>
      <c r="O140" s="7">
        <v>2.708E-2</v>
      </c>
      <c r="P140" s="12">
        <f t="shared" si="64"/>
        <v>2.1700000000000001E-2</v>
      </c>
      <c r="Q140" s="16">
        <f t="shared" si="65"/>
        <v>3.7080000000000002E-2</v>
      </c>
      <c r="R140" s="7">
        <v>2.9530000000000001E-2</v>
      </c>
      <c r="S140" s="12">
        <f t="shared" si="66"/>
        <v>2.3609999999999999E-2</v>
      </c>
      <c r="T140" s="16">
        <f t="shared" si="67"/>
        <v>3.9530000000000003E-2</v>
      </c>
      <c r="U140" s="7">
        <v>3.056E-2</v>
      </c>
      <c r="V140" s="12">
        <f t="shared" si="68"/>
        <v>2.4629999999999999E-2</v>
      </c>
      <c r="W140" s="16">
        <f t="shared" si="69"/>
        <v>4.0559999999999999E-2</v>
      </c>
    </row>
    <row r="141" spans="2:23" x14ac:dyDescent="0.25">
      <c r="B141" s="4">
        <v>131</v>
      </c>
      <c r="C141" s="5">
        <v>2.9829999999999999E-2</v>
      </c>
      <c r="D141" s="11">
        <f t="shared" si="56"/>
        <v>2.3879999999999998E-2</v>
      </c>
      <c r="E141" s="15">
        <f t="shared" si="57"/>
        <v>3.9829999999999997E-2</v>
      </c>
      <c r="F141" s="5">
        <v>2.521E-2</v>
      </c>
      <c r="G141" s="11">
        <f t="shared" si="58"/>
        <v>2.0240000000000001E-2</v>
      </c>
      <c r="H141" s="15">
        <f t="shared" si="59"/>
        <v>3.5209999999999998E-2</v>
      </c>
      <c r="I141" s="5">
        <v>2.9909999999999999E-2</v>
      </c>
      <c r="J141" s="11">
        <f t="shared" si="60"/>
        <v>2.4150000000000001E-2</v>
      </c>
      <c r="K141" s="15">
        <f t="shared" si="61"/>
        <v>3.9910000000000001E-2</v>
      </c>
      <c r="L141" s="5">
        <v>2.0930000000000001E-2</v>
      </c>
      <c r="M141" s="11">
        <f t="shared" si="62"/>
        <v>1.6789999999999999E-2</v>
      </c>
      <c r="N141" s="15">
        <f t="shared" si="63"/>
        <v>3.0929999999999999E-2</v>
      </c>
      <c r="O141" s="5">
        <v>2.7140000000000001E-2</v>
      </c>
      <c r="P141" s="11">
        <f t="shared" si="64"/>
        <v>2.1749999999999999E-2</v>
      </c>
      <c r="Q141" s="15">
        <f t="shared" si="65"/>
        <v>3.7139999999999999E-2</v>
      </c>
      <c r="R141" s="5">
        <v>2.9579999999999999E-2</v>
      </c>
      <c r="S141" s="11">
        <f t="shared" si="66"/>
        <v>2.3650000000000001E-2</v>
      </c>
      <c r="T141" s="15">
        <f t="shared" si="67"/>
        <v>3.9579999999999997E-2</v>
      </c>
      <c r="U141" s="5">
        <v>3.0599999999999999E-2</v>
      </c>
      <c r="V141" s="11">
        <f t="shared" si="68"/>
        <v>2.4660000000000001E-2</v>
      </c>
      <c r="W141" s="15">
        <f t="shared" si="69"/>
        <v>4.0599999999999997E-2</v>
      </c>
    </row>
    <row r="142" spans="2:23" x14ac:dyDescent="0.25">
      <c r="B142" s="4">
        <v>132</v>
      </c>
      <c r="C142" s="5">
        <v>2.988E-2</v>
      </c>
      <c r="D142" s="11">
        <f t="shared" si="56"/>
        <v>2.392E-2</v>
      </c>
      <c r="E142" s="15">
        <f t="shared" si="57"/>
        <v>3.9879999999999999E-2</v>
      </c>
      <c r="F142" s="5">
        <v>2.529E-2</v>
      </c>
      <c r="G142" s="11">
        <f t="shared" si="58"/>
        <v>2.0299999999999999E-2</v>
      </c>
      <c r="H142" s="15">
        <f t="shared" si="59"/>
        <v>3.5290000000000002E-2</v>
      </c>
      <c r="I142" s="5">
        <v>2.9950000000000001E-2</v>
      </c>
      <c r="J142" s="11">
        <f t="shared" si="60"/>
        <v>2.4170000000000001E-2</v>
      </c>
      <c r="K142" s="15">
        <f t="shared" si="61"/>
        <v>3.9949999999999999E-2</v>
      </c>
      <c r="L142" s="5">
        <v>2.0969999999999999E-2</v>
      </c>
      <c r="M142" s="11">
        <f t="shared" si="62"/>
        <v>1.6820000000000002E-2</v>
      </c>
      <c r="N142" s="15">
        <f t="shared" si="63"/>
        <v>3.0970000000000001E-2</v>
      </c>
      <c r="O142" s="5">
        <v>2.7199999999999998E-2</v>
      </c>
      <c r="P142" s="11">
        <f t="shared" si="64"/>
        <v>2.18E-2</v>
      </c>
      <c r="Q142" s="15">
        <f t="shared" si="65"/>
        <v>3.7199999999999997E-2</v>
      </c>
      <c r="R142" s="5">
        <v>2.962E-2</v>
      </c>
      <c r="S142" s="11">
        <f t="shared" si="66"/>
        <v>2.368E-2</v>
      </c>
      <c r="T142" s="15">
        <f t="shared" si="67"/>
        <v>3.9620000000000002E-2</v>
      </c>
      <c r="U142" s="5">
        <v>3.0640000000000001E-2</v>
      </c>
      <c r="V142" s="11">
        <f t="shared" si="68"/>
        <v>2.469E-2</v>
      </c>
      <c r="W142" s="15">
        <f t="shared" si="69"/>
        <v>4.0640000000000003E-2</v>
      </c>
    </row>
    <row r="143" spans="2:23" x14ac:dyDescent="0.25">
      <c r="B143" s="4">
        <v>133</v>
      </c>
      <c r="C143" s="5">
        <v>2.9919999999999999E-2</v>
      </c>
      <c r="D143" s="11">
        <f t="shared" si="56"/>
        <v>2.3949999999999999E-2</v>
      </c>
      <c r="E143" s="15">
        <f t="shared" si="57"/>
        <v>3.9919999999999997E-2</v>
      </c>
      <c r="F143" s="5">
        <v>2.537E-2</v>
      </c>
      <c r="G143" s="11">
        <f t="shared" si="58"/>
        <v>2.036E-2</v>
      </c>
      <c r="H143" s="15">
        <f t="shared" si="59"/>
        <v>3.5369999999999999E-2</v>
      </c>
      <c r="I143" s="5">
        <v>0.03</v>
      </c>
      <c r="J143" s="11">
        <f t="shared" si="60"/>
        <v>2.4209999999999999E-2</v>
      </c>
      <c r="K143" s="15">
        <f t="shared" si="61"/>
        <v>0.04</v>
      </c>
      <c r="L143" s="5">
        <v>2.1010000000000001E-2</v>
      </c>
      <c r="M143" s="11">
        <f t="shared" si="62"/>
        <v>1.686E-2</v>
      </c>
      <c r="N143" s="15">
        <f t="shared" si="63"/>
        <v>3.1009999999999999E-2</v>
      </c>
      <c r="O143" s="5">
        <v>2.726E-2</v>
      </c>
      <c r="P143" s="11">
        <f t="shared" si="64"/>
        <v>2.1850000000000001E-2</v>
      </c>
      <c r="Q143" s="15">
        <f t="shared" si="65"/>
        <v>3.7260000000000001E-2</v>
      </c>
      <c r="R143" s="5">
        <v>2.9669999999999998E-2</v>
      </c>
      <c r="S143" s="11">
        <f t="shared" si="66"/>
        <v>2.3720000000000001E-2</v>
      </c>
      <c r="T143" s="15">
        <f t="shared" si="67"/>
        <v>3.9669999999999997E-2</v>
      </c>
      <c r="U143" s="5">
        <v>3.0679999999999999E-2</v>
      </c>
      <c r="V143" s="11">
        <f t="shared" si="68"/>
        <v>2.4719999999999999E-2</v>
      </c>
      <c r="W143" s="15">
        <f t="shared" si="69"/>
        <v>4.0680000000000001E-2</v>
      </c>
    </row>
    <row r="144" spans="2:23" x14ac:dyDescent="0.25">
      <c r="B144" s="4">
        <v>134</v>
      </c>
      <c r="C144" s="5">
        <v>2.997E-2</v>
      </c>
      <c r="D144" s="11">
        <f t="shared" si="56"/>
        <v>2.4E-2</v>
      </c>
      <c r="E144" s="15">
        <f t="shared" si="57"/>
        <v>3.9969999999999999E-2</v>
      </c>
      <c r="F144" s="5">
        <v>2.545E-2</v>
      </c>
      <c r="G144" s="11">
        <f t="shared" si="58"/>
        <v>2.043E-2</v>
      </c>
      <c r="H144" s="15">
        <f t="shared" si="59"/>
        <v>3.5450000000000002E-2</v>
      </c>
      <c r="I144" s="5">
        <v>3.0040000000000001E-2</v>
      </c>
      <c r="J144" s="11">
        <f t="shared" si="60"/>
        <v>2.4240000000000001E-2</v>
      </c>
      <c r="K144" s="15">
        <f t="shared" si="61"/>
        <v>4.0039999999999999E-2</v>
      </c>
      <c r="L144" s="5">
        <v>2.104E-2</v>
      </c>
      <c r="M144" s="11">
        <f t="shared" si="62"/>
        <v>1.6879999999999999E-2</v>
      </c>
      <c r="N144" s="15">
        <f t="shared" si="63"/>
        <v>3.1040000000000002E-2</v>
      </c>
      <c r="O144" s="5">
        <v>2.7310000000000001E-2</v>
      </c>
      <c r="P144" s="11">
        <f t="shared" si="64"/>
        <v>2.188E-2</v>
      </c>
      <c r="Q144" s="15">
        <f t="shared" si="65"/>
        <v>3.7310000000000003E-2</v>
      </c>
      <c r="R144" s="5">
        <v>2.972E-2</v>
      </c>
      <c r="S144" s="11">
        <f t="shared" si="66"/>
        <v>2.376E-2</v>
      </c>
      <c r="T144" s="15">
        <f t="shared" si="67"/>
        <v>3.9719999999999998E-2</v>
      </c>
      <c r="U144" s="5">
        <v>3.0720000000000001E-2</v>
      </c>
      <c r="V144" s="11">
        <f t="shared" si="68"/>
        <v>2.4750000000000001E-2</v>
      </c>
      <c r="W144" s="15">
        <f t="shared" si="69"/>
        <v>4.0719999999999999E-2</v>
      </c>
    </row>
    <row r="145" spans="2:23" ht="15.75" thickBot="1" x14ac:dyDescent="0.3">
      <c r="B145" s="6">
        <v>135</v>
      </c>
      <c r="C145" s="7">
        <v>3.0009999999999998E-2</v>
      </c>
      <c r="D145" s="12">
        <f t="shared" si="56"/>
        <v>2.4029999999999999E-2</v>
      </c>
      <c r="E145" s="16">
        <f t="shared" si="57"/>
        <v>4.0009999999999997E-2</v>
      </c>
      <c r="F145" s="7">
        <v>2.5530000000000001E-2</v>
      </c>
      <c r="G145" s="12">
        <f t="shared" si="58"/>
        <v>2.0490000000000001E-2</v>
      </c>
      <c r="H145" s="16">
        <f t="shared" si="59"/>
        <v>3.5529999999999999E-2</v>
      </c>
      <c r="I145" s="7">
        <v>3.0089999999999999E-2</v>
      </c>
      <c r="J145" s="12">
        <f t="shared" si="60"/>
        <v>2.4279999999999999E-2</v>
      </c>
      <c r="K145" s="16">
        <f t="shared" si="61"/>
        <v>4.0090000000000001E-2</v>
      </c>
      <c r="L145" s="7">
        <v>2.1080000000000002E-2</v>
      </c>
      <c r="M145" s="12">
        <f t="shared" si="62"/>
        <v>1.6910000000000001E-2</v>
      </c>
      <c r="N145" s="16">
        <f t="shared" si="63"/>
        <v>3.108E-2</v>
      </c>
      <c r="O145" s="7">
        <v>2.7369999999999998E-2</v>
      </c>
      <c r="P145" s="12">
        <f t="shared" si="64"/>
        <v>2.1930000000000002E-2</v>
      </c>
      <c r="Q145" s="16">
        <f t="shared" si="65"/>
        <v>3.737E-2</v>
      </c>
      <c r="R145" s="7">
        <v>2.9770000000000001E-2</v>
      </c>
      <c r="S145" s="12">
        <f t="shared" si="66"/>
        <v>2.3810000000000001E-2</v>
      </c>
      <c r="T145" s="16">
        <f t="shared" si="67"/>
        <v>3.977E-2</v>
      </c>
      <c r="U145" s="7">
        <v>3.0759999999999999E-2</v>
      </c>
      <c r="V145" s="12">
        <f t="shared" si="68"/>
        <v>2.478E-2</v>
      </c>
      <c r="W145" s="16">
        <f t="shared" si="69"/>
        <v>4.0759999999999998E-2</v>
      </c>
    </row>
    <row r="146" spans="2:23" x14ac:dyDescent="0.25">
      <c r="B146" s="2">
        <v>136</v>
      </c>
      <c r="C146" s="3">
        <v>3.006E-2</v>
      </c>
      <c r="D146" s="10">
        <f t="shared" si="56"/>
        <v>2.4070000000000001E-2</v>
      </c>
      <c r="E146" s="14">
        <f t="shared" si="57"/>
        <v>4.0059999999999998E-2</v>
      </c>
      <c r="F146" s="3">
        <v>2.5600000000000001E-2</v>
      </c>
      <c r="G146" s="10">
        <f t="shared" si="58"/>
        <v>2.0549999999999999E-2</v>
      </c>
      <c r="H146" s="14">
        <f t="shared" si="59"/>
        <v>3.56E-2</v>
      </c>
      <c r="I146" s="3">
        <v>3.0130000000000001E-2</v>
      </c>
      <c r="J146" s="10">
        <f t="shared" si="60"/>
        <v>2.4309999999999998E-2</v>
      </c>
      <c r="K146" s="14">
        <f t="shared" si="61"/>
        <v>4.0129999999999999E-2</v>
      </c>
      <c r="L146" s="3">
        <v>2.112E-2</v>
      </c>
      <c r="M146" s="10">
        <f t="shared" si="62"/>
        <v>1.694E-2</v>
      </c>
      <c r="N146" s="14">
        <f t="shared" si="63"/>
        <v>3.1119999999999998E-2</v>
      </c>
      <c r="O146" s="3">
        <v>2.743E-2</v>
      </c>
      <c r="P146" s="10">
        <f t="shared" si="64"/>
        <v>2.198E-2</v>
      </c>
      <c r="Q146" s="14">
        <f t="shared" si="65"/>
        <v>3.7429999999999998E-2</v>
      </c>
      <c r="R146" s="3">
        <v>2.981E-2</v>
      </c>
      <c r="S146" s="10">
        <f t="shared" si="66"/>
        <v>2.384E-2</v>
      </c>
      <c r="T146" s="14">
        <f t="shared" si="67"/>
        <v>3.9809999999999998E-2</v>
      </c>
      <c r="U146" s="3">
        <v>3.0800000000000001E-2</v>
      </c>
      <c r="V146" s="10">
        <f t="shared" si="68"/>
        <v>2.4809999999999999E-2</v>
      </c>
      <c r="W146" s="14">
        <f t="shared" si="69"/>
        <v>4.0800000000000003E-2</v>
      </c>
    </row>
    <row r="147" spans="2:23" x14ac:dyDescent="0.25">
      <c r="B147" s="4">
        <v>137</v>
      </c>
      <c r="C147" s="5">
        <v>3.0099999999999998E-2</v>
      </c>
      <c r="D147" s="11">
        <f t="shared" si="56"/>
        <v>2.41E-2</v>
      </c>
      <c r="E147" s="15">
        <f t="shared" si="57"/>
        <v>4.0099999999999997E-2</v>
      </c>
      <c r="F147" s="5">
        <v>2.5680000000000001E-2</v>
      </c>
      <c r="G147" s="11">
        <f t="shared" si="58"/>
        <v>2.061E-2</v>
      </c>
      <c r="H147" s="15">
        <f t="shared" si="59"/>
        <v>3.5680000000000003E-2</v>
      </c>
      <c r="I147" s="5">
        <v>3.0169999999999999E-2</v>
      </c>
      <c r="J147" s="11">
        <f t="shared" si="60"/>
        <v>2.4340000000000001E-2</v>
      </c>
      <c r="K147" s="15">
        <f t="shared" si="61"/>
        <v>4.0169999999999997E-2</v>
      </c>
      <c r="L147" s="5">
        <v>2.1149999999999999E-2</v>
      </c>
      <c r="M147" s="11">
        <f t="shared" si="62"/>
        <v>1.6969999999999999E-2</v>
      </c>
      <c r="N147" s="15">
        <f t="shared" si="63"/>
        <v>3.1150000000000001E-2</v>
      </c>
      <c r="O147" s="5">
        <v>2.7480000000000001E-2</v>
      </c>
      <c r="P147" s="11">
        <f t="shared" si="64"/>
        <v>2.2020000000000001E-2</v>
      </c>
      <c r="Q147" s="15">
        <f t="shared" si="65"/>
        <v>3.7479999999999999E-2</v>
      </c>
      <c r="R147" s="5">
        <v>2.9860000000000001E-2</v>
      </c>
      <c r="S147" s="11">
        <f t="shared" si="66"/>
        <v>2.3879999999999998E-2</v>
      </c>
      <c r="T147" s="15">
        <f t="shared" si="67"/>
        <v>3.986E-2</v>
      </c>
      <c r="U147" s="5">
        <v>3.083E-2</v>
      </c>
      <c r="V147" s="11">
        <f t="shared" si="68"/>
        <v>2.4830000000000001E-2</v>
      </c>
      <c r="W147" s="15">
        <f t="shared" si="69"/>
        <v>4.0829999999999998E-2</v>
      </c>
    </row>
    <row r="148" spans="2:23" x14ac:dyDescent="0.25">
      <c r="B148" s="4">
        <v>138</v>
      </c>
      <c r="C148" s="5">
        <v>3.014E-2</v>
      </c>
      <c r="D148" s="11">
        <f t="shared" si="56"/>
        <v>2.4129999999999999E-2</v>
      </c>
      <c r="E148" s="15">
        <f t="shared" si="57"/>
        <v>4.0140000000000002E-2</v>
      </c>
      <c r="F148" s="5">
        <v>2.5749999999999999E-2</v>
      </c>
      <c r="G148" s="11">
        <f t="shared" si="58"/>
        <v>2.0660000000000001E-2</v>
      </c>
      <c r="H148" s="15">
        <f t="shared" si="59"/>
        <v>3.5749999999999997E-2</v>
      </c>
      <c r="I148" s="5">
        <v>3.0210000000000001E-2</v>
      </c>
      <c r="J148" s="11">
        <f t="shared" si="60"/>
        <v>2.4369999999999999E-2</v>
      </c>
      <c r="K148" s="15">
        <f t="shared" si="61"/>
        <v>4.0210000000000003E-2</v>
      </c>
      <c r="L148" s="5">
        <v>2.1190000000000001E-2</v>
      </c>
      <c r="M148" s="11">
        <f t="shared" si="62"/>
        <v>1.7000000000000001E-2</v>
      </c>
      <c r="N148" s="15">
        <f t="shared" si="63"/>
        <v>3.1189999999999999E-2</v>
      </c>
      <c r="O148" s="5">
        <v>2.7539999999999999E-2</v>
      </c>
      <c r="P148" s="11">
        <f t="shared" si="64"/>
        <v>2.2069999999999999E-2</v>
      </c>
      <c r="Q148" s="15">
        <f t="shared" si="65"/>
        <v>3.7539999999999997E-2</v>
      </c>
      <c r="R148" s="5">
        <v>2.9899999999999999E-2</v>
      </c>
      <c r="S148" s="11">
        <f t="shared" si="66"/>
        <v>2.3910000000000001E-2</v>
      </c>
      <c r="T148" s="15">
        <f t="shared" si="67"/>
        <v>3.9899999999999998E-2</v>
      </c>
      <c r="U148" s="5">
        <v>3.0870000000000002E-2</v>
      </c>
      <c r="V148" s="11">
        <f t="shared" si="68"/>
        <v>2.486E-2</v>
      </c>
      <c r="W148" s="15">
        <f t="shared" si="69"/>
        <v>4.0869999999999997E-2</v>
      </c>
    </row>
    <row r="149" spans="2:23" x14ac:dyDescent="0.25">
      <c r="B149" s="4">
        <v>139</v>
      </c>
      <c r="C149" s="5">
        <v>3.0179999999999998E-2</v>
      </c>
      <c r="D149" s="11">
        <f t="shared" si="56"/>
        <v>2.4160000000000001E-2</v>
      </c>
      <c r="E149" s="15">
        <f t="shared" si="57"/>
        <v>4.018E-2</v>
      </c>
      <c r="F149" s="5">
        <v>2.5829999999999999E-2</v>
      </c>
      <c r="G149" s="11">
        <f t="shared" si="58"/>
        <v>2.0729999999999998E-2</v>
      </c>
      <c r="H149" s="15">
        <f t="shared" si="59"/>
        <v>3.5830000000000001E-2</v>
      </c>
      <c r="I149" s="5">
        <v>3.0249999999999999E-2</v>
      </c>
      <c r="J149" s="11">
        <f t="shared" si="60"/>
        <v>2.4400000000000002E-2</v>
      </c>
      <c r="K149" s="15">
        <f t="shared" si="61"/>
        <v>4.0250000000000001E-2</v>
      </c>
      <c r="L149" s="5">
        <v>2.1219999999999999E-2</v>
      </c>
      <c r="M149" s="11">
        <f t="shared" si="62"/>
        <v>1.702E-2</v>
      </c>
      <c r="N149" s="15">
        <f t="shared" si="63"/>
        <v>3.1220000000000001E-2</v>
      </c>
      <c r="O149" s="5">
        <v>2.759E-2</v>
      </c>
      <c r="P149" s="11">
        <f t="shared" si="64"/>
        <v>2.2110000000000001E-2</v>
      </c>
      <c r="Q149" s="15">
        <f t="shared" si="65"/>
        <v>3.7589999999999998E-2</v>
      </c>
      <c r="R149" s="5">
        <v>2.9940000000000001E-2</v>
      </c>
      <c r="S149" s="11">
        <f t="shared" si="66"/>
        <v>2.3939999999999999E-2</v>
      </c>
      <c r="T149" s="15">
        <f t="shared" si="67"/>
        <v>3.9940000000000003E-2</v>
      </c>
      <c r="U149" s="5">
        <v>3.091E-2</v>
      </c>
      <c r="V149" s="11">
        <f t="shared" si="68"/>
        <v>2.4899999999999999E-2</v>
      </c>
      <c r="W149" s="15">
        <f t="shared" si="69"/>
        <v>4.0910000000000002E-2</v>
      </c>
    </row>
    <row r="150" spans="2:23" x14ac:dyDescent="0.25">
      <c r="B150" s="6">
        <v>140</v>
      </c>
      <c r="C150" s="7">
        <v>3.023E-2</v>
      </c>
      <c r="D150" s="12">
        <f t="shared" si="56"/>
        <v>2.4199999999999999E-2</v>
      </c>
      <c r="E150" s="16">
        <f t="shared" si="57"/>
        <v>4.0230000000000002E-2</v>
      </c>
      <c r="F150" s="7">
        <v>2.5899999999999999E-2</v>
      </c>
      <c r="G150" s="12">
        <f t="shared" si="58"/>
        <v>2.078E-2</v>
      </c>
      <c r="H150" s="16">
        <f t="shared" si="59"/>
        <v>3.5900000000000001E-2</v>
      </c>
      <c r="I150" s="7">
        <v>3.0300000000000001E-2</v>
      </c>
      <c r="J150" s="12">
        <f t="shared" si="60"/>
        <v>2.444E-2</v>
      </c>
      <c r="K150" s="16">
        <f t="shared" si="61"/>
        <v>4.0300000000000002E-2</v>
      </c>
      <c r="L150" s="7">
        <v>2.1250000000000002E-2</v>
      </c>
      <c r="M150" s="12">
        <f t="shared" si="62"/>
        <v>1.704E-2</v>
      </c>
      <c r="N150" s="16">
        <f t="shared" si="63"/>
        <v>3.125E-2</v>
      </c>
      <c r="O150" s="7">
        <v>2.7640000000000001E-2</v>
      </c>
      <c r="P150" s="12">
        <f t="shared" si="64"/>
        <v>2.215E-2</v>
      </c>
      <c r="Q150" s="16">
        <f t="shared" si="65"/>
        <v>3.764E-2</v>
      </c>
      <c r="R150" s="7">
        <v>2.9989999999999999E-2</v>
      </c>
      <c r="S150" s="12">
        <f t="shared" si="66"/>
        <v>2.3980000000000001E-2</v>
      </c>
      <c r="T150" s="16">
        <f t="shared" si="67"/>
        <v>3.9989999999999998E-2</v>
      </c>
      <c r="U150" s="7">
        <v>3.0939999999999999E-2</v>
      </c>
      <c r="V150" s="12">
        <f t="shared" si="68"/>
        <v>2.4920000000000001E-2</v>
      </c>
      <c r="W150" s="16">
        <f t="shared" si="69"/>
        <v>4.0939999999999997E-2</v>
      </c>
    </row>
    <row r="151" spans="2:23" x14ac:dyDescent="0.25">
      <c r="B151" s="4">
        <v>141</v>
      </c>
      <c r="C151" s="5">
        <v>3.0269999999999998E-2</v>
      </c>
      <c r="D151" s="11">
        <f t="shared" si="56"/>
        <v>2.4230000000000002E-2</v>
      </c>
      <c r="E151" s="15">
        <f t="shared" si="57"/>
        <v>4.027E-2</v>
      </c>
      <c r="F151" s="5">
        <v>2.597E-2</v>
      </c>
      <c r="G151" s="11">
        <f t="shared" si="58"/>
        <v>2.0840000000000001E-2</v>
      </c>
      <c r="H151" s="15">
        <f t="shared" si="59"/>
        <v>3.5970000000000002E-2</v>
      </c>
      <c r="I151" s="5">
        <v>3.0339999999999999E-2</v>
      </c>
      <c r="J151" s="11">
        <f t="shared" si="60"/>
        <v>2.4469999999999999E-2</v>
      </c>
      <c r="K151" s="15">
        <f t="shared" si="61"/>
        <v>4.0340000000000001E-2</v>
      </c>
      <c r="L151" s="5">
        <v>2.129E-2</v>
      </c>
      <c r="M151" s="11">
        <f t="shared" si="62"/>
        <v>1.7080000000000001E-2</v>
      </c>
      <c r="N151" s="15">
        <f t="shared" si="63"/>
        <v>3.1289999999999998E-2</v>
      </c>
      <c r="O151" s="5">
        <v>2.7689999999999999E-2</v>
      </c>
      <c r="P151" s="11">
        <f t="shared" si="64"/>
        <v>2.2190000000000001E-2</v>
      </c>
      <c r="Q151" s="15">
        <f t="shared" si="65"/>
        <v>3.7690000000000001E-2</v>
      </c>
      <c r="R151" s="5">
        <v>3.0030000000000001E-2</v>
      </c>
      <c r="S151" s="11">
        <f t="shared" si="66"/>
        <v>2.401E-2</v>
      </c>
      <c r="T151" s="15">
        <f t="shared" si="67"/>
        <v>4.0030000000000003E-2</v>
      </c>
      <c r="U151" s="5">
        <v>3.0980000000000001E-2</v>
      </c>
      <c r="V151" s="11">
        <f t="shared" si="68"/>
        <v>2.495E-2</v>
      </c>
      <c r="W151" s="15">
        <f t="shared" si="69"/>
        <v>4.0980000000000003E-2</v>
      </c>
    </row>
    <row r="152" spans="2:23" x14ac:dyDescent="0.25">
      <c r="B152" s="4">
        <v>142</v>
      </c>
      <c r="C152" s="5">
        <v>3.031E-2</v>
      </c>
      <c r="D152" s="11">
        <f t="shared" si="56"/>
        <v>2.427E-2</v>
      </c>
      <c r="E152" s="15">
        <f t="shared" si="57"/>
        <v>4.0309999999999999E-2</v>
      </c>
      <c r="F152" s="5">
        <v>2.6040000000000001E-2</v>
      </c>
      <c r="G152" s="11">
        <f t="shared" si="58"/>
        <v>2.0899999999999998E-2</v>
      </c>
      <c r="H152" s="15">
        <f t="shared" si="59"/>
        <v>3.6040000000000003E-2</v>
      </c>
      <c r="I152" s="5">
        <v>3.0380000000000001E-2</v>
      </c>
      <c r="J152" s="11">
        <f t="shared" si="60"/>
        <v>2.4500000000000001E-2</v>
      </c>
      <c r="K152" s="15">
        <f t="shared" si="61"/>
        <v>4.0379999999999999E-2</v>
      </c>
      <c r="L152" s="5">
        <v>2.1319999999999999E-2</v>
      </c>
      <c r="M152" s="11">
        <f t="shared" si="62"/>
        <v>1.7100000000000001E-2</v>
      </c>
      <c r="N152" s="15">
        <f t="shared" si="63"/>
        <v>3.1320000000000001E-2</v>
      </c>
      <c r="O152" s="5">
        <v>2.775E-2</v>
      </c>
      <c r="P152" s="11">
        <f t="shared" si="64"/>
        <v>2.2239999999999999E-2</v>
      </c>
      <c r="Q152" s="15">
        <f t="shared" si="65"/>
        <v>3.7749999999999999E-2</v>
      </c>
      <c r="R152" s="5">
        <v>3.007E-2</v>
      </c>
      <c r="S152" s="11">
        <f t="shared" si="66"/>
        <v>2.4039999999999999E-2</v>
      </c>
      <c r="T152" s="15">
        <f t="shared" si="67"/>
        <v>4.0070000000000001E-2</v>
      </c>
      <c r="U152" s="5">
        <v>3.1009999999999999E-2</v>
      </c>
      <c r="V152" s="11">
        <f t="shared" si="68"/>
        <v>2.4969999999999999E-2</v>
      </c>
      <c r="W152" s="15">
        <f t="shared" si="69"/>
        <v>4.1009999999999998E-2</v>
      </c>
    </row>
    <row r="153" spans="2:23" x14ac:dyDescent="0.25">
      <c r="B153" s="4">
        <v>143</v>
      </c>
      <c r="C153" s="5">
        <v>3.0349999999999999E-2</v>
      </c>
      <c r="D153" s="11">
        <f t="shared" si="56"/>
        <v>2.4299999999999999E-2</v>
      </c>
      <c r="E153" s="15">
        <f t="shared" si="57"/>
        <v>4.0349999999999997E-2</v>
      </c>
      <c r="F153" s="5">
        <v>2.6110000000000001E-2</v>
      </c>
      <c r="G153" s="11">
        <f t="shared" si="58"/>
        <v>2.095E-2</v>
      </c>
      <c r="H153" s="15">
        <f t="shared" si="59"/>
        <v>3.6110000000000003E-2</v>
      </c>
      <c r="I153" s="5">
        <v>3.0419999999999999E-2</v>
      </c>
      <c r="J153" s="11">
        <f t="shared" si="60"/>
        <v>2.4539999999999999E-2</v>
      </c>
      <c r="K153" s="15">
        <f t="shared" si="61"/>
        <v>4.0419999999999998E-2</v>
      </c>
      <c r="L153" s="5">
        <v>2.1350000000000001E-2</v>
      </c>
      <c r="M153" s="11">
        <f t="shared" si="62"/>
        <v>1.712E-2</v>
      </c>
      <c r="N153" s="15">
        <f t="shared" si="63"/>
        <v>3.1350000000000003E-2</v>
      </c>
      <c r="O153" s="5">
        <v>2.7799999999999998E-2</v>
      </c>
      <c r="P153" s="11">
        <f t="shared" si="64"/>
        <v>2.2280000000000001E-2</v>
      </c>
      <c r="Q153" s="15">
        <f t="shared" si="65"/>
        <v>3.78E-2</v>
      </c>
      <c r="R153" s="5">
        <v>3.0110000000000001E-2</v>
      </c>
      <c r="S153" s="11">
        <f t="shared" si="66"/>
        <v>2.4080000000000001E-2</v>
      </c>
      <c r="T153" s="15">
        <f t="shared" si="67"/>
        <v>4.011E-2</v>
      </c>
      <c r="U153" s="5">
        <v>3.1050000000000001E-2</v>
      </c>
      <c r="V153" s="11">
        <f t="shared" si="68"/>
        <v>2.5000000000000001E-2</v>
      </c>
      <c r="W153" s="15">
        <f t="shared" si="69"/>
        <v>4.1050000000000003E-2</v>
      </c>
    </row>
    <row r="154" spans="2:23" x14ac:dyDescent="0.25">
      <c r="B154" s="4">
        <v>144</v>
      </c>
      <c r="C154" s="5">
        <v>3.039E-2</v>
      </c>
      <c r="D154" s="11">
        <f t="shared" si="56"/>
        <v>2.4330000000000001E-2</v>
      </c>
      <c r="E154" s="15">
        <f t="shared" si="57"/>
        <v>4.0390000000000002E-2</v>
      </c>
      <c r="F154" s="5">
        <v>2.6179999999999998E-2</v>
      </c>
      <c r="G154" s="11">
        <f t="shared" si="58"/>
        <v>2.1010000000000001E-2</v>
      </c>
      <c r="H154" s="15">
        <f t="shared" si="59"/>
        <v>3.6179999999999997E-2</v>
      </c>
      <c r="I154" s="5">
        <v>3.0450000000000001E-2</v>
      </c>
      <c r="J154" s="11">
        <f t="shared" si="60"/>
        <v>2.4559999999999998E-2</v>
      </c>
      <c r="K154" s="15">
        <f t="shared" si="61"/>
        <v>4.045E-2</v>
      </c>
      <c r="L154" s="5">
        <v>2.1389999999999999E-2</v>
      </c>
      <c r="M154" s="11">
        <f t="shared" si="62"/>
        <v>1.7160000000000002E-2</v>
      </c>
      <c r="N154" s="15">
        <f t="shared" si="63"/>
        <v>3.1390000000000001E-2</v>
      </c>
      <c r="O154" s="5">
        <v>2.785E-2</v>
      </c>
      <c r="P154" s="11">
        <f t="shared" si="64"/>
        <v>2.232E-2</v>
      </c>
      <c r="Q154" s="15">
        <f t="shared" si="65"/>
        <v>3.7850000000000002E-2</v>
      </c>
      <c r="R154" s="5">
        <v>3.015E-2</v>
      </c>
      <c r="S154" s="11">
        <f t="shared" si="66"/>
        <v>2.4109999999999999E-2</v>
      </c>
      <c r="T154" s="15">
        <f t="shared" si="67"/>
        <v>4.0149999999999998E-2</v>
      </c>
      <c r="U154" s="5">
        <v>3.108E-2</v>
      </c>
      <c r="V154" s="11">
        <f t="shared" si="68"/>
        <v>2.5020000000000001E-2</v>
      </c>
      <c r="W154" s="15">
        <f t="shared" si="69"/>
        <v>4.1079999999999998E-2</v>
      </c>
    </row>
    <row r="155" spans="2:23" x14ac:dyDescent="0.25">
      <c r="B155" s="6">
        <v>145</v>
      </c>
      <c r="C155" s="7">
        <v>3.0419999999999999E-2</v>
      </c>
      <c r="D155" s="12">
        <f t="shared" si="56"/>
        <v>2.435E-2</v>
      </c>
      <c r="E155" s="16">
        <f t="shared" si="57"/>
        <v>4.0419999999999998E-2</v>
      </c>
      <c r="F155" s="7">
        <v>2.6239999999999999E-2</v>
      </c>
      <c r="G155" s="12">
        <f t="shared" si="58"/>
        <v>2.1049999999999999E-2</v>
      </c>
      <c r="H155" s="16">
        <f t="shared" si="59"/>
        <v>3.6240000000000001E-2</v>
      </c>
      <c r="I155" s="7">
        <v>3.049E-2</v>
      </c>
      <c r="J155" s="12">
        <f t="shared" si="60"/>
        <v>2.4590000000000001E-2</v>
      </c>
      <c r="K155" s="16">
        <f t="shared" si="61"/>
        <v>4.0489999999999998E-2</v>
      </c>
      <c r="L155" s="7">
        <v>2.1420000000000002E-2</v>
      </c>
      <c r="M155" s="12">
        <f t="shared" si="62"/>
        <v>1.7180000000000001E-2</v>
      </c>
      <c r="N155" s="16">
        <f t="shared" si="63"/>
        <v>3.1419999999999997E-2</v>
      </c>
      <c r="O155" s="7">
        <v>2.7900000000000001E-2</v>
      </c>
      <c r="P155" s="12">
        <f t="shared" si="64"/>
        <v>2.2360000000000001E-2</v>
      </c>
      <c r="Q155" s="16">
        <f t="shared" si="65"/>
        <v>3.7900000000000003E-2</v>
      </c>
      <c r="R155" s="7">
        <v>3.0190000000000002E-2</v>
      </c>
      <c r="S155" s="12">
        <f t="shared" si="66"/>
        <v>2.4140000000000002E-2</v>
      </c>
      <c r="T155" s="16">
        <f t="shared" si="67"/>
        <v>4.0189999999999997E-2</v>
      </c>
      <c r="U155" s="7">
        <v>3.1119999999999998E-2</v>
      </c>
      <c r="V155" s="12">
        <f t="shared" si="68"/>
        <v>2.5059999999999999E-2</v>
      </c>
      <c r="W155" s="16">
        <f t="shared" si="69"/>
        <v>4.1119999999999997E-2</v>
      </c>
    </row>
    <row r="156" spans="2:23" x14ac:dyDescent="0.25">
      <c r="B156" s="4">
        <v>146</v>
      </c>
      <c r="C156" s="5">
        <v>3.0460000000000001E-2</v>
      </c>
      <c r="D156" s="11">
        <f t="shared" si="56"/>
        <v>2.4389999999999998E-2</v>
      </c>
      <c r="E156" s="15">
        <f t="shared" si="57"/>
        <v>4.0460000000000003E-2</v>
      </c>
      <c r="F156" s="5">
        <v>2.631E-2</v>
      </c>
      <c r="G156" s="11">
        <f t="shared" si="58"/>
        <v>2.111E-2</v>
      </c>
      <c r="H156" s="15">
        <f t="shared" si="59"/>
        <v>3.6310000000000002E-2</v>
      </c>
      <c r="I156" s="5">
        <v>3.0530000000000002E-2</v>
      </c>
      <c r="J156" s="11">
        <f t="shared" si="60"/>
        <v>2.462E-2</v>
      </c>
      <c r="K156" s="15">
        <f t="shared" si="61"/>
        <v>4.0529999999999997E-2</v>
      </c>
      <c r="L156" s="5">
        <v>2.145E-2</v>
      </c>
      <c r="M156" s="11">
        <f t="shared" si="62"/>
        <v>1.72E-2</v>
      </c>
      <c r="N156" s="15">
        <f t="shared" si="63"/>
        <v>3.1449999999999999E-2</v>
      </c>
      <c r="O156" s="5">
        <v>2.794E-2</v>
      </c>
      <c r="P156" s="11">
        <f t="shared" si="64"/>
        <v>2.239E-2</v>
      </c>
      <c r="Q156" s="15">
        <f t="shared" si="65"/>
        <v>3.7940000000000002E-2</v>
      </c>
      <c r="R156" s="5">
        <v>3.023E-2</v>
      </c>
      <c r="S156" s="11">
        <f t="shared" si="66"/>
        <v>2.4170000000000001E-2</v>
      </c>
      <c r="T156" s="15">
        <f t="shared" si="67"/>
        <v>4.0230000000000002E-2</v>
      </c>
      <c r="U156" s="5">
        <v>3.1150000000000001E-2</v>
      </c>
      <c r="V156" s="11">
        <f t="shared" si="68"/>
        <v>2.5080000000000002E-2</v>
      </c>
      <c r="W156" s="15">
        <f t="shared" si="69"/>
        <v>4.1149999999999999E-2</v>
      </c>
    </row>
    <row r="157" spans="2:23" x14ac:dyDescent="0.25">
      <c r="B157" s="4">
        <v>147</v>
      </c>
      <c r="C157" s="5">
        <v>3.0499999999999999E-2</v>
      </c>
      <c r="D157" s="11">
        <f t="shared" si="56"/>
        <v>2.4420000000000001E-2</v>
      </c>
      <c r="E157" s="15">
        <f t="shared" si="57"/>
        <v>4.0500000000000001E-2</v>
      </c>
      <c r="F157" s="5">
        <v>2.6380000000000001E-2</v>
      </c>
      <c r="G157" s="11">
        <f t="shared" si="58"/>
        <v>2.1170000000000001E-2</v>
      </c>
      <c r="H157" s="15">
        <f t="shared" si="59"/>
        <v>3.6380000000000003E-2</v>
      </c>
      <c r="I157" s="5">
        <v>3.057E-2</v>
      </c>
      <c r="J157" s="11">
        <f t="shared" si="60"/>
        <v>2.4649999999999998E-2</v>
      </c>
      <c r="K157" s="15">
        <f t="shared" si="61"/>
        <v>4.0570000000000002E-2</v>
      </c>
      <c r="L157" s="5">
        <v>2.1479999999999999E-2</v>
      </c>
      <c r="M157" s="11">
        <f t="shared" si="62"/>
        <v>1.7229999999999999E-2</v>
      </c>
      <c r="N157" s="15">
        <f t="shared" si="63"/>
        <v>3.1480000000000001E-2</v>
      </c>
      <c r="O157" s="5">
        <v>2.7990000000000001E-2</v>
      </c>
      <c r="P157" s="11">
        <f t="shared" si="64"/>
        <v>2.2429999999999999E-2</v>
      </c>
      <c r="Q157" s="15">
        <f t="shared" si="65"/>
        <v>3.7990000000000003E-2</v>
      </c>
      <c r="R157" s="5">
        <v>3.0269999999999998E-2</v>
      </c>
      <c r="S157" s="11">
        <f t="shared" si="66"/>
        <v>2.4199999999999999E-2</v>
      </c>
      <c r="T157" s="15">
        <f t="shared" si="67"/>
        <v>4.027E-2</v>
      </c>
      <c r="U157" s="5">
        <v>3.1179999999999999E-2</v>
      </c>
      <c r="V157" s="11">
        <f t="shared" si="68"/>
        <v>2.5100000000000001E-2</v>
      </c>
      <c r="W157" s="15">
        <f t="shared" si="69"/>
        <v>4.1180000000000001E-2</v>
      </c>
    </row>
    <row r="158" spans="2:23" x14ac:dyDescent="0.25">
      <c r="B158" s="4">
        <v>148</v>
      </c>
      <c r="C158" s="5">
        <v>3.0540000000000001E-2</v>
      </c>
      <c r="D158" s="11">
        <f t="shared" si="56"/>
        <v>2.445E-2</v>
      </c>
      <c r="E158" s="15">
        <f t="shared" si="57"/>
        <v>4.054E-2</v>
      </c>
      <c r="F158" s="5">
        <v>2.6440000000000002E-2</v>
      </c>
      <c r="G158" s="11">
        <f t="shared" si="58"/>
        <v>2.121E-2</v>
      </c>
      <c r="H158" s="15">
        <f t="shared" si="59"/>
        <v>3.644E-2</v>
      </c>
      <c r="I158" s="5">
        <v>3.0599999999999999E-2</v>
      </c>
      <c r="J158" s="11">
        <f t="shared" si="60"/>
        <v>2.4670000000000001E-2</v>
      </c>
      <c r="K158" s="15">
        <f t="shared" si="61"/>
        <v>4.0599999999999997E-2</v>
      </c>
      <c r="L158" s="5">
        <v>2.1510000000000001E-2</v>
      </c>
      <c r="M158" s="11">
        <f t="shared" si="62"/>
        <v>1.7250000000000001E-2</v>
      </c>
      <c r="N158" s="15">
        <f t="shared" si="63"/>
        <v>3.1510000000000003E-2</v>
      </c>
      <c r="O158" s="5">
        <v>2.8039999999999999E-2</v>
      </c>
      <c r="P158" s="11">
        <f t="shared" si="64"/>
        <v>2.247E-2</v>
      </c>
      <c r="Q158" s="15">
        <f t="shared" si="65"/>
        <v>3.8039999999999997E-2</v>
      </c>
      <c r="R158" s="5">
        <v>3.031E-2</v>
      </c>
      <c r="S158" s="11">
        <f t="shared" si="66"/>
        <v>2.4240000000000001E-2</v>
      </c>
      <c r="T158" s="15">
        <f t="shared" si="67"/>
        <v>4.0309999999999999E-2</v>
      </c>
      <c r="U158" s="5">
        <v>3.1220000000000001E-2</v>
      </c>
      <c r="V158" s="11">
        <f t="shared" si="68"/>
        <v>2.513E-2</v>
      </c>
      <c r="W158" s="15">
        <f t="shared" si="69"/>
        <v>4.122E-2</v>
      </c>
    </row>
    <row r="159" spans="2:23" x14ac:dyDescent="0.25">
      <c r="B159" s="4">
        <v>149</v>
      </c>
      <c r="C159" s="5">
        <v>3.057E-2</v>
      </c>
      <c r="D159" s="11">
        <f t="shared" si="56"/>
        <v>2.4469999999999999E-2</v>
      </c>
      <c r="E159" s="15">
        <f t="shared" si="57"/>
        <v>4.0570000000000002E-2</v>
      </c>
      <c r="F159" s="5">
        <v>2.6509999999999999E-2</v>
      </c>
      <c r="G159" s="11">
        <f t="shared" si="58"/>
        <v>2.1270000000000001E-2</v>
      </c>
      <c r="H159" s="15">
        <f t="shared" si="59"/>
        <v>3.6510000000000001E-2</v>
      </c>
      <c r="I159" s="5">
        <v>3.0640000000000001E-2</v>
      </c>
      <c r="J159" s="11">
        <f t="shared" si="60"/>
        <v>2.47E-2</v>
      </c>
      <c r="K159" s="15">
        <f t="shared" si="61"/>
        <v>4.0640000000000003E-2</v>
      </c>
      <c r="L159" s="5">
        <v>2.154E-2</v>
      </c>
      <c r="M159" s="11">
        <f t="shared" si="62"/>
        <v>1.7270000000000001E-2</v>
      </c>
      <c r="N159" s="15">
        <f t="shared" si="63"/>
        <v>3.1539999999999999E-2</v>
      </c>
      <c r="O159" s="5">
        <v>2.809E-2</v>
      </c>
      <c r="P159" s="11">
        <f t="shared" si="64"/>
        <v>2.2509999999999999E-2</v>
      </c>
      <c r="Q159" s="15">
        <f t="shared" si="65"/>
        <v>3.8089999999999999E-2</v>
      </c>
      <c r="R159" s="5">
        <v>3.0349999999999999E-2</v>
      </c>
      <c r="S159" s="11">
        <f t="shared" si="66"/>
        <v>2.427E-2</v>
      </c>
      <c r="T159" s="15">
        <f t="shared" si="67"/>
        <v>4.0349999999999997E-2</v>
      </c>
      <c r="U159" s="5">
        <v>3.125E-2</v>
      </c>
      <c r="V159" s="11">
        <f t="shared" si="68"/>
        <v>2.5159999999999998E-2</v>
      </c>
      <c r="W159" s="15">
        <f t="shared" si="69"/>
        <v>4.1250000000000002E-2</v>
      </c>
    </row>
    <row r="160" spans="2:23" ht="15.75" thickBot="1" x14ac:dyDescent="0.3">
      <c r="B160" s="8">
        <v>150</v>
      </c>
      <c r="C160" s="9">
        <v>3.0609999999999998E-2</v>
      </c>
      <c r="D160" s="13">
        <f t="shared" si="56"/>
        <v>2.4510000000000001E-2</v>
      </c>
      <c r="E160" s="17">
        <f t="shared" si="57"/>
        <v>4.061E-2</v>
      </c>
      <c r="F160" s="9">
        <v>2.657E-2</v>
      </c>
      <c r="G160" s="13">
        <f t="shared" si="58"/>
        <v>2.1319999999999999E-2</v>
      </c>
      <c r="H160" s="17">
        <f t="shared" si="59"/>
        <v>3.6569999999999998E-2</v>
      </c>
      <c r="I160" s="9">
        <v>3.0679999999999999E-2</v>
      </c>
      <c r="J160" s="13">
        <f t="shared" si="60"/>
        <v>2.4729999999999999E-2</v>
      </c>
      <c r="K160" s="17">
        <f t="shared" si="61"/>
        <v>4.0680000000000001E-2</v>
      </c>
      <c r="L160" s="9">
        <v>2.1569999999999999E-2</v>
      </c>
      <c r="M160" s="13">
        <f t="shared" si="62"/>
        <v>1.7299999999999999E-2</v>
      </c>
      <c r="N160" s="17">
        <f t="shared" si="63"/>
        <v>3.1570000000000001E-2</v>
      </c>
      <c r="O160" s="9">
        <v>2.8129999999999999E-2</v>
      </c>
      <c r="P160" s="13">
        <f t="shared" si="64"/>
        <v>2.2540000000000001E-2</v>
      </c>
      <c r="Q160" s="17">
        <f t="shared" si="65"/>
        <v>3.8129999999999997E-2</v>
      </c>
      <c r="R160" s="9">
        <v>3.039E-2</v>
      </c>
      <c r="S160" s="13">
        <f t="shared" si="66"/>
        <v>2.4299999999999999E-2</v>
      </c>
      <c r="T160" s="17">
        <f t="shared" si="67"/>
        <v>4.0390000000000002E-2</v>
      </c>
      <c r="U160" s="9">
        <v>3.1280000000000002E-2</v>
      </c>
      <c r="V160" s="13">
        <f t="shared" si="68"/>
        <v>2.5180000000000001E-2</v>
      </c>
      <c r="W160" s="17">
        <f t="shared" si="69"/>
        <v>4.1279999999999997E-2</v>
      </c>
    </row>
    <row r="161" spans="19:23" x14ac:dyDescent="0.25">
      <c r="S161" s="1" t="e">
        <f t="shared" si="66"/>
        <v>#VALUE!</v>
      </c>
      <c r="T161" s="1" t="e">
        <f t="shared" si="67"/>
        <v>#VALUE!</v>
      </c>
      <c r="V161" s="1" t="e">
        <f t="shared" si="68"/>
        <v>#VALUE!</v>
      </c>
      <c r="W161" s="1" t="e">
        <f t="shared" si="69"/>
        <v>#VALUE!</v>
      </c>
    </row>
  </sheetData>
  <sheetProtection selectLockedCells="1"/>
  <mergeCells count="19">
    <mergeCell ref="R9:T9"/>
    <mergeCell ref="U8:W8"/>
    <mergeCell ref="U9:W9"/>
    <mergeCell ref="C7:W7"/>
    <mergeCell ref="C9:E9"/>
    <mergeCell ref="F9:H9"/>
    <mergeCell ref="I9:K9"/>
    <mergeCell ref="L9:N9"/>
    <mergeCell ref="O9:Q9"/>
    <mergeCell ref="C6:W6"/>
    <mergeCell ref="B4:W4"/>
    <mergeCell ref="B3:W3"/>
    <mergeCell ref="B2:W2"/>
    <mergeCell ref="C8:E8"/>
    <mergeCell ref="F8:H8"/>
    <mergeCell ref="I8:K8"/>
    <mergeCell ref="L8:N8"/>
    <mergeCell ref="O8:Q8"/>
    <mergeCell ref="R8:T8"/>
  </mergeCells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1"/>
  <sheetViews>
    <sheetView showGridLines="0" zoomScaleNormal="100" workbookViewId="0">
      <selection activeCell="B4" sqref="B4:W4"/>
    </sheetView>
  </sheetViews>
  <sheetFormatPr defaultColWidth="0" defaultRowHeight="15" zeroHeight="1" x14ac:dyDescent="0.25"/>
  <cols>
    <col min="1" max="1" width="3.7109375" style="1" customWidth="1"/>
    <col min="2" max="2" width="11" style="1" customWidth="1"/>
    <col min="3" max="23" width="11.42578125" style="1" customWidth="1"/>
    <col min="24" max="24" width="3.5703125" style="1" customWidth="1"/>
    <col min="25" max="16384" width="9.140625" style="1" hidden="1"/>
  </cols>
  <sheetData>
    <row r="1" spans="2:23" ht="15.75" thickBot="1" x14ac:dyDescent="0.3"/>
    <row r="2" spans="2:23" ht="15.75" x14ac:dyDescent="0.25">
      <c r="B2" s="40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2"/>
    </row>
    <row r="3" spans="2:23" x14ac:dyDescent="0.25">
      <c r="B3" s="43" t="s">
        <v>30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</row>
    <row r="4" spans="2:23" ht="21.75" thickBot="1" x14ac:dyDescent="0.3">
      <c r="B4" s="46" t="s">
        <v>25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2:23" ht="15.75" thickBot="1" x14ac:dyDescent="0.3"/>
    <row r="6" spans="2:23" ht="16.5" thickBot="1" x14ac:dyDescent="0.3">
      <c r="C6" s="36" t="s">
        <v>2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8"/>
    </row>
    <row r="7" spans="2:23" ht="16.5" thickBot="1" x14ac:dyDescent="0.3">
      <c r="C7" s="36" t="s">
        <v>26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8"/>
    </row>
    <row r="8" spans="2:23" ht="15.75" thickBot="1" x14ac:dyDescent="0.3">
      <c r="B8" s="34" t="s">
        <v>5</v>
      </c>
      <c r="C8" s="49">
        <v>9</v>
      </c>
      <c r="D8" s="49"/>
      <c r="E8" s="49"/>
      <c r="F8" s="49">
        <v>13</v>
      </c>
      <c r="G8" s="49"/>
      <c r="H8" s="49"/>
      <c r="I8" s="49">
        <v>33</v>
      </c>
      <c r="J8" s="49"/>
      <c r="K8" s="49"/>
      <c r="L8" s="49">
        <v>11</v>
      </c>
      <c r="M8" s="49"/>
      <c r="N8" s="49"/>
      <c r="O8" s="49">
        <v>9</v>
      </c>
      <c r="P8" s="49"/>
      <c r="Q8" s="49"/>
      <c r="R8" s="49">
        <v>0</v>
      </c>
      <c r="S8" s="49"/>
      <c r="T8" s="49"/>
      <c r="U8" s="49">
        <v>49</v>
      </c>
      <c r="V8" s="49"/>
      <c r="W8" s="49"/>
    </row>
    <row r="9" spans="2:23" ht="15.75" thickBot="1" x14ac:dyDescent="0.3">
      <c r="B9" s="34" t="s">
        <v>16</v>
      </c>
      <c r="C9" s="39" t="s">
        <v>8</v>
      </c>
      <c r="D9" s="39"/>
      <c r="E9" s="39"/>
      <c r="F9" s="39" t="s">
        <v>9</v>
      </c>
      <c r="G9" s="39"/>
      <c r="H9" s="39"/>
      <c r="I9" s="39" t="s">
        <v>10</v>
      </c>
      <c r="J9" s="39"/>
      <c r="K9" s="39"/>
      <c r="L9" s="39" t="s">
        <v>11</v>
      </c>
      <c r="M9" s="39"/>
      <c r="N9" s="39"/>
      <c r="O9" s="39" t="s">
        <v>12</v>
      </c>
      <c r="P9" s="39"/>
      <c r="Q9" s="39"/>
      <c r="R9" s="39" t="s">
        <v>29</v>
      </c>
      <c r="S9" s="39"/>
      <c r="T9" s="39"/>
      <c r="U9" s="39" t="s">
        <v>28</v>
      </c>
      <c r="V9" s="39"/>
      <c r="W9" s="39"/>
    </row>
    <row r="10" spans="2:23" ht="30.75" thickBot="1" x14ac:dyDescent="0.3">
      <c r="B10" s="34" t="s">
        <v>7</v>
      </c>
      <c r="C10" s="34" t="s">
        <v>20</v>
      </c>
      <c r="D10" s="34" t="s">
        <v>17</v>
      </c>
      <c r="E10" s="34" t="s">
        <v>18</v>
      </c>
      <c r="F10" s="34" t="s">
        <v>20</v>
      </c>
      <c r="G10" s="34" t="s">
        <v>17</v>
      </c>
      <c r="H10" s="34" t="s">
        <v>18</v>
      </c>
      <c r="I10" s="34" t="s">
        <v>20</v>
      </c>
      <c r="J10" s="34" t="s">
        <v>17</v>
      </c>
      <c r="K10" s="34" t="s">
        <v>18</v>
      </c>
      <c r="L10" s="34" t="s">
        <v>20</v>
      </c>
      <c r="M10" s="34" t="s">
        <v>17</v>
      </c>
      <c r="N10" s="34" t="s">
        <v>18</v>
      </c>
      <c r="O10" s="34" t="s">
        <v>20</v>
      </c>
      <c r="P10" s="34" t="s">
        <v>17</v>
      </c>
      <c r="Q10" s="34" t="s">
        <v>18</v>
      </c>
      <c r="R10" s="34" t="s">
        <v>20</v>
      </c>
      <c r="S10" s="34" t="s">
        <v>17</v>
      </c>
      <c r="T10" s="34" t="s">
        <v>18</v>
      </c>
      <c r="U10" s="34" t="s">
        <v>20</v>
      </c>
      <c r="V10" s="34" t="s">
        <v>17</v>
      </c>
      <c r="W10" s="34" t="s">
        <v>18</v>
      </c>
    </row>
    <row r="11" spans="2:23" x14ac:dyDescent="0.25">
      <c r="B11" s="2">
        <v>1</v>
      </c>
      <c r="C11" s="3">
        <v>-6.2500000000000003E-3</v>
      </c>
      <c r="D11" s="10">
        <f t="shared" ref="D11:D42" si="0">ROUND(IF(INDEX(RfrNoVaScenEUR,$B11)&lt;0,INDEX(RfrNoVaScenEUR,$B11)+INDEX(VaRunOffScenEUR,$B11),INDEX(RfrNoVaScenEUR,$B11) - INDEX(ShockDown,$B11)*ABS(INDEX(RfrNoVaScenEUR,$B11))+INDEX(VaRunOffScenEUR,$B11)),5)</f>
        <v>-6.2500000000000003E-3</v>
      </c>
      <c r="E11" s="14">
        <f t="shared" ref="E11:E42" si="1">ROUND(INDEX(RfrNoVaScenEUR,$B11) + MAX(0.01,INDEX(ShockUp,$B11)*ABS(INDEX(RfrNoVaScenEUR,$B11)))+INDEX(VaRunOffScenEUR,$B11),5)</f>
        <v>3.7499999999999999E-3</v>
      </c>
      <c r="F11" s="3">
        <v>8.0000000000000007E-5</v>
      </c>
      <c r="G11" s="10">
        <f t="shared" ref="G11:G42" si="2">ROUND(IF(INDEX(RfrNoVaScenGBP,$B11)&lt;0,INDEX(RfrNoVaScenGBP,$B11)+INDEX(VaRunOffScenGBP,$B11),INDEX(RfrNoVaScenGBP,$B11) - INDEX(ShockDown,$B11)*ABS(INDEX(RfrNoVaScenGBP,$B11))+INDEX(VaRunOffScenGBP,$B11)),5)</f>
        <v>8.0000000000000007E-5</v>
      </c>
      <c r="H11" s="14">
        <f t="shared" ref="H11:H42" si="3">ROUND(INDEX(RfrNoVaScenGBP,$B11) + MAX(0.01,INDEX(ShockUp,$B11)*ABS(INDEX(RfrNoVaScenGBP,$B11)))+INDEX(VaRunOffScenGBP,$B11),5)</f>
        <v>1.008E-2</v>
      </c>
      <c r="I11" s="3">
        <v>2.66E-3</v>
      </c>
      <c r="J11" s="10">
        <f t="shared" ref="J11:J42" si="4">ROUND(IF(INDEX(RfrNoVaScenUSD,$B11)&lt;0,INDEX(RfrNoVaScenUSD,$B11)+INDEX(VaRunOffScenUSD,$B11),INDEX(RfrNoVaScenUSD,$B11) - INDEX(ShockDown,$B11)*ABS(INDEX(RfrNoVaScenUSD,$B11))+INDEX(VaRunOffScenUSD,$B11)),5)</f>
        <v>2.66E-3</v>
      </c>
      <c r="K11" s="14">
        <f t="shared" ref="K11:K42" si="5">ROUND(INDEX(RfrNoVaScenUSD,$B11) + MAX(0.01,INDEX(ShockUp,$B11)*ABS(INDEX(RfrNoVaScenUSD,$B11)))+INDEX(VaRunOffScenUSD,$B11),5)</f>
        <v>1.2659999999999999E-2</v>
      </c>
      <c r="L11" s="3">
        <v>-8.0700000000000008E-3</v>
      </c>
      <c r="M11" s="10">
        <f t="shared" ref="M11:M42" si="6">ROUND(IF(INDEX(RfrNoVaScenCHF,$B11)&lt;0,INDEX(RfrNoVaScenCHF,$B11)+INDEX(VaRunOffScenCHF,$B11),INDEX(RfrNoVaScenCHF,$B11) - INDEX(ShockDown,$B11)*ABS(INDEX(RfrNoVaScenCHF,$B11))+INDEX(VaRunOffScenCHF,$B11)),5)</f>
        <v>-8.0700000000000008E-3</v>
      </c>
      <c r="N11" s="14">
        <f t="shared" ref="N11:N42" si="7">ROUND(INDEX(RfrNoVaScenCHF,$B11) + MAX(0.01,INDEX(ShockUp,$B11)*ABS(INDEX(RfrNoVaScenCHF,$B11)))+INDEX(VaRunOffScenCHF,$B11),5)</f>
        <v>1.9300000000000001E-3</v>
      </c>
      <c r="O11" s="3">
        <v>-1.32E-3</v>
      </c>
      <c r="P11" s="10">
        <f t="shared" ref="P11:P42" si="8">ROUND(IF(INDEX(RfrNoVaScenJPY,$B11)&lt;0,INDEX(RfrNoVaScenJPY,$B11)+INDEX(VaRunOffScenJPY,$B11),INDEX(RfrNoVaScenJPY,$B11) - INDEX(ShockDown,$B11)*ABS(INDEX(RfrNoVaScenJPY,$B11))+INDEX(VaRunOffScenJPY,$B11)),5)</f>
        <v>-1.32E-3</v>
      </c>
      <c r="Q11" s="14">
        <f t="shared" ref="Q11:Q42" si="9">ROUND(INDEX(RfrNoVaScenJPY,$B11) + MAX(0.01,INDEX(ShockUp,$B11)*ABS(INDEX(RfrNoVaScenJPY,$B11)))+INDEX(VaRunOffScenJPY,$B11),5)</f>
        <v>8.6800000000000002E-3</v>
      </c>
      <c r="R11" s="3">
        <v>-7.6499999999999997E-3</v>
      </c>
      <c r="S11" s="10">
        <f t="shared" ref="S11:S42" si="10">ROUND(IF(INDEX(RfrNoVaScenBGN,$B11)&lt;0,INDEX(RfrNoVaScenBGN,$B11)+INDEX(VaRunOffScenBGN,$B11),INDEX(RfrNoVaScenBGN,$B11) - INDEX(ShockDown,$B11)*ABS(INDEX(RfrNoVaScenBGN,$B11))+INDEX(VaRunOffScenBGN,$B11)),5)</f>
        <v>-7.6499999999999997E-3</v>
      </c>
      <c r="T11" s="14">
        <f t="shared" ref="T11:T42" si="11">ROUND(INDEX(RfrNoVaScenBGN,$B11) + MAX(0.01,INDEX(ShockUp,$B11)*ABS(INDEX(RfrNoVaScenBGN,$B11)))+INDEX(VaRunOffScenBGN,$B11),5)</f>
        <v>2.3500000000000001E-3</v>
      </c>
      <c r="U11" s="3">
        <v>-2.3500000000000001E-3</v>
      </c>
      <c r="V11" s="10">
        <f t="shared" ref="V11:V42" si="12">ROUND(IF(INDEX(RfrNoVaScenDKK,$B11)&lt;0,INDEX(RfrNoVaScenDKK,$B11)+INDEX(VaRunOffScenDKK,$B11),INDEX(RfrNoVaScenDKK,$B11) - INDEX(ShockDown,$B11)*ABS(INDEX(RfrNoVaScenDKK,$B11))+INDEX(VaRunOffScenDKK,$B11)),5)</f>
        <v>-2.3500000000000001E-3</v>
      </c>
      <c r="W11" s="14">
        <f t="shared" ref="W11:W42" si="13">ROUND(INDEX(RfrNoVaScenDKK,$B11) + MAX(0.01,INDEX(ShockUp,$B11)*ABS(INDEX(RfrNoVaScenDKK,$B11)))+INDEX(VaRunOffScenDKK,$B11),5)</f>
        <v>7.6499999999999997E-3</v>
      </c>
    </row>
    <row r="12" spans="2:23" x14ac:dyDescent="0.25">
      <c r="B12" s="4">
        <v>2</v>
      </c>
      <c r="C12" s="5">
        <v>-6.0499999999999998E-3</v>
      </c>
      <c r="D12" s="11">
        <f t="shared" si="0"/>
        <v>-6.0499999999999998E-3</v>
      </c>
      <c r="E12" s="15">
        <f t="shared" si="1"/>
        <v>3.9500000000000004E-3</v>
      </c>
      <c r="F12" s="5">
        <v>1.6900000000000001E-3</v>
      </c>
      <c r="G12" s="11">
        <f t="shared" si="2"/>
        <v>1.4400000000000001E-3</v>
      </c>
      <c r="H12" s="15">
        <f t="shared" si="3"/>
        <v>1.1690000000000001E-2</v>
      </c>
      <c r="I12" s="5">
        <v>3.47E-3</v>
      </c>
      <c r="J12" s="11">
        <f t="shared" si="4"/>
        <v>3.3600000000000001E-3</v>
      </c>
      <c r="K12" s="15">
        <f t="shared" si="5"/>
        <v>1.3469999999999999E-2</v>
      </c>
      <c r="L12" s="5">
        <v>-7.8700000000000003E-3</v>
      </c>
      <c r="M12" s="11">
        <f t="shared" si="6"/>
        <v>-7.8700000000000003E-3</v>
      </c>
      <c r="N12" s="15">
        <f t="shared" si="7"/>
        <v>2.1299999999999999E-3</v>
      </c>
      <c r="O12" s="5">
        <v>-1.47E-3</v>
      </c>
      <c r="P12" s="11">
        <f t="shared" si="8"/>
        <v>-1.47E-3</v>
      </c>
      <c r="Q12" s="15">
        <f t="shared" si="9"/>
        <v>8.5299999999999994E-3</v>
      </c>
      <c r="R12" s="5">
        <v>-7.45E-3</v>
      </c>
      <c r="S12" s="11">
        <f t="shared" si="10"/>
        <v>-7.45E-3</v>
      </c>
      <c r="T12" s="15">
        <f t="shared" si="11"/>
        <v>2.5500000000000002E-3</v>
      </c>
      <c r="U12" s="5">
        <v>-2.15E-3</v>
      </c>
      <c r="V12" s="11">
        <f t="shared" si="12"/>
        <v>-2.15E-3</v>
      </c>
      <c r="W12" s="15">
        <f t="shared" si="13"/>
        <v>7.8499999999999993E-3</v>
      </c>
    </row>
    <row r="13" spans="2:23" x14ac:dyDescent="0.25">
      <c r="B13" s="4">
        <v>3</v>
      </c>
      <c r="C13" s="5">
        <v>-5.5500000000000002E-3</v>
      </c>
      <c r="D13" s="11">
        <f t="shared" si="0"/>
        <v>-5.5500000000000002E-3</v>
      </c>
      <c r="E13" s="15">
        <f t="shared" si="1"/>
        <v>4.45E-3</v>
      </c>
      <c r="F13" s="5">
        <v>3.1900000000000001E-3</v>
      </c>
      <c r="G13" s="11">
        <f t="shared" si="2"/>
        <v>2.1299999999999999E-3</v>
      </c>
      <c r="H13" s="15">
        <f t="shared" si="3"/>
        <v>1.319E-2</v>
      </c>
      <c r="I13" s="5">
        <v>5.7200000000000003E-3</v>
      </c>
      <c r="J13" s="11">
        <f t="shared" si="4"/>
        <v>4.3600000000000002E-3</v>
      </c>
      <c r="K13" s="15">
        <f t="shared" si="5"/>
        <v>1.5720000000000001E-2</v>
      </c>
      <c r="L13" s="5">
        <v>-7.3400000000000002E-3</v>
      </c>
      <c r="M13" s="11">
        <f t="shared" si="6"/>
        <v>-7.3400000000000002E-3</v>
      </c>
      <c r="N13" s="15">
        <f t="shared" si="7"/>
        <v>2.66E-3</v>
      </c>
      <c r="O13" s="5">
        <v>-1.4400000000000001E-3</v>
      </c>
      <c r="P13" s="11">
        <f t="shared" si="8"/>
        <v>-1.4400000000000001E-3</v>
      </c>
      <c r="Q13" s="15">
        <f t="shared" si="9"/>
        <v>8.5599999999999999E-3</v>
      </c>
      <c r="R13" s="5">
        <v>-6.9499999999999996E-3</v>
      </c>
      <c r="S13" s="11">
        <f t="shared" si="10"/>
        <v>-6.9499999999999996E-3</v>
      </c>
      <c r="T13" s="15">
        <f t="shared" si="11"/>
        <v>3.0500000000000002E-3</v>
      </c>
      <c r="U13" s="5">
        <v>-1.65E-3</v>
      </c>
      <c r="V13" s="11">
        <f t="shared" si="12"/>
        <v>-1.65E-3</v>
      </c>
      <c r="W13" s="15">
        <f t="shared" si="13"/>
        <v>8.3499999999999998E-3</v>
      </c>
    </row>
    <row r="14" spans="2:23" x14ac:dyDescent="0.25">
      <c r="B14" s="4">
        <v>4</v>
      </c>
      <c r="C14" s="5">
        <v>-4.9800000000000001E-3</v>
      </c>
      <c r="D14" s="11">
        <f t="shared" si="0"/>
        <v>-4.9800000000000001E-3</v>
      </c>
      <c r="E14" s="15">
        <f t="shared" si="1"/>
        <v>5.0200000000000002E-3</v>
      </c>
      <c r="F14" s="5">
        <v>4.5900000000000003E-3</v>
      </c>
      <c r="G14" s="11">
        <f t="shared" si="2"/>
        <v>2.9499999999999999E-3</v>
      </c>
      <c r="H14" s="15">
        <f t="shared" si="3"/>
        <v>1.4590000000000001E-2</v>
      </c>
      <c r="I14" s="5">
        <v>8.4600000000000005E-3</v>
      </c>
      <c r="J14" s="11">
        <f t="shared" si="4"/>
        <v>5.8799999999999998E-3</v>
      </c>
      <c r="K14" s="15">
        <f t="shared" si="5"/>
        <v>1.8460000000000001E-2</v>
      </c>
      <c r="L14" s="5">
        <v>-6.7099999999999998E-3</v>
      </c>
      <c r="M14" s="11">
        <f t="shared" si="6"/>
        <v>-6.7099999999999998E-3</v>
      </c>
      <c r="N14" s="15">
        <f t="shared" si="7"/>
        <v>3.29E-3</v>
      </c>
      <c r="O14" s="5">
        <v>-1.2800000000000001E-3</v>
      </c>
      <c r="P14" s="11">
        <f t="shared" si="8"/>
        <v>-1.2800000000000001E-3</v>
      </c>
      <c r="Q14" s="15">
        <f t="shared" si="9"/>
        <v>8.7200000000000003E-3</v>
      </c>
      <c r="R14" s="5">
        <v>-6.3800000000000003E-3</v>
      </c>
      <c r="S14" s="11">
        <f t="shared" si="10"/>
        <v>-6.3800000000000003E-3</v>
      </c>
      <c r="T14" s="15">
        <f t="shared" si="11"/>
        <v>3.62E-3</v>
      </c>
      <c r="U14" s="5">
        <v>-1.08E-3</v>
      </c>
      <c r="V14" s="11">
        <f t="shared" si="12"/>
        <v>-1.08E-3</v>
      </c>
      <c r="W14" s="15">
        <f t="shared" si="13"/>
        <v>8.9200000000000008E-3</v>
      </c>
    </row>
    <row r="15" spans="2:23" x14ac:dyDescent="0.25">
      <c r="B15" s="6">
        <v>5</v>
      </c>
      <c r="C15" s="7">
        <v>-4.1599999999999996E-3</v>
      </c>
      <c r="D15" s="12">
        <f t="shared" si="0"/>
        <v>-4.1599999999999996E-3</v>
      </c>
      <c r="E15" s="16">
        <f t="shared" si="1"/>
        <v>5.8399999999999997E-3</v>
      </c>
      <c r="F15" s="7">
        <v>5.7800000000000004E-3</v>
      </c>
      <c r="G15" s="12">
        <f t="shared" si="2"/>
        <v>3.7200000000000002E-3</v>
      </c>
      <c r="H15" s="16">
        <f t="shared" si="3"/>
        <v>1.5779999999999999E-2</v>
      </c>
      <c r="I15" s="7">
        <v>1.1140000000000001E-2</v>
      </c>
      <c r="J15" s="12">
        <f t="shared" si="4"/>
        <v>7.5300000000000002E-3</v>
      </c>
      <c r="K15" s="16">
        <f t="shared" si="5"/>
        <v>2.1139999999999999E-2</v>
      </c>
      <c r="L15" s="7">
        <v>-6.1500000000000001E-3</v>
      </c>
      <c r="M15" s="12">
        <f t="shared" si="6"/>
        <v>-6.1500000000000001E-3</v>
      </c>
      <c r="N15" s="16">
        <f t="shared" si="7"/>
        <v>3.8500000000000001E-3</v>
      </c>
      <c r="O15" s="7">
        <v>-1.0300000000000001E-3</v>
      </c>
      <c r="P15" s="12">
        <f t="shared" si="8"/>
        <v>-1.0300000000000001E-3</v>
      </c>
      <c r="Q15" s="16">
        <f t="shared" si="9"/>
        <v>8.9700000000000005E-3</v>
      </c>
      <c r="R15" s="7">
        <v>-5.5599999999999998E-3</v>
      </c>
      <c r="S15" s="12">
        <f t="shared" si="10"/>
        <v>-5.5599999999999998E-3</v>
      </c>
      <c r="T15" s="16">
        <f t="shared" si="11"/>
        <v>4.4400000000000004E-3</v>
      </c>
      <c r="U15" s="7">
        <v>-2.5999999999999998E-4</v>
      </c>
      <c r="V15" s="12">
        <f t="shared" si="12"/>
        <v>-2.5999999999999998E-4</v>
      </c>
      <c r="W15" s="16">
        <f t="shared" si="13"/>
        <v>9.7400000000000004E-3</v>
      </c>
    </row>
    <row r="16" spans="2:23" x14ac:dyDescent="0.25">
      <c r="B16" s="4">
        <v>6</v>
      </c>
      <c r="C16" s="5">
        <v>-3.3700000000000002E-3</v>
      </c>
      <c r="D16" s="11">
        <f t="shared" si="0"/>
        <v>-3.3700000000000002E-3</v>
      </c>
      <c r="E16" s="15">
        <f t="shared" si="1"/>
        <v>6.6299999999999996E-3</v>
      </c>
      <c r="F16" s="5">
        <v>6.7499999999999999E-3</v>
      </c>
      <c r="G16" s="11">
        <f t="shared" si="2"/>
        <v>4.4600000000000004E-3</v>
      </c>
      <c r="H16" s="15">
        <f t="shared" si="3"/>
        <v>1.6750000000000001E-2</v>
      </c>
      <c r="I16" s="5">
        <v>1.34E-2</v>
      </c>
      <c r="J16" s="11">
        <f t="shared" si="4"/>
        <v>9.1599999999999997E-3</v>
      </c>
      <c r="K16" s="15">
        <f t="shared" si="5"/>
        <v>2.3400000000000001E-2</v>
      </c>
      <c r="L16" s="5">
        <v>-5.64E-3</v>
      </c>
      <c r="M16" s="11">
        <f t="shared" si="6"/>
        <v>-5.64E-3</v>
      </c>
      <c r="N16" s="15">
        <f t="shared" si="7"/>
        <v>4.3600000000000002E-3</v>
      </c>
      <c r="O16" s="5">
        <v>-7.1000000000000002E-4</v>
      </c>
      <c r="P16" s="11">
        <f t="shared" si="8"/>
        <v>-7.1000000000000002E-4</v>
      </c>
      <c r="Q16" s="15">
        <f t="shared" si="9"/>
        <v>9.2899999999999996E-3</v>
      </c>
      <c r="R16" s="5">
        <v>-4.7699999999999999E-3</v>
      </c>
      <c r="S16" s="11">
        <f t="shared" si="10"/>
        <v>-4.7699999999999999E-3</v>
      </c>
      <c r="T16" s="15">
        <f t="shared" si="11"/>
        <v>5.2300000000000003E-3</v>
      </c>
      <c r="U16" s="5">
        <v>5.2999999999999998E-4</v>
      </c>
      <c r="V16" s="11">
        <f t="shared" si="12"/>
        <v>5.2999999999999998E-4</v>
      </c>
      <c r="W16" s="15">
        <f t="shared" si="13"/>
        <v>1.0529999999999999E-2</v>
      </c>
    </row>
    <row r="17" spans="2:23" x14ac:dyDescent="0.25">
      <c r="B17" s="4">
        <v>7</v>
      </c>
      <c r="C17" s="5">
        <v>-2.6900000000000001E-3</v>
      </c>
      <c r="D17" s="11">
        <f t="shared" si="0"/>
        <v>-2.6900000000000001E-3</v>
      </c>
      <c r="E17" s="15">
        <f t="shared" si="1"/>
        <v>7.3099999999999997E-3</v>
      </c>
      <c r="F17" s="5">
        <v>7.6E-3</v>
      </c>
      <c r="G17" s="11">
        <f t="shared" si="2"/>
        <v>5.1399999999999996E-3</v>
      </c>
      <c r="H17" s="15">
        <f t="shared" si="3"/>
        <v>1.7600000000000001E-2</v>
      </c>
      <c r="I17" s="5">
        <v>1.5169999999999999E-2</v>
      </c>
      <c r="J17" s="11">
        <f t="shared" si="4"/>
        <v>1.0540000000000001E-2</v>
      </c>
      <c r="K17" s="15">
        <f t="shared" si="5"/>
        <v>2.5170000000000001E-2</v>
      </c>
      <c r="L17" s="5">
        <v>-5.11E-3</v>
      </c>
      <c r="M17" s="11">
        <f t="shared" si="6"/>
        <v>-5.11E-3</v>
      </c>
      <c r="N17" s="15">
        <f t="shared" si="7"/>
        <v>4.8900000000000002E-3</v>
      </c>
      <c r="O17" s="5">
        <v>-3.2000000000000003E-4</v>
      </c>
      <c r="P17" s="11">
        <f t="shared" si="8"/>
        <v>-3.2000000000000003E-4</v>
      </c>
      <c r="Q17" s="15">
        <f t="shared" si="9"/>
        <v>9.6799999999999994E-3</v>
      </c>
      <c r="R17" s="5">
        <v>-4.0899999999999999E-3</v>
      </c>
      <c r="S17" s="11">
        <f t="shared" si="10"/>
        <v>-4.0899999999999999E-3</v>
      </c>
      <c r="T17" s="15">
        <f t="shared" si="11"/>
        <v>5.9100000000000003E-3</v>
      </c>
      <c r="U17" s="5">
        <v>1.2099999999999999E-3</v>
      </c>
      <c r="V17" s="11">
        <f t="shared" si="12"/>
        <v>1.2099999999999999E-3</v>
      </c>
      <c r="W17" s="15">
        <f t="shared" si="13"/>
        <v>1.1209999999999999E-2</v>
      </c>
    </row>
    <row r="18" spans="2:23" x14ac:dyDescent="0.25">
      <c r="B18" s="4">
        <v>8</v>
      </c>
      <c r="C18" s="5">
        <v>-1.7700000000000001E-3</v>
      </c>
      <c r="D18" s="11">
        <f t="shared" si="0"/>
        <v>-1.7700000000000001E-3</v>
      </c>
      <c r="E18" s="15">
        <f t="shared" si="1"/>
        <v>8.2299999999999995E-3</v>
      </c>
      <c r="F18" s="5">
        <v>8.3400000000000002E-3</v>
      </c>
      <c r="G18" s="11">
        <f t="shared" si="2"/>
        <v>5.8100000000000001E-3</v>
      </c>
      <c r="H18" s="15">
        <f t="shared" si="3"/>
        <v>1.8339999999999999E-2</v>
      </c>
      <c r="I18" s="5">
        <v>1.6549999999999999E-2</v>
      </c>
      <c r="J18" s="11">
        <f t="shared" si="4"/>
        <v>1.1780000000000001E-2</v>
      </c>
      <c r="K18" s="15">
        <f t="shared" si="5"/>
        <v>2.6550000000000001E-2</v>
      </c>
      <c r="L18" s="5">
        <v>-4.5199999999999997E-3</v>
      </c>
      <c r="M18" s="11">
        <f t="shared" si="6"/>
        <v>-4.5199999999999997E-3</v>
      </c>
      <c r="N18" s="15">
        <f t="shared" si="7"/>
        <v>5.4799999999999996E-3</v>
      </c>
      <c r="O18" s="5">
        <v>1.1E-4</v>
      </c>
      <c r="P18" s="11">
        <f t="shared" si="8"/>
        <v>1.1E-4</v>
      </c>
      <c r="Q18" s="15">
        <f t="shared" si="9"/>
        <v>1.0109999999999999E-2</v>
      </c>
      <c r="R18" s="5">
        <v>-3.1800000000000001E-3</v>
      </c>
      <c r="S18" s="11">
        <f t="shared" si="10"/>
        <v>-3.1800000000000001E-3</v>
      </c>
      <c r="T18" s="15">
        <f t="shared" si="11"/>
        <v>6.8199999999999997E-3</v>
      </c>
      <c r="U18" s="5">
        <v>2.1299999999999999E-3</v>
      </c>
      <c r="V18" s="11">
        <f t="shared" si="12"/>
        <v>2.1299999999999999E-3</v>
      </c>
      <c r="W18" s="15">
        <f t="shared" si="13"/>
        <v>1.213E-2</v>
      </c>
    </row>
    <row r="19" spans="2:23" x14ac:dyDescent="0.25">
      <c r="B19" s="4">
        <v>9</v>
      </c>
      <c r="C19" s="5">
        <v>-1.15E-3</v>
      </c>
      <c r="D19" s="11">
        <f t="shared" si="0"/>
        <v>-1.15E-3</v>
      </c>
      <c r="E19" s="15">
        <f t="shared" si="1"/>
        <v>8.8500000000000002E-3</v>
      </c>
      <c r="F19" s="5">
        <v>8.9899999999999997E-3</v>
      </c>
      <c r="G19" s="11">
        <f t="shared" si="2"/>
        <v>6.45E-3</v>
      </c>
      <c r="H19" s="15">
        <f t="shared" si="3"/>
        <v>1.899E-2</v>
      </c>
      <c r="I19" s="5">
        <v>1.77E-2</v>
      </c>
      <c r="J19" s="11">
        <f t="shared" si="4"/>
        <v>1.295E-2</v>
      </c>
      <c r="K19" s="15">
        <f t="shared" si="5"/>
        <v>2.7699999999999999E-2</v>
      </c>
      <c r="L19" s="5">
        <v>-3.8500000000000001E-3</v>
      </c>
      <c r="M19" s="11">
        <f t="shared" si="6"/>
        <v>-3.8500000000000001E-3</v>
      </c>
      <c r="N19" s="15">
        <f t="shared" si="7"/>
        <v>6.1500000000000001E-3</v>
      </c>
      <c r="O19" s="5">
        <v>5.6999999999999998E-4</v>
      </c>
      <c r="P19" s="11">
        <f t="shared" si="8"/>
        <v>5.6999999999999998E-4</v>
      </c>
      <c r="Q19" s="15">
        <f t="shared" si="9"/>
        <v>1.057E-2</v>
      </c>
      <c r="R19" s="5">
        <v>-2.5500000000000002E-3</v>
      </c>
      <c r="S19" s="11">
        <f t="shared" si="10"/>
        <v>-2.5500000000000002E-3</v>
      </c>
      <c r="T19" s="15">
        <f t="shared" si="11"/>
        <v>7.45E-3</v>
      </c>
      <c r="U19" s="5">
        <v>2.7499999999999998E-3</v>
      </c>
      <c r="V19" s="11">
        <f t="shared" si="12"/>
        <v>2.7499999999999998E-3</v>
      </c>
      <c r="W19" s="15">
        <f t="shared" si="13"/>
        <v>1.2749999999999999E-2</v>
      </c>
    </row>
    <row r="20" spans="2:23" x14ac:dyDescent="0.25">
      <c r="B20" s="6">
        <v>10</v>
      </c>
      <c r="C20" s="7">
        <v>-4.0999999999999999E-4</v>
      </c>
      <c r="D20" s="12">
        <f t="shared" si="0"/>
        <v>-4.0999999999999999E-4</v>
      </c>
      <c r="E20" s="16">
        <f t="shared" si="1"/>
        <v>9.5899999999999996E-3</v>
      </c>
      <c r="F20" s="7">
        <v>9.5499999999999995E-3</v>
      </c>
      <c r="G20" s="12">
        <f t="shared" si="2"/>
        <v>6.9899999999999997E-3</v>
      </c>
      <c r="H20" s="16">
        <f t="shared" si="3"/>
        <v>1.9550000000000001E-2</v>
      </c>
      <c r="I20" s="7">
        <v>1.8700000000000001E-2</v>
      </c>
      <c r="J20" s="12">
        <f t="shared" si="4"/>
        <v>1.393E-2</v>
      </c>
      <c r="K20" s="16">
        <f t="shared" si="5"/>
        <v>2.87E-2</v>
      </c>
      <c r="L20" s="7">
        <v>-3.15E-3</v>
      </c>
      <c r="M20" s="12">
        <f t="shared" si="6"/>
        <v>-3.15E-3</v>
      </c>
      <c r="N20" s="16">
        <f t="shared" si="7"/>
        <v>6.8500000000000002E-3</v>
      </c>
      <c r="O20" s="7">
        <v>1.0399999999999999E-3</v>
      </c>
      <c r="P20" s="12">
        <f t="shared" si="8"/>
        <v>1E-3</v>
      </c>
      <c r="Q20" s="16">
        <f t="shared" si="9"/>
        <v>1.1039999999999999E-2</v>
      </c>
      <c r="R20" s="7">
        <v>-1.81E-3</v>
      </c>
      <c r="S20" s="12">
        <f t="shared" si="10"/>
        <v>-1.81E-3</v>
      </c>
      <c r="T20" s="16">
        <f t="shared" si="11"/>
        <v>8.1899999999999994E-3</v>
      </c>
      <c r="U20" s="7">
        <v>3.49E-3</v>
      </c>
      <c r="V20" s="12">
        <f t="shared" si="12"/>
        <v>3.49E-3</v>
      </c>
      <c r="W20" s="16">
        <f t="shared" si="13"/>
        <v>1.349E-2</v>
      </c>
    </row>
    <row r="21" spans="2:23" x14ac:dyDescent="0.25">
      <c r="B21" s="4">
        <v>11</v>
      </c>
      <c r="C21" s="5">
        <v>2.4000000000000001E-4</v>
      </c>
      <c r="D21" s="11">
        <f t="shared" si="0"/>
        <v>2.4000000000000001E-4</v>
      </c>
      <c r="E21" s="15">
        <f t="shared" si="1"/>
        <v>1.0240000000000001E-2</v>
      </c>
      <c r="F21" s="5">
        <v>1.0019999999999999E-2</v>
      </c>
      <c r="G21" s="11">
        <f t="shared" si="2"/>
        <v>7.4000000000000003E-3</v>
      </c>
      <c r="H21" s="15">
        <f t="shared" si="3"/>
        <v>2.002E-2</v>
      </c>
      <c r="I21" s="5">
        <v>1.9519999999999999E-2</v>
      </c>
      <c r="J21" s="11">
        <f t="shared" si="4"/>
        <v>1.465E-2</v>
      </c>
      <c r="K21" s="15">
        <f t="shared" si="5"/>
        <v>2.9520000000000001E-2</v>
      </c>
      <c r="L21" s="5">
        <v>-2.4499999999999999E-3</v>
      </c>
      <c r="M21" s="11">
        <f t="shared" si="6"/>
        <v>-2.4499999999999999E-3</v>
      </c>
      <c r="N21" s="15">
        <f t="shared" si="7"/>
        <v>7.5500000000000003E-3</v>
      </c>
      <c r="O21" s="5">
        <v>1.49E-3</v>
      </c>
      <c r="P21" s="11">
        <f t="shared" si="8"/>
        <v>1.31E-3</v>
      </c>
      <c r="Q21" s="15">
        <f t="shared" si="9"/>
        <v>1.149E-2</v>
      </c>
      <c r="R21" s="5">
        <v>-1.17E-3</v>
      </c>
      <c r="S21" s="11">
        <f t="shared" si="10"/>
        <v>-1.17E-3</v>
      </c>
      <c r="T21" s="15">
        <f t="shared" si="11"/>
        <v>8.8299999999999993E-3</v>
      </c>
      <c r="U21" s="5">
        <v>4.1399999999999996E-3</v>
      </c>
      <c r="V21" s="11">
        <f t="shared" si="12"/>
        <v>4.1399999999999996E-3</v>
      </c>
      <c r="W21" s="15">
        <f t="shared" si="13"/>
        <v>1.414E-2</v>
      </c>
    </row>
    <row r="22" spans="2:23" x14ac:dyDescent="0.25">
      <c r="B22" s="4">
        <v>12</v>
      </c>
      <c r="C22" s="5">
        <v>8.7000000000000001E-4</v>
      </c>
      <c r="D22" s="11">
        <f t="shared" si="0"/>
        <v>8.7000000000000001E-4</v>
      </c>
      <c r="E22" s="15">
        <f t="shared" si="1"/>
        <v>1.0869999999999999E-2</v>
      </c>
      <c r="F22" s="5">
        <v>1.04E-2</v>
      </c>
      <c r="G22" s="11">
        <f t="shared" si="2"/>
        <v>7.7600000000000004E-3</v>
      </c>
      <c r="H22" s="15">
        <f t="shared" si="3"/>
        <v>2.0400000000000001E-2</v>
      </c>
      <c r="I22" s="5">
        <v>2.0209999999999999E-2</v>
      </c>
      <c r="J22" s="11">
        <f t="shared" si="4"/>
        <v>1.5310000000000001E-2</v>
      </c>
      <c r="K22" s="15">
        <f t="shared" si="5"/>
        <v>3.0210000000000001E-2</v>
      </c>
      <c r="L22" s="5">
        <v>-1.8400000000000001E-3</v>
      </c>
      <c r="M22" s="11">
        <f t="shared" si="6"/>
        <v>-1.8400000000000001E-3</v>
      </c>
      <c r="N22" s="15">
        <f t="shared" si="7"/>
        <v>8.1600000000000006E-3</v>
      </c>
      <c r="O22" s="5">
        <v>1.92E-3</v>
      </c>
      <c r="P22" s="11">
        <f t="shared" si="8"/>
        <v>1.6199999999999999E-3</v>
      </c>
      <c r="Q22" s="15">
        <f t="shared" si="9"/>
        <v>1.192E-2</v>
      </c>
      <c r="R22" s="5">
        <v>-5.4000000000000001E-4</v>
      </c>
      <c r="S22" s="11">
        <f t="shared" si="10"/>
        <v>-5.4000000000000001E-4</v>
      </c>
      <c r="T22" s="15">
        <f t="shared" si="11"/>
        <v>9.4599999999999997E-3</v>
      </c>
      <c r="U22" s="5">
        <v>4.7699999999999999E-3</v>
      </c>
      <c r="V22" s="11">
        <f t="shared" si="12"/>
        <v>4.7699999999999999E-3</v>
      </c>
      <c r="W22" s="15">
        <f t="shared" si="13"/>
        <v>1.477E-2</v>
      </c>
    </row>
    <row r="23" spans="2:23" x14ac:dyDescent="0.25">
      <c r="B23" s="4">
        <v>13</v>
      </c>
      <c r="C23" s="5">
        <v>1.41E-3</v>
      </c>
      <c r="D23" s="11">
        <f t="shared" si="0"/>
        <v>1.2700000000000001E-3</v>
      </c>
      <c r="E23" s="15">
        <f t="shared" si="1"/>
        <v>1.141E-2</v>
      </c>
      <c r="F23" s="5">
        <v>1.0710000000000001E-2</v>
      </c>
      <c r="G23" s="11">
        <f t="shared" si="2"/>
        <v>8.0800000000000004E-3</v>
      </c>
      <c r="H23" s="15">
        <f t="shared" si="3"/>
        <v>2.0709999999999999E-2</v>
      </c>
      <c r="I23" s="5">
        <v>2.077E-2</v>
      </c>
      <c r="J23" s="11">
        <f t="shared" si="4"/>
        <v>1.5879999999999998E-2</v>
      </c>
      <c r="K23" s="15">
        <f t="shared" si="5"/>
        <v>3.0769999999999999E-2</v>
      </c>
      <c r="L23" s="5">
        <v>-1.39E-3</v>
      </c>
      <c r="M23" s="11">
        <f t="shared" si="6"/>
        <v>-1.39E-3</v>
      </c>
      <c r="N23" s="15">
        <f t="shared" si="7"/>
        <v>8.6099999999999996E-3</v>
      </c>
      <c r="O23" s="5">
        <v>2.3600000000000001E-3</v>
      </c>
      <c r="P23" s="11">
        <f t="shared" si="8"/>
        <v>1.9499999999999999E-3</v>
      </c>
      <c r="Q23" s="15">
        <f t="shared" si="9"/>
        <v>1.2359999999999999E-2</v>
      </c>
      <c r="R23" s="5">
        <v>0</v>
      </c>
      <c r="S23" s="11">
        <f t="shared" si="10"/>
        <v>0</v>
      </c>
      <c r="T23" s="15">
        <f t="shared" si="11"/>
        <v>0.01</v>
      </c>
      <c r="U23" s="5">
        <v>5.3099999999999996E-3</v>
      </c>
      <c r="V23" s="11">
        <f t="shared" si="12"/>
        <v>5.1999999999999998E-3</v>
      </c>
      <c r="W23" s="15">
        <f t="shared" si="13"/>
        <v>1.5310000000000001E-2</v>
      </c>
    </row>
    <row r="24" spans="2:23" x14ac:dyDescent="0.25">
      <c r="B24" s="4">
        <v>14</v>
      </c>
      <c r="C24" s="5">
        <v>1.9E-3</v>
      </c>
      <c r="D24" s="11">
        <f t="shared" si="0"/>
        <v>1.6199999999999999E-3</v>
      </c>
      <c r="E24" s="15">
        <f t="shared" si="1"/>
        <v>1.1900000000000001E-2</v>
      </c>
      <c r="F24" s="5">
        <v>1.0959999999999999E-2</v>
      </c>
      <c r="G24" s="11">
        <f t="shared" si="2"/>
        <v>8.26E-3</v>
      </c>
      <c r="H24" s="15">
        <f t="shared" si="3"/>
        <v>2.0959999999999999E-2</v>
      </c>
      <c r="I24" s="5">
        <v>2.1239999999999998E-2</v>
      </c>
      <c r="J24" s="11">
        <f t="shared" si="4"/>
        <v>1.6219999999999998E-2</v>
      </c>
      <c r="K24" s="15">
        <f t="shared" si="5"/>
        <v>3.124E-2</v>
      </c>
      <c r="L24" s="5">
        <v>-9.7999999999999997E-4</v>
      </c>
      <c r="M24" s="11">
        <f t="shared" si="6"/>
        <v>-9.7999999999999997E-4</v>
      </c>
      <c r="N24" s="15">
        <f t="shared" si="7"/>
        <v>9.0200000000000002E-3</v>
      </c>
      <c r="O24" s="5">
        <v>2.7899999999999999E-3</v>
      </c>
      <c r="P24" s="11">
        <f t="shared" si="8"/>
        <v>2.2599999999999999E-3</v>
      </c>
      <c r="Q24" s="15">
        <f t="shared" si="9"/>
        <v>1.2789999999999999E-2</v>
      </c>
      <c r="R24" s="5">
        <v>4.8999999999999998E-4</v>
      </c>
      <c r="S24" s="11">
        <f t="shared" si="10"/>
        <v>3.5E-4</v>
      </c>
      <c r="T24" s="15">
        <f t="shared" si="11"/>
        <v>1.0489999999999999E-2</v>
      </c>
      <c r="U24" s="5">
        <v>5.7999999999999996E-3</v>
      </c>
      <c r="V24" s="11">
        <f t="shared" si="12"/>
        <v>5.5500000000000002E-3</v>
      </c>
      <c r="W24" s="15">
        <f t="shared" si="13"/>
        <v>1.5800000000000002E-2</v>
      </c>
    </row>
    <row r="25" spans="2:23" ht="15.75" thickBot="1" x14ac:dyDescent="0.3">
      <c r="B25" s="6">
        <v>15</v>
      </c>
      <c r="C25" s="7">
        <v>2.3600000000000001E-3</v>
      </c>
      <c r="D25" s="12">
        <f t="shared" si="0"/>
        <v>1.97E-3</v>
      </c>
      <c r="E25" s="16">
        <f t="shared" si="1"/>
        <v>1.2359999999999999E-2</v>
      </c>
      <c r="F25" s="7">
        <v>1.116E-2</v>
      </c>
      <c r="G25" s="12">
        <f t="shared" si="2"/>
        <v>8.5000000000000006E-3</v>
      </c>
      <c r="H25" s="16">
        <f t="shared" si="3"/>
        <v>2.1160000000000002E-2</v>
      </c>
      <c r="I25" s="7">
        <v>2.162E-2</v>
      </c>
      <c r="J25" s="12">
        <f t="shared" si="4"/>
        <v>1.6670000000000001E-2</v>
      </c>
      <c r="K25" s="16">
        <f t="shared" si="5"/>
        <v>3.1620000000000002E-2</v>
      </c>
      <c r="L25" s="7">
        <v>-5.4000000000000001E-4</v>
      </c>
      <c r="M25" s="12">
        <f t="shared" si="6"/>
        <v>-5.4000000000000001E-4</v>
      </c>
      <c r="N25" s="16">
        <f t="shared" si="7"/>
        <v>9.4599999999999997E-3</v>
      </c>
      <c r="O25" s="7">
        <v>3.2399999999999998E-3</v>
      </c>
      <c r="P25" s="12">
        <f t="shared" si="8"/>
        <v>2.6099999999999999E-3</v>
      </c>
      <c r="Q25" s="16">
        <f t="shared" si="9"/>
        <v>1.324E-2</v>
      </c>
      <c r="R25" s="7">
        <v>9.5E-4</v>
      </c>
      <c r="S25" s="12">
        <f t="shared" si="10"/>
        <v>6.8999999999999997E-4</v>
      </c>
      <c r="T25" s="16">
        <f t="shared" si="11"/>
        <v>1.095E-2</v>
      </c>
      <c r="U25" s="7">
        <v>6.2599999999999999E-3</v>
      </c>
      <c r="V25" s="12">
        <f t="shared" si="12"/>
        <v>5.8900000000000003E-3</v>
      </c>
      <c r="W25" s="16">
        <f t="shared" si="13"/>
        <v>1.626E-2</v>
      </c>
    </row>
    <row r="26" spans="2:23" x14ac:dyDescent="0.25">
      <c r="B26" s="2">
        <v>16</v>
      </c>
      <c r="C26" s="3">
        <v>2.65E-3</v>
      </c>
      <c r="D26" s="10">
        <f t="shared" si="0"/>
        <v>2.16E-3</v>
      </c>
      <c r="E26" s="14">
        <f t="shared" si="1"/>
        <v>1.265E-2</v>
      </c>
      <c r="F26" s="3">
        <v>1.1299999999999999E-2</v>
      </c>
      <c r="G26" s="10">
        <f t="shared" si="2"/>
        <v>8.5000000000000006E-3</v>
      </c>
      <c r="H26" s="14">
        <f t="shared" si="3"/>
        <v>2.1299999999999999E-2</v>
      </c>
      <c r="I26" s="3">
        <v>2.1950000000000001E-2</v>
      </c>
      <c r="J26" s="10">
        <f t="shared" si="4"/>
        <v>1.6729999999999998E-2</v>
      </c>
      <c r="K26" s="14">
        <f t="shared" si="5"/>
        <v>3.1949999999999999E-2</v>
      </c>
      <c r="L26" s="3">
        <v>0</v>
      </c>
      <c r="M26" s="10">
        <f t="shared" si="6"/>
        <v>0</v>
      </c>
      <c r="N26" s="14">
        <f t="shared" si="7"/>
        <v>0.01</v>
      </c>
      <c r="O26" s="3">
        <v>3.6900000000000001E-3</v>
      </c>
      <c r="P26" s="10">
        <f t="shared" si="8"/>
        <v>2.9099999999999998E-3</v>
      </c>
      <c r="Q26" s="14">
        <f t="shared" si="9"/>
        <v>1.3690000000000001E-2</v>
      </c>
      <c r="R26" s="3">
        <v>1.24E-3</v>
      </c>
      <c r="S26" s="10">
        <f t="shared" si="10"/>
        <v>8.8999999999999995E-4</v>
      </c>
      <c r="T26" s="14">
        <f t="shared" si="11"/>
        <v>1.124E-2</v>
      </c>
      <c r="U26" s="3">
        <v>6.5500000000000003E-3</v>
      </c>
      <c r="V26" s="10">
        <f t="shared" si="12"/>
        <v>6.0899999999999999E-3</v>
      </c>
      <c r="W26" s="14">
        <f t="shared" si="13"/>
        <v>1.6549999999999999E-2</v>
      </c>
    </row>
    <row r="27" spans="2:23" x14ac:dyDescent="0.25">
      <c r="B27" s="4">
        <v>17</v>
      </c>
      <c r="C27" s="5">
        <v>2.8400000000000001E-3</v>
      </c>
      <c r="D27" s="11">
        <f t="shared" si="0"/>
        <v>2.3E-3</v>
      </c>
      <c r="E27" s="15">
        <f t="shared" si="1"/>
        <v>1.2840000000000001E-2</v>
      </c>
      <c r="F27" s="5">
        <v>1.141E-2</v>
      </c>
      <c r="G27" s="11">
        <f t="shared" si="2"/>
        <v>8.5800000000000008E-3</v>
      </c>
      <c r="H27" s="15">
        <f t="shared" si="3"/>
        <v>2.1409999999999998E-2</v>
      </c>
      <c r="I27" s="5">
        <v>2.222E-2</v>
      </c>
      <c r="J27" s="11">
        <f t="shared" si="4"/>
        <v>1.6920000000000001E-2</v>
      </c>
      <c r="K27" s="15">
        <f t="shared" si="5"/>
        <v>3.2219999999999999E-2</v>
      </c>
      <c r="L27" s="5">
        <v>5.9000000000000003E-4</v>
      </c>
      <c r="M27" s="11">
        <f t="shared" si="6"/>
        <v>5.9000000000000003E-4</v>
      </c>
      <c r="N27" s="15">
        <f t="shared" si="7"/>
        <v>1.059E-2</v>
      </c>
      <c r="O27" s="5">
        <v>4.1200000000000004E-3</v>
      </c>
      <c r="P27" s="11">
        <f t="shared" si="8"/>
        <v>3.2200000000000002E-3</v>
      </c>
      <c r="Q27" s="15">
        <f t="shared" si="9"/>
        <v>1.4120000000000001E-2</v>
      </c>
      <c r="R27" s="5">
        <v>1.42E-3</v>
      </c>
      <c r="S27" s="11">
        <f t="shared" si="10"/>
        <v>1.0200000000000001E-3</v>
      </c>
      <c r="T27" s="15">
        <f t="shared" si="11"/>
        <v>1.142E-2</v>
      </c>
      <c r="U27" s="5">
        <v>6.7299999999999999E-3</v>
      </c>
      <c r="V27" s="11">
        <f t="shared" si="12"/>
        <v>6.2199999999999998E-3</v>
      </c>
      <c r="W27" s="15">
        <f t="shared" si="13"/>
        <v>1.6729999999999998E-2</v>
      </c>
    </row>
    <row r="28" spans="2:23" x14ac:dyDescent="0.25">
      <c r="B28" s="4">
        <v>18</v>
      </c>
      <c r="C28" s="5">
        <v>3.0200000000000001E-3</v>
      </c>
      <c r="D28" s="11">
        <f t="shared" si="0"/>
        <v>2.4299999999999999E-3</v>
      </c>
      <c r="E28" s="15">
        <f t="shared" si="1"/>
        <v>1.302E-2</v>
      </c>
      <c r="F28" s="5">
        <v>1.149E-2</v>
      </c>
      <c r="G28" s="11">
        <f t="shared" si="2"/>
        <v>8.6400000000000001E-3</v>
      </c>
      <c r="H28" s="15">
        <f t="shared" si="3"/>
        <v>2.1489999999999999E-2</v>
      </c>
      <c r="I28" s="5">
        <v>2.2440000000000002E-2</v>
      </c>
      <c r="J28" s="11">
        <f t="shared" si="4"/>
        <v>1.7080000000000001E-2</v>
      </c>
      <c r="K28" s="15">
        <f t="shared" si="5"/>
        <v>3.2439999999999997E-2</v>
      </c>
      <c r="L28" s="5">
        <v>1.23E-3</v>
      </c>
      <c r="M28" s="11">
        <f t="shared" si="6"/>
        <v>1.1800000000000001E-3</v>
      </c>
      <c r="N28" s="15">
        <f t="shared" si="7"/>
        <v>1.123E-2</v>
      </c>
      <c r="O28" s="5">
        <v>4.5100000000000001E-3</v>
      </c>
      <c r="P28" s="11">
        <f t="shared" si="8"/>
        <v>3.5000000000000001E-3</v>
      </c>
      <c r="Q28" s="15">
        <f t="shared" si="9"/>
        <v>1.451E-2</v>
      </c>
      <c r="R28" s="5">
        <v>1.6000000000000001E-3</v>
      </c>
      <c r="S28" s="11">
        <f t="shared" si="10"/>
        <v>1.15E-3</v>
      </c>
      <c r="T28" s="15">
        <f t="shared" si="11"/>
        <v>1.1599999999999999E-2</v>
      </c>
      <c r="U28" s="5">
        <v>6.9100000000000003E-3</v>
      </c>
      <c r="V28" s="11">
        <f t="shared" si="12"/>
        <v>6.3499999999999997E-3</v>
      </c>
      <c r="W28" s="15">
        <f t="shared" si="13"/>
        <v>1.6910000000000001E-2</v>
      </c>
    </row>
    <row r="29" spans="2:23" x14ac:dyDescent="0.25">
      <c r="B29" s="4">
        <v>19</v>
      </c>
      <c r="C29" s="5">
        <v>3.2599999999999999E-3</v>
      </c>
      <c r="D29" s="11">
        <f t="shared" si="0"/>
        <v>2.5799999999999998E-3</v>
      </c>
      <c r="E29" s="15">
        <f t="shared" si="1"/>
        <v>1.3259999999999999E-2</v>
      </c>
      <c r="F29" s="5">
        <v>1.155E-2</v>
      </c>
      <c r="G29" s="11">
        <f t="shared" si="2"/>
        <v>8.5800000000000008E-3</v>
      </c>
      <c r="H29" s="15">
        <f t="shared" si="3"/>
        <v>2.155E-2</v>
      </c>
      <c r="I29" s="5">
        <v>2.2620000000000001E-2</v>
      </c>
      <c r="J29" s="11">
        <f t="shared" si="4"/>
        <v>1.702E-2</v>
      </c>
      <c r="K29" s="15">
        <f t="shared" si="5"/>
        <v>3.2620000000000003E-2</v>
      </c>
      <c r="L29" s="5">
        <v>1.8799999999999999E-3</v>
      </c>
      <c r="M29" s="11">
        <f t="shared" si="6"/>
        <v>1.6299999999999999E-3</v>
      </c>
      <c r="N29" s="15">
        <f t="shared" si="7"/>
        <v>1.188E-2</v>
      </c>
      <c r="O29" s="5">
        <v>4.8399999999999997E-3</v>
      </c>
      <c r="P29" s="11">
        <f t="shared" si="8"/>
        <v>3.7000000000000002E-3</v>
      </c>
      <c r="Q29" s="15">
        <f t="shared" si="9"/>
        <v>1.4840000000000001E-2</v>
      </c>
      <c r="R29" s="5">
        <v>1.8500000000000001E-3</v>
      </c>
      <c r="S29" s="11">
        <f t="shared" si="10"/>
        <v>1.31E-3</v>
      </c>
      <c r="T29" s="15">
        <f t="shared" si="11"/>
        <v>1.1849999999999999E-2</v>
      </c>
      <c r="U29" s="5">
        <v>7.1599999999999997E-3</v>
      </c>
      <c r="V29" s="11">
        <f t="shared" si="12"/>
        <v>6.4999999999999997E-3</v>
      </c>
      <c r="W29" s="15">
        <f t="shared" si="13"/>
        <v>1.7160000000000002E-2</v>
      </c>
    </row>
    <row r="30" spans="2:23" x14ac:dyDescent="0.25">
      <c r="B30" s="6">
        <v>20</v>
      </c>
      <c r="C30" s="7">
        <v>3.62E-3</v>
      </c>
      <c r="D30" s="12">
        <f t="shared" si="0"/>
        <v>2.8300000000000001E-3</v>
      </c>
      <c r="E30" s="16">
        <f t="shared" si="1"/>
        <v>1.362E-2</v>
      </c>
      <c r="F30" s="7">
        <v>1.1610000000000001E-2</v>
      </c>
      <c r="G30" s="12">
        <f t="shared" si="2"/>
        <v>8.6199999999999992E-3</v>
      </c>
      <c r="H30" s="16">
        <f t="shared" si="3"/>
        <v>2.1610000000000001E-2</v>
      </c>
      <c r="I30" s="7">
        <v>2.2759999999999999E-2</v>
      </c>
      <c r="J30" s="12">
        <f t="shared" si="4"/>
        <v>1.712E-2</v>
      </c>
      <c r="K30" s="16">
        <f t="shared" si="5"/>
        <v>3.2759999999999997E-2</v>
      </c>
      <c r="L30" s="7">
        <v>2.5400000000000002E-3</v>
      </c>
      <c r="M30" s="12">
        <f t="shared" si="6"/>
        <v>2.0999999999999999E-3</v>
      </c>
      <c r="N30" s="16">
        <f t="shared" si="7"/>
        <v>1.2540000000000001E-2</v>
      </c>
      <c r="O30" s="7">
        <v>5.0899999999999999E-3</v>
      </c>
      <c r="P30" s="12">
        <f t="shared" si="8"/>
        <v>3.8700000000000002E-3</v>
      </c>
      <c r="Q30" s="16">
        <f t="shared" si="9"/>
        <v>1.5089999999999999E-2</v>
      </c>
      <c r="R30" s="7">
        <v>2.2100000000000002E-3</v>
      </c>
      <c r="S30" s="12">
        <f t="shared" si="10"/>
        <v>1.57E-3</v>
      </c>
      <c r="T30" s="16">
        <f t="shared" si="11"/>
        <v>1.221E-2</v>
      </c>
      <c r="U30" s="7">
        <v>7.5199999999999998E-3</v>
      </c>
      <c r="V30" s="12">
        <f t="shared" si="12"/>
        <v>6.7600000000000004E-3</v>
      </c>
      <c r="W30" s="16">
        <f t="shared" si="13"/>
        <v>1.7520000000000001E-2</v>
      </c>
    </row>
    <row r="31" spans="2:23" x14ac:dyDescent="0.25">
      <c r="B31" s="4">
        <v>21</v>
      </c>
      <c r="C31" s="5">
        <v>4.1099999999999999E-3</v>
      </c>
      <c r="D31" s="11">
        <f t="shared" si="0"/>
        <v>3.1800000000000001E-3</v>
      </c>
      <c r="E31" s="15">
        <f t="shared" si="1"/>
        <v>1.4109999999999999E-2</v>
      </c>
      <c r="F31" s="5">
        <v>1.166E-2</v>
      </c>
      <c r="G31" s="11">
        <f t="shared" si="2"/>
        <v>8.6700000000000006E-3</v>
      </c>
      <c r="H31" s="15">
        <f t="shared" si="3"/>
        <v>2.1659999999999999E-2</v>
      </c>
      <c r="I31" s="5">
        <v>2.2859999999999998E-2</v>
      </c>
      <c r="J31" s="11">
        <f t="shared" si="4"/>
        <v>1.721E-2</v>
      </c>
      <c r="K31" s="15">
        <f t="shared" si="5"/>
        <v>3.286E-2</v>
      </c>
      <c r="L31" s="5">
        <v>3.2000000000000002E-3</v>
      </c>
      <c r="M31" s="11">
        <f t="shared" si="6"/>
        <v>2.5600000000000002E-3</v>
      </c>
      <c r="N31" s="15">
        <f t="shared" si="7"/>
        <v>1.32E-2</v>
      </c>
      <c r="O31" s="5">
        <v>5.2599999999999999E-3</v>
      </c>
      <c r="P31" s="11">
        <f t="shared" si="8"/>
        <v>4.0000000000000001E-3</v>
      </c>
      <c r="Q31" s="15">
        <f t="shared" si="9"/>
        <v>1.5259999999999999E-2</v>
      </c>
      <c r="R31" s="5">
        <v>2.7100000000000002E-3</v>
      </c>
      <c r="S31" s="11">
        <f t="shared" si="10"/>
        <v>1.9300000000000001E-3</v>
      </c>
      <c r="T31" s="15">
        <f t="shared" si="11"/>
        <v>1.2710000000000001E-2</v>
      </c>
      <c r="U31" s="5">
        <v>7.9799999999999992E-3</v>
      </c>
      <c r="V31" s="11">
        <f t="shared" si="12"/>
        <v>7.0800000000000004E-3</v>
      </c>
      <c r="W31" s="15">
        <f t="shared" si="13"/>
        <v>1.7979999999999999E-2</v>
      </c>
    </row>
    <row r="32" spans="2:23" x14ac:dyDescent="0.25">
      <c r="B32" s="4">
        <v>22</v>
      </c>
      <c r="C32" s="5">
        <v>4.6899999999999997E-3</v>
      </c>
      <c r="D32" s="11">
        <f t="shared" si="0"/>
        <v>3.5899999999999999E-3</v>
      </c>
      <c r="E32" s="15">
        <f t="shared" si="1"/>
        <v>1.469E-2</v>
      </c>
      <c r="F32" s="5">
        <v>1.1679999999999999E-2</v>
      </c>
      <c r="G32" s="11">
        <f t="shared" si="2"/>
        <v>8.6999999999999994E-3</v>
      </c>
      <c r="H32" s="15">
        <f t="shared" si="3"/>
        <v>2.1680000000000001E-2</v>
      </c>
      <c r="I32" s="5">
        <v>2.2939999999999999E-2</v>
      </c>
      <c r="J32" s="11">
        <f t="shared" si="4"/>
        <v>1.729E-2</v>
      </c>
      <c r="K32" s="15">
        <f t="shared" si="5"/>
        <v>3.2939999999999997E-2</v>
      </c>
      <c r="L32" s="5">
        <v>3.8400000000000001E-3</v>
      </c>
      <c r="M32" s="11">
        <f t="shared" si="6"/>
        <v>3.0100000000000001E-3</v>
      </c>
      <c r="N32" s="15">
        <f t="shared" si="7"/>
        <v>1.384E-2</v>
      </c>
      <c r="O32" s="5">
        <v>5.3899999999999998E-3</v>
      </c>
      <c r="P32" s="11">
        <f t="shared" si="8"/>
        <v>4.1000000000000003E-3</v>
      </c>
      <c r="Q32" s="15">
        <f t="shared" si="9"/>
        <v>1.5389999999999999E-2</v>
      </c>
      <c r="R32" s="5">
        <v>3.31E-3</v>
      </c>
      <c r="S32" s="11">
        <f t="shared" si="10"/>
        <v>2.3600000000000001E-3</v>
      </c>
      <c r="T32" s="15">
        <f t="shared" si="11"/>
        <v>1.3310000000000001E-2</v>
      </c>
      <c r="U32" s="5">
        <v>8.5100000000000002E-3</v>
      </c>
      <c r="V32" s="11">
        <f t="shared" si="12"/>
        <v>7.4400000000000004E-3</v>
      </c>
      <c r="W32" s="15">
        <f t="shared" si="13"/>
        <v>1.8509999999999999E-2</v>
      </c>
    </row>
    <row r="33" spans="2:23" x14ac:dyDescent="0.25">
      <c r="B33" s="4">
        <v>23</v>
      </c>
      <c r="C33" s="5">
        <v>5.3299999999999997E-3</v>
      </c>
      <c r="D33" s="11">
        <f t="shared" si="0"/>
        <v>4.0499999999999998E-3</v>
      </c>
      <c r="E33" s="15">
        <f t="shared" si="1"/>
        <v>1.533E-2</v>
      </c>
      <c r="F33" s="5">
        <v>1.1690000000000001E-2</v>
      </c>
      <c r="G33" s="11">
        <f t="shared" si="2"/>
        <v>8.7200000000000003E-3</v>
      </c>
      <c r="H33" s="15">
        <f t="shared" si="3"/>
        <v>2.1690000000000001E-2</v>
      </c>
      <c r="I33" s="5">
        <v>2.299E-2</v>
      </c>
      <c r="J33" s="11">
        <f t="shared" si="4"/>
        <v>1.736E-2</v>
      </c>
      <c r="K33" s="15">
        <f t="shared" si="5"/>
        <v>3.2989999999999998E-2</v>
      </c>
      <c r="L33" s="5">
        <v>4.47E-3</v>
      </c>
      <c r="M33" s="11">
        <f t="shared" si="6"/>
        <v>3.4499999999999999E-3</v>
      </c>
      <c r="N33" s="15">
        <f t="shared" si="7"/>
        <v>1.447E-2</v>
      </c>
      <c r="O33" s="5">
        <v>5.4999999999999997E-3</v>
      </c>
      <c r="P33" s="11">
        <f t="shared" si="8"/>
        <v>4.1799999999999997E-3</v>
      </c>
      <c r="Q33" s="15">
        <f t="shared" si="9"/>
        <v>1.55E-2</v>
      </c>
      <c r="R33" s="5">
        <v>3.98E-3</v>
      </c>
      <c r="S33" s="11">
        <f t="shared" si="10"/>
        <v>2.8400000000000001E-3</v>
      </c>
      <c r="T33" s="15">
        <f t="shared" si="11"/>
        <v>1.3979999999999999E-2</v>
      </c>
      <c r="U33" s="5">
        <v>9.0900000000000009E-3</v>
      </c>
      <c r="V33" s="11">
        <f t="shared" si="12"/>
        <v>7.8399999999999997E-3</v>
      </c>
      <c r="W33" s="15">
        <f t="shared" si="13"/>
        <v>1.9089999999999999E-2</v>
      </c>
    </row>
    <row r="34" spans="2:23" x14ac:dyDescent="0.25">
      <c r="B34" s="4">
        <v>24</v>
      </c>
      <c r="C34" s="5">
        <v>6.0099999999999997E-3</v>
      </c>
      <c r="D34" s="11">
        <f t="shared" si="0"/>
        <v>4.5399999999999998E-3</v>
      </c>
      <c r="E34" s="15">
        <f t="shared" si="1"/>
        <v>1.601E-2</v>
      </c>
      <c r="F34" s="5">
        <v>1.1650000000000001E-2</v>
      </c>
      <c r="G34" s="11">
        <f t="shared" si="2"/>
        <v>8.6999999999999994E-3</v>
      </c>
      <c r="H34" s="15">
        <f t="shared" si="3"/>
        <v>2.1649999999999999E-2</v>
      </c>
      <c r="I34" s="5">
        <v>2.3009999999999999E-2</v>
      </c>
      <c r="J34" s="11">
        <f t="shared" si="4"/>
        <v>1.7399999999999999E-2</v>
      </c>
      <c r="K34" s="15">
        <f t="shared" si="5"/>
        <v>3.3009999999999998E-2</v>
      </c>
      <c r="L34" s="5">
        <v>5.0899999999999999E-3</v>
      </c>
      <c r="M34" s="11">
        <f t="shared" si="6"/>
        <v>3.8999999999999998E-3</v>
      </c>
      <c r="N34" s="15">
        <f t="shared" si="7"/>
        <v>1.5089999999999999E-2</v>
      </c>
      <c r="O34" s="5">
        <v>5.6100000000000004E-3</v>
      </c>
      <c r="P34" s="11">
        <f t="shared" si="8"/>
        <v>4.2700000000000004E-3</v>
      </c>
      <c r="Q34" s="15">
        <f t="shared" si="9"/>
        <v>1.5610000000000001E-2</v>
      </c>
      <c r="R34" s="5">
        <v>4.6899999999999997E-3</v>
      </c>
      <c r="S34" s="11">
        <f t="shared" si="10"/>
        <v>3.3500000000000001E-3</v>
      </c>
      <c r="T34" s="15">
        <f t="shared" si="11"/>
        <v>1.469E-2</v>
      </c>
      <c r="U34" s="5">
        <v>9.7000000000000003E-3</v>
      </c>
      <c r="V34" s="11">
        <f t="shared" si="12"/>
        <v>8.26E-3</v>
      </c>
      <c r="W34" s="15">
        <f t="shared" si="13"/>
        <v>1.9699999999999999E-2</v>
      </c>
    </row>
    <row r="35" spans="2:23" x14ac:dyDescent="0.25">
      <c r="B35" s="6">
        <v>25</v>
      </c>
      <c r="C35" s="7">
        <v>6.7200000000000003E-3</v>
      </c>
      <c r="D35" s="12">
        <f t="shared" si="0"/>
        <v>5.0499999999999998E-3</v>
      </c>
      <c r="E35" s="16">
        <f t="shared" si="1"/>
        <v>1.6719999999999999E-2</v>
      </c>
      <c r="F35" s="7">
        <v>1.158E-2</v>
      </c>
      <c r="G35" s="12">
        <f t="shared" si="2"/>
        <v>8.6599999999999993E-3</v>
      </c>
      <c r="H35" s="16">
        <f t="shared" si="3"/>
        <v>2.1579999999999998E-2</v>
      </c>
      <c r="I35" s="7">
        <v>2.3009999999999999E-2</v>
      </c>
      <c r="J35" s="12">
        <f t="shared" si="4"/>
        <v>1.7420000000000001E-2</v>
      </c>
      <c r="K35" s="16">
        <f t="shared" si="5"/>
        <v>3.3009999999999998E-2</v>
      </c>
      <c r="L35" s="7">
        <v>5.6800000000000002E-3</v>
      </c>
      <c r="M35" s="12">
        <f t="shared" si="6"/>
        <v>4.3200000000000001E-3</v>
      </c>
      <c r="N35" s="16">
        <f t="shared" si="7"/>
        <v>1.5679999999999999E-2</v>
      </c>
      <c r="O35" s="7">
        <v>5.7400000000000003E-3</v>
      </c>
      <c r="P35" s="12">
        <f t="shared" si="8"/>
        <v>4.3699999999999998E-3</v>
      </c>
      <c r="Q35" s="16">
        <f t="shared" si="9"/>
        <v>1.5740000000000001E-2</v>
      </c>
      <c r="R35" s="7">
        <v>5.4200000000000003E-3</v>
      </c>
      <c r="S35" s="12">
        <f t="shared" si="10"/>
        <v>3.8800000000000002E-3</v>
      </c>
      <c r="T35" s="16">
        <f t="shared" si="11"/>
        <v>1.542E-2</v>
      </c>
      <c r="U35" s="7">
        <v>1.0319999999999999E-2</v>
      </c>
      <c r="V35" s="12">
        <f t="shared" si="12"/>
        <v>8.6800000000000002E-3</v>
      </c>
      <c r="W35" s="16">
        <f t="shared" si="13"/>
        <v>2.0320000000000001E-2</v>
      </c>
    </row>
    <row r="36" spans="2:23" x14ac:dyDescent="0.25">
      <c r="B36" s="4">
        <v>26</v>
      </c>
      <c r="C36" s="5">
        <v>7.43E-3</v>
      </c>
      <c r="D36" s="11">
        <f t="shared" si="0"/>
        <v>5.5599999999999998E-3</v>
      </c>
      <c r="E36" s="15">
        <f t="shared" si="1"/>
        <v>1.7430000000000001E-2</v>
      </c>
      <c r="F36" s="5">
        <v>1.1469999999999999E-2</v>
      </c>
      <c r="G36" s="11">
        <f t="shared" si="2"/>
        <v>8.6E-3</v>
      </c>
      <c r="H36" s="15">
        <f t="shared" si="3"/>
        <v>2.147E-2</v>
      </c>
      <c r="I36" s="5">
        <v>2.299E-2</v>
      </c>
      <c r="J36" s="11">
        <f t="shared" si="4"/>
        <v>1.7430000000000001E-2</v>
      </c>
      <c r="K36" s="15">
        <f t="shared" si="5"/>
        <v>3.2989999999999998E-2</v>
      </c>
      <c r="L36" s="5">
        <v>6.2500000000000003E-3</v>
      </c>
      <c r="M36" s="11">
        <f t="shared" si="6"/>
        <v>4.7200000000000002E-3</v>
      </c>
      <c r="N36" s="15">
        <f t="shared" si="7"/>
        <v>1.6250000000000001E-2</v>
      </c>
      <c r="O36" s="5">
        <v>5.8999999999999999E-3</v>
      </c>
      <c r="P36" s="11">
        <f t="shared" si="8"/>
        <v>4.4900000000000001E-3</v>
      </c>
      <c r="Q36" s="15">
        <f t="shared" si="9"/>
        <v>1.5900000000000001E-2</v>
      </c>
      <c r="R36" s="5">
        <v>6.1700000000000001E-3</v>
      </c>
      <c r="S36" s="11">
        <f t="shared" si="10"/>
        <v>4.4299999999999999E-3</v>
      </c>
      <c r="T36" s="15">
        <f t="shared" si="11"/>
        <v>1.617E-2</v>
      </c>
      <c r="U36" s="5">
        <v>1.095E-2</v>
      </c>
      <c r="V36" s="11">
        <f t="shared" si="12"/>
        <v>9.11E-3</v>
      </c>
      <c r="W36" s="15">
        <f t="shared" si="13"/>
        <v>2.095E-2</v>
      </c>
    </row>
    <row r="37" spans="2:23" x14ac:dyDescent="0.25">
      <c r="B37" s="4">
        <v>27</v>
      </c>
      <c r="C37" s="5">
        <v>8.1399999999999997E-3</v>
      </c>
      <c r="D37" s="11">
        <f t="shared" si="0"/>
        <v>6.0699999999999999E-3</v>
      </c>
      <c r="E37" s="15">
        <f t="shared" si="1"/>
        <v>1.814E-2</v>
      </c>
      <c r="F37" s="5">
        <v>1.137E-2</v>
      </c>
      <c r="G37" s="11">
        <f t="shared" si="2"/>
        <v>8.5400000000000007E-3</v>
      </c>
      <c r="H37" s="15">
        <f t="shared" si="3"/>
        <v>2.137E-2</v>
      </c>
      <c r="I37" s="5">
        <v>2.2970000000000001E-2</v>
      </c>
      <c r="J37" s="11">
        <f t="shared" si="4"/>
        <v>1.7440000000000001E-2</v>
      </c>
      <c r="K37" s="15">
        <f t="shared" si="5"/>
        <v>3.2969999999999999E-2</v>
      </c>
      <c r="L37" s="5">
        <v>6.8100000000000001E-3</v>
      </c>
      <c r="M37" s="11">
        <f t="shared" si="6"/>
        <v>5.13E-3</v>
      </c>
      <c r="N37" s="15">
        <f t="shared" si="7"/>
        <v>1.6809999999999999E-2</v>
      </c>
      <c r="O37" s="5">
        <v>6.0899999999999999E-3</v>
      </c>
      <c r="P37" s="11">
        <f t="shared" si="8"/>
        <v>4.6299999999999996E-3</v>
      </c>
      <c r="Q37" s="15">
        <f t="shared" si="9"/>
        <v>1.609E-2</v>
      </c>
      <c r="R37" s="5">
        <v>6.9100000000000003E-3</v>
      </c>
      <c r="S37" s="11">
        <f t="shared" si="10"/>
        <v>4.9699999999999996E-3</v>
      </c>
      <c r="T37" s="15">
        <f t="shared" si="11"/>
        <v>1.6910000000000001E-2</v>
      </c>
      <c r="U37" s="5">
        <v>1.157E-2</v>
      </c>
      <c r="V37" s="11">
        <f t="shared" si="12"/>
        <v>9.5300000000000003E-3</v>
      </c>
      <c r="W37" s="15">
        <f t="shared" si="13"/>
        <v>2.1569999999999999E-2</v>
      </c>
    </row>
    <row r="38" spans="2:23" x14ac:dyDescent="0.25">
      <c r="B38" s="4">
        <v>28</v>
      </c>
      <c r="C38" s="5">
        <v>8.8400000000000006E-3</v>
      </c>
      <c r="D38" s="11">
        <f t="shared" si="0"/>
        <v>6.5799999999999999E-3</v>
      </c>
      <c r="E38" s="15">
        <f t="shared" si="1"/>
        <v>1.8839999999999999E-2</v>
      </c>
      <c r="F38" s="5">
        <v>1.1299999999999999E-2</v>
      </c>
      <c r="G38" s="11">
        <f t="shared" si="2"/>
        <v>8.5000000000000006E-3</v>
      </c>
      <c r="H38" s="15">
        <f t="shared" si="3"/>
        <v>2.1299999999999999E-2</v>
      </c>
      <c r="I38" s="5">
        <v>2.2960000000000001E-2</v>
      </c>
      <c r="J38" s="11">
        <f t="shared" si="4"/>
        <v>1.746E-2</v>
      </c>
      <c r="K38" s="15">
        <f t="shared" si="5"/>
        <v>3.2960000000000003E-2</v>
      </c>
      <c r="L38" s="5">
        <v>7.3400000000000002E-3</v>
      </c>
      <c r="M38" s="11">
        <f t="shared" si="6"/>
        <v>5.5100000000000001E-3</v>
      </c>
      <c r="N38" s="15">
        <f t="shared" si="7"/>
        <v>1.7340000000000001E-2</v>
      </c>
      <c r="O38" s="5">
        <v>6.3299999999999997E-3</v>
      </c>
      <c r="P38" s="11">
        <f t="shared" si="8"/>
        <v>4.81E-3</v>
      </c>
      <c r="Q38" s="15">
        <f t="shared" si="9"/>
        <v>1.6330000000000001E-2</v>
      </c>
      <c r="R38" s="5">
        <v>7.6400000000000001E-3</v>
      </c>
      <c r="S38" s="11">
        <f t="shared" si="10"/>
        <v>5.4999999999999997E-3</v>
      </c>
      <c r="T38" s="15">
        <f t="shared" si="11"/>
        <v>1.7639999999999999E-2</v>
      </c>
      <c r="U38" s="5">
        <v>1.218E-2</v>
      </c>
      <c r="V38" s="11">
        <f t="shared" si="12"/>
        <v>9.9500000000000005E-3</v>
      </c>
      <c r="W38" s="15">
        <f t="shared" si="13"/>
        <v>2.2179999999999998E-2</v>
      </c>
    </row>
    <row r="39" spans="2:23" x14ac:dyDescent="0.25">
      <c r="B39" s="4">
        <v>29</v>
      </c>
      <c r="C39" s="5">
        <v>9.5300000000000003E-3</v>
      </c>
      <c r="D39" s="11">
        <f t="shared" si="0"/>
        <v>7.0899999999999999E-3</v>
      </c>
      <c r="E39" s="15">
        <f t="shared" si="1"/>
        <v>1.9529999999999999E-2</v>
      </c>
      <c r="F39" s="5">
        <v>1.129E-2</v>
      </c>
      <c r="G39" s="11">
        <f t="shared" si="2"/>
        <v>8.5100000000000002E-3</v>
      </c>
      <c r="H39" s="15">
        <f t="shared" si="3"/>
        <v>2.129E-2</v>
      </c>
      <c r="I39" s="5">
        <v>2.299E-2</v>
      </c>
      <c r="J39" s="11">
        <f t="shared" si="4"/>
        <v>1.7510000000000001E-2</v>
      </c>
      <c r="K39" s="15">
        <f t="shared" si="5"/>
        <v>3.2989999999999998E-2</v>
      </c>
      <c r="L39" s="5">
        <v>7.8499999999999993E-3</v>
      </c>
      <c r="M39" s="11">
        <f t="shared" si="6"/>
        <v>5.8799999999999998E-3</v>
      </c>
      <c r="N39" s="15">
        <f t="shared" si="7"/>
        <v>1.7850000000000001E-2</v>
      </c>
      <c r="O39" s="5">
        <v>6.62E-3</v>
      </c>
      <c r="P39" s="11">
        <f t="shared" si="8"/>
        <v>5.0299999999999997E-3</v>
      </c>
      <c r="Q39" s="15">
        <f t="shared" si="9"/>
        <v>1.6619999999999999E-2</v>
      </c>
      <c r="R39" s="5">
        <v>8.3599999999999994E-3</v>
      </c>
      <c r="S39" s="11">
        <f t="shared" si="10"/>
        <v>6.0299999999999998E-3</v>
      </c>
      <c r="T39" s="15">
        <f t="shared" si="11"/>
        <v>1.8360000000000001E-2</v>
      </c>
      <c r="U39" s="5">
        <v>1.2789999999999999E-2</v>
      </c>
      <c r="V39" s="11">
        <f t="shared" si="12"/>
        <v>1.0370000000000001E-2</v>
      </c>
      <c r="W39" s="15">
        <f t="shared" si="13"/>
        <v>2.2790000000000001E-2</v>
      </c>
    </row>
    <row r="40" spans="2:23" ht="15.75" thickBot="1" x14ac:dyDescent="0.3">
      <c r="B40" s="6">
        <v>30</v>
      </c>
      <c r="C40" s="7">
        <v>1.0200000000000001E-2</v>
      </c>
      <c r="D40" s="12">
        <f t="shared" si="0"/>
        <v>7.5799999999999999E-3</v>
      </c>
      <c r="E40" s="16">
        <f t="shared" si="1"/>
        <v>2.0199999999999999E-2</v>
      </c>
      <c r="F40" s="7">
        <v>1.137E-2</v>
      </c>
      <c r="G40" s="12">
        <f t="shared" si="2"/>
        <v>8.5800000000000008E-3</v>
      </c>
      <c r="H40" s="16">
        <f t="shared" si="3"/>
        <v>2.137E-2</v>
      </c>
      <c r="I40" s="7">
        <v>2.3060000000000001E-2</v>
      </c>
      <c r="J40" s="12">
        <f t="shared" si="4"/>
        <v>1.7579999999999998E-2</v>
      </c>
      <c r="K40" s="16">
        <f t="shared" si="5"/>
        <v>3.3059999999999999E-2</v>
      </c>
      <c r="L40" s="7">
        <v>8.3400000000000002E-3</v>
      </c>
      <c r="M40" s="12">
        <f t="shared" si="6"/>
        <v>6.2399999999999999E-3</v>
      </c>
      <c r="N40" s="16">
        <f t="shared" si="7"/>
        <v>1.8339999999999999E-2</v>
      </c>
      <c r="O40" s="7">
        <v>6.96E-3</v>
      </c>
      <c r="P40" s="12">
        <f t="shared" si="8"/>
        <v>5.28E-3</v>
      </c>
      <c r="Q40" s="16">
        <f t="shared" si="9"/>
        <v>1.6959999999999999E-2</v>
      </c>
      <c r="R40" s="7">
        <v>9.0699999999999999E-3</v>
      </c>
      <c r="S40" s="12">
        <f t="shared" si="10"/>
        <v>6.5599999999999999E-3</v>
      </c>
      <c r="T40" s="16">
        <f t="shared" si="11"/>
        <v>1.907E-2</v>
      </c>
      <c r="U40" s="7">
        <v>1.338E-2</v>
      </c>
      <c r="V40" s="12">
        <f t="shared" si="12"/>
        <v>1.078E-2</v>
      </c>
      <c r="W40" s="16">
        <f t="shared" si="13"/>
        <v>2.3380000000000001E-2</v>
      </c>
    </row>
    <row r="41" spans="2:23" x14ac:dyDescent="0.25">
      <c r="B41" s="2">
        <v>31</v>
      </c>
      <c r="C41" s="3">
        <v>1.085E-2</v>
      </c>
      <c r="D41" s="10">
        <f t="shared" si="0"/>
        <v>8.0499999999999999E-3</v>
      </c>
      <c r="E41" s="14">
        <f t="shared" si="1"/>
        <v>2.085E-2</v>
      </c>
      <c r="F41" s="3">
        <v>1.154E-2</v>
      </c>
      <c r="G41" s="10">
        <f t="shared" si="2"/>
        <v>8.7100000000000007E-3</v>
      </c>
      <c r="H41" s="14">
        <f t="shared" si="3"/>
        <v>2.154E-2</v>
      </c>
      <c r="I41" s="3">
        <v>2.317E-2</v>
      </c>
      <c r="J41" s="10">
        <f t="shared" si="4"/>
        <v>1.7690000000000001E-2</v>
      </c>
      <c r="K41" s="14">
        <f t="shared" si="5"/>
        <v>3.3169999999999998E-2</v>
      </c>
      <c r="L41" s="3">
        <v>8.8100000000000001E-3</v>
      </c>
      <c r="M41" s="10">
        <f t="shared" si="6"/>
        <v>6.5799999999999999E-3</v>
      </c>
      <c r="N41" s="14">
        <f t="shared" si="7"/>
        <v>1.881E-2</v>
      </c>
      <c r="O41" s="3">
        <v>7.3499999999999998E-3</v>
      </c>
      <c r="P41" s="10">
        <f t="shared" si="8"/>
        <v>5.5700000000000003E-3</v>
      </c>
      <c r="Q41" s="14">
        <f t="shared" si="9"/>
        <v>1.7350000000000001E-2</v>
      </c>
      <c r="R41" s="3">
        <v>9.75E-3</v>
      </c>
      <c r="S41" s="10">
        <f t="shared" si="10"/>
        <v>7.0600000000000003E-3</v>
      </c>
      <c r="T41" s="14">
        <f t="shared" si="11"/>
        <v>1.975E-2</v>
      </c>
      <c r="U41" s="3">
        <v>1.3950000000000001E-2</v>
      </c>
      <c r="V41" s="10">
        <f t="shared" si="12"/>
        <v>1.1169999999999999E-2</v>
      </c>
      <c r="W41" s="14">
        <f t="shared" si="13"/>
        <v>2.3949999999999999E-2</v>
      </c>
    </row>
    <row r="42" spans="2:23" x14ac:dyDescent="0.25">
      <c r="B42" s="4">
        <v>32</v>
      </c>
      <c r="C42" s="5">
        <v>1.149E-2</v>
      </c>
      <c r="D42" s="11">
        <f t="shared" si="0"/>
        <v>8.5199999999999998E-3</v>
      </c>
      <c r="E42" s="15">
        <f t="shared" si="1"/>
        <v>2.1489999999999999E-2</v>
      </c>
      <c r="F42" s="5">
        <v>1.1780000000000001E-2</v>
      </c>
      <c r="G42" s="11">
        <f t="shared" si="2"/>
        <v>8.8999999999999999E-3</v>
      </c>
      <c r="H42" s="15">
        <f t="shared" si="3"/>
        <v>2.1780000000000001E-2</v>
      </c>
      <c r="I42" s="5">
        <v>2.3310000000000001E-2</v>
      </c>
      <c r="J42" s="11">
        <f t="shared" si="4"/>
        <v>1.7809999999999999E-2</v>
      </c>
      <c r="K42" s="15">
        <f t="shared" si="5"/>
        <v>3.3309999999999999E-2</v>
      </c>
      <c r="L42" s="5">
        <v>9.2700000000000005E-3</v>
      </c>
      <c r="M42" s="11">
        <f t="shared" si="6"/>
        <v>6.9199999999999999E-3</v>
      </c>
      <c r="N42" s="15">
        <f t="shared" si="7"/>
        <v>1.9269999999999999E-2</v>
      </c>
      <c r="O42" s="5">
        <v>7.7799999999999996E-3</v>
      </c>
      <c r="P42" s="11">
        <f t="shared" si="8"/>
        <v>5.8900000000000003E-3</v>
      </c>
      <c r="Q42" s="15">
        <f t="shared" si="9"/>
        <v>1.7780000000000001E-2</v>
      </c>
      <c r="R42" s="5">
        <v>1.0410000000000001E-2</v>
      </c>
      <c r="S42" s="11">
        <f t="shared" si="10"/>
        <v>7.5500000000000003E-3</v>
      </c>
      <c r="T42" s="15">
        <f t="shared" si="11"/>
        <v>2.0410000000000001E-2</v>
      </c>
      <c r="U42" s="5">
        <v>1.4500000000000001E-2</v>
      </c>
      <c r="V42" s="11">
        <f t="shared" si="12"/>
        <v>1.1560000000000001E-2</v>
      </c>
      <c r="W42" s="15">
        <f t="shared" si="13"/>
        <v>2.4500000000000001E-2</v>
      </c>
    </row>
    <row r="43" spans="2:23" x14ac:dyDescent="0.25">
      <c r="B43" s="4">
        <v>33</v>
      </c>
      <c r="C43" s="5">
        <v>1.21E-2</v>
      </c>
      <c r="D43" s="11">
        <f t="shared" ref="D43:D74" si="14">ROUND(IF(INDEX(RfrNoVaScenEUR,$B43)&lt;0,INDEX(RfrNoVaScenEUR,$B43)+INDEX(VaRunOffScenEUR,$B43),INDEX(RfrNoVaScenEUR,$B43) - INDEX(ShockDown,$B43)*ABS(INDEX(RfrNoVaScenEUR,$B43))+INDEX(VaRunOffScenEUR,$B43)),5)</f>
        <v>8.9800000000000001E-3</v>
      </c>
      <c r="E43" s="15">
        <f t="shared" ref="E43:E74" si="15">ROUND(INDEX(RfrNoVaScenEUR,$B43) + MAX(0.01,INDEX(ShockUp,$B43)*ABS(INDEX(RfrNoVaScenEUR,$B43)))+INDEX(VaRunOffScenEUR,$B43),5)</f>
        <v>2.2100000000000002E-2</v>
      </c>
      <c r="F43" s="5">
        <v>1.2070000000000001E-2</v>
      </c>
      <c r="G43" s="11">
        <f t="shared" ref="G43:G74" si="16">ROUND(IF(INDEX(RfrNoVaScenGBP,$B43)&lt;0,INDEX(RfrNoVaScenGBP,$B43)+INDEX(VaRunOffScenGBP,$B43),INDEX(RfrNoVaScenGBP,$B43) - INDEX(ShockDown,$B43)*ABS(INDEX(RfrNoVaScenGBP,$B43))+INDEX(VaRunOffScenGBP,$B43)),5)</f>
        <v>9.1199999999999996E-3</v>
      </c>
      <c r="H43" s="15">
        <f t="shared" ref="H43:H74" si="17">ROUND(INDEX(RfrNoVaScenGBP,$B43) + MAX(0.01,INDEX(ShockUp,$B43)*ABS(INDEX(RfrNoVaScenGBP,$B43)))+INDEX(VaRunOffScenGBP,$B43),5)</f>
        <v>2.2069999999999999E-2</v>
      </c>
      <c r="I43" s="5">
        <v>2.3460000000000002E-2</v>
      </c>
      <c r="J43" s="11">
        <f t="shared" ref="J43:J74" si="18">ROUND(IF(INDEX(RfrNoVaScenUSD,$B43)&lt;0,INDEX(RfrNoVaScenUSD,$B43)+INDEX(VaRunOffScenUSD,$B43),INDEX(RfrNoVaScenUSD,$B43) - INDEX(ShockDown,$B43)*ABS(INDEX(RfrNoVaScenUSD,$B43))+INDEX(VaRunOffScenUSD,$B43)),5)</f>
        <v>1.7930000000000001E-2</v>
      </c>
      <c r="K43" s="15">
        <f t="shared" ref="K43:K74" si="19">ROUND(INDEX(RfrNoVaScenUSD,$B43) + MAX(0.01,INDEX(ShockUp,$B43)*ABS(INDEX(RfrNoVaScenUSD,$B43)))+INDEX(VaRunOffScenUSD,$B43),5)</f>
        <v>3.3459999999999997E-2</v>
      </c>
      <c r="L43" s="5">
        <v>9.7000000000000003E-3</v>
      </c>
      <c r="M43" s="11">
        <f t="shared" ref="M43:M74" si="20">ROUND(IF(INDEX(RfrNoVaScenCHF,$B43)&lt;0,INDEX(RfrNoVaScenCHF,$B43)+INDEX(VaRunOffScenCHF,$B43),INDEX(RfrNoVaScenCHF,$B43) - INDEX(ShockDown,$B43)*ABS(INDEX(RfrNoVaScenCHF,$B43))+INDEX(VaRunOffScenCHF,$B43)),5)</f>
        <v>7.2399999999999999E-3</v>
      </c>
      <c r="N43" s="15">
        <f t="shared" ref="N43:N74" si="21">ROUND(INDEX(RfrNoVaScenCHF,$B43) + MAX(0.01,INDEX(ShockUp,$B43)*ABS(INDEX(RfrNoVaScenCHF,$B43)))+INDEX(VaRunOffScenCHF,$B43),5)</f>
        <v>1.9699999999999999E-2</v>
      </c>
      <c r="O43" s="5">
        <v>8.2400000000000008E-3</v>
      </c>
      <c r="P43" s="11">
        <f t="shared" ref="P43:P74" si="22">ROUND(IF(INDEX(RfrNoVaScenJPY,$B43)&lt;0,INDEX(RfrNoVaScenJPY,$B43)+INDEX(VaRunOffScenJPY,$B43),INDEX(RfrNoVaScenJPY,$B43) - INDEX(ShockDown,$B43)*ABS(INDEX(RfrNoVaScenJPY,$B43))+INDEX(VaRunOffScenJPY,$B43)),5)</f>
        <v>6.2300000000000003E-3</v>
      </c>
      <c r="Q43" s="15">
        <f t="shared" ref="Q43:Q74" si="23">ROUND(INDEX(RfrNoVaScenJPY,$B43) + MAX(0.01,INDEX(ShockUp,$B43)*ABS(INDEX(RfrNoVaScenJPY,$B43)))+INDEX(VaRunOffScenJPY,$B43),5)</f>
        <v>1.8239999999999999E-2</v>
      </c>
      <c r="R43" s="5">
        <v>1.106E-2</v>
      </c>
      <c r="S43" s="11">
        <f t="shared" ref="S43:S74" si="24">ROUND(IF(INDEX(RfrNoVaScenBGN,$B43)&lt;0,INDEX(RfrNoVaScenBGN,$B43)+INDEX(VaRunOffScenBGN,$B43),INDEX(RfrNoVaScenBGN,$B43) - INDEX(ShockDown,$B43)*ABS(INDEX(RfrNoVaScenBGN,$B43))+INDEX(VaRunOffScenBGN,$B43)),5)</f>
        <v>8.0400000000000003E-3</v>
      </c>
      <c r="T43" s="15">
        <f t="shared" ref="T43:T74" si="25">ROUND(INDEX(RfrNoVaScenBGN,$B43) + MAX(0.01,INDEX(ShockUp,$B43)*ABS(INDEX(RfrNoVaScenBGN,$B43)))+INDEX(VaRunOffScenBGN,$B43),5)</f>
        <v>2.1059999999999999E-2</v>
      </c>
      <c r="U43" s="5">
        <v>1.504E-2</v>
      </c>
      <c r="V43" s="11">
        <f t="shared" ref="V43:V74" si="26">ROUND(IF(INDEX(RfrNoVaScenDKK,$B43)&lt;0,INDEX(RfrNoVaScenDKK,$B43)+INDEX(VaRunOffScenDKK,$B43),INDEX(RfrNoVaScenDKK,$B43) - INDEX(ShockDown,$B43)*ABS(INDEX(RfrNoVaScenDKK,$B43))+INDEX(VaRunOffScenDKK,$B43)),5)</f>
        <v>1.1939999999999999E-2</v>
      </c>
      <c r="W43" s="15">
        <f t="shared" ref="W43:W74" si="27">ROUND(INDEX(RfrNoVaScenDKK,$B43) + MAX(0.01,INDEX(ShockUp,$B43)*ABS(INDEX(RfrNoVaScenDKK,$B43)))+INDEX(VaRunOffScenDKK,$B43),5)</f>
        <v>2.504E-2</v>
      </c>
    </row>
    <row r="44" spans="2:23" x14ac:dyDescent="0.25">
      <c r="B44" s="4">
        <v>34</v>
      </c>
      <c r="C44" s="5">
        <v>1.2699999999999999E-2</v>
      </c>
      <c r="D44" s="11">
        <f t="shared" si="14"/>
        <v>9.4299999999999991E-3</v>
      </c>
      <c r="E44" s="15">
        <f t="shared" si="15"/>
        <v>2.2700000000000001E-2</v>
      </c>
      <c r="F44" s="5">
        <v>1.2409999999999999E-2</v>
      </c>
      <c r="G44" s="11">
        <f t="shared" si="16"/>
        <v>9.3699999999999999E-3</v>
      </c>
      <c r="H44" s="15">
        <f t="shared" si="17"/>
        <v>2.2409999999999999E-2</v>
      </c>
      <c r="I44" s="5">
        <v>2.3630000000000002E-2</v>
      </c>
      <c r="J44" s="11">
        <f t="shared" si="18"/>
        <v>1.8069999999999999E-2</v>
      </c>
      <c r="K44" s="15">
        <f t="shared" si="19"/>
        <v>3.363E-2</v>
      </c>
      <c r="L44" s="5">
        <v>1.0109999999999999E-2</v>
      </c>
      <c r="M44" s="11">
        <f t="shared" si="20"/>
        <v>7.5399999999999998E-3</v>
      </c>
      <c r="N44" s="15">
        <f t="shared" si="21"/>
        <v>2.0109999999999999E-2</v>
      </c>
      <c r="O44" s="5">
        <v>8.7200000000000003E-3</v>
      </c>
      <c r="P44" s="11">
        <f t="shared" si="22"/>
        <v>6.5799999999999999E-3</v>
      </c>
      <c r="Q44" s="15">
        <f t="shared" si="23"/>
        <v>1.8720000000000001E-2</v>
      </c>
      <c r="R44" s="5">
        <v>1.1679999999999999E-2</v>
      </c>
      <c r="S44" s="11">
        <f t="shared" si="24"/>
        <v>8.5000000000000006E-3</v>
      </c>
      <c r="T44" s="15">
        <f t="shared" si="25"/>
        <v>2.1680000000000001E-2</v>
      </c>
      <c r="U44" s="5">
        <v>1.5559999999999999E-2</v>
      </c>
      <c r="V44" s="11">
        <f t="shared" si="26"/>
        <v>1.23E-2</v>
      </c>
      <c r="W44" s="15">
        <f t="shared" si="27"/>
        <v>2.5559999999999999E-2</v>
      </c>
    </row>
    <row r="45" spans="2:23" x14ac:dyDescent="0.25">
      <c r="B45" s="6">
        <v>35</v>
      </c>
      <c r="C45" s="7">
        <v>1.3270000000000001E-2</v>
      </c>
      <c r="D45" s="12">
        <f t="shared" si="14"/>
        <v>9.8499999999999994E-3</v>
      </c>
      <c r="E45" s="16">
        <f t="shared" si="15"/>
        <v>2.3269999999999999E-2</v>
      </c>
      <c r="F45" s="7">
        <v>1.2760000000000001E-2</v>
      </c>
      <c r="G45" s="12">
        <f t="shared" si="16"/>
        <v>9.6399999999999993E-3</v>
      </c>
      <c r="H45" s="16">
        <f t="shared" si="17"/>
        <v>2.2759999999999999E-2</v>
      </c>
      <c r="I45" s="7">
        <v>2.3820000000000001E-2</v>
      </c>
      <c r="J45" s="12">
        <f t="shared" si="18"/>
        <v>1.822E-2</v>
      </c>
      <c r="K45" s="16">
        <f t="shared" si="19"/>
        <v>3.3820000000000003E-2</v>
      </c>
      <c r="L45" s="7">
        <v>1.051E-2</v>
      </c>
      <c r="M45" s="12">
        <f t="shared" si="20"/>
        <v>7.8399999999999997E-3</v>
      </c>
      <c r="N45" s="16">
        <f t="shared" si="21"/>
        <v>2.051E-2</v>
      </c>
      <c r="O45" s="7">
        <v>9.1999999999999998E-3</v>
      </c>
      <c r="P45" s="12">
        <f t="shared" si="22"/>
        <v>6.94E-3</v>
      </c>
      <c r="Q45" s="16">
        <f t="shared" si="23"/>
        <v>1.9199999999999998E-2</v>
      </c>
      <c r="R45" s="7">
        <v>1.227E-2</v>
      </c>
      <c r="S45" s="12">
        <f t="shared" si="24"/>
        <v>8.9499999999999996E-3</v>
      </c>
      <c r="T45" s="16">
        <f t="shared" si="25"/>
        <v>2.2270000000000002E-2</v>
      </c>
      <c r="U45" s="7">
        <v>1.6060000000000001E-2</v>
      </c>
      <c r="V45" s="12">
        <f t="shared" si="26"/>
        <v>1.2659999999999999E-2</v>
      </c>
      <c r="W45" s="16">
        <f t="shared" si="27"/>
        <v>2.606E-2</v>
      </c>
    </row>
    <row r="46" spans="2:23" x14ac:dyDescent="0.25">
      <c r="B46" s="4">
        <v>36</v>
      </c>
      <c r="C46" s="5">
        <v>1.3820000000000001E-2</v>
      </c>
      <c r="D46" s="11">
        <f t="shared" si="14"/>
        <v>1.026E-2</v>
      </c>
      <c r="E46" s="15">
        <f t="shared" si="15"/>
        <v>2.3820000000000001E-2</v>
      </c>
      <c r="F46" s="5">
        <v>1.3140000000000001E-2</v>
      </c>
      <c r="G46" s="11">
        <f t="shared" si="16"/>
        <v>9.9299999999999996E-3</v>
      </c>
      <c r="H46" s="15">
        <f t="shared" si="17"/>
        <v>2.3140000000000001E-2</v>
      </c>
      <c r="I46" s="5">
        <v>2.401E-2</v>
      </c>
      <c r="J46" s="11">
        <f t="shared" si="18"/>
        <v>1.8370000000000001E-2</v>
      </c>
      <c r="K46" s="15">
        <f t="shared" si="19"/>
        <v>3.4009999999999999E-2</v>
      </c>
      <c r="L46" s="5">
        <v>1.089E-2</v>
      </c>
      <c r="M46" s="11">
        <f t="shared" si="20"/>
        <v>8.1300000000000001E-3</v>
      </c>
      <c r="N46" s="15">
        <f t="shared" si="21"/>
        <v>2.0889999999999999E-2</v>
      </c>
      <c r="O46" s="5">
        <v>9.6900000000000007E-3</v>
      </c>
      <c r="P46" s="11">
        <f t="shared" si="22"/>
        <v>7.3099999999999997E-3</v>
      </c>
      <c r="Q46" s="15">
        <f t="shared" si="23"/>
        <v>1.9689999999999999E-2</v>
      </c>
      <c r="R46" s="5">
        <v>1.285E-2</v>
      </c>
      <c r="S46" s="11">
        <f t="shared" si="24"/>
        <v>9.3900000000000008E-3</v>
      </c>
      <c r="T46" s="15">
        <f t="shared" si="25"/>
        <v>2.2849999999999999E-2</v>
      </c>
      <c r="U46" s="5">
        <v>1.6539999999999999E-2</v>
      </c>
      <c r="V46" s="11">
        <f t="shared" si="26"/>
        <v>1.2999999999999999E-2</v>
      </c>
      <c r="W46" s="15">
        <f t="shared" si="27"/>
        <v>2.6540000000000001E-2</v>
      </c>
    </row>
    <row r="47" spans="2:23" x14ac:dyDescent="0.25">
      <c r="B47" s="4">
        <v>37</v>
      </c>
      <c r="C47" s="5">
        <v>1.435E-2</v>
      </c>
      <c r="D47" s="11">
        <f t="shared" si="14"/>
        <v>1.0670000000000001E-2</v>
      </c>
      <c r="E47" s="15">
        <f t="shared" si="15"/>
        <v>2.435E-2</v>
      </c>
      <c r="F47" s="5">
        <v>1.353E-2</v>
      </c>
      <c r="G47" s="11">
        <f t="shared" si="16"/>
        <v>1.022E-2</v>
      </c>
      <c r="H47" s="15">
        <f t="shared" si="17"/>
        <v>2.3529999999999999E-2</v>
      </c>
      <c r="I47" s="5">
        <v>2.4199999999999999E-2</v>
      </c>
      <c r="J47" s="11">
        <f t="shared" si="18"/>
        <v>1.8519999999999998E-2</v>
      </c>
      <c r="K47" s="15">
        <f t="shared" si="19"/>
        <v>3.4200000000000001E-2</v>
      </c>
      <c r="L47" s="5">
        <v>1.1259999999999999E-2</v>
      </c>
      <c r="M47" s="11">
        <f t="shared" si="20"/>
        <v>8.4100000000000008E-3</v>
      </c>
      <c r="N47" s="15">
        <f t="shared" si="21"/>
        <v>2.1260000000000001E-2</v>
      </c>
      <c r="O47" s="5">
        <v>1.018E-2</v>
      </c>
      <c r="P47" s="11">
        <f t="shared" si="22"/>
        <v>7.6699999999999997E-3</v>
      </c>
      <c r="Q47" s="15">
        <f t="shared" si="23"/>
        <v>2.018E-2</v>
      </c>
      <c r="R47" s="5">
        <v>1.341E-2</v>
      </c>
      <c r="S47" s="11">
        <f t="shared" si="24"/>
        <v>9.8099999999999993E-3</v>
      </c>
      <c r="T47" s="15">
        <f t="shared" si="25"/>
        <v>2.341E-2</v>
      </c>
      <c r="U47" s="5">
        <v>1.7000000000000001E-2</v>
      </c>
      <c r="V47" s="11">
        <f t="shared" si="26"/>
        <v>1.333E-2</v>
      </c>
      <c r="W47" s="15">
        <f t="shared" si="27"/>
        <v>2.7E-2</v>
      </c>
    </row>
    <row r="48" spans="2:23" x14ac:dyDescent="0.25">
      <c r="B48" s="4">
        <v>38</v>
      </c>
      <c r="C48" s="5">
        <v>1.486E-2</v>
      </c>
      <c r="D48" s="11">
        <f t="shared" si="14"/>
        <v>1.1050000000000001E-2</v>
      </c>
      <c r="E48" s="15">
        <f t="shared" si="15"/>
        <v>2.486E-2</v>
      </c>
      <c r="F48" s="5">
        <v>1.393E-2</v>
      </c>
      <c r="G48" s="11">
        <f t="shared" si="16"/>
        <v>1.052E-2</v>
      </c>
      <c r="H48" s="15">
        <f t="shared" si="17"/>
        <v>2.393E-2</v>
      </c>
      <c r="I48" s="5">
        <v>2.4400000000000002E-2</v>
      </c>
      <c r="J48" s="11">
        <f t="shared" si="18"/>
        <v>1.8679999999999999E-2</v>
      </c>
      <c r="K48" s="15">
        <f t="shared" si="19"/>
        <v>3.44E-2</v>
      </c>
      <c r="L48" s="5">
        <v>1.1610000000000001E-2</v>
      </c>
      <c r="M48" s="11">
        <f t="shared" si="20"/>
        <v>8.6700000000000006E-3</v>
      </c>
      <c r="N48" s="15">
        <f t="shared" si="21"/>
        <v>2.1610000000000001E-2</v>
      </c>
      <c r="O48" s="5">
        <v>1.0659999999999999E-2</v>
      </c>
      <c r="P48" s="11">
        <f t="shared" si="22"/>
        <v>8.0300000000000007E-3</v>
      </c>
      <c r="Q48" s="15">
        <f t="shared" si="23"/>
        <v>2.0660000000000001E-2</v>
      </c>
      <c r="R48" s="5">
        <v>1.3939999999999999E-2</v>
      </c>
      <c r="S48" s="11">
        <f t="shared" si="24"/>
        <v>1.022E-2</v>
      </c>
      <c r="T48" s="15">
        <f t="shared" si="25"/>
        <v>2.3939999999999999E-2</v>
      </c>
      <c r="U48" s="5">
        <v>1.745E-2</v>
      </c>
      <c r="V48" s="11">
        <f t="shared" si="26"/>
        <v>1.366E-2</v>
      </c>
      <c r="W48" s="15">
        <f t="shared" si="27"/>
        <v>2.7449999999999999E-2</v>
      </c>
    </row>
    <row r="49" spans="2:23" x14ac:dyDescent="0.25">
      <c r="B49" s="4">
        <v>39</v>
      </c>
      <c r="C49" s="5">
        <v>1.5350000000000001E-2</v>
      </c>
      <c r="D49" s="11">
        <f t="shared" si="14"/>
        <v>1.1429999999999999E-2</v>
      </c>
      <c r="E49" s="15">
        <f t="shared" si="15"/>
        <v>2.5350000000000001E-2</v>
      </c>
      <c r="F49" s="5">
        <v>1.4330000000000001E-2</v>
      </c>
      <c r="G49" s="11">
        <f t="shared" si="16"/>
        <v>1.0829999999999999E-2</v>
      </c>
      <c r="H49" s="15">
        <f t="shared" si="17"/>
        <v>2.4330000000000001E-2</v>
      </c>
      <c r="I49" s="5">
        <v>2.46E-2</v>
      </c>
      <c r="J49" s="11">
        <f t="shared" si="18"/>
        <v>1.8849999999999999E-2</v>
      </c>
      <c r="K49" s="15">
        <f t="shared" si="19"/>
        <v>3.4599999999999999E-2</v>
      </c>
      <c r="L49" s="5">
        <v>1.1950000000000001E-2</v>
      </c>
      <c r="M49" s="11">
        <f t="shared" si="20"/>
        <v>8.94E-3</v>
      </c>
      <c r="N49" s="15">
        <f t="shared" si="21"/>
        <v>2.1950000000000001E-2</v>
      </c>
      <c r="O49" s="5">
        <v>1.1140000000000001E-2</v>
      </c>
      <c r="P49" s="11">
        <f t="shared" si="22"/>
        <v>8.3899999999999999E-3</v>
      </c>
      <c r="Q49" s="15">
        <f t="shared" si="23"/>
        <v>2.1139999999999999E-2</v>
      </c>
      <c r="R49" s="5">
        <v>1.4449999999999999E-2</v>
      </c>
      <c r="S49" s="11">
        <f t="shared" si="24"/>
        <v>1.061E-2</v>
      </c>
      <c r="T49" s="15">
        <f t="shared" si="25"/>
        <v>2.445E-2</v>
      </c>
      <c r="U49" s="5">
        <v>1.788E-2</v>
      </c>
      <c r="V49" s="11">
        <f t="shared" si="26"/>
        <v>1.397E-2</v>
      </c>
      <c r="W49" s="15">
        <f t="shared" si="27"/>
        <v>2.7879999999999999E-2</v>
      </c>
    </row>
    <row r="50" spans="2:23" x14ac:dyDescent="0.25">
      <c r="B50" s="6">
        <v>40</v>
      </c>
      <c r="C50" s="7">
        <v>1.583E-2</v>
      </c>
      <c r="D50" s="12">
        <f t="shared" si="14"/>
        <v>1.18E-2</v>
      </c>
      <c r="E50" s="16">
        <f t="shared" si="15"/>
        <v>2.5829999999999999E-2</v>
      </c>
      <c r="F50" s="7">
        <v>1.473E-2</v>
      </c>
      <c r="G50" s="12">
        <f t="shared" si="16"/>
        <v>1.1129999999999999E-2</v>
      </c>
      <c r="H50" s="16">
        <f t="shared" si="17"/>
        <v>2.4729999999999999E-2</v>
      </c>
      <c r="I50" s="7">
        <v>2.4809999999999999E-2</v>
      </c>
      <c r="J50" s="12">
        <f t="shared" si="18"/>
        <v>1.9009999999999999E-2</v>
      </c>
      <c r="K50" s="16">
        <f t="shared" si="19"/>
        <v>3.4810000000000001E-2</v>
      </c>
      <c r="L50" s="7">
        <v>1.227E-2</v>
      </c>
      <c r="M50" s="12">
        <f t="shared" si="20"/>
        <v>9.1800000000000007E-3</v>
      </c>
      <c r="N50" s="16">
        <f t="shared" si="21"/>
        <v>2.2270000000000002E-2</v>
      </c>
      <c r="O50" s="7">
        <v>1.162E-2</v>
      </c>
      <c r="P50" s="12">
        <f t="shared" si="22"/>
        <v>8.7600000000000004E-3</v>
      </c>
      <c r="Q50" s="16">
        <f t="shared" si="23"/>
        <v>2.162E-2</v>
      </c>
      <c r="R50" s="7">
        <v>1.495E-2</v>
      </c>
      <c r="S50" s="12">
        <f t="shared" si="24"/>
        <v>1.0999999999999999E-2</v>
      </c>
      <c r="T50" s="16">
        <f t="shared" si="25"/>
        <v>2.495E-2</v>
      </c>
      <c r="U50" s="7">
        <v>1.8290000000000001E-2</v>
      </c>
      <c r="V50" s="12">
        <f t="shared" si="26"/>
        <v>1.427E-2</v>
      </c>
      <c r="W50" s="16">
        <f t="shared" si="27"/>
        <v>2.8289999999999999E-2</v>
      </c>
    </row>
    <row r="51" spans="2:23" x14ac:dyDescent="0.25">
      <c r="B51" s="4">
        <v>41</v>
      </c>
      <c r="C51" s="5">
        <v>1.6279999999999999E-2</v>
      </c>
      <c r="D51" s="11">
        <f t="shared" si="14"/>
        <v>1.214E-2</v>
      </c>
      <c r="E51" s="15">
        <f t="shared" si="15"/>
        <v>2.6280000000000001E-2</v>
      </c>
      <c r="F51" s="5">
        <v>1.5129999999999999E-2</v>
      </c>
      <c r="G51" s="11">
        <f t="shared" si="16"/>
        <v>1.1440000000000001E-2</v>
      </c>
      <c r="H51" s="15">
        <f t="shared" si="17"/>
        <v>2.513E-2</v>
      </c>
      <c r="I51" s="5">
        <v>2.5010000000000001E-2</v>
      </c>
      <c r="J51" s="11">
        <f t="shared" si="18"/>
        <v>1.917E-2</v>
      </c>
      <c r="K51" s="15">
        <f t="shared" si="19"/>
        <v>3.5009999999999999E-2</v>
      </c>
      <c r="L51" s="5">
        <v>1.2579999999999999E-2</v>
      </c>
      <c r="M51" s="11">
        <f t="shared" si="20"/>
        <v>9.4199999999999996E-3</v>
      </c>
      <c r="N51" s="15">
        <f t="shared" si="21"/>
        <v>2.2579999999999999E-2</v>
      </c>
      <c r="O51" s="5">
        <v>1.208E-2</v>
      </c>
      <c r="P51" s="11">
        <f t="shared" si="22"/>
        <v>9.1000000000000004E-3</v>
      </c>
      <c r="Q51" s="15">
        <f t="shared" si="23"/>
        <v>2.2079999999999999E-2</v>
      </c>
      <c r="R51" s="5">
        <v>1.542E-2</v>
      </c>
      <c r="S51" s="11">
        <f t="shared" si="24"/>
        <v>1.136E-2</v>
      </c>
      <c r="T51" s="15">
        <f t="shared" si="25"/>
        <v>2.5420000000000002E-2</v>
      </c>
      <c r="U51" s="5">
        <v>1.8689999999999998E-2</v>
      </c>
      <c r="V51" s="11">
        <f t="shared" si="26"/>
        <v>1.457E-2</v>
      </c>
      <c r="W51" s="15">
        <f t="shared" si="27"/>
        <v>2.869E-2</v>
      </c>
    </row>
    <row r="52" spans="2:23" x14ac:dyDescent="0.25">
      <c r="B52" s="4">
        <v>42</v>
      </c>
      <c r="C52" s="5">
        <v>1.6719999999999999E-2</v>
      </c>
      <c r="D52" s="11">
        <f t="shared" si="14"/>
        <v>1.2489999999999999E-2</v>
      </c>
      <c r="E52" s="15">
        <f t="shared" si="15"/>
        <v>2.6720000000000001E-2</v>
      </c>
      <c r="F52" s="5">
        <v>1.5520000000000001E-2</v>
      </c>
      <c r="G52" s="11">
        <f t="shared" si="16"/>
        <v>1.174E-2</v>
      </c>
      <c r="H52" s="15">
        <f t="shared" si="17"/>
        <v>2.5520000000000001E-2</v>
      </c>
      <c r="I52" s="5">
        <v>2.52E-2</v>
      </c>
      <c r="J52" s="11">
        <f t="shared" si="18"/>
        <v>1.933E-2</v>
      </c>
      <c r="K52" s="15">
        <f t="shared" si="19"/>
        <v>3.5200000000000002E-2</v>
      </c>
      <c r="L52" s="5">
        <v>1.2880000000000001E-2</v>
      </c>
      <c r="M52" s="11">
        <f t="shared" si="20"/>
        <v>9.6500000000000006E-3</v>
      </c>
      <c r="N52" s="15">
        <f t="shared" si="21"/>
        <v>2.2880000000000001E-2</v>
      </c>
      <c r="O52" s="5">
        <v>1.2529999999999999E-2</v>
      </c>
      <c r="P52" s="11">
        <f t="shared" si="22"/>
        <v>9.4500000000000001E-3</v>
      </c>
      <c r="Q52" s="15">
        <f t="shared" si="23"/>
        <v>2.2530000000000001E-2</v>
      </c>
      <c r="R52" s="5">
        <v>1.5879999999999998E-2</v>
      </c>
      <c r="S52" s="11">
        <f t="shared" si="24"/>
        <v>1.172E-2</v>
      </c>
      <c r="T52" s="15">
        <f t="shared" si="25"/>
        <v>2.588E-2</v>
      </c>
      <c r="U52" s="5">
        <v>1.907E-2</v>
      </c>
      <c r="V52" s="11">
        <f t="shared" si="26"/>
        <v>1.485E-2</v>
      </c>
      <c r="W52" s="15">
        <f t="shared" si="27"/>
        <v>2.9069999999999999E-2</v>
      </c>
    </row>
    <row r="53" spans="2:23" x14ac:dyDescent="0.25">
      <c r="B53" s="4">
        <v>43</v>
      </c>
      <c r="C53" s="5">
        <v>1.7139999999999999E-2</v>
      </c>
      <c r="D53" s="11">
        <f t="shared" si="14"/>
        <v>1.281E-2</v>
      </c>
      <c r="E53" s="15">
        <f t="shared" si="15"/>
        <v>2.7140000000000001E-2</v>
      </c>
      <c r="F53" s="5">
        <v>1.5910000000000001E-2</v>
      </c>
      <c r="G53" s="11">
        <f t="shared" si="16"/>
        <v>1.204E-2</v>
      </c>
      <c r="H53" s="15">
        <f t="shared" si="17"/>
        <v>2.5909999999999999E-2</v>
      </c>
      <c r="I53" s="5">
        <v>2.5399999999999999E-2</v>
      </c>
      <c r="J53" s="11">
        <f t="shared" si="18"/>
        <v>1.949E-2</v>
      </c>
      <c r="K53" s="15">
        <f t="shared" si="19"/>
        <v>3.5400000000000001E-2</v>
      </c>
      <c r="L53" s="5">
        <v>1.316E-2</v>
      </c>
      <c r="M53" s="11">
        <f t="shared" si="20"/>
        <v>9.8700000000000003E-3</v>
      </c>
      <c r="N53" s="15">
        <f t="shared" si="21"/>
        <v>2.316E-2</v>
      </c>
      <c r="O53" s="5">
        <v>1.298E-2</v>
      </c>
      <c r="P53" s="11">
        <f t="shared" si="22"/>
        <v>9.7900000000000001E-3</v>
      </c>
      <c r="Q53" s="15">
        <f t="shared" si="23"/>
        <v>2.298E-2</v>
      </c>
      <c r="R53" s="5">
        <v>1.6320000000000001E-2</v>
      </c>
      <c r="S53" s="11">
        <f t="shared" si="24"/>
        <v>1.2070000000000001E-2</v>
      </c>
      <c r="T53" s="15">
        <f t="shared" si="25"/>
        <v>2.632E-2</v>
      </c>
      <c r="U53" s="5">
        <v>1.9439999999999999E-2</v>
      </c>
      <c r="V53" s="11">
        <f t="shared" si="26"/>
        <v>1.5129999999999999E-2</v>
      </c>
      <c r="W53" s="15">
        <f t="shared" si="27"/>
        <v>2.9440000000000001E-2</v>
      </c>
    </row>
    <row r="54" spans="2:23" x14ac:dyDescent="0.25">
      <c r="B54" s="4">
        <v>44</v>
      </c>
      <c r="C54" s="5">
        <v>1.754E-2</v>
      </c>
      <c r="D54" s="11">
        <f t="shared" si="14"/>
        <v>1.3129999999999999E-2</v>
      </c>
      <c r="E54" s="15">
        <f t="shared" si="15"/>
        <v>2.7539999999999999E-2</v>
      </c>
      <c r="F54" s="5">
        <v>1.6289999999999999E-2</v>
      </c>
      <c r="G54" s="11">
        <f t="shared" si="16"/>
        <v>1.234E-2</v>
      </c>
      <c r="H54" s="15">
        <f t="shared" si="17"/>
        <v>2.6290000000000001E-2</v>
      </c>
      <c r="I54" s="5">
        <v>2.5590000000000002E-2</v>
      </c>
      <c r="J54" s="11">
        <f t="shared" si="18"/>
        <v>1.9650000000000001E-2</v>
      </c>
      <c r="K54" s="15">
        <f t="shared" si="19"/>
        <v>3.5589999999999997E-2</v>
      </c>
      <c r="L54" s="5">
        <v>1.3440000000000001E-2</v>
      </c>
      <c r="M54" s="11">
        <f t="shared" si="20"/>
        <v>1.009E-2</v>
      </c>
      <c r="N54" s="15">
        <f t="shared" si="21"/>
        <v>2.3439999999999999E-2</v>
      </c>
      <c r="O54" s="5">
        <v>1.341E-2</v>
      </c>
      <c r="P54" s="11">
        <f t="shared" si="22"/>
        <v>1.0120000000000001E-2</v>
      </c>
      <c r="Q54" s="15">
        <f t="shared" si="23"/>
        <v>2.341E-2</v>
      </c>
      <c r="R54" s="5">
        <v>1.6740000000000001E-2</v>
      </c>
      <c r="S54" s="11">
        <f t="shared" si="24"/>
        <v>1.24E-2</v>
      </c>
      <c r="T54" s="15">
        <f t="shared" si="25"/>
        <v>2.674E-2</v>
      </c>
      <c r="U54" s="5">
        <v>1.9789999999999999E-2</v>
      </c>
      <c r="V54" s="11">
        <f t="shared" si="26"/>
        <v>1.5389999999999999E-2</v>
      </c>
      <c r="W54" s="15">
        <f t="shared" si="27"/>
        <v>2.9790000000000001E-2</v>
      </c>
    </row>
    <row r="55" spans="2:23" ht="15.75" thickBot="1" x14ac:dyDescent="0.3">
      <c r="B55" s="6">
        <v>45</v>
      </c>
      <c r="C55" s="7">
        <v>1.7930000000000001E-2</v>
      </c>
      <c r="D55" s="12">
        <f t="shared" si="14"/>
        <v>1.3440000000000001E-2</v>
      </c>
      <c r="E55" s="16">
        <f t="shared" si="15"/>
        <v>2.793E-2</v>
      </c>
      <c r="F55" s="7">
        <v>1.6660000000000001E-2</v>
      </c>
      <c r="G55" s="12">
        <f t="shared" si="16"/>
        <v>1.2619999999999999E-2</v>
      </c>
      <c r="H55" s="16">
        <f t="shared" si="17"/>
        <v>2.666E-2</v>
      </c>
      <c r="I55" s="7">
        <v>2.5780000000000001E-2</v>
      </c>
      <c r="J55" s="12">
        <f t="shared" si="18"/>
        <v>1.9810000000000001E-2</v>
      </c>
      <c r="K55" s="16">
        <f t="shared" si="19"/>
        <v>3.5779999999999999E-2</v>
      </c>
      <c r="L55" s="7">
        <v>1.37E-2</v>
      </c>
      <c r="M55" s="12">
        <f t="shared" si="20"/>
        <v>1.03E-2</v>
      </c>
      <c r="N55" s="16">
        <f t="shared" si="21"/>
        <v>2.3699999999999999E-2</v>
      </c>
      <c r="O55" s="7">
        <v>1.383E-2</v>
      </c>
      <c r="P55" s="12">
        <f t="shared" si="22"/>
        <v>1.0449999999999999E-2</v>
      </c>
      <c r="Q55" s="16">
        <f t="shared" si="23"/>
        <v>2.383E-2</v>
      </c>
      <c r="R55" s="7">
        <v>1.7139999999999999E-2</v>
      </c>
      <c r="S55" s="12">
        <f t="shared" si="24"/>
        <v>1.272E-2</v>
      </c>
      <c r="T55" s="16">
        <f t="shared" si="25"/>
        <v>2.7140000000000001E-2</v>
      </c>
      <c r="U55" s="7">
        <v>2.0140000000000002E-2</v>
      </c>
      <c r="V55" s="12">
        <f t="shared" si="26"/>
        <v>1.566E-2</v>
      </c>
      <c r="W55" s="16">
        <f t="shared" si="27"/>
        <v>3.014E-2</v>
      </c>
    </row>
    <row r="56" spans="2:23" x14ac:dyDescent="0.25">
      <c r="B56" s="2">
        <v>46</v>
      </c>
      <c r="C56" s="3">
        <v>1.83E-2</v>
      </c>
      <c r="D56" s="10">
        <f t="shared" si="14"/>
        <v>1.3729999999999999E-2</v>
      </c>
      <c r="E56" s="14">
        <f t="shared" si="15"/>
        <v>2.8299999999999999E-2</v>
      </c>
      <c r="F56" s="3">
        <v>1.702E-2</v>
      </c>
      <c r="G56" s="10">
        <f t="shared" si="16"/>
        <v>1.291E-2</v>
      </c>
      <c r="H56" s="14">
        <f t="shared" si="17"/>
        <v>2.7019999999999999E-2</v>
      </c>
      <c r="I56" s="3">
        <v>2.597E-2</v>
      </c>
      <c r="J56" s="10">
        <f t="shared" si="18"/>
        <v>1.9959999999999999E-2</v>
      </c>
      <c r="K56" s="14">
        <f t="shared" si="19"/>
        <v>3.5970000000000002E-2</v>
      </c>
      <c r="L56" s="3">
        <v>1.396E-2</v>
      </c>
      <c r="M56" s="10">
        <f t="shared" si="20"/>
        <v>1.051E-2</v>
      </c>
      <c r="N56" s="14">
        <f t="shared" si="21"/>
        <v>2.3959999999999999E-2</v>
      </c>
      <c r="O56" s="3">
        <v>1.4239999999999999E-2</v>
      </c>
      <c r="P56" s="10">
        <f t="shared" si="22"/>
        <v>1.077E-2</v>
      </c>
      <c r="Q56" s="14">
        <f t="shared" si="23"/>
        <v>2.4240000000000001E-2</v>
      </c>
      <c r="R56" s="3">
        <v>1.754E-2</v>
      </c>
      <c r="S56" s="10">
        <f t="shared" si="24"/>
        <v>1.304E-2</v>
      </c>
      <c r="T56" s="14">
        <f t="shared" si="25"/>
        <v>2.7539999999999999E-2</v>
      </c>
      <c r="U56" s="3">
        <v>2.0459999999999999E-2</v>
      </c>
      <c r="V56" s="10">
        <f t="shared" si="26"/>
        <v>1.5910000000000001E-2</v>
      </c>
      <c r="W56" s="14">
        <f t="shared" si="27"/>
        <v>3.0460000000000001E-2</v>
      </c>
    </row>
    <row r="57" spans="2:23" x14ac:dyDescent="0.25">
      <c r="B57" s="4">
        <v>47</v>
      </c>
      <c r="C57" s="5">
        <v>1.8669999999999999E-2</v>
      </c>
      <c r="D57" s="11">
        <f t="shared" si="14"/>
        <v>1.4030000000000001E-2</v>
      </c>
      <c r="E57" s="15">
        <f t="shared" si="15"/>
        <v>2.8670000000000001E-2</v>
      </c>
      <c r="F57" s="5">
        <v>1.738E-2</v>
      </c>
      <c r="G57" s="11">
        <f t="shared" si="16"/>
        <v>1.319E-2</v>
      </c>
      <c r="H57" s="15">
        <f t="shared" si="17"/>
        <v>2.7380000000000002E-2</v>
      </c>
      <c r="I57" s="5">
        <v>2.615E-2</v>
      </c>
      <c r="J57" s="11">
        <f t="shared" si="18"/>
        <v>2.0119999999999999E-2</v>
      </c>
      <c r="K57" s="15">
        <f t="shared" si="19"/>
        <v>3.6150000000000002E-2</v>
      </c>
      <c r="L57" s="5">
        <v>1.4200000000000001E-2</v>
      </c>
      <c r="M57" s="11">
        <f t="shared" si="20"/>
        <v>1.0699999999999999E-2</v>
      </c>
      <c r="N57" s="15">
        <f t="shared" si="21"/>
        <v>2.4199999999999999E-2</v>
      </c>
      <c r="O57" s="5">
        <v>1.4630000000000001E-2</v>
      </c>
      <c r="P57" s="11">
        <f t="shared" si="22"/>
        <v>1.107E-2</v>
      </c>
      <c r="Q57" s="15">
        <f t="shared" si="23"/>
        <v>2.4629999999999999E-2</v>
      </c>
      <c r="R57" s="5">
        <v>1.7909999999999999E-2</v>
      </c>
      <c r="S57" s="11">
        <f t="shared" si="24"/>
        <v>1.3339999999999999E-2</v>
      </c>
      <c r="T57" s="15">
        <f t="shared" si="25"/>
        <v>2.7910000000000001E-2</v>
      </c>
      <c r="U57" s="5">
        <v>2.078E-2</v>
      </c>
      <c r="V57" s="11">
        <f t="shared" si="26"/>
        <v>1.6150000000000001E-2</v>
      </c>
      <c r="W57" s="15">
        <f t="shared" si="27"/>
        <v>3.0779999999999998E-2</v>
      </c>
    </row>
    <row r="58" spans="2:23" x14ac:dyDescent="0.25">
      <c r="B58" s="4">
        <v>48</v>
      </c>
      <c r="C58" s="5">
        <v>1.9009999999999999E-2</v>
      </c>
      <c r="D58" s="11">
        <f t="shared" si="14"/>
        <v>1.43E-2</v>
      </c>
      <c r="E58" s="15">
        <f t="shared" si="15"/>
        <v>2.9010000000000001E-2</v>
      </c>
      <c r="F58" s="5">
        <v>1.772E-2</v>
      </c>
      <c r="G58" s="11">
        <f t="shared" si="16"/>
        <v>1.346E-2</v>
      </c>
      <c r="H58" s="15">
        <f t="shared" si="17"/>
        <v>2.7720000000000002E-2</v>
      </c>
      <c r="I58" s="5">
        <v>2.6329999999999999E-2</v>
      </c>
      <c r="J58" s="11">
        <f t="shared" si="18"/>
        <v>2.027E-2</v>
      </c>
      <c r="K58" s="15">
        <f t="shared" si="19"/>
        <v>3.6330000000000001E-2</v>
      </c>
      <c r="L58" s="5">
        <v>1.444E-2</v>
      </c>
      <c r="M58" s="11">
        <f t="shared" si="20"/>
        <v>1.09E-2</v>
      </c>
      <c r="N58" s="15">
        <f t="shared" si="21"/>
        <v>2.444E-2</v>
      </c>
      <c r="O58" s="5">
        <v>1.502E-2</v>
      </c>
      <c r="P58" s="11">
        <f t="shared" si="22"/>
        <v>1.1379999999999999E-2</v>
      </c>
      <c r="Q58" s="15">
        <f t="shared" si="23"/>
        <v>2.5020000000000001E-2</v>
      </c>
      <c r="R58" s="5">
        <v>1.8270000000000002E-2</v>
      </c>
      <c r="S58" s="11">
        <f t="shared" si="24"/>
        <v>1.363E-2</v>
      </c>
      <c r="T58" s="15">
        <f t="shared" si="25"/>
        <v>2.827E-2</v>
      </c>
      <c r="U58" s="5">
        <v>2.1080000000000002E-2</v>
      </c>
      <c r="V58" s="11">
        <f t="shared" si="26"/>
        <v>1.6389999999999998E-2</v>
      </c>
      <c r="W58" s="15">
        <f t="shared" si="27"/>
        <v>3.108E-2</v>
      </c>
    </row>
    <row r="59" spans="2:23" x14ac:dyDescent="0.25">
      <c r="B59" s="4">
        <v>49</v>
      </c>
      <c r="C59" s="5">
        <v>1.9349999999999999E-2</v>
      </c>
      <c r="D59" s="11">
        <f t="shared" si="14"/>
        <v>1.4579999999999999E-2</v>
      </c>
      <c r="E59" s="15">
        <f t="shared" si="15"/>
        <v>2.9350000000000001E-2</v>
      </c>
      <c r="F59" s="5">
        <v>1.806E-2</v>
      </c>
      <c r="G59" s="11">
        <f t="shared" si="16"/>
        <v>1.3729999999999999E-2</v>
      </c>
      <c r="H59" s="15">
        <f t="shared" si="17"/>
        <v>2.8060000000000002E-2</v>
      </c>
      <c r="I59" s="5">
        <v>2.6499999999999999E-2</v>
      </c>
      <c r="J59" s="11">
        <f t="shared" si="18"/>
        <v>2.0410000000000001E-2</v>
      </c>
      <c r="K59" s="15">
        <f t="shared" si="19"/>
        <v>3.6499999999999998E-2</v>
      </c>
      <c r="L59" s="5">
        <v>1.4670000000000001E-2</v>
      </c>
      <c r="M59" s="11">
        <f t="shared" si="20"/>
        <v>1.108E-2</v>
      </c>
      <c r="N59" s="15">
        <f t="shared" si="21"/>
        <v>2.4670000000000001E-2</v>
      </c>
      <c r="O59" s="5">
        <v>1.5389999999999999E-2</v>
      </c>
      <c r="P59" s="11">
        <f t="shared" si="22"/>
        <v>1.166E-2</v>
      </c>
      <c r="Q59" s="15">
        <f t="shared" si="23"/>
        <v>2.5389999999999999E-2</v>
      </c>
      <c r="R59" s="5">
        <v>1.8620000000000001E-2</v>
      </c>
      <c r="S59" s="11">
        <f t="shared" si="24"/>
        <v>1.391E-2</v>
      </c>
      <c r="T59" s="15">
        <f t="shared" si="25"/>
        <v>2.862E-2</v>
      </c>
      <c r="U59" s="5">
        <v>2.138E-2</v>
      </c>
      <c r="V59" s="11">
        <f t="shared" si="26"/>
        <v>1.6619999999999999E-2</v>
      </c>
      <c r="W59" s="15">
        <f t="shared" si="27"/>
        <v>3.1379999999999998E-2</v>
      </c>
    </row>
    <row r="60" spans="2:23" x14ac:dyDescent="0.25">
      <c r="B60" s="6">
        <v>50</v>
      </c>
      <c r="C60" s="7">
        <v>1.967E-2</v>
      </c>
      <c r="D60" s="12">
        <f t="shared" si="14"/>
        <v>1.4840000000000001E-2</v>
      </c>
      <c r="E60" s="16">
        <f t="shared" si="15"/>
        <v>2.9669999999999998E-2</v>
      </c>
      <c r="F60" s="7">
        <v>1.8380000000000001E-2</v>
      </c>
      <c r="G60" s="12">
        <f t="shared" si="16"/>
        <v>1.3990000000000001E-2</v>
      </c>
      <c r="H60" s="16">
        <f t="shared" si="17"/>
        <v>2.8379999999999999E-2</v>
      </c>
      <c r="I60" s="7">
        <v>2.6669999999999999E-2</v>
      </c>
      <c r="J60" s="12">
        <f t="shared" si="18"/>
        <v>2.0559999999999998E-2</v>
      </c>
      <c r="K60" s="16">
        <f t="shared" si="19"/>
        <v>3.6670000000000001E-2</v>
      </c>
      <c r="L60" s="7">
        <v>1.4880000000000001E-2</v>
      </c>
      <c r="M60" s="12">
        <f t="shared" si="20"/>
        <v>1.125E-2</v>
      </c>
      <c r="N60" s="16">
        <f t="shared" si="21"/>
        <v>2.4879999999999999E-2</v>
      </c>
      <c r="O60" s="7">
        <v>1.575E-2</v>
      </c>
      <c r="P60" s="12">
        <f t="shared" si="22"/>
        <v>1.1950000000000001E-2</v>
      </c>
      <c r="Q60" s="16">
        <f t="shared" si="23"/>
        <v>2.5749999999999999E-2</v>
      </c>
      <c r="R60" s="7">
        <v>1.8960000000000001E-2</v>
      </c>
      <c r="S60" s="12">
        <f t="shared" si="24"/>
        <v>1.4189999999999999E-2</v>
      </c>
      <c r="T60" s="16">
        <f t="shared" si="25"/>
        <v>2.896E-2</v>
      </c>
      <c r="U60" s="7">
        <v>2.1659999999999999E-2</v>
      </c>
      <c r="V60" s="12">
        <f t="shared" si="26"/>
        <v>1.6840000000000001E-2</v>
      </c>
      <c r="W60" s="16">
        <f t="shared" si="27"/>
        <v>3.1660000000000001E-2</v>
      </c>
    </row>
    <row r="61" spans="2:23" x14ac:dyDescent="0.25">
      <c r="B61" s="4">
        <v>51</v>
      </c>
      <c r="C61" s="5">
        <v>1.9980000000000001E-2</v>
      </c>
      <c r="D61" s="11">
        <f t="shared" si="14"/>
        <v>1.5089999999999999E-2</v>
      </c>
      <c r="E61" s="15">
        <f t="shared" si="15"/>
        <v>2.998E-2</v>
      </c>
      <c r="F61" s="5">
        <v>1.8700000000000001E-2</v>
      </c>
      <c r="G61" s="11">
        <f t="shared" si="16"/>
        <v>1.4250000000000001E-2</v>
      </c>
      <c r="H61" s="15">
        <f t="shared" si="17"/>
        <v>2.87E-2</v>
      </c>
      <c r="I61" s="5">
        <v>2.683E-2</v>
      </c>
      <c r="J61" s="11">
        <f t="shared" si="18"/>
        <v>2.07E-2</v>
      </c>
      <c r="K61" s="15">
        <f t="shared" si="19"/>
        <v>3.6830000000000002E-2</v>
      </c>
      <c r="L61" s="5">
        <v>1.5100000000000001E-2</v>
      </c>
      <c r="M61" s="11">
        <f t="shared" si="20"/>
        <v>1.1440000000000001E-2</v>
      </c>
      <c r="N61" s="15">
        <f t="shared" si="21"/>
        <v>2.5100000000000001E-2</v>
      </c>
      <c r="O61" s="5">
        <v>1.61E-2</v>
      </c>
      <c r="P61" s="11">
        <f t="shared" si="22"/>
        <v>1.223E-2</v>
      </c>
      <c r="Q61" s="15">
        <f t="shared" si="23"/>
        <v>2.6100000000000002E-2</v>
      </c>
      <c r="R61" s="5">
        <v>1.9279999999999999E-2</v>
      </c>
      <c r="S61" s="11">
        <f t="shared" si="24"/>
        <v>1.4460000000000001E-2</v>
      </c>
      <c r="T61" s="15">
        <f t="shared" si="25"/>
        <v>2.928E-2</v>
      </c>
      <c r="U61" s="5">
        <v>2.1930000000000002E-2</v>
      </c>
      <c r="V61" s="11">
        <f t="shared" si="26"/>
        <v>1.7059999999999999E-2</v>
      </c>
      <c r="W61" s="15">
        <f t="shared" si="27"/>
        <v>3.193E-2</v>
      </c>
    </row>
    <row r="62" spans="2:23" x14ac:dyDescent="0.25">
      <c r="B62" s="4">
        <v>52</v>
      </c>
      <c r="C62" s="5">
        <v>2.0279999999999999E-2</v>
      </c>
      <c r="D62" s="11">
        <f t="shared" si="14"/>
        <v>1.5339999999999999E-2</v>
      </c>
      <c r="E62" s="15">
        <f t="shared" si="15"/>
        <v>3.0280000000000001E-2</v>
      </c>
      <c r="F62" s="5">
        <v>1.9009999999999999E-2</v>
      </c>
      <c r="G62" s="11">
        <f t="shared" si="16"/>
        <v>1.4500000000000001E-2</v>
      </c>
      <c r="H62" s="15">
        <f t="shared" si="17"/>
        <v>2.9010000000000001E-2</v>
      </c>
      <c r="I62" s="5">
        <v>2.699E-2</v>
      </c>
      <c r="J62" s="11">
        <f t="shared" si="18"/>
        <v>2.0840000000000001E-2</v>
      </c>
      <c r="K62" s="15">
        <f t="shared" si="19"/>
        <v>3.6990000000000002E-2</v>
      </c>
      <c r="L62" s="5">
        <v>1.5299999999999999E-2</v>
      </c>
      <c r="M62" s="11">
        <f t="shared" si="20"/>
        <v>1.1599999999999999E-2</v>
      </c>
      <c r="N62" s="15">
        <f t="shared" si="21"/>
        <v>2.53E-2</v>
      </c>
      <c r="O62" s="5">
        <v>1.644E-2</v>
      </c>
      <c r="P62" s="11">
        <f t="shared" si="22"/>
        <v>1.2500000000000001E-2</v>
      </c>
      <c r="Q62" s="15">
        <f t="shared" si="23"/>
        <v>2.6440000000000002E-2</v>
      </c>
      <c r="R62" s="5">
        <v>1.9599999999999999E-2</v>
      </c>
      <c r="S62" s="11">
        <f t="shared" si="24"/>
        <v>1.472E-2</v>
      </c>
      <c r="T62" s="15">
        <f t="shared" si="25"/>
        <v>2.9600000000000001E-2</v>
      </c>
      <c r="U62" s="5">
        <v>2.2190000000000001E-2</v>
      </c>
      <c r="V62" s="11">
        <f t="shared" si="26"/>
        <v>1.7270000000000001E-2</v>
      </c>
      <c r="W62" s="15">
        <f t="shared" si="27"/>
        <v>3.2190000000000003E-2</v>
      </c>
    </row>
    <row r="63" spans="2:23" x14ac:dyDescent="0.25">
      <c r="B63" s="4">
        <v>53</v>
      </c>
      <c r="C63" s="5">
        <v>2.0570000000000001E-2</v>
      </c>
      <c r="D63" s="11">
        <f t="shared" si="14"/>
        <v>1.558E-2</v>
      </c>
      <c r="E63" s="15">
        <f t="shared" si="15"/>
        <v>3.057E-2</v>
      </c>
      <c r="F63" s="5">
        <v>1.9310000000000001E-2</v>
      </c>
      <c r="G63" s="11">
        <f t="shared" si="16"/>
        <v>1.474E-2</v>
      </c>
      <c r="H63" s="15">
        <f t="shared" si="17"/>
        <v>2.9309999999999999E-2</v>
      </c>
      <c r="I63" s="5">
        <v>2.7150000000000001E-2</v>
      </c>
      <c r="J63" s="11">
        <f t="shared" si="18"/>
        <v>2.0990000000000002E-2</v>
      </c>
      <c r="K63" s="15">
        <f t="shared" si="19"/>
        <v>3.7150000000000002E-2</v>
      </c>
      <c r="L63" s="5">
        <v>1.55E-2</v>
      </c>
      <c r="M63" s="11">
        <f t="shared" si="20"/>
        <v>1.1769999999999999E-2</v>
      </c>
      <c r="N63" s="15">
        <f t="shared" si="21"/>
        <v>2.5499999999999998E-2</v>
      </c>
      <c r="O63" s="5">
        <v>1.677E-2</v>
      </c>
      <c r="P63" s="11">
        <f t="shared" si="22"/>
        <v>1.277E-2</v>
      </c>
      <c r="Q63" s="15">
        <f t="shared" si="23"/>
        <v>2.6769999999999999E-2</v>
      </c>
      <c r="R63" s="5">
        <v>1.9900000000000001E-2</v>
      </c>
      <c r="S63" s="11">
        <f t="shared" si="24"/>
        <v>1.4970000000000001E-2</v>
      </c>
      <c r="T63" s="15">
        <f t="shared" si="25"/>
        <v>2.9899999999999999E-2</v>
      </c>
      <c r="U63" s="5">
        <v>2.2450000000000001E-2</v>
      </c>
      <c r="V63" s="11">
        <f t="shared" si="26"/>
        <v>1.7479999999999999E-2</v>
      </c>
      <c r="W63" s="15">
        <f t="shared" si="27"/>
        <v>3.245E-2</v>
      </c>
    </row>
    <row r="64" spans="2:23" x14ac:dyDescent="0.25">
      <c r="B64" s="4">
        <v>54</v>
      </c>
      <c r="C64" s="5">
        <v>2.085E-2</v>
      </c>
      <c r="D64" s="11">
        <f t="shared" si="14"/>
        <v>1.5820000000000001E-2</v>
      </c>
      <c r="E64" s="15">
        <f t="shared" si="15"/>
        <v>3.0849999999999999E-2</v>
      </c>
      <c r="F64" s="5">
        <v>1.9599999999999999E-2</v>
      </c>
      <c r="G64" s="11">
        <f t="shared" si="16"/>
        <v>1.498E-2</v>
      </c>
      <c r="H64" s="15">
        <f t="shared" si="17"/>
        <v>2.9600000000000001E-2</v>
      </c>
      <c r="I64" s="5">
        <v>2.7300000000000001E-2</v>
      </c>
      <c r="J64" s="11">
        <f t="shared" si="18"/>
        <v>2.112E-2</v>
      </c>
      <c r="K64" s="15">
        <f t="shared" si="19"/>
        <v>3.73E-2</v>
      </c>
      <c r="L64" s="5">
        <v>1.5689999999999999E-2</v>
      </c>
      <c r="M64" s="11">
        <f t="shared" si="20"/>
        <v>1.193E-2</v>
      </c>
      <c r="N64" s="15">
        <f t="shared" si="21"/>
        <v>2.5690000000000001E-2</v>
      </c>
      <c r="O64" s="5">
        <v>1.7090000000000001E-2</v>
      </c>
      <c r="P64" s="11">
        <f t="shared" si="22"/>
        <v>1.303E-2</v>
      </c>
      <c r="Q64" s="15">
        <f t="shared" si="23"/>
        <v>2.7089999999999999E-2</v>
      </c>
      <c r="R64" s="5">
        <v>2.019E-2</v>
      </c>
      <c r="S64" s="11">
        <f t="shared" si="24"/>
        <v>1.5219999999999999E-2</v>
      </c>
      <c r="T64" s="15">
        <f t="shared" si="25"/>
        <v>3.0190000000000002E-2</v>
      </c>
      <c r="U64" s="5">
        <v>2.2689999999999998E-2</v>
      </c>
      <c r="V64" s="11">
        <f t="shared" si="26"/>
        <v>1.7670000000000002E-2</v>
      </c>
      <c r="W64" s="15">
        <f t="shared" si="27"/>
        <v>3.2689999999999997E-2</v>
      </c>
    </row>
    <row r="65" spans="2:23" x14ac:dyDescent="0.25">
      <c r="B65" s="6">
        <v>55</v>
      </c>
      <c r="C65" s="7">
        <v>2.112E-2</v>
      </c>
      <c r="D65" s="12">
        <f t="shared" si="14"/>
        <v>1.6049999999999998E-2</v>
      </c>
      <c r="E65" s="16">
        <f t="shared" si="15"/>
        <v>3.1119999999999998E-2</v>
      </c>
      <c r="F65" s="7">
        <v>1.9879999999999998E-2</v>
      </c>
      <c r="G65" s="12">
        <f t="shared" si="16"/>
        <v>1.5219999999999999E-2</v>
      </c>
      <c r="H65" s="16">
        <f t="shared" si="17"/>
        <v>2.988E-2</v>
      </c>
      <c r="I65" s="7">
        <v>2.7439999999999999E-2</v>
      </c>
      <c r="J65" s="12">
        <f t="shared" si="18"/>
        <v>2.1250000000000002E-2</v>
      </c>
      <c r="K65" s="16">
        <f t="shared" si="19"/>
        <v>3.7440000000000001E-2</v>
      </c>
      <c r="L65" s="7">
        <v>1.5869999999999999E-2</v>
      </c>
      <c r="M65" s="12">
        <f t="shared" si="20"/>
        <v>1.209E-2</v>
      </c>
      <c r="N65" s="16">
        <f t="shared" si="21"/>
        <v>2.5870000000000001E-2</v>
      </c>
      <c r="O65" s="7">
        <v>1.7399999999999999E-2</v>
      </c>
      <c r="P65" s="12">
        <f t="shared" si="22"/>
        <v>1.328E-2</v>
      </c>
      <c r="Q65" s="16">
        <f t="shared" si="23"/>
        <v>2.7400000000000001E-2</v>
      </c>
      <c r="R65" s="7">
        <v>2.0469999999999999E-2</v>
      </c>
      <c r="S65" s="12">
        <f t="shared" si="24"/>
        <v>1.545E-2</v>
      </c>
      <c r="T65" s="16">
        <f t="shared" si="25"/>
        <v>3.0470000000000001E-2</v>
      </c>
      <c r="U65" s="7">
        <v>2.2929999999999999E-2</v>
      </c>
      <c r="V65" s="12">
        <f t="shared" si="26"/>
        <v>1.787E-2</v>
      </c>
      <c r="W65" s="16">
        <f t="shared" si="27"/>
        <v>3.2930000000000001E-2</v>
      </c>
    </row>
    <row r="66" spans="2:23" x14ac:dyDescent="0.25">
      <c r="B66" s="4">
        <v>56</v>
      </c>
      <c r="C66" s="5">
        <v>2.138E-2</v>
      </c>
      <c r="D66" s="11">
        <f t="shared" si="14"/>
        <v>1.627E-2</v>
      </c>
      <c r="E66" s="15">
        <f t="shared" si="15"/>
        <v>3.1379999999999998E-2</v>
      </c>
      <c r="F66" s="5">
        <v>2.0160000000000001E-2</v>
      </c>
      <c r="G66" s="11">
        <f t="shared" si="16"/>
        <v>1.545E-2</v>
      </c>
      <c r="H66" s="15">
        <f t="shared" si="17"/>
        <v>3.0159999999999999E-2</v>
      </c>
      <c r="I66" s="5">
        <v>2.759E-2</v>
      </c>
      <c r="J66" s="11">
        <f t="shared" si="18"/>
        <v>2.1389999999999999E-2</v>
      </c>
      <c r="K66" s="15">
        <f t="shared" si="19"/>
        <v>3.7589999999999998E-2</v>
      </c>
      <c r="L66" s="5">
        <v>1.6049999999999998E-2</v>
      </c>
      <c r="M66" s="11">
        <f t="shared" si="20"/>
        <v>1.2239999999999999E-2</v>
      </c>
      <c r="N66" s="15">
        <f t="shared" si="21"/>
        <v>2.605E-2</v>
      </c>
      <c r="O66" s="5">
        <v>1.77E-2</v>
      </c>
      <c r="P66" s="11">
        <f t="shared" si="22"/>
        <v>1.353E-2</v>
      </c>
      <c r="Q66" s="15">
        <f t="shared" si="23"/>
        <v>2.7699999999999999E-2</v>
      </c>
      <c r="R66" s="5">
        <v>2.0740000000000001E-2</v>
      </c>
      <c r="S66" s="11">
        <f t="shared" si="24"/>
        <v>1.5689999999999999E-2</v>
      </c>
      <c r="T66" s="15">
        <f t="shared" si="25"/>
        <v>3.074E-2</v>
      </c>
      <c r="U66" s="5">
        <v>2.316E-2</v>
      </c>
      <c r="V66" s="11">
        <f t="shared" si="26"/>
        <v>1.806E-2</v>
      </c>
      <c r="W66" s="15">
        <f t="shared" si="27"/>
        <v>3.3160000000000002E-2</v>
      </c>
    </row>
    <row r="67" spans="2:23" x14ac:dyDescent="0.25">
      <c r="B67" s="4">
        <v>57</v>
      </c>
      <c r="C67" s="5">
        <v>2.163E-2</v>
      </c>
      <c r="D67" s="11">
        <f t="shared" si="14"/>
        <v>1.6480000000000002E-2</v>
      </c>
      <c r="E67" s="15">
        <f t="shared" si="15"/>
        <v>3.1629999999999998E-2</v>
      </c>
      <c r="F67" s="5">
        <v>2.0420000000000001E-2</v>
      </c>
      <c r="G67" s="11">
        <f t="shared" si="16"/>
        <v>1.567E-2</v>
      </c>
      <c r="H67" s="15">
        <f t="shared" si="17"/>
        <v>3.0419999999999999E-2</v>
      </c>
      <c r="I67" s="5">
        <v>2.7720000000000002E-2</v>
      </c>
      <c r="J67" s="11">
        <f t="shared" si="18"/>
        <v>2.1510000000000001E-2</v>
      </c>
      <c r="K67" s="15">
        <f t="shared" si="19"/>
        <v>3.7719999999999997E-2</v>
      </c>
      <c r="L67" s="5">
        <v>1.6219999999999998E-2</v>
      </c>
      <c r="M67" s="11">
        <f t="shared" si="20"/>
        <v>1.239E-2</v>
      </c>
      <c r="N67" s="15">
        <f t="shared" si="21"/>
        <v>2.622E-2</v>
      </c>
      <c r="O67" s="5">
        <v>1.7999999999999999E-2</v>
      </c>
      <c r="P67" s="11">
        <f t="shared" si="22"/>
        <v>1.3769999999999999E-2</v>
      </c>
      <c r="Q67" s="15">
        <f t="shared" si="23"/>
        <v>2.8000000000000001E-2</v>
      </c>
      <c r="R67" s="5">
        <v>2.1010000000000001E-2</v>
      </c>
      <c r="S67" s="11">
        <f t="shared" si="24"/>
        <v>1.592E-2</v>
      </c>
      <c r="T67" s="15">
        <f t="shared" si="25"/>
        <v>3.1009999999999999E-2</v>
      </c>
      <c r="U67" s="5">
        <v>2.3380000000000001E-2</v>
      </c>
      <c r="V67" s="11">
        <f t="shared" si="26"/>
        <v>1.8249999999999999E-2</v>
      </c>
      <c r="W67" s="15">
        <f t="shared" si="27"/>
        <v>3.338E-2</v>
      </c>
    </row>
    <row r="68" spans="2:23" x14ac:dyDescent="0.25">
      <c r="B68" s="4">
        <v>58</v>
      </c>
      <c r="C68" s="5">
        <v>2.1870000000000001E-2</v>
      </c>
      <c r="D68" s="11">
        <f t="shared" si="14"/>
        <v>1.669E-2</v>
      </c>
      <c r="E68" s="15">
        <f t="shared" si="15"/>
        <v>3.1870000000000002E-2</v>
      </c>
      <c r="F68" s="5">
        <v>2.068E-2</v>
      </c>
      <c r="G68" s="11">
        <f t="shared" si="16"/>
        <v>1.5890000000000001E-2</v>
      </c>
      <c r="H68" s="15">
        <f t="shared" si="17"/>
        <v>3.0679999999999999E-2</v>
      </c>
      <c r="I68" s="5">
        <v>2.7859999999999999E-2</v>
      </c>
      <c r="J68" s="11">
        <f t="shared" si="18"/>
        <v>2.164E-2</v>
      </c>
      <c r="K68" s="15">
        <f t="shared" si="19"/>
        <v>3.7859999999999998E-2</v>
      </c>
      <c r="L68" s="5">
        <v>1.6379999999999999E-2</v>
      </c>
      <c r="M68" s="11">
        <f t="shared" si="20"/>
        <v>1.2529999999999999E-2</v>
      </c>
      <c r="N68" s="15">
        <f t="shared" si="21"/>
        <v>2.6380000000000001E-2</v>
      </c>
      <c r="O68" s="5">
        <v>1.8280000000000001E-2</v>
      </c>
      <c r="P68" s="11">
        <f t="shared" si="22"/>
        <v>1.401E-2</v>
      </c>
      <c r="Q68" s="15">
        <f t="shared" si="23"/>
        <v>2.828E-2</v>
      </c>
      <c r="R68" s="5">
        <v>2.1260000000000001E-2</v>
      </c>
      <c r="S68" s="11">
        <f t="shared" si="24"/>
        <v>1.6129999999999999E-2</v>
      </c>
      <c r="T68" s="15">
        <f t="shared" si="25"/>
        <v>3.1260000000000003E-2</v>
      </c>
      <c r="U68" s="5">
        <v>2.359E-2</v>
      </c>
      <c r="V68" s="11">
        <f t="shared" si="26"/>
        <v>1.8419999999999999E-2</v>
      </c>
      <c r="W68" s="15">
        <f t="shared" si="27"/>
        <v>3.3590000000000002E-2</v>
      </c>
    </row>
    <row r="69" spans="2:23" x14ac:dyDescent="0.25">
      <c r="B69" s="4">
        <v>59</v>
      </c>
      <c r="C69" s="5">
        <v>2.2110000000000001E-2</v>
      </c>
      <c r="D69" s="11">
        <f t="shared" si="14"/>
        <v>1.6899999999999998E-2</v>
      </c>
      <c r="E69" s="15">
        <f t="shared" si="15"/>
        <v>3.211E-2</v>
      </c>
      <c r="F69" s="5">
        <v>2.0930000000000001E-2</v>
      </c>
      <c r="G69" s="11">
        <f t="shared" si="16"/>
        <v>1.61E-2</v>
      </c>
      <c r="H69" s="15">
        <f t="shared" si="17"/>
        <v>3.0929999999999999E-2</v>
      </c>
      <c r="I69" s="5">
        <v>2.7990000000000001E-2</v>
      </c>
      <c r="J69" s="11">
        <f t="shared" si="18"/>
        <v>2.1760000000000002E-2</v>
      </c>
      <c r="K69" s="15">
        <f t="shared" si="19"/>
        <v>3.7990000000000003E-2</v>
      </c>
      <c r="L69" s="5">
        <v>1.6539999999999999E-2</v>
      </c>
      <c r="M69" s="11">
        <f t="shared" si="20"/>
        <v>1.2670000000000001E-2</v>
      </c>
      <c r="N69" s="15">
        <f t="shared" si="21"/>
        <v>2.6540000000000001E-2</v>
      </c>
      <c r="O69" s="5">
        <v>1.8550000000000001E-2</v>
      </c>
      <c r="P69" s="11">
        <f t="shared" si="22"/>
        <v>1.423E-2</v>
      </c>
      <c r="Q69" s="15">
        <f t="shared" si="23"/>
        <v>2.8549999999999999E-2</v>
      </c>
      <c r="R69" s="5">
        <v>2.1510000000000001E-2</v>
      </c>
      <c r="S69" s="11">
        <f t="shared" si="24"/>
        <v>1.635E-2</v>
      </c>
      <c r="T69" s="15">
        <f t="shared" si="25"/>
        <v>3.1510000000000003E-2</v>
      </c>
      <c r="U69" s="5">
        <v>2.3800000000000002E-2</v>
      </c>
      <c r="V69" s="11">
        <f t="shared" si="26"/>
        <v>1.8599999999999998E-2</v>
      </c>
      <c r="W69" s="15">
        <f t="shared" si="27"/>
        <v>3.3799999999999997E-2</v>
      </c>
    </row>
    <row r="70" spans="2:23" ht="15.75" thickBot="1" x14ac:dyDescent="0.3">
      <c r="B70" s="6">
        <v>60</v>
      </c>
      <c r="C70" s="7">
        <v>2.2339999999999999E-2</v>
      </c>
      <c r="D70" s="12">
        <f t="shared" si="14"/>
        <v>1.7100000000000001E-2</v>
      </c>
      <c r="E70" s="16">
        <f t="shared" si="15"/>
        <v>3.2340000000000001E-2</v>
      </c>
      <c r="F70" s="7">
        <v>2.1170000000000001E-2</v>
      </c>
      <c r="G70" s="12">
        <f t="shared" si="16"/>
        <v>1.6299999999999999E-2</v>
      </c>
      <c r="H70" s="16">
        <f t="shared" si="17"/>
        <v>3.117E-2</v>
      </c>
      <c r="I70" s="7">
        <v>2.8119999999999999E-2</v>
      </c>
      <c r="J70" s="12">
        <f t="shared" si="18"/>
        <v>2.189E-2</v>
      </c>
      <c r="K70" s="16">
        <f t="shared" si="19"/>
        <v>3.8120000000000001E-2</v>
      </c>
      <c r="L70" s="7">
        <v>1.67E-2</v>
      </c>
      <c r="M70" s="12">
        <f t="shared" si="20"/>
        <v>1.281E-2</v>
      </c>
      <c r="N70" s="16">
        <f t="shared" si="21"/>
        <v>2.6700000000000002E-2</v>
      </c>
      <c r="O70" s="7">
        <v>1.882E-2</v>
      </c>
      <c r="P70" s="12">
        <f t="shared" si="22"/>
        <v>1.4460000000000001E-2</v>
      </c>
      <c r="Q70" s="16">
        <f t="shared" si="23"/>
        <v>2.8819999999999998E-2</v>
      </c>
      <c r="R70" s="7">
        <v>2.1739999999999999E-2</v>
      </c>
      <c r="S70" s="12">
        <f t="shared" si="24"/>
        <v>1.6549999999999999E-2</v>
      </c>
      <c r="T70" s="16">
        <f t="shared" si="25"/>
        <v>3.1739999999999997E-2</v>
      </c>
      <c r="U70" s="7">
        <v>2.4E-2</v>
      </c>
      <c r="V70" s="12">
        <f t="shared" si="26"/>
        <v>1.8769999999999998E-2</v>
      </c>
      <c r="W70" s="16">
        <f t="shared" si="27"/>
        <v>3.4000000000000002E-2</v>
      </c>
    </row>
    <row r="71" spans="2:23" x14ac:dyDescent="0.25">
      <c r="B71" s="2">
        <v>61</v>
      </c>
      <c r="C71" s="3">
        <v>2.256E-2</v>
      </c>
      <c r="D71" s="10">
        <f t="shared" si="14"/>
        <v>1.7299999999999999E-2</v>
      </c>
      <c r="E71" s="14">
        <f t="shared" si="15"/>
        <v>3.2559999999999999E-2</v>
      </c>
      <c r="F71" s="3">
        <v>2.1409999999999998E-2</v>
      </c>
      <c r="G71" s="10">
        <f t="shared" si="16"/>
        <v>1.651E-2</v>
      </c>
      <c r="H71" s="14">
        <f t="shared" si="17"/>
        <v>3.141E-2</v>
      </c>
      <c r="I71" s="3">
        <v>2.8240000000000001E-2</v>
      </c>
      <c r="J71" s="10">
        <f t="shared" si="18"/>
        <v>2.1999999999999999E-2</v>
      </c>
      <c r="K71" s="14">
        <f t="shared" si="19"/>
        <v>3.8240000000000003E-2</v>
      </c>
      <c r="L71" s="3">
        <v>1.685E-2</v>
      </c>
      <c r="M71" s="10">
        <f t="shared" si="20"/>
        <v>1.294E-2</v>
      </c>
      <c r="N71" s="14">
        <f t="shared" si="21"/>
        <v>2.6849999999999999E-2</v>
      </c>
      <c r="O71" s="3">
        <v>1.908E-2</v>
      </c>
      <c r="P71" s="10">
        <f t="shared" si="22"/>
        <v>1.468E-2</v>
      </c>
      <c r="Q71" s="14">
        <f t="shared" si="23"/>
        <v>2.9080000000000002E-2</v>
      </c>
      <c r="R71" s="3">
        <v>2.197E-2</v>
      </c>
      <c r="S71" s="10">
        <f t="shared" si="24"/>
        <v>1.6760000000000001E-2</v>
      </c>
      <c r="T71" s="14">
        <f t="shared" si="25"/>
        <v>3.1969999999999998E-2</v>
      </c>
      <c r="U71" s="3">
        <v>2.419E-2</v>
      </c>
      <c r="V71" s="10">
        <f t="shared" si="26"/>
        <v>1.8939999999999999E-2</v>
      </c>
      <c r="W71" s="14">
        <f t="shared" si="27"/>
        <v>3.4189999999999998E-2</v>
      </c>
    </row>
    <row r="72" spans="2:23" x14ac:dyDescent="0.25">
      <c r="B72" s="4">
        <v>62</v>
      </c>
      <c r="C72" s="5">
        <v>2.2769999999999999E-2</v>
      </c>
      <c r="D72" s="11">
        <f t="shared" si="14"/>
        <v>1.7479999999999999E-2</v>
      </c>
      <c r="E72" s="15">
        <f t="shared" si="15"/>
        <v>3.2770000000000001E-2</v>
      </c>
      <c r="F72" s="5">
        <v>2.164E-2</v>
      </c>
      <c r="G72" s="11">
        <f t="shared" si="16"/>
        <v>1.6709999999999999E-2</v>
      </c>
      <c r="H72" s="15">
        <f t="shared" si="17"/>
        <v>3.1640000000000001E-2</v>
      </c>
      <c r="I72" s="5">
        <v>2.836E-2</v>
      </c>
      <c r="J72" s="11">
        <f t="shared" si="18"/>
        <v>2.2120000000000001E-2</v>
      </c>
      <c r="K72" s="15">
        <f t="shared" si="19"/>
        <v>3.8359999999999998E-2</v>
      </c>
      <c r="L72" s="5">
        <v>1.6990000000000002E-2</v>
      </c>
      <c r="M72" s="11">
        <f t="shared" si="20"/>
        <v>1.307E-2</v>
      </c>
      <c r="N72" s="15">
        <f t="shared" si="21"/>
        <v>2.699E-2</v>
      </c>
      <c r="O72" s="5">
        <v>1.933E-2</v>
      </c>
      <c r="P72" s="11">
        <f t="shared" si="22"/>
        <v>1.489E-2</v>
      </c>
      <c r="Q72" s="15">
        <f t="shared" si="23"/>
        <v>2.9329999999999998E-2</v>
      </c>
      <c r="R72" s="5">
        <v>2.2200000000000001E-2</v>
      </c>
      <c r="S72" s="11">
        <f t="shared" si="24"/>
        <v>1.6959999999999999E-2</v>
      </c>
      <c r="T72" s="15">
        <f t="shared" si="25"/>
        <v>3.2199999999999999E-2</v>
      </c>
      <c r="U72" s="5">
        <v>2.4379999999999999E-2</v>
      </c>
      <c r="V72" s="11">
        <f t="shared" si="26"/>
        <v>1.9099999999999999E-2</v>
      </c>
      <c r="W72" s="15">
        <f t="shared" si="27"/>
        <v>3.4380000000000001E-2</v>
      </c>
    </row>
    <row r="73" spans="2:23" x14ac:dyDescent="0.25">
      <c r="B73" s="4">
        <v>63</v>
      </c>
      <c r="C73" s="5">
        <v>2.298E-2</v>
      </c>
      <c r="D73" s="11">
        <f t="shared" si="14"/>
        <v>1.7670000000000002E-2</v>
      </c>
      <c r="E73" s="15">
        <f t="shared" si="15"/>
        <v>3.2980000000000002E-2</v>
      </c>
      <c r="F73" s="5">
        <v>2.1860000000000001E-2</v>
      </c>
      <c r="G73" s="11">
        <f t="shared" si="16"/>
        <v>1.6899999999999998E-2</v>
      </c>
      <c r="H73" s="15">
        <f t="shared" si="17"/>
        <v>3.1859999999999999E-2</v>
      </c>
      <c r="I73" s="5">
        <v>2.8479999999999998E-2</v>
      </c>
      <c r="J73" s="11">
        <f t="shared" si="18"/>
        <v>2.2239999999999999E-2</v>
      </c>
      <c r="K73" s="15">
        <f t="shared" si="19"/>
        <v>3.848E-2</v>
      </c>
      <c r="L73" s="5">
        <v>1.7129999999999999E-2</v>
      </c>
      <c r="M73" s="11">
        <f t="shared" si="20"/>
        <v>1.32E-2</v>
      </c>
      <c r="N73" s="15">
        <f t="shared" si="21"/>
        <v>2.7130000000000001E-2</v>
      </c>
      <c r="O73" s="5">
        <v>1.9570000000000001E-2</v>
      </c>
      <c r="P73" s="11">
        <f t="shared" si="22"/>
        <v>1.5100000000000001E-2</v>
      </c>
      <c r="Q73" s="15">
        <f t="shared" si="23"/>
        <v>2.9569999999999999E-2</v>
      </c>
      <c r="R73" s="5">
        <v>2.2409999999999999E-2</v>
      </c>
      <c r="S73" s="11">
        <f t="shared" si="24"/>
        <v>1.7149999999999999E-2</v>
      </c>
      <c r="T73" s="15">
        <f t="shared" si="25"/>
        <v>3.2410000000000001E-2</v>
      </c>
      <c r="U73" s="5">
        <v>2.4559999999999998E-2</v>
      </c>
      <c r="V73" s="11">
        <f t="shared" si="26"/>
        <v>1.9259999999999999E-2</v>
      </c>
      <c r="W73" s="15">
        <f t="shared" si="27"/>
        <v>3.456E-2</v>
      </c>
    </row>
    <row r="74" spans="2:23" x14ac:dyDescent="0.25">
      <c r="B74" s="4">
        <v>64</v>
      </c>
      <c r="C74" s="5">
        <v>2.3179999999999999E-2</v>
      </c>
      <c r="D74" s="11">
        <f t="shared" si="14"/>
        <v>1.7850000000000001E-2</v>
      </c>
      <c r="E74" s="15">
        <f t="shared" si="15"/>
        <v>3.3180000000000001E-2</v>
      </c>
      <c r="F74" s="5">
        <v>2.2069999999999999E-2</v>
      </c>
      <c r="G74" s="11">
        <f t="shared" si="16"/>
        <v>1.7090000000000001E-2</v>
      </c>
      <c r="H74" s="15">
        <f t="shared" si="17"/>
        <v>3.2070000000000001E-2</v>
      </c>
      <c r="I74" s="5">
        <v>2.8590000000000001E-2</v>
      </c>
      <c r="J74" s="11">
        <f t="shared" si="18"/>
        <v>2.2349999999999998E-2</v>
      </c>
      <c r="K74" s="15">
        <f t="shared" si="19"/>
        <v>3.8589999999999999E-2</v>
      </c>
      <c r="L74" s="5">
        <v>1.7270000000000001E-2</v>
      </c>
      <c r="M74" s="11">
        <f t="shared" si="20"/>
        <v>1.332E-2</v>
      </c>
      <c r="N74" s="15">
        <f t="shared" si="21"/>
        <v>2.7269999999999999E-2</v>
      </c>
      <c r="O74" s="5">
        <v>1.9800000000000002E-2</v>
      </c>
      <c r="P74" s="11">
        <f t="shared" si="22"/>
        <v>1.529E-2</v>
      </c>
      <c r="Q74" s="15">
        <f t="shared" si="23"/>
        <v>2.98E-2</v>
      </c>
      <c r="R74" s="5">
        <v>2.2620000000000001E-2</v>
      </c>
      <c r="S74" s="11">
        <f t="shared" si="24"/>
        <v>1.7340000000000001E-2</v>
      </c>
      <c r="T74" s="15">
        <f t="shared" si="25"/>
        <v>3.2620000000000003E-2</v>
      </c>
      <c r="U74" s="5">
        <v>2.4740000000000002E-2</v>
      </c>
      <c r="V74" s="11">
        <f t="shared" si="26"/>
        <v>1.942E-2</v>
      </c>
      <c r="W74" s="15">
        <f t="shared" si="27"/>
        <v>3.474E-2</v>
      </c>
    </row>
    <row r="75" spans="2:23" x14ac:dyDescent="0.25">
      <c r="B75" s="6">
        <v>65</v>
      </c>
      <c r="C75" s="7">
        <v>2.3380000000000001E-2</v>
      </c>
      <c r="D75" s="12">
        <f t="shared" ref="D75:D106" si="28">ROUND(IF(INDEX(RfrNoVaScenEUR,$B75)&lt;0,INDEX(RfrNoVaScenEUR,$B75)+INDEX(VaRunOffScenEUR,$B75),INDEX(RfrNoVaScenEUR,$B75) - INDEX(ShockDown,$B75)*ABS(INDEX(RfrNoVaScenEUR,$B75))+INDEX(VaRunOffScenEUR,$B75)),5)</f>
        <v>1.804E-2</v>
      </c>
      <c r="E75" s="16">
        <f t="shared" ref="E75:E106" si="29">ROUND(INDEX(RfrNoVaScenEUR,$B75) + MAX(0.01,INDEX(ShockUp,$B75)*ABS(INDEX(RfrNoVaScenEUR,$B75)))+INDEX(VaRunOffScenEUR,$B75),5)</f>
        <v>3.338E-2</v>
      </c>
      <c r="F75" s="7">
        <v>2.2280000000000001E-2</v>
      </c>
      <c r="G75" s="12">
        <f t="shared" ref="G75:G106" si="30">ROUND(IF(INDEX(RfrNoVaScenGBP,$B75)&lt;0,INDEX(RfrNoVaScenGBP,$B75)+INDEX(VaRunOffScenGBP,$B75),INDEX(RfrNoVaScenGBP,$B75) - INDEX(ShockDown,$B75)*ABS(INDEX(RfrNoVaScenGBP,$B75))+INDEX(VaRunOffScenGBP,$B75)),5)</f>
        <v>1.7270000000000001E-2</v>
      </c>
      <c r="H75" s="16">
        <f t="shared" ref="H75:H106" si="31">ROUND(INDEX(RfrNoVaScenGBP,$B75) + MAX(0.01,INDEX(ShockUp,$B75)*ABS(INDEX(RfrNoVaScenGBP,$B75)))+INDEX(VaRunOffScenGBP,$B75),5)</f>
        <v>3.2280000000000003E-2</v>
      </c>
      <c r="I75" s="7">
        <v>2.87E-2</v>
      </c>
      <c r="J75" s="12">
        <f t="shared" ref="J75:J106" si="32">ROUND(IF(INDEX(RfrNoVaScenUSD,$B75)&lt;0,INDEX(RfrNoVaScenUSD,$B75)+INDEX(VaRunOffScenUSD,$B75),INDEX(RfrNoVaScenUSD,$B75) - INDEX(ShockDown,$B75)*ABS(INDEX(RfrNoVaScenUSD,$B75))+INDEX(VaRunOffScenUSD,$B75)),5)</f>
        <v>2.2460000000000001E-2</v>
      </c>
      <c r="K75" s="16">
        <f t="shared" ref="K75:K106" si="33">ROUND(INDEX(RfrNoVaScenUSD,$B75) + MAX(0.01,INDEX(ShockUp,$B75)*ABS(INDEX(RfrNoVaScenUSD,$B75)))+INDEX(VaRunOffScenUSD,$B75),5)</f>
        <v>3.8699999999999998E-2</v>
      </c>
      <c r="L75" s="7">
        <v>1.7399999999999999E-2</v>
      </c>
      <c r="M75" s="12">
        <f t="shared" ref="M75:M106" si="34">ROUND(IF(INDEX(RfrNoVaScenCHF,$B75)&lt;0,INDEX(RfrNoVaScenCHF,$B75)+INDEX(VaRunOffScenCHF,$B75),INDEX(RfrNoVaScenCHF,$B75) - INDEX(ShockDown,$B75)*ABS(INDEX(RfrNoVaScenCHF,$B75))+INDEX(VaRunOffScenCHF,$B75)),5)</f>
        <v>1.3440000000000001E-2</v>
      </c>
      <c r="N75" s="16">
        <f t="shared" ref="N75:N106" si="35">ROUND(INDEX(RfrNoVaScenCHF,$B75) + MAX(0.01,INDEX(ShockUp,$B75)*ABS(INDEX(RfrNoVaScenCHF,$B75)))+INDEX(VaRunOffScenCHF,$B75),5)</f>
        <v>2.7400000000000001E-2</v>
      </c>
      <c r="O75" s="7">
        <v>2.0029999999999999E-2</v>
      </c>
      <c r="P75" s="12">
        <f t="shared" ref="P75:P106" si="36">ROUND(IF(INDEX(RfrNoVaScenJPY,$B75)&lt;0,INDEX(RfrNoVaScenJPY,$B75)+INDEX(VaRunOffScenJPY,$B75),INDEX(RfrNoVaScenJPY,$B75) - INDEX(ShockDown,$B75)*ABS(INDEX(RfrNoVaScenJPY,$B75))+INDEX(VaRunOffScenJPY,$B75)),5)</f>
        <v>1.549E-2</v>
      </c>
      <c r="Q75" s="16">
        <f t="shared" ref="Q75:Q106" si="37">ROUND(INDEX(RfrNoVaScenJPY,$B75) + MAX(0.01,INDEX(ShockUp,$B75)*ABS(INDEX(RfrNoVaScenJPY,$B75)))+INDEX(VaRunOffScenJPY,$B75),5)</f>
        <v>3.0030000000000001E-2</v>
      </c>
      <c r="R75" s="7">
        <v>2.283E-2</v>
      </c>
      <c r="S75" s="12">
        <f t="shared" ref="S75:S106" si="38">ROUND(IF(INDEX(RfrNoVaScenBGN,$B75)&lt;0,INDEX(RfrNoVaScenBGN,$B75)+INDEX(VaRunOffScenBGN,$B75),INDEX(RfrNoVaScenBGN,$B75) - INDEX(ShockDown,$B75)*ABS(INDEX(RfrNoVaScenBGN,$B75))+INDEX(VaRunOffScenBGN,$B75)),5)</f>
        <v>1.753E-2</v>
      </c>
      <c r="T75" s="16">
        <f t="shared" ref="T75:T106" si="39">ROUND(INDEX(RfrNoVaScenBGN,$B75) + MAX(0.01,INDEX(ShockUp,$B75)*ABS(INDEX(RfrNoVaScenBGN,$B75)))+INDEX(VaRunOffScenBGN,$B75),5)</f>
        <v>3.2829999999999998E-2</v>
      </c>
      <c r="U75" s="7">
        <v>2.4910000000000002E-2</v>
      </c>
      <c r="V75" s="12">
        <f t="shared" ref="V75:V106" si="40">ROUND(IF(INDEX(RfrNoVaScenDKK,$B75)&lt;0,INDEX(RfrNoVaScenDKK,$B75)+INDEX(VaRunOffScenDKK,$B75),INDEX(RfrNoVaScenDKK,$B75) - INDEX(ShockDown,$B75)*ABS(INDEX(RfrNoVaScenDKK,$B75))+INDEX(VaRunOffScenDKK,$B75)),5)</f>
        <v>1.958E-2</v>
      </c>
      <c r="W75" s="16">
        <f t="shared" ref="W75:W106" si="41">ROUND(INDEX(RfrNoVaScenDKK,$B75) + MAX(0.01,INDEX(ShockUp,$B75)*ABS(INDEX(RfrNoVaScenDKK,$B75)))+INDEX(VaRunOffScenDKK,$B75),5)</f>
        <v>3.4909999999999997E-2</v>
      </c>
    </row>
    <row r="76" spans="2:23" x14ac:dyDescent="0.25">
      <c r="B76" s="4">
        <v>66</v>
      </c>
      <c r="C76" s="5">
        <v>2.3570000000000001E-2</v>
      </c>
      <c r="D76" s="11">
        <f t="shared" si="28"/>
        <v>1.821E-2</v>
      </c>
      <c r="E76" s="15">
        <f t="shared" si="29"/>
        <v>3.3570000000000003E-2</v>
      </c>
      <c r="F76" s="5">
        <v>2.249E-2</v>
      </c>
      <c r="G76" s="11">
        <f t="shared" si="30"/>
        <v>1.746E-2</v>
      </c>
      <c r="H76" s="15">
        <f t="shared" si="31"/>
        <v>3.2489999999999998E-2</v>
      </c>
      <c r="I76" s="5">
        <v>2.8809999999999999E-2</v>
      </c>
      <c r="J76" s="11">
        <f t="shared" si="32"/>
        <v>2.2579999999999999E-2</v>
      </c>
      <c r="K76" s="15">
        <f t="shared" si="33"/>
        <v>3.8809999999999997E-2</v>
      </c>
      <c r="L76" s="5">
        <v>1.753E-2</v>
      </c>
      <c r="M76" s="11">
        <f t="shared" si="34"/>
        <v>1.3559999999999999E-2</v>
      </c>
      <c r="N76" s="15">
        <f t="shared" si="35"/>
        <v>2.7529999999999999E-2</v>
      </c>
      <c r="O76" s="5">
        <v>2.026E-2</v>
      </c>
      <c r="P76" s="11">
        <f t="shared" si="36"/>
        <v>1.5699999999999999E-2</v>
      </c>
      <c r="Q76" s="15">
        <f t="shared" si="37"/>
        <v>3.0259999999999999E-2</v>
      </c>
      <c r="R76" s="5">
        <v>2.3029999999999998E-2</v>
      </c>
      <c r="S76" s="11">
        <f t="shared" si="38"/>
        <v>1.771E-2</v>
      </c>
      <c r="T76" s="15">
        <f t="shared" si="39"/>
        <v>3.3029999999999997E-2</v>
      </c>
      <c r="U76" s="5">
        <v>2.5080000000000002E-2</v>
      </c>
      <c r="V76" s="11">
        <f t="shared" si="40"/>
        <v>1.9730000000000001E-2</v>
      </c>
      <c r="W76" s="15">
        <f t="shared" si="41"/>
        <v>3.508E-2</v>
      </c>
    </row>
    <row r="77" spans="2:23" x14ac:dyDescent="0.25">
      <c r="B77" s="4">
        <v>67</v>
      </c>
      <c r="C77" s="5">
        <v>2.375E-2</v>
      </c>
      <c r="D77" s="11">
        <f t="shared" si="28"/>
        <v>1.8380000000000001E-2</v>
      </c>
      <c r="E77" s="15">
        <f t="shared" si="29"/>
        <v>3.3750000000000002E-2</v>
      </c>
      <c r="F77" s="5">
        <v>2.2689999999999998E-2</v>
      </c>
      <c r="G77" s="11">
        <f t="shared" si="30"/>
        <v>1.7639999999999999E-2</v>
      </c>
      <c r="H77" s="15">
        <f t="shared" si="31"/>
        <v>3.2689999999999997E-2</v>
      </c>
      <c r="I77" s="5">
        <v>2.8920000000000001E-2</v>
      </c>
      <c r="J77" s="11">
        <f t="shared" si="32"/>
        <v>2.2689999999999998E-2</v>
      </c>
      <c r="K77" s="15">
        <f t="shared" si="33"/>
        <v>3.8920000000000003E-2</v>
      </c>
      <c r="L77" s="5">
        <v>1.7659999999999999E-2</v>
      </c>
      <c r="M77" s="11">
        <f t="shared" si="34"/>
        <v>1.3690000000000001E-2</v>
      </c>
      <c r="N77" s="15">
        <f t="shared" si="35"/>
        <v>2.7660000000000001E-2</v>
      </c>
      <c r="O77" s="5">
        <v>2.0469999999999999E-2</v>
      </c>
      <c r="P77" s="11">
        <f t="shared" si="36"/>
        <v>1.5879999999999998E-2</v>
      </c>
      <c r="Q77" s="15">
        <f t="shared" si="37"/>
        <v>3.0470000000000001E-2</v>
      </c>
      <c r="R77" s="5">
        <v>2.3220000000000001E-2</v>
      </c>
      <c r="S77" s="11">
        <f t="shared" si="38"/>
        <v>1.789E-2</v>
      </c>
      <c r="T77" s="15">
        <f t="shared" si="39"/>
        <v>3.322E-2</v>
      </c>
      <c r="U77" s="5">
        <v>2.5239999999999999E-2</v>
      </c>
      <c r="V77" s="11">
        <f t="shared" si="40"/>
        <v>1.9869999999999999E-2</v>
      </c>
      <c r="W77" s="15">
        <f t="shared" si="41"/>
        <v>3.524E-2</v>
      </c>
    </row>
    <row r="78" spans="2:23" x14ac:dyDescent="0.25">
      <c r="B78" s="4">
        <v>68</v>
      </c>
      <c r="C78" s="5">
        <v>2.393E-2</v>
      </c>
      <c r="D78" s="11">
        <f t="shared" si="28"/>
        <v>1.8540000000000001E-2</v>
      </c>
      <c r="E78" s="15">
        <f t="shared" si="29"/>
        <v>3.3930000000000002E-2</v>
      </c>
      <c r="F78" s="5">
        <v>2.2880000000000001E-2</v>
      </c>
      <c r="G78" s="11">
        <f t="shared" si="30"/>
        <v>1.7809999999999999E-2</v>
      </c>
      <c r="H78" s="15">
        <f t="shared" si="31"/>
        <v>3.288E-2</v>
      </c>
      <c r="I78" s="5">
        <v>2.9020000000000001E-2</v>
      </c>
      <c r="J78" s="11">
        <f t="shared" si="32"/>
        <v>2.2800000000000001E-2</v>
      </c>
      <c r="K78" s="15">
        <f t="shared" si="33"/>
        <v>3.9019999999999999E-2</v>
      </c>
      <c r="L78" s="5">
        <v>1.7780000000000001E-2</v>
      </c>
      <c r="M78" s="11">
        <f t="shared" si="34"/>
        <v>1.38E-2</v>
      </c>
      <c r="N78" s="15">
        <f t="shared" si="35"/>
        <v>2.7779999999999999E-2</v>
      </c>
      <c r="O78" s="5">
        <v>2.068E-2</v>
      </c>
      <c r="P78" s="11">
        <f t="shared" si="36"/>
        <v>1.6070000000000001E-2</v>
      </c>
      <c r="Q78" s="15">
        <f t="shared" si="37"/>
        <v>3.0679999999999999E-2</v>
      </c>
      <c r="R78" s="5">
        <v>2.3400000000000001E-2</v>
      </c>
      <c r="S78" s="11">
        <f t="shared" si="38"/>
        <v>1.806E-2</v>
      </c>
      <c r="T78" s="15">
        <f t="shared" si="39"/>
        <v>3.3399999999999999E-2</v>
      </c>
      <c r="U78" s="5">
        <v>2.5399999999999999E-2</v>
      </c>
      <c r="V78" s="11">
        <f t="shared" si="40"/>
        <v>2.002E-2</v>
      </c>
      <c r="W78" s="15">
        <f t="shared" si="41"/>
        <v>3.5400000000000001E-2</v>
      </c>
    </row>
    <row r="79" spans="2:23" x14ac:dyDescent="0.25">
      <c r="B79" s="4">
        <v>69</v>
      </c>
      <c r="C79" s="5">
        <v>2.41E-2</v>
      </c>
      <c r="D79" s="11">
        <f t="shared" si="28"/>
        <v>1.8700000000000001E-2</v>
      </c>
      <c r="E79" s="15">
        <f t="shared" si="29"/>
        <v>3.4099999999999998E-2</v>
      </c>
      <c r="F79" s="5">
        <v>2.307E-2</v>
      </c>
      <c r="G79" s="11">
        <f t="shared" si="30"/>
        <v>1.7989999999999999E-2</v>
      </c>
      <c r="H79" s="15">
        <f t="shared" si="31"/>
        <v>3.3070000000000002E-2</v>
      </c>
      <c r="I79" s="5">
        <v>2.912E-2</v>
      </c>
      <c r="J79" s="11">
        <f t="shared" si="32"/>
        <v>2.29E-2</v>
      </c>
      <c r="K79" s="15">
        <f t="shared" si="33"/>
        <v>3.9120000000000002E-2</v>
      </c>
      <c r="L79" s="5">
        <v>1.7899999999999999E-2</v>
      </c>
      <c r="M79" s="11">
        <f t="shared" si="34"/>
        <v>1.391E-2</v>
      </c>
      <c r="N79" s="15">
        <f t="shared" si="35"/>
        <v>2.7900000000000001E-2</v>
      </c>
      <c r="O79" s="5">
        <v>2.0889999999999999E-2</v>
      </c>
      <c r="P79" s="11">
        <f t="shared" si="36"/>
        <v>1.6250000000000001E-2</v>
      </c>
      <c r="Q79" s="15">
        <f t="shared" si="37"/>
        <v>3.0890000000000001E-2</v>
      </c>
      <c r="R79" s="5">
        <v>2.358E-2</v>
      </c>
      <c r="S79" s="11">
        <f t="shared" si="38"/>
        <v>1.823E-2</v>
      </c>
      <c r="T79" s="15">
        <f t="shared" si="39"/>
        <v>3.3579999999999999E-2</v>
      </c>
      <c r="U79" s="5">
        <v>2.555E-2</v>
      </c>
      <c r="V79" s="11">
        <f t="shared" si="40"/>
        <v>2.0160000000000001E-2</v>
      </c>
      <c r="W79" s="15">
        <f t="shared" si="41"/>
        <v>3.5549999999999998E-2</v>
      </c>
    </row>
    <row r="80" spans="2:23" x14ac:dyDescent="0.25">
      <c r="B80" s="6">
        <v>70</v>
      </c>
      <c r="C80" s="7">
        <v>2.427E-2</v>
      </c>
      <c r="D80" s="12">
        <f t="shared" si="28"/>
        <v>1.8870000000000001E-2</v>
      </c>
      <c r="E80" s="16">
        <f t="shared" si="29"/>
        <v>3.4270000000000002E-2</v>
      </c>
      <c r="F80" s="7">
        <v>2.325E-2</v>
      </c>
      <c r="G80" s="12">
        <f t="shared" si="30"/>
        <v>1.8149999999999999E-2</v>
      </c>
      <c r="H80" s="16">
        <f t="shared" si="31"/>
        <v>3.3250000000000002E-2</v>
      </c>
      <c r="I80" s="7">
        <v>2.921E-2</v>
      </c>
      <c r="J80" s="12">
        <f t="shared" si="32"/>
        <v>2.3E-2</v>
      </c>
      <c r="K80" s="16">
        <f t="shared" si="33"/>
        <v>3.9210000000000002E-2</v>
      </c>
      <c r="L80" s="7">
        <v>1.8010000000000002E-2</v>
      </c>
      <c r="M80" s="12">
        <f t="shared" si="34"/>
        <v>1.4019999999999999E-2</v>
      </c>
      <c r="N80" s="16">
        <f t="shared" si="35"/>
        <v>2.801E-2</v>
      </c>
      <c r="O80" s="7">
        <v>2.1080000000000002E-2</v>
      </c>
      <c r="P80" s="12">
        <f t="shared" si="36"/>
        <v>1.643E-2</v>
      </c>
      <c r="Q80" s="16">
        <f t="shared" si="37"/>
        <v>3.108E-2</v>
      </c>
      <c r="R80" s="7">
        <v>2.376E-2</v>
      </c>
      <c r="S80" s="12">
        <f t="shared" si="38"/>
        <v>1.84E-2</v>
      </c>
      <c r="T80" s="16">
        <f t="shared" si="39"/>
        <v>3.3759999999999998E-2</v>
      </c>
      <c r="U80" s="7">
        <v>2.5700000000000001E-2</v>
      </c>
      <c r="V80" s="12">
        <f t="shared" si="40"/>
        <v>2.0299999999999999E-2</v>
      </c>
      <c r="W80" s="16">
        <f t="shared" si="41"/>
        <v>3.5700000000000003E-2</v>
      </c>
    </row>
    <row r="81" spans="2:23" x14ac:dyDescent="0.25">
      <c r="B81" s="4">
        <v>71</v>
      </c>
      <c r="C81" s="5">
        <v>2.443E-2</v>
      </c>
      <c r="D81" s="11">
        <f t="shared" si="28"/>
        <v>1.9019999999999999E-2</v>
      </c>
      <c r="E81" s="15">
        <f t="shared" si="29"/>
        <v>3.4430000000000002E-2</v>
      </c>
      <c r="F81" s="5">
        <v>2.342E-2</v>
      </c>
      <c r="G81" s="11">
        <f t="shared" si="30"/>
        <v>1.831E-2</v>
      </c>
      <c r="H81" s="15">
        <f t="shared" si="31"/>
        <v>3.3419999999999998E-2</v>
      </c>
      <c r="I81" s="5">
        <v>2.9309999999999999E-2</v>
      </c>
      <c r="J81" s="11">
        <f t="shared" si="32"/>
        <v>2.3109999999999999E-2</v>
      </c>
      <c r="K81" s="15">
        <f t="shared" si="33"/>
        <v>3.9309999999999998E-2</v>
      </c>
      <c r="L81" s="5">
        <v>1.8120000000000001E-2</v>
      </c>
      <c r="M81" s="11">
        <f t="shared" si="34"/>
        <v>1.413E-2</v>
      </c>
      <c r="N81" s="15">
        <f t="shared" si="35"/>
        <v>2.8119999999999999E-2</v>
      </c>
      <c r="O81" s="5">
        <v>2.128E-2</v>
      </c>
      <c r="P81" s="11">
        <f t="shared" si="36"/>
        <v>1.661E-2</v>
      </c>
      <c r="Q81" s="15">
        <f t="shared" si="37"/>
        <v>3.1280000000000002E-2</v>
      </c>
      <c r="R81" s="5">
        <v>2.393E-2</v>
      </c>
      <c r="S81" s="11">
        <f t="shared" si="38"/>
        <v>1.856E-2</v>
      </c>
      <c r="T81" s="15">
        <f t="shared" si="39"/>
        <v>3.3930000000000002E-2</v>
      </c>
      <c r="U81" s="5">
        <v>2.5839999999999998E-2</v>
      </c>
      <c r="V81" s="11">
        <f t="shared" si="40"/>
        <v>2.044E-2</v>
      </c>
      <c r="W81" s="15">
        <f t="shared" si="41"/>
        <v>3.5839999999999997E-2</v>
      </c>
    </row>
    <row r="82" spans="2:23" x14ac:dyDescent="0.25">
      <c r="B82" s="4">
        <v>72</v>
      </c>
      <c r="C82" s="5">
        <v>2.4590000000000001E-2</v>
      </c>
      <c r="D82" s="11">
        <f t="shared" si="28"/>
        <v>1.917E-2</v>
      </c>
      <c r="E82" s="15">
        <f t="shared" si="29"/>
        <v>3.4590000000000003E-2</v>
      </c>
      <c r="F82" s="5">
        <v>2.3599999999999999E-2</v>
      </c>
      <c r="G82" s="11">
        <f t="shared" si="30"/>
        <v>1.848E-2</v>
      </c>
      <c r="H82" s="15">
        <f t="shared" si="31"/>
        <v>3.3599999999999998E-2</v>
      </c>
      <c r="I82" s="5">
        <v>2.9399999999999999E-2</v>
      </c>
      <c r="J82" s="11">
        <f t="shared" si="32"/>
        <v>2.3210000000000001E-2</v>
      </c>
      <c r="K82" s="15">
        <f t="shared" si="33"/>
        <v>3.9399999999999998E-2</v>
      </c>
      <c r="L82" s="5">
        <v>1.823E-2</v>
      </c>
      <c r="M82" s="11">
        <f t="shared" si="34"/>
        <v>1.423E-2</v>
      </c>
      <c r="N82" s="15">
        <f t="shared" si="35"/>
        <v>2.8230000000000002E-2</v>
      </c>
      <c r="O82" s="5">
        <v>2.147E-2</v>
      </c>
      <c r="P82" s="11">
        <f t="shared" si="36"/>
        <v>1.678E-2</v>
      </c>
      <c r="Q82" s="15">
        <f t="shared" si="37"/>
        <v>3.1469999999999998E-2</v>
      </c>
      <c r="R82" s="5">
        <v>2.41E-2</v>
      </c>
      <c r="S82" s="11">
        <f t="shared" si="38"/>
        <v>1.8720000000000001E-2</v>
      </c>
      <c r="T82" s="15">
        <f t="shared" si="39"/>
        <v>3.4099999999999998E-2</v>
      </c>
      <c r="U82" s="5">
        <v>2.598E-2</v>
      </c>
      <c r="V82" s="11">
        <f t="shared" si="40"/>
        <v>2.0570000000000001E-2</v>
      </c>
      <c r="W82" s="15">
        <f t="shared" si="41"/>
        <v>3.5979999999999998E-2</v>
      </c>
    </row>
    <row r="83" spans="2:23" x14ac:dyDescent="0.25">
      <c r="B83" s="4">
        <v>73</v>
      </c>
      <c r="C83" s="5">
        <v>2.4750000000000001E-2</v>
      </c>
      <c r="D83" s="11">
        <f t="shared" si="28"/>
        <v>1.933E-2</v>
      </c>
      <c r="E83" s="15">
        <f t="shared" si="29"/>
        <v>3.4750000000000003E-2</v>
      </c>
      <c r="F83" s="5">
        <v>2.3769999999999999E-2</v>
      </c>
      <c r="G83" s="11">
        <f t="shared" si="30"/>
        <v>1.864E-2</v>
      </c>
      <c r="H83" s="15">
        <f t="shared" si="31"/>
        <v>3.3770000000000001E-2</v>
      </c>
      <c r="I83" s="5">
        <v>2.9489999999999999E-2</v>
      </c>
      <c r="J83" s="11">
        <f t="shared" si="32"/>
        <v>2.3310000000000001E-2</v>
      </c>
      <c r="K83" s="15">
        <f t="shared" si="33"/>
        <v>3.9489999999999997E-2</v>
      </c>
      <c r="L83" s="5">
        <v>1.8339999999999999E-2</v>
      </c>
      <c r="M83" s="11">
        <f t="shared" si="34"/>
        <v>1.434E-2</v>
      </c>
      <c r="N83" s="15">
        <f t="shared" si="35"/>
        <v>2.8340000000000001E-2</v>
      </c>
      <c r="O83" s="5">
        <v>2.1649999999999999E-2</v>
      </c>
      <c r="P83" s="11">
        <f t="shared" si="36"/>
        <v>1.694E-2</v>
      </c>
      <c r="Q83" s="15">
        <f t="shared" si="37"/>
        <v>3.1649999999999998E-2</v>
      </c>
      <c r="R83" s="5">
        <v>2.426E-2</v>
      </c>
      <c r="S83" s="11">
        <f t="shared" si="38"/>
        <v>1.8880000000000001E-2</v>
      </c>
      <c r="T83" s="15">
        <f t="shared" si="39"/>
        <v>3.4259999999999999E-2</v>
      </c>
      <c r="U83" s="5">
        <v>2.6120000000000001E-2</v>
      </c>
      <c r="V83" s="11">
        <f t="shared" si="40"/>
        <v>2.0709999999999999E-2</v>
      </c>
      <c r="W83" s="15">
        <f t="shared" si="41"/>
        <v>3.6119999999999999E-2</v>
      </c>
    </row>
    <row r="84" spans="2:23" x14ac:dyDescent="0.25">
      <c r="B84" s="4">
        <v>74</v>
      </c>
      <c r="C84" s="5">
        <v>2.4899999999999999E-2</v>
      </c>
      <c r="D84" s="11">
        <f t="shared" si="28"/>
        <v>1.9480000000000001E-2</v>
      </c>
      <c r="E84" s="15">
        <f t="shared" si="29"/>
        <v>3.49E-2</v>
      </c>
      <c r="F84" s="5">
        <v>2.393E-2</v>
      </c>
      <c r="G84" s="11">
        <f t="shared" si="30"/>
        <v>1.8790000000000001E-2</v>
      </c>
      <c r="H84" s="15">
        <f t="shared" si="31"/>
        <v>3.3930000000000002E-2</v>
      </c>
      <c r="I84" s="5">
        <v>2.9569999999999999E-2</v>
      </c>
      <c r="J84" s="11">
        <f t="shared" si="32"/>
        <v>2.3400000000000001E-2</v>
      </c>
      <c r="K84" s="15">
        <f t="shared" si="33"/>
        <v>3.9570000000000001E-2</v>
      </c>
      <c r="L84" s="5">
        <v>1.8440000000000002E-2</v>
      </c>
      <c r="M84" s="11">
        <f t="shared" si="34"/>
        <v>1.444E-2</v>
      </c>
      <c r="N84" s="15">
        <f t="shared" si="35"/>
        <v>2.844E-2</v>
      </c>
      <c r="O84" s="5">
        <v>2.1829999999999999E-2</v>
      </c>
      <c r="P84" s="11">
        <f t="shared" si="36"/>
        <v>1.711E-2</v>
      </c>
      <c r="Q84" s="15">
        <f t="shared" si="37"/>
        <v>3.1829999999999997E-2</v>
      </c>
      <c r="R84" s="5">
        <v>2.4420000000000001E-2</v>
      </c>
      <c r="S84" s="11">
        <f t="shared" si="38"/>
        <v>1.9029999999999998E-2</v>
      </c>
      <c r="T84" s="15">
        <f t="shared" si="39"/>
        <v>3.4419999999999999E-2</v>
      </c>
      <c r="U84" s="5">
        <v>2.6249999999999999E-2</v>
      </c>
      <c r="V84" s="11">
        <f t="shared" si="40"/>
        <v>2.0830000000000001E-2</v>
      </c>
      <c r="W84" s="15">
        <f t="shared" si="41"/>
        <v>3.6249999999999998E-2</v>
      </c>
    </row>
    <row r="85" spans="2:23" ht="15.75" thickBot="1" x14ac:dyDescent="0.3">
      <c r="B85" s="6">
        <v>75</v>
      </c>
      <c r="C85" s="7">
        <v>2.5049999999999999E-2</v>
      </c>
      <c r="D85" s="12">
        <f t="shared" si="28"/>
        <v>1.9619999999999999E-2</v>
      </c>
      <c r="E85" s="16">
        <f t="shared" si="29"/>
        <v>3.5049999999999998E-2</v>
      </c>
      <c r="F85" s="7">
        <v>2.409E-2</v>
      </c>
      <c r="G85" s="12">
        <f t="shared" si="30"/>
        <v>1.8939999999999999E-2</v>
      </c>
      <c r="H85" s="16">
        <f t="shared" si="31"/>
        <v>3.4090000000000002E-2</v>
      </c>
      <c r="I85" s="7">
        <v>2.9659999999999999E-2</v>
      </c>
      <c r="J85" s="12">
        <f t="shared" si="32"/>
        <v>2.351E-2</v>
      </c>
      <c r="K85" s="16">
        <f t="shared" si="33"/>
        <v>3.9660000000000001E-2</v>
      </c>
      <c r="L85" s="7">
        <v>1.8540000000000001E-2</v>
      </c>
      <c r="M85" s="12">
        <f t="shared" si="34"/>
        <v>1.4540000000000001E-2</v>
      </c>
      <c r="N85" s="16">
        <f t="shared" si="35"/>
        <v>2.8539999999999999E-2</v>
      </c>
      <c r="O85" s="7">
        <v>2.1999999999999999E-2</v>
      </c>
      <c r="P85" s="12">
        <f t="shared" si="36"/>
        <v>1.7270000000000001E-2</v>
      </c>
      <c r="Q85" s="16">
        <f t="shared" si="37"/>
        <v>3.2000000000000001E-2</v>
      </c>
      <c r="R85" s="7">
        <v>2.4570000000000002E-2</v>
      </c>
      <c r="S85" s="12">
        <f t="shared" si="38"/>
        <v>1.9179999999999999E-2</v>
      </c>
      <c r="T85" s="16">
        <f t="shared" si="39"/>
        <v>3.4569999999999997E-2</v>
      </c>
      <c r="U85" s="7">
        <v>2.6380000000000001E-2</v>
      </c>
      <c r="V85" s="12">
        <f t="shared" si="40"/>
        <v>2.0959999999999999E-2</v>
      </c>
      <c r="W85" s="16">
        <f t="shared" si="41"/>
        <v>3.6380000000000003E-2</v>
      </c>
    </row>
    <row r="86" spans="2:23" x14ac:dyDescent="0.25">
      <c r="B86" s="2">
        <v>76</v>
      </c>
      <c r="C86" s="3">
        <v>2.5190000000000001E-2</v>
      </c>
      <c r="D86" s="10">
        <f t="shared" si="28"/>
        <v>1.976E-2</v>
      </c>
      <c r="E86" s="14">
        <f t="shared" si="29"/>
        <v>3.5189999999999999E-2</v>
      </c>
      <c r="F86" s="3">
        <v>2.4240000000000001E-2</v>
      </c>
      <c r="G86" s="10">
        <f t="shared" si="30"/>
        <v>1.9089999999999999E-2</v>
      </c>
      <c r="H86" s="14">
        <f t="shared" si="31"/>
        <v>3.424E-2</v>
      </c>
      <c r="I86" s="3">
        <v>2.9739999999999999E-2</v>
      </c>
      <c r="J86" s="10">
        <f t="shared" si="32"/>
        <v>2.3599999999999999E-2</v>
      </c>
      <c r="K86" s="14">
        <f t="shared" si="33"/>
        <v>3.9739999999999998E-2</v>
      </c>
      <c r="L86" s="3">
        <v>1.864E-2</v>
      </c>
      <c r="M86" s="10">
        <f t="shared" si="34"/>
        <v>1.464E-2</v>
      </c>
      <c r="N86" s="14">
        <f t="shared" si="35"/>
        <v>2.8639999999999999E-2</v>
      </c>
      <c r="O86" s="3">
        <v>2.2169999999999999E-2</v>
      </c>
      <c r="P86" s="10">
        <f t="shared" si="36"/>
        <v>1.7430000000000001E-2</v>
      </c>
      <c r="Q86" s="14">
        <f t="shared" si="37"/>
        <v>3.2169999999999997E-2</v>
      </c>
      <c r="R86" s="3">
        <v>2.4719999999999999E-2</v>
      </c>
      <c r="S86" s="10">
        <f t="shared" si="38"/>
        <v>1.933E-2</v>
      </c>
      <c r="T86" s="14">
        <f t="shared" si="39"/>
        <v>3.4720000000000001E-2</v>
      </c>
      <c r="U86" s="3">
        <v>2.6509999999999999E-2</v>
      </c>
      <c r="V86" s="10">
        <f t="shared" si="40"/>
        <v>2.1090000000000001E-2</v>
      </c>
      <c r="W86" s="14">
        <f t="shared" si="41"/>
        <v>3.6510000000000001E-2</v>
      </c>
    </row>
    <row r="87" spans="2:23" x14ac:dyDescent="0.25">
      <c r="B87" s="4">
        <v>77</v>
      </c>
      <c r="C87" s="5">
        <v>2.5329999999999998E-2</v>
      </c>
      <c r="D87" s="11">
        <f t="shared" si="28"/>
        <v>1.9910000000000001E-2</v>
      </c>
      <c r="E87" s="15">
        <f t="shared" si="29"/>
        <v>3.533E-2</v>
      </c>
      <c r="F87" s="5">
        <v>2.4389999999999998E-2</v>
      </c>
      <c r="G87" s="11">
        <f t="shared" si="30"/>
        <v>1.9230000000000001E-2</v>
      </c>
      <c r="H87" s="15">
        <f t="shared" si="31"/>
        <v>3.4389999999999997E-2</v>
      </c>
      <c r="I87" s="5">
        <v>2.9819999999999999E-2</v>
      </c>
      <c r="J87" s="11">
        <f t="shared" si="32"/>
        <v>2.3689999999999999E-2</v>
      </c>
      <c r="K87" s="15">
        <f t="shared" si="33"/>
        <v>3.9820000000000001E-2</v>
      </c>
      <c r="L87" s="5">
        <v>1.873E-2</v>
      </c>
      <c r="M87" s="11">
        <f t="shared" si="34"/>
        <v>1.474E-2</v>
      </c>
      <c r="N87" s="15">
        <f t="shared" si="35"/>
        <v>2.8729999999999999E-2</v>
      </c>
      <c r="O87" s="5">
        <v>2.2339999999999999E-2</v>
      </c>
      <c r="P87" s="11">
        <f t="shared" si="36"/>
        <v>1.7590000000000001E-2</v>
      </c>
      <c r="Q87" s="15">
        <f t="shared" si="37"/>
        <v>3.2340000000000001E-2</v>
      </c>
      <c r="R87" s="5">
        <v>2.487E-2</v>
      </c>
      <c r="S87" s="11">
        <f t="shared" si="38"/>
        <v>1.9480000000000001E-2</v>
      </c>
      <c r="T87" s="15">
        <f t="shared" si="39"/>
        <v>3.4869999999999998E-2</v>
      </c>
      <c r="U87" s="5">
        <v>2.6630000000000001E-2</v>
      </c>
      <c r="V87" s="11">
        <f t="shared" si="40"/>
        <v>2.121E-2</v>
      </c>
      <c r="W87" s="15">
        <f t="shared" si="41"/>
        <v>3.6630000000000003E-2</v>
      </c>
    </row>
    <row r="88" spans="2:23" x14ac:dyDescent="0.25">
      <c r="B88" s="4">
        <v>78</v>
      </c>
      <c r="C88" s="5">
        <v>2.547E-2</v>
      </c>
      <c r="D88" s="11">
        <f t="shared" si="28"/>
        <v>2.0049999999999998E-2</v>
      </c>
      <c r="E88" s="15">
        <f t="shared" si="29"/>
        <v>3.5470000000000002E-2</v>
      </c>
      <c r="F88" s="5">
        <v>2.4539999999999999E-2</v>
      </c>
      <c r="G88" s="11">
        <f t="shared" si="30"/>
        <v>1.9380000000000001E-2</v>
      </c>
      <c r="H88" s="15">
        <f t="shared" si="31"/>
        <v>3.4540000000000001E-2</v>
      </c>
      <c r="I88" s="5">
        <v>2.9899999999999999E-2</v>
      </c>
      <c r="J88" s="11">
        <f t="shared" si="32"/>
        <v>2.3789999999999999E-2</v>
      </c>
      <c r="K88" s="15">
        <f t="shared" si="33"/>
        <v>3.9899999999999998E-2</v>
      </c>
      <c r="L88" s="5">
        <v>1.883E-2</v>
      </c>
      <c r="M88" s="11">
        <f t="shared" si="34"/>
        <v>1.4840000000000001E-2</v>
      </c>
      <c r="N88" s="15">
        <f t="shared" si="35"/>
        <v>2.8830000000000001E-2</v>
      </c>
      <c r="O88" s="5">
        <v>2.2499999999999999E-2</v>
      </c>
      <c r="P88" s="11">
        <f t="shared" si="36"/>
        <v>1.7739999999999999E-2</v>
      </c>
      <c r="Q88" s="15">
        <f t="shared" si="37"/>
        <v>3.2500000000000001E-2</v>
      </c>
      <c r="R88" s="5">
        <v>2.5010000000000001E-2</v>
      </c>
      <c r="S88" s="11">
        <f t="shared" si="38"/>
        <v>1.9619999999999999E-2</v>
      </c>
      <c r="T88" s="15">
        <f t="shared" si="39"/>
        <v>3.5009999999999999E-2</v>
      </c>
      <c r="U88" s="5">
        <v>2.6749999999999999E-2</v>
      </c>
      <c r="V88" s="11">
        <f t="shared" si="40"/>
        <v>2.1329999999999998E-2</v>
      </c>
      <c r="W88" s="15">
        <f t="shared" si="41"/>
        <v>3.6749999999999998E-2</v>
      </c>
    </row>
    <row r="89" spans="2:23" x14ac:dyDescent="0.25">
      <c r="B89" s="4">
        <v>79</v>
      </c>
      <c r="C89" s="5">
        <v>2.5600000000000001E-2</v>
      </c>
      <c r="D89" s="11">
        <f t="shared" si="28"/>
        <v>2.018E-2</v>
      </c>
      <c r="E89" s="15">
        <f t="shared" si="29"/>
        <v>3.56E-2</v>
      </c>
      <c r="F89" s="5">
        <v>2.469E-2</v>
      </c>
      <c r="G89" s="11">
        <f t="shared" si="30"/>
        <v>1.9529999999999999E-2</v>
      </c>
      <c r="H89" s="15">
        <f t="shared" si="31"/>
        <v>3.4689999999999999E-2</v>
      </c>
      <c r="I89" s="5">
        <v>2.998E-2</v>
      </c>
      <c r="J89" s="11">
        <f t="shared" si="32"/>
        <v>2.3890000000000002E-2</v>
      </c>
      <c r="K89" s="15">
        <f t="shared" si="33"/>
        <v>3.9980000000000002E-2</v>
      </c>
      <c r="L89" s="5">
        <v>1.8919999999999999E-2</v>
      </c>
      <c r="M89" s="11">
        <f t="shared" si="34"/>
        <v>1.4930000000000001E-2</v>
      </c>
      <c r="N89" s="15">
        <f t="shared" si="35"/>
        <v>2.8920000000000001E-2</v>
      </c>
      <c r="O89" s="5">
        <v>2.265E-2</v>
      </c>
      <c r="P89" s="11">
        <f t="shared" si="36"/>
        <v>1.789E-2</v>
      </c>
      <c r="Q89" s="15">
        <f t="shared" si="37"/>
        <v>3.2649999999999998E-2</v>
      </c>
      <c r="R89" s="5">
        <v>2.5149999999999999E-2</v>
      </c>
      <c r="S89" s="11">
        <f t="shared" si="38"/>
        <v>1.976E-2</v>
      </c>
      <c r="T89" s="15">
        <f t="shared" si="39"/>
        <v>3.5150000000000001E-2</v>
      </c>
      <c r="U89" s="5">
        <v>2.6859999999999998E-2</v>
      </c>
      <c r="V89" s="11">
        <f t="shared" si="40"/>
        <v>2.145E-2</v>
      </c>
      <c r="W89" s="15">
        <f t="shared" si="41"/>
        <v>3.6859999999999997E-2</v>
      </c>
    </row>
    <row r="90" spans="2:23" x14ac:dyDescent="0.25">
      <c r="B90" s="6">
        <v>80</v>
      </c>
      <c r="C90" s="7">
        <v>2.5729999999999999E-2</v>
      </c>
      <c r="D90" s="12">
        <f t="shared" si="28"/>
        <v>2.0310000000000002E-2</v>
      </c>
      <c r="E90" s="16">
        <f t="shared" si="29"/>
        <v>3.5729999999999998E-2</v>
      </c>
      <c r="F90" s="7">
        <v>2.4830000000000001E-2</v>
      </c>
      <c r="G90" s="12">
        <f t="shared" si="30"/>
        <v>1.967E-2</v>
      </c>
      <c r="H90" s="16">
        <f t="shared" si="31"/>
        <v>3.483E-2</v>
      </c>
      <c r="I90" s="7">
        <v>3.005E-2</v>
      </c>
      <c r="J90" s="12">
        <f t="shared" si="32"/>
        <v>2.3970000000000002E-2</v>
      </c>
      <c r="K90" s="16">
        <f t="shared" si="33"/>
        <v>4.0050000000000002E-2</v>
      </c>
      <c r="L90" s="7">
        <v>1.9009999999999999E-2</v>
      </c>
      <c r="M90" s="12">
        <f t="shared" si="34"/>
        <v>1.503E-2</v>
      </c>
      <c r="N90" s="16">
        <f t="shared" si="35"/>
        <v>2.9010000000000001E-2</v>
      </c>
      <c r="O90" s="7">
        <v>2.281E-2</v>
      </c>
      <c r="P90" s="12">
        <f t="shared" si="36"/>
        <v>1.804E-2</v>
      </c>
      <c r="Q90" s="16">
        <f t="shared" si="37"/>
        <v>3.2809999999999999E-2</v>
      </c>
      <c r="R90" s="7">
        <v>2.528E-2</v>
      </c>
      <c r="S90" s="12">
        <f t="shared" si="38"/>
        <v>1.9900000000000001E-2</v>
      </c>
      <c r="T90" s="16">
        <f t="shared" si="39"/>
        <v>3.5279999999999999E-2</v>
      </c>
      <c r="U90" s="7">
        <v>2.6980000000000001E-2</v>
      </c>
      <c r="V90" s="12">
        <f t="shared" si="40"/>
        <v>2.1569999999999999E-2</v>
      </c>
      <c r="W90" s="16">
        <f t="shared" si="41"/>
        <v>3.6979999999999999E-2</v>
      </c>
    </row>
    <row r="91" spans="2:23" x14ac:dyDescent="0.25">
      <c r="B91" s="4">
        <v>81</v>
      </c>
      <c r="C91" s="5">
        <v>2.5850000000000001E-2</v>
      </c>
      <c r="D91" s="11">
        <f t="shared" si="28"/>
        <v>2.044E-2</v>
      </c>
      <c r="E91" s="15">
        <f t="shared" si="29"/>
        <v>3.585E-2</v>
      </c>
      <c r="F91" s="5">
        <v>2.496E-2</v>
      </c>
      <c r="G91" s="11">
        <f t="shared" si="30"/>
        <v>1.9800000000000002E-2</v>
      </c>
      <c r="H91" s="15">
        <f t="shared" si="31"/>
        <v>3.4959999999999998E-2</v>
      </c>
      <c r="I91" s="5">
        <v>3.0120000000000001E-2</v>
      </c>
      <c r="J91" s="11">
        <f t="shared" si="32"/>
        <v>2.4060000000000002E-2</v>
      </c>
      <c r="K91" s="15">
        <f t="shared" si="33"/>
        <v>4.0120000000000003E-2</v>
      </c>
      <c r="L91" s="5">
        <v>1.9089999999999999E-2</v>
      </c>
      <c r="M91" s="11">
        <f t="shared" si="34"/>
        <v>1.511E-2</v>
      </c>
      <c r="N91" s="15">
        <f t="shared" si="35"/>
        <v>2.9090000000000001E-2</v>
      </c>
      <c r="O91" s="5">
        <v>2.2960000000000001E-2</v>
      </c>
      <c r="P91" s="11">
        <f t="shared" si="36"/>
        <v>1.8190000000000001E-2</v>
      </c>
      <c r="Q91" s="15">
        <f t="shared" si="37"/>
        <v>3.2960000000000003E-2</v>
      </c>
      <c r="R91" s="5">
        <v>2.5409999999999999E-2</v>
      </c>
      <c r="S91" s="11">
        <f t="shared" si="38"/>
        <v>2.0029999999999999E-2</v>
      </c>
      <c r="T91" s="15">
        <f t="shared" si="39"/>
        <v>3.5409999999999997E-2</v>
      </c>
      <c r="U91" s="5">
        <v>2.7089999999999999E-2</v>
      </c>
      <c r="V91" s="11">
        <f t="shared" si="40"/>
        <v>2.1690000000000001E-2</v>
      </c>
      <c r="W91" s="15">
        <f t="shared" si="41"/>
        <v>3.7089999999999998E-2</v>
      </c>
    </row>
    <row r="92" spans="2:23" x14ac:dyDescent="0.25">
      <c r="B92" s="4">
        <v>82</v>
      </c>
      <c r="C92" s="5">
        <v>2.598E-2</v>
      </c>
      <c r="D92" s="11">
        <f t="shared" si="28"/>
        <v>2.0580000000000001E-2</v>
      </c>
      <c r="E92" s="15">
        <f t="shared" si="29"/>
        <v>3.5979999999999998E-2</v>
      </c>
      <c r="F92" s="5">
        <v>2.5100000000000001E-2</v>
      </c>
      <c r="G92" s="11">
        <f t="shared" si="30"/>
        <v>1.9939999999999999E-2</v>
      </c>
      <c r="H92" s="15">
        <f t="shared" si="31"/>
        <v>3.5099999999999999E-2</v>
      </c>
      <c r="I92" s="5">
        <v>3.0200000000000001E-2</v>
      </c>
      <c r="J92" s="11">
        <f t="shared" si="32"/>
        <v>2.4160000000000001E-2</v>
      </c>
      <c r="K92" s="15">
        <f t="shared" si="33"/>
        <v>4.02E-2</v>
      </c>
      <c r="L92" s="5">
        <v>1.917E-2</v>
      </c>
      <c r="M92" s="11">
        <f t="shared" si="34"/>
        <v>1.52E-2</v>
      </c>
      <c r="N92" s="15">
        <f t="shared" si="35"/>
        <v>2.9170000000000001E-2</v>
      </c>
      <c r="O92" s="5">
        <v>2.3099999999999999E-2</v>
      </c>
      <c r="P92" s="11">
        <f t="shared" si="36"/>
        <v>1.8319999999999999E-2</v>
      </c>
      <c r="Q92" s="15">
        <f t="shared" si="37"/>
        <v>3.3099999999999997E-2</v>
      </c>
      <c r="R92" s="5">
        <v>2.554E-2</v>
      </c>
      <c r="S92" s="11">
        <f t="shared" si="38"/>
        <v>2.017E-2</v>
      </c>
      <c r="T92" s="15">
        <f t="shared" si="39"/>
        <v>3.5540000000000002E-2</v>
      </c>
      <c r="U92" s="5">
        <v>2.7199999999999998E-2</v>
      </c>
      <c r="V92" s="11">
        <f t="shared" si="40"/>
        <v>2.18E-2</v>
      </c>
      <c r="W92" s="15">
        <f t="shared" si="41"/>
        <v>3.7199999999999997E-2</v>
      </c>
    </row>
    <row r="93" spans="2:23" x14ac:dyDescent="0.25">
      <c r="B93" s="4">
        <v>83</v>
      </c>
      <c r="C93" s="5">
        <v>2.6100000000000002E-2</v>
      </c>
      <c r="D93" s="11">
        <f t="shared" si="28"/>
        <v>2.07E-2</v>
      </c>
      <c r="E93" s="15">
        <f t="shared" si="29"/>
        <v>3.61E-2</v>
      </c>
      <c r="F93" s="5">
        <v>2.5229999999999999E-2</v>
      </c>
      <c r="G93" s="11">
        <f t="shared" si="30"/>
        <v>2.0070000000000001E-2</v>
      </c>
      <c r="H93" s="15">
        <f t="shared" si="31"/>
        <v>3.5229999999999997E-2</v>
      </c>
      <c r="I93" s="5">
        <v>3.0259999999999999E-2</v>
      </c>
      <c r="J93" s="11">
        <f t="shared" si="32"/>
        <v>2.4240000000000001E-2</v>
      </c>
      <c r="K93" s="15">
        <f t="shared" si="33"/>
        <v>4.0259999999999997E-2</v>
      </c>
      <c r="L93" s="5">
        <v>1.9259999999999999E-2</v>
      </c>
      <c r="M93" s="11">
        <f t="shared" si="34"/>
        <v>1.5299999999999999E-2</v>
      </c>
      <c r="N93" s="15">
        <f t="shared" si="35"/>
        <v>2.9260000000000001E-2</v>
      </c>
      <c r="O93" s="5">
        <v>2.324E-2</v>
      </c>
      <c r="P93" s="11">
        <f t="shared" si="36"/>
        <v>1.8460000000000001E-2</v>
      </c>
      <c r="Q93" s="15">
        <f t="shared" si="37"/>
        <v>3.3239999999999999E-2</v>
      </c>
      <c r="R93" s="5">
        <v>2.5669999999999998E-2</v>
      </c>
      <c r="S93" s="11">
        <f t="shared" si="38"/>
        <v>2.0299999999999999E-2</v>
      </c>
      <c r="T93" s="15">
        <f t="shared" si="39"/>
        <v>3.567E-2</v>
      </c>
      <c r="U93" s="5">
        <v>2.7300000000000001E-2</v>
      </c>
      <c r="V93" s="11">
        <f t="shared" si="40"/>
        <v>2.1909999999999999E-2</v>
      </c>
      <c r="W93" s="15">
        <f t="shared" si="41"/>
        <v>3.73E-2</v>
      </c>
    </row>
    <row r="94" spans="2:23" x14ac:dyDescent="0.25">
      <c r="B94" s="4">
        <v>84</v>
      </c>
      <c r="C94" s="5">
        <v>2.6210000000000001E-2</v>
      </c>
      <c r="D94" s="11">
        <f t="shared" si="28"/>
        <v>2.0820000000000002E-2</v>
      </c>
      <c r="E94" s="15">
        <f t="shared" si="29"/>
        <v>3.6209999999999999E-2</v>
      </c>
      <c r="F94" s="5">
        <v>2.5350000000000001E-2</v>
      </c>
      <c r="G94" s="11">
        <f t="shared" si="30"/>
        <v>2.0199999999999999E-2</v>
      </c>
      <c r="H94" s="15">
        <f t="shared" si="31"/>
        <v>3.5349999999999999E-2</v>
      </c>
      <c r="I94" s="5">
        <v>3.0329999999999999E-2</v>
      </c>
      <c r="J94" s="11">
        <f t="shared" si="32"/>
        <v>2.4320000000000001E-2</v>
      </c>
      <c r="K94" s="15">
        <f t="shared" si="33"/>
        <v>4.0329999999999998E-2</v>
      </c>
      <c r="L94" s="5">
        <v>1.934E-2</v>
      </c>
      <c r="M94" s="11">
        <f t="shared" si="34"/>
        <v>1.538E-2</v>
      </c>
      <c r="N94" s="15">
        <f t="shared" si="35"/>
        <v>2.9340000000000001E-2</v>
      </c>
      <c r="O94" s="5">
        <v>2.3380000000000001E-2</v>
      </c>
      <c r="P94" s="11">
        <f t="shared" si="36"/>
        <v>1.8599999999999998E-2</v>
      </c>
      <c r="Q94" s="15">
        <f t="shared" si="37"/>
        <v>3.338E-2</v>
      </c>
      <c r="R94" s="5">
        <v>2.579E-2</v>
      </c>
      <c r="S94" s="11">
        <f t="shared" si="38"/>
        <v>2.043E-2</v>
      </c>
      <c r="T94" s="15">
        <f t="shared" si="39"/>
        <v>3.5790000000000002E-2</v>
      </c>
      <c r="U94" s="5">
        <v>2.741E-2</v>
      </c>
      <c r="V94" s="11">
        <f t="shared" si="40"/>
        <v>2.2030000000000001E-2</v>
      </c>
      <c r="W94" s="15">
        <f t="shared" si="41"/>
        <v>3.7409999999999999E-2</v>
      </c>
    </row>
    <row r="95" spans="2:23" x14ac:dyDescent="0.25">
      <c r="B95" s="6">
        <v>85</v>
      </c>
      <c r="C95" s="7">
        <v>2.6329999999999999E-2</v>
      </c>
      <c r="D95" s="12">
        <f t="shared" si="28"/>
        <v>2.095E-2</v>
      </c>
      <c r="E95" s="16">
        <f t="shared" si="29"/>
        <v>3.6330000000000001E-2</v>
      </c>
      <c r="F95" s="7">
        <v>2.5479999999999999E-2</v>
      </c>
      <c r="G95" s="12">
        <f t="shared" si="30"/>
        <v>2.0330000000000001E-2</v>
      </c>
      <c r="H95" s="16">
        <f t="shared" si="31"/>
        <v>3.5479999999999998E-2</v>
      </c>
      <c r="I95" s="7">
        <v>3.04E-2</v>
      </c>
      <c r="J95" s="12">
        <f t="shared" si="32"/>
        <v>2.4420000000000001E-2</v>
      </c>
      <c r="K95" s="16">
        <f t="shared" si="33"/>
        <v>4.0399999999999998E-2</v>
      </c>
      <c r="L95" s="7">
        <v>1.941E-2</v>
      </c>
      <c r="M95" s="12">
        <f t="shared" si="34"/>
        <v>1.546E-2</v>
      </c>
      <c r="N95" s="16">
        <f t="shared" si="35"/>
        <v>2.9409999999999999E-2</v>
      </c>
      <c r="O95" s="7">
        <v>2.3519999999999999E-2</v>
      </c>
      <c r="P95" s="12">
        <f t="shared" si="36"/>
        <v>1.874E-2</v>
      </c>
      <c r="Q95" s="16">
        <f t="shared" si="37"/>
        <v>3.3520000000000001E-2</v>
      </c>
      <c r="R95" s="7">
        <v>2.5909999999999999E-2</v>
      </c>
      <c r="S95" s="12">
        <f t="shared" si="38"/>
        <v>2.0559999999999998E-2</v>
      </c>
      <c r="T95" s="16">
        <f t="shared" si="39"/>
        <v>3.5909999999999997E-2</v>
      </c>
      <c r="U95" s="7">
        <v>2.751E-2</v>
      </c>
      <c r="V95" s="12">
        <f t="shared" si="40"/>
        <v>2.214E-2</v>
      </c>
      <c r="W95" s="16">
        <f t="shared" si="41"/>
        <v>3.7510000000000002E-2</v>
      </c>
    </row>
    <row r="96" spans="2:23" x14ac:dyDescent="0.25">
      <c r="B96" s="4">
        <v>86</v>
      </c>
      <c r="C96" s="5">
        <v>2.6440000000000002E-2</v>
      </c>
      <c r="D96" s="11">
        <f t="shared" si="28"/>
        <v>2.1069999999999998E-2</v>
      </c>
      <c r="E96" s="15">
        <f t="shared" si="29"/>
        <v>3.644E-2</v>
      </c>
      <c r="F96" s="5">
        <v>2.5600000000000001E-2</v>
      </c>
      <c r="G96" s="11">
        <f t="shared" si="30"/>
        <v>2.0459999999999999E-2</v>
      </c>
      <c r="H96" s="15">
        <f t="shared" si="31"/>
        <v>3.56E-2</v>
      </c>
      <c r="I96" s="5">
        <v>3.0460000000000001E-2</v>
      </c>
      <c r="J96" s="11">
        <f t="shared" si="32"/>
        <v>2.4500000000000001E-2</v>
      </c>
      <c r="K96" s="15">
        <f t="shared" si="33"/>
        <v>4.0460000000000003E-2</v>
      </c>
      <c r="L96" s="5">
        <v>1.949E-2</v>
      </c>
      <c r="M96" s="11">
        <f t="shared" si="34"/>
        <v>1.555E-2</v>
      </c>
      <c r="N96" s="15">
        <f t="shared" si="35"/>
        <v>2.9489999999999999E-2</v>
      </c>
      <c r="O96" s="5">
        <v>2.3650000000000001E-2</v>
      </c>
      <c r="P96" s="11">
        <f t="shared" si="36"/>
        <v>1.8880000000000001E-2</v>
      </c>
      <c r="Q96" s="15">
        <f t="shared" si="37"/>
        <v>3.3649999999999999E-2</v>
      </c>
      <c r="R96" s="5">
        <v>2.6020000000000001E-2</v>
      </c>
      <c r="S96" s="11">
        <f t="shared" si="38"/>
        <v>2.068E-2</v>
      </c>
      <c r="T96" s="15">
        <f t="shared" si="39"/>
        <v>3.6020000000000003E-2</v>
      </c>
      <c r="U96" s="5">
        <v>2.76E-2</v>
      </c>
      <c r="V96" s="11">
        <f t="shared" si="40"/>
        <v>2.2239999999999999E-2</v>
      </c>
      <c r="W96" s="15">
        <f t="shared" si="41"/>
        <v>3.7600000000000001E-2</v>
      </c>
    </row>
    <row r="97" spans="2:23" x14ac:dyDescent="0.25">
      <c r="B97" s="4">
        <v>87</v>
      </c>
      <c r="C97" s="5">
        <v>2.6550000000000001E-2</v>
      </c>
      <c r="D97" s="11">
        <f t="shared" si="28"/>
        <v>2.1190000000000001E-2</v>
      </c>
      <c r="E97" s="15">
        <f t="shared" si="29"/>
        <v>3.6549999999999999E-2</v>
      </c>
      <c r="F97" s="5">
        <v>2.572E-2</v>
      </c>
      <c r="G97" s="11">
        <f t="shared" si="30"/>
        <v>2.0580000000000001E-2</v>
      </c>
      <c r="H97" s="15">
        <f t="shared" si="31"/>
        <v>3.5720000000000002E-2</v>
      </c>
      <c r="I97" s="5">
        <v>3.0530000000000002E-2</v>
      </c>
      <c r="J97" s="11">
        <f t="shared" si="32"/>
        <v>2.4590000000000001E-2</v>
      </c>
      <c r="K97" s="15">
        <f t="shared" si="33"/>
        <v>4.0529999999999997E-2</v>
      </c>
      <c r="L97" s="5">
        <v>1.9570000000000001E-2</v>
      </c>
      <c r="M97" s="11">
        <f t="shared" si="34"/>
        <v>1.5640000000000001E-2</v>
      </c>
      <c r="N97" s="15">
        <f t="shared" si="35"/>
        <v>2.9569999999999999E-2</v>
      </c>
      <c r="O97" s="5">
        <v>2.3779999999999999E-2</v>
      </c>
      <c r="P97" s="11">
        <f t="shared" si="36"/>
        <v>1.9009999999999999E-2</v>
      </c>
      <c r="Q97" s="15">
        <f t="shared" si="37"/>
        <v>3.3779999999999998E-2</v>
      </c>
      <c r="R97" s="5">
        <v>2.614E-2</v>
      </c>
      <c r="S97" s="11">
        <f t="shared" si="38"/>
        <v>2.0809999999999999E-2</v>
      </c>
      <c r="T97" s="15">
        <f t="shared" si="39"/>
        <v>3.6139999999999999E-2</v>
      </c>
      <c r="U97" s="5">
        <v>2.7699999999999999E-2</v>
      </c>
      <c r="V97" s="11">
        <f t="shared" si="40"/>
        <v>2.2349999999999998E-2</v>
      </c>
      <c r="W97" s="15">
        <f t="shared" si="41"/>
        <v>3.7699999999999997E-2</v>
      </c>
    </row>
    <row r="98" spans="2:23" x14ac:dyDescent="0.25">
      <c r="B98" s="4">
        <v>88</v>
      </c>
      <c r="C98" s="5">
        <v>2.666E-2</v>
      </c>
      <c r="D98" s="11">
        <f t="shared" si="28"/>
        <v>2.1309999999999999E-2</v>
      </c>
      <c r="E98" s="15">
        <f t="shared" si="29"/>
        <v>3.6659999999999998E-2</v>
      </c>
      <c r="F98" s="5">
        <v>2.5839999999999998E-2</v>
      </c>
      <c r="G98" s="11">
        <f t="shared" si="30"/>
        <v>2.0709999999999999E-2</v>
      </c>
      <c r="H98" s="15">
        <f t="shared" si="31"/>
        <v>3.5839999999999997E-2</v>
      </c>
      <c r="I98" s="5">
        <v>3.0589999999999999E-2</v>
      </c>
      <c r="J98" s="11">
        <f t="shared" si="32"/>
        <v>2.4670000000000001E-2</v>
      </c>
      <c r="K98" s="15">
        <f t="shared" si="33"/>
        <v>4.0590000000000001E-2</v>
      </c>
      <c r="L98" s="5">
        <v>1.9640000000000001E-2</v>
      </c>
      <c r="M98" s="11">
        <f t="shared" si="34"/>
        <v>1.5720000000000001E-2</v>
      </c>
      <c r="N98" s="15">
        <f t="shared" si="35"/>
        <v>2.964E-2</v>
      </c>
      <c r="O98" s="5">
        <v>2.3910000000000001E-2</v>
      </c>
      <c r="P98" s="11">
        <f t="shared" si="36"/>
        <v>1.9140000000000001E-2</v>
      </c>
      <c r="Q98" s="15">
        <f t="shared" si="37"/>
        <v>3.3910000000000003E-2</v>
      </c>
      <c r="R98" s="5">
        <v>2.6249999999999999E-2</v>
      </c>
      <c r="S98" s="11">
        <f t="shared" si="38"/>
        <v>2.0930000000000001E-2</v>
      </c>
      <c r="T98" s="15">
        <f t="shared" si="39"/>
        <v>3.6249999999999998E-2</v>
      </c>
      <c r="U98" s="5">
        <v>2.7789999999999999E-2</v>
      </c>
      <c r="V98" s="11">
        <f t="shared" si="40"/>
        <v>2.2450000000000001E-2</v>
      </c>
      <c r="W98" s="15">
        <f t="shared" si="41"/>
        <v>3.7789999999999997E-2</v>
      </c>
    </row>
    <row r="99" spans="2:23" x14ac:dyDescent="0.25">
      <c r="B99" s="4">
        <v>89</v>
      </c>
      <c r="C99" s="5">
        <v>2.6759999999999999E-2</v>
      </c>
      <c r="D99" s="11">
        <f t="shared" si="28"/>
        <v>2.1430000000000001E-2</v>
      </c>
      <c r="E99" s="15">
        <f t="shared" si="29"/>
        <v>3.6760000000000001E-2</v>
      </c>
      <c r="F99" s="5">
        <v>2.5950000000000001E-2</v>
      </c>
      <c r="G99" s="11">
        <f t="shared" si="30"/>
        <v>2.0830000000000001E-2</v>
      </c>
      <c r="H99" s="15">
        <f t="shared" si="31"/>
        <v>3.5950000000000003E-2</v>
      </c>
      <c r="I99" s="5">
        <v>3.065E-2</v>
      </c>
      <c r="J99" s="11">
        <f t="shared" si="32"/>
        <v>2.4750000000000001E-2</v>
      </c>
      <c r="K99" s="15">
        <f t="shared" si="33"/>
        <v>4.0649999999999999E-2</v>
      </c>
      <c r="L99" s="5">
        <v>1.9709999999999998E-2</v>
      </c>
      <c r="M99" s="11">
        <f t="shared" si="34"/>
        <v>1.5789999999999998E-2</v>
      </c>
      <c r="N99" s="15">
        <f t="shared" si="35"/>
        <v>2.971E-2</v>
      </c>
      <c r="O99" s="5">
        <v>2.4029999999999999E-2</v>
      </c>
      <c r="P99" s="11">
        <f t="shared" si="36"/>
        <v>1.9269999999999999E-2</v>
      </c>
      <c r="Q99" s="15">
        <f t="shared" si="37"/>
        <v>3.4029999999999998E-2</v>
      </c>
      <c r="R99" s="5">
        <v>2.6360000000000001E-2</v>
      </c>
      <c r="S99" s="11">
        <f t="shared" si="38"/>
        <v>2.1049999999999999E-2</v>
      </c>
      <c r="T99" s="15">
        <f t="shared" si="39"/>
        <v>3.6360000000000003E-2</v>
      </c>
      <c r="U99" s="5">
        <v>2.7890000000000002E-2</v>
      </c>
      <c r="V99" s="11">
        <f t="shared" si="40"/>
        <v>2.256E-2</v>
      </c>
      <c r="W99" s="15">
        <f t="shared" si="41"/>
        <v>3.789E-2</v>
      </c>
    </row>
    <row r="100" spans="2:23" ht="15.75" thickBot="1" x14ac:dyDescent="0.3">
      <c r="B100" s="6">
        <v>90</v>
      </c>
      <c r="C100" s="7">
        <v>2.6859999999999998E-2</v>
      </c>
      <c r="D100" s="12">
        <f t="shared" si="28"/>
        <v>2.154E-2</v>
      </c>
      <c r="E100" s="16">
        <f t="shared" si="29"/>
        <v>3.6859999999999997E-2</v>
      </c>
      <c r="F100" s="7">
        <v>2.606E-2</v>
      </c>
      <c r="G100" s="12">
        <f t="shared" si="30"/>
        <v>2.095E-2</v>
      </c>
      <c r="H100" s="16">
        <f t="shared" si="31"/>
        <v>3.6060000000000002E-2</v>
      </c>
      <c r="I100" s="7">
        <v>3.0710000000000001E-2</v>
      </c>
      <c r="J100" s="12">
        <f t="shared" si="32"/>
        <v>2.4830000000000001E-2</v>
      </c>
      <c r="K100" s="16">
        <f t="shared" si="33"/>
        <v>4.0710000000000003E-2</v>
      </c>
      <c r="L100" s="7">
        <v>1.9779999999999999E-2</v>
      </c>
      <c r="M100" s="12">
        <f t="shared" si="34"/>
        <v>1.5879999999999998E-2</v>
      </c>
      <c r="N100" s="16">
        <f t="shared" si="35"/>
        <v>2.9780000000000001E-2</v>
      </c>
      <c r="O100" s="7">
        <v>2.4150000000000001E-2</v>
      </c>
      <c r="P100" s="12">
        <f t="shared" si="36"/>
        <v>1.9390000000000001E-2</v>
      </c>
      <c r="Q100" s="16">
        <f t="shared" si="37"/>
        <v>3.415E-2</v>
      </c>
      <c r="R100" s="7">
        <v>2.647E-2</v>
      </c>
      <c r="S100" s="12">
        <f t="shared" si="38"/>
        <v>2.1180000000000001E-2</v>
      </c>
      <c r="T100" s="16">
        <f t="shared" si="39"/>
        <v>3.6470000000000002E-2</v>
      </c>
      <c r="U100" s="7">
        <v>2.7980000000000001E-2</v>
      </c>
      <c r="V100" s="12">
        <f t="shared" si="40"/>
        <v>2.266E-2</v>
      </c>
      <c r="W100" s="16">
        <f t="shared" si="41"/>
        <v>3.798E-2</v>
      </c>
    </row>
    <row r="101" spans="2:23" x14ac:dyDescent="0.25">
      <c r="B101" s="2">
        <v>91</v>
      </c>
      <c r="C101" s="3">
        <v>2.6960000000000001E-2</v>
      </c>
      <c r="D101" s="10">
        <f t="shared" si="28"/>
        <v>2.162E-2</v>
      </c>
      <c r="E101" s="14">
        <f t="shared" si="29"/>
        <v>3.696E-2</v>
      </c>
      <c r="F101" s="3">
        <v>2.6169999999999999E-2</v>
      </c>
      <c r="G101" s="10">
        <f t="shared" si="30"/>
        <v>2.104E-2</v>
      </c>
      <c r="H101" s="14">
        <f t="shared" si="31"/>
        <v>3.6170000000000001E-2</v>
      </c>
      <c r="I101" s="3">
        <v>3.0769999999999999E-2</v>
      </c>
      <c r="J101" s="10">
        <f t="shared" si="32"/>
        <v>2.4879999999999999E-2</v>
      </c>
      <c r="K101" s="14">
        <f t="shared" si="33"/>
        <v>4.0770000000000001E-2</v>
      </c>
      <c r="L101" s="3">
        <v>1.985E-2</v>
      </c>
      <c r="M101" s="10">
        <f t="shared" si="34"/>
        <v>1.593E-2</v>
      </c>
      <c r="N101" s="14">
        <f t="shared" si="35"/>
        <v>2.9850000000000002E-2</v>
      </c>
      <c r="O101" s="3">
        <v>2.427E-2</v>
      </c>
      <c r="P101" s="10">
        <f t="shared" si="36"/>
        <v>1.949E-2</v>
      </c>
      <c r="Q101" s="14">
        <f t="shared" si="37"/>
        <v>3.4270000000000002E-2</v>
      </c>
      <c r="R101" s="3">
        <v>2.657E-2</v>
      </c>
      <c r="S101" s="10">
        <f t="shared" si="38"/>
        <v>2.1260000000000001E-2</v>
      </c>
      <c r="T101" s="14">
        <f t="shared" si="39"/>
        <v>3.6569999999999998E-2</v>
      </c>
      <c r="U101" s="3">
        <v>2.8060000000000002E-2</v>
      </c>
      <c r="V101" s="10">
        <f t="shared" si="40"/>
        <v>2.2720000000000001E-2</v>
      </c>
      <c r="W101" s="14">
        <f t="shared" si="41"/>
        <v>3.8059999999999997E-2</v>
      </c>
    </row>
    <row r="102" spans="2:23" x14ac:dyDescent="0.25">
      <c r="B102" s="4">
        <v>92</v>
      </c>
      <c r="C102" s="5">
        <v>2.7060000000000001E-2</v>
      </c>
      <c r="D102" s="11">
        <f t="shared" si="28"/>
        <v>2.1700000000000001E-2</v>
      </c>
      <c r="E102" s="15">
        <f t="shared" si="29"/>
        <v>3.7060000000000003E-2</v>
      </c>
      <c r="F102" s="5">
        <v>2.6270000000000002E-2</v>
      </c>
      <c r="G102" s="11">
        <f t="shared" si="30"/>
        <v>2.112E-2</v>
      </c>
      <c r="H102" s="15">
        <f t="shared" si="31"/>
        <v>3.6269999999999997E-2</v>
      </c>
      <c r="I102" s="5">
        <v>3.082E-2</v>
      </c>
      <c r="J102" s="11">
        <f t="shared" si="32"/>
        <v>2.4920000000000001E-2</v>
      </c>
      <c r="K102" s="15">
        <f t="shared" si="33"/>
        <v>4.0820000000000002E-2</v>
      </c>
      <c r="L102" s="5">
        <v>1.9910000000000001E-2</v>
      </c>
      <c r="M102" s="11">
        <f t="shared" si="34"/>
        <v>1.5980000000000001E-2</v>
      </c>
      <c r="N102" s="15">
        <f t="shared" si="35"/>
        <v>2.9909999999999999E-2</v>
      </c>
      <c r="O102" s="5">
        <v>2.4389999999999998E-2</v>
      </c>
      <c r="P102" s="11">
        <f t="shared" si="36"/>
        <v>1.958E-2</v>
      </c>
      <c r="Q102" s="15">
        <f t="shared" si="37"/>
        <v>3.4389999999999997E-2</v>
      </c>
      <c r="R102" s="5">
        <v>2.6669999999999999E-2</v>
      </c>
      <c r="S102" s="11">
        <f t="shared" si="38"/>
        <v>2.1340000000000001E-2</v>
      </c>
      <c r="T102" s="15">
        <f t="shared" si="39"/>
        <v>3.6670000000000001E-2</v>
      </c>
      <c r="U102" s="5">
        <v>2.8150000000000001E-2</v>
      </c>
      <c r="V102" s="11">
        <f t="shared" si="40"/>
        <v>2.2790000000000001E-2</v>
      </c>
      <c r="W102" s="15">
        <f t="shared" si="41"/>
        <v>3.8150000000000003E-2</v>
      </c>
    </row>
    <row r="103" spans="2:23" x14ac:dyDescent="0.25">
      <c r="B103" s="4">
        <v>93</v>
      </c>
      <c r="C103" s="5">
        <v>2.716E-2</v>
      </c>
      <c r="D103" s="11">
        <f t="shared" si="28"/>
        <v>2.1780000000000001E-2</v>
      </c>
      <c r="E103" s="15">
        <f t="shared" si="29"/>
        <v>3.7159999999999999E-2</v>
      </c>
      <c r="F103" s="5">
        <v>2.6380000000000001E-2</v>
      </c>
      <c r="G103" s="11">
        <f t="shared" si="30"/>
        <v>2.12E-2</v>
      </c>
      <c r="H103" s="15">
        <f t="shared" si="31"/>
        <v>3.6380000000000003E-2</v>
      </c>
      <c r="I103" s="5">
        <v>3.0880000000000001E-2</v>
      </c>
      <c r="J103" s="11">
        <f t="shared" si="32"/>
        <v>2.496E-2</v>
      </c>
      <c r="K103" s="15">
        <f t="shared" si="33"/>
        <v>4.088E-2</v>
      </c>
      <c r="L103" s="5">
        <v>1.9980000000000001E-2</v>
      </c>
      <c r="M103" s="11">
        <f t="shared" si="34"/>
        <v>1.6029999999999999E-2</v>
      </c>
      <c r="N103" s="15">
        <f t="shared" si="35"/>
        <v>2.998E-2</v>
      </c>
      <c r="O103" s="5">
        <v>2.4500000000000001E-2</v>
      </c>
      <c r="P103" s="11">
        <f t="shared" si="36"/>
        <v>1.967E-2</v>
      </c>
      <c r="Q103" s="15">
        <f t="shared" si="37"/>
        <v>3.4500000000000003E-2</v>
      </c>
      <c r="R103" s="5">
        <v>2.6769999999999999E-2</v>
      </c>
      <c r="S103" s="11">
        <f t="shared" si="38"/>
        <v>2.1420000000000002E-2</v>
      </c>
      <c r="T103" s="15">
        <f t="shared" si="39"/>
        <v>3.6769999999999997E-2</v>
      </c>
      <c r="U103" s="5">
        <v>2.8230000000000002E-2</v>
      </c>
      <c r="V103" s="11">
        <f t="shared" si="40"/>
        <v>2.2849999999999999E-2</v>
      </c>
      <c r="W103" s="15">
        <f t="shared" si="41"/>
        <v>3.823E-2</v>
      </c>
    </row>
    <row r="104" spans="2:23" x14ac:dyDescent="0.25">
      <c r="B104" s="4">
        <v>94</v>
      </c>
      <c r="C104" s="5">
        <v>2.725E-2</v>
      </c>
      <c r="D104" s="11">
        <f t="shared" si="28"/>
        <v>2.1850000000000001E-2</v>
      </c>
      <c r="E104" s="15">
        <f t="shared" si="29"/>
        <v>3.7249999999999998E-2</v>
      </c>
      <c r="F104" s="5">
        <v>2.648E-2</v>
      </c>
      <c r="G104" s="11">
        <f t="shared" si="30"/>
        <v>2.128E-2</v>
      </c>
      <c r="H104" s="15">
        <f t="shared" si="31"/>
        <v>3.6479999999999999E-2</v>
      </c>
      <c r="I104" s="5">
        <v>3.0929999999999999E-2</v>
      </c>
      <c r="J104" s="11">
        <f t="shared" si="32"/>
        <v>2.5000000000000001E-2</v>
      </c>
      <c r="K104" s="15">
        <f t="shared" si="33"/>
        <v>4.0930000000000001E-2</v>
      </c>
      <c r="L104" s="5">
        <v>2.0039999999999999E-2</v>
      </c>
      <c r="M104" s="11">
        <f t="shared" si="34"/>
        <v>1.6080000000000001E-2</v>
      </c>
      <c r="N104" s="15">
        <f t="shared" si="35"/>
        <v>3.0040000000000001E-2</v>
      </c>
      <c r="O104" s="5">
        <v>2.461E-2</v>
      </c>
      <c r="P104" s="11">
        <f t="shared" si="36"/>
        <v>1.976E-2</v>
      </c>
      <c r="Q104" s="15">
        <f t="shared" si="37"/>
        <v>3.4610000000000002E-2</v>
      </c>
      <c r="R104" s="5">
        <v>2.6870000000000002E-2</v>
      </c>
      <c r="S104" s="11">
        <f t="shared" si="38"/>
        <v>2.1499999999999998E-2</v>
      </c>
      <c r="T104" s="15">
        <f t="shared" si="39"/>
        <v>3.687E-2</v>
      </c>
      <c r="U104" s="5">
        <v>2.8320000000000001E-2</v>
      </c>
      <c r="V104" s="11">
        <f t="shared" si="40"/>
        <v>2.2919999999999999E-2</v>
      </c>
      <c r="W104" s="15">
        <f t="shared" si="41"/>
        <v>3.832E-2</v>
      </c>
    </row>
    <row r="105" spans="2:23" x14ac:dyDescent="0.25">
      <c r="B105" s="6">
        <v>95</v>
      </c>
      <c r="C105" s="7">
        <v>2.734E-2</v>
      </c>
      <c r="D105" s="12">
        <f t="shared" si="28"/>
        <v>2.1919999999999999E-2</v>
      </c>
      <c r="E105" s="16">
        <f t="shared" si="29"/>
        <v>3.7339999999999998E-2</v>
      </c>
      <c r="F105" s="7">
        <v>2.6579999999999999E-2</v>
      </c>
      <c r="G105" s="12">
        <f t="shared" si="30"/>
        <v>2.1360000000000001E-2</v>
      </c>
      <c r="H105" s="16">
        <f t="shared" si="31"/>
        <v>3.6580000000000001E-2</v>
      </c>
      <c r="I105" s="7">
        <v>3.099E-2</v>
      </c>
      <c r="J105" s="12">
        <f t="shared" si="32"/>
        <v>2.5049999999999999E-2</v>
      </c>
      <c r="K105" s="16">
        <f t="shared" si="33"/>
        <v>4.0989999999999999E-2</v>
      </c>
      <c r="L105" s="7">
        <v>2.0109999999999999E-2</v>
      </c>
      <c r="M105" s="12">
        <f t="shared" si="34"/>
        <v>1.6140000000000002E-2</v>
      </c>
      <c r="N105" s="16">
        <f t="shared" si="35"/>
        <v>3.0110000000000001E-2</v>
      </c>
      <c r="O105" s="7">
        <v>2.4719999999999999E-2</v>
      </c>
      <c r="P105" s="12">
        <f t="shared" si="36"/>
        <v>1.984E-2</v>
      </c>
      <c r="Q105" s="16">
        <f t="shared" si="37"/>
        <v>3.4720000000000001E-2</v>
      </c>
      <c r="R105" s="7">
        <v>2.6970000000000001E-2</v>
      </c>
      <c r="S105" s="12">
        <f t="shared" si="38"/>
        <v>2.1579999999999998E-2</v>
      </c>
      <c r="T105" s="16">
        <f t="shared" si="39"/>
        <v>3.6970000000000003E-2</v>
      </c>
      <c r="U105" s="7">
        <v>2.8400000000000002E-2</v>
      </c>
      <c r="V105" s="12">
        <f t="shared" si="40"/>
        <v>2.299E-2</v>
      </c>
      <c r="W105" s="16">
        <f t="shared" si="41"/>
        <v>3.8399999999999997E-2</v>
      </c>
    </row>
    <row r="106" spans="2:23" x14ac:dyDescent="0.25">
      <c r="B106" s="4">
        <v>96</v>
      </c>
      <c r="C106" s="5">
        <v>2.743E-2</v>
      </c>
      <c r="D106" s="11">
        <f t="shared" si="28"/>
        <v>2.1989999999999999E-2</v>
      </c>
      <c r="E106" s="15">
        <f t="shared" si="29"/>
        <v>3.7429999999999998E-2</v>
      </c>
      <c r="F106" s="5">
        <v>2.6679999999999999E-2</v>
      </c>
      <c r="G106" s="11">
        <f t="shared" si="30"/>
        <v>2.1440000000000001E-2</v>
      </c>
      <c r="H106" s="15">
        <f t="shared" si="31"/>
        <v>3.6679999999999997E-2</v>
      </c>
      <c r="I106" s="5">
        <v>3.1040000000000002E-2</v>
      </c>
      <c r="J106" s="11">
        <f t="shared" si="32"/>
        <v>2.5080000000000002E-2</v>
      </c>
      <c r="K106" s="15">
        <f t="shared" si="33"/>
        <v>4.104E-2</v>
      </c>
      <c r="L106" s="5">
        <v>2.017E-2</v>
      </c>
      <c r="M106" s="11">
        <f t="shared" si="34"/>
        <v>1.619E-2</v>
      </c>
      <c r="N106" s="15">
        <f t="shared" si="35"/>
        <v>3.0169999999999999E-2</v>
      </c>
      <c r="O106" s="5">
        <v>2.4830000000000001E-2</v>
      </c>
      <c r="P106" s="11">
        <f t="shared" si="36"/>
        <v>1.993E-2</v>
      </c>
      <c r="Q106" s="15">
        <f t="shared" si="37"/>
        <v>3.483E-2</v>
      </c>
      <c r="R106" s="5">
        <v>2.7060000000000001E-2</v>
      </c>
      <c r="S106" s="11">
        <f t="shared" si="38"/>
        <v>2.1649999999999999E-2</v>
      </c>
      <c r="T106" s="15">
        <f t="shared" si="39"/>
        <v>3.7060000000000003E-2</v>
      </c>
      <c r="U106" s="5">
        <v>2.8479999999999998E-2</v>
      </c>
      <c r="V106" s="11">
        <f t="shared" si="40"/>
        <v>2.3050000000000001E-2</v>
      </c>
      <c r="W106" s="15">
        <f t="shared" si="41"/>
        <v>3.848E-2</v>
      </c>
    </row>
    <row r="107" spans="2:23" x14ac:dyDescent="0.25">
      <c r="B107" s="4">
        <v>97</v>
      </c>
      <c r="C107" s="5">
        <v>2.7519999999999999E-2</v>
      </c>
      <c r="D107" s="11">
        <f t="shared" ref="D107:D138" si="42">ROUND(IF(INDEX(RfrNoVaScenEUR,$B107)&lt;0,INDEX(RfrNoVaScenEUR,$B107)+INDEX(VaRunOffScenEUR,$B107),INDEX(RfrNoVaScenEUR,$B107) - INDEX(ShockDown,$B107)*ABS(INDEX(RfrNoVaScenEUR,$B107))+INDEX(VaRunOffScenEUR,$B107)),5)</f>
        <v>2.206E-2</v>
      </c>
      <c r="E107" s="15">
        <f t="shared" ref="E107:E138" si="43">ROUND(INDEX(RfrNoVaScenEUR,$B107) + MAX(0.01,INDEX(ShockUp,$B107)*ABS(INDEX(RfrNoVaScenEUR,$B107)))+INDEX(VaRunOffScenEUR,$B107),5)</f>
        <v>3.7519999999999998E-2</v>
      </c>
      <c r="F107" s="5">
        <v>2.6769999999999999E-2</v>
      </c>
      <c r="G107" s="11">
        <f t="shared" ref="G107:G138" si="44">ROUND(IF(INDEX(RfrNoVaScenGBP,$B107)&lt;0,INDEX(RfrNoVaScenGBP,$B107)+INDEX(VaRunOffScenGBP,$B107),INDEX(RfrNoVaScenGBP,$B107) - INDEX(ShockDown,$B107)*ABS(INDEX(RfrNoVaScenGBP,$B107))+INDEX(VaRunOffScenGBP,$B107)),5)</f>
        <v>2.1510000000000001E-2</v>
      </c>
      <c r="H107" s="15">
        <f t="shared" ref="H107:H138" si="45">ROUND(INDEX(RfrNoVaScenGBP,$B107) + MAX(0.01,INDEX(ShockUp,$B107)*ABS(INDEX(RfrNoVaScenGBP,$B107)))+INDEX(VaRunOffScenGBP,$B107),5)</f>
        <v>3.6769999999999997E-2</v>
      </c>
      <c r="I107" s="5">
        <v>3.109E-2</v>
      </c>
      <c r="J107" s="11">
        <f t="shared" ref="J107:J138" si="46">ROUND(IF(INDEX(RfrNoVaScenUSD,$B107)&lt;0,INDEX(RfrNoVaScenUSD,$B107)+INDEX(VaRunOffScenUSD,$B107),INDEX(RfrNoVaScenUSD,$B107) - INDEX(ShockDown,$B107)*ABS(INDEX(RfrNoVaScenUSD,$B107))+INDEX(VaRunOffScenUSD,$B107)),5)</f>
        <v>2.512E-2</v>
      </c>
      <c r="K107" s="15">
        <f t="shared" ref="K107:K138" si="47">ROUND(INDEX(RfrNoVaScenUSD,$B107) + MAX(0.01,INDEX(ShockUp,$B107)*ABS(INDEX(RfrNoVaScenUSD,$B107)))+INDEX(VaRunOffScenUSD,$B107),5)</f>
        <v>4.1090000000000002E-2</v>
      </c>
      <c r="L107" s="5">
        <v>2.0230000000000001E-2</v>
      </c>
      <c r="M107" s="11">
        <f t="shared" ref="M107:M138" si="48">ROUND(IF(INDEX(RfrNoVaScenCHF,$B107)&lt;0,INDEX(RfrNoVaScenCHF,$B107)+INDEX(VaRunOffScenCHF,$B107),INDEX(RfrNoVaScenCHF,$B107) - INDEX(ShockDown,$B107)*ABS(INDEX(RfrNoVaScenCHF,$B107))+INDEX(VaRunOffScenCHF,$B107)),5)</f>
        <v>1.6230000000000001E-2</v>
      </c>
      <c r="N107" s="15">
        <f t="shared" ref="N107:N138" si="49">ROUND(INDEX(RfrNoVaScenCHF,$B107) + MAX(0.01,INDEX(ShockUp,$B107)*ABS(INDEX(RfrNoVaScenCHF,$B107)))+INDEX(VaRunOffScenCHF,$B107),5)</f>
        <v>3.023E-2</v>
      </c>
      <c r="O107" s="5">
        <v>2.4930000000000001E-2</v>
      </c>
      <c r="P107" s="11">
        <f t="shared" ref="P107:P138" si="50">ROUND(IF(INDEX(RfrNoVaScenJPY,$B107)&lt;0,INDEX(RfrNoVaScenJPY,$B107)+INDEX(VaRunOffScenJPY,$B107),INDEX(RfrNoVaScenJPY,$B107) - INDEX(ShockDown,$B107)*ABS(INDEX(RfrNoVaScenJPY,$B107))+INDEX(VaRunOffScenJPY,$B107)),5)</f>
        <v>2.001E-2</v>
      </c>
      <c r="Q107" s="15">
        <f t="shared" ref="Q107:Q138" si="51">ROUND(INDEX(RfrNoVaScenJPY,$B107) + MAX(0.01,INDEX(ShockUp,$B107)*ABS(INDEX(RfrNoVaScenJPY,$B107)))+INDEX(VaRunOffScenJPY,$B107),5)</f>
        <v>3.4930000000000003E-2</v>
      </c>
      <c r="R107" s="5">
        <v>2.7150000000000001E-2</v>
      </c>
      <c r="S107" s="11">
        <f t="shared" ref="S107:S138" si="52">ROUND(IF(INDEX(RfrNoVaScenBGN,$B107)&lt;0,INDEX(RfrNoVaScenBGN,$B107)+INDEX(VaRunOffScenBGN,$B107),INDEX(RfrNoVaScenBGN,$B107) - INDEX(ShockDown,$B107)*ABS(INDEX(RfrNoVaScenBGN,$B107))+INDEX(VaRunOffScenBGN,$B107)),5)</f>
        <v>2.172E-2</v>
      </c>
      <c r="T107" s="15">
        <f t="shared" ref="T107:T138" si="53">ROUND(INDEX(RfrNoVaScenBGN,$B107) + MAX(0.01,INDEX(ShockUp,$B107)*ABS(INDEX(RfrNoVaScenBGN,$B107)))+INDEX(VaRunOffScenBGN,$B107),5)</f>
        <v>3.7150000000000002E-2</v>
      </c>
      <c r="U107" s="5">
        <v>2.8549999999999999E-2</v>
      </c>
      <c r="V107" s="11">
        <f t="shared" ref="V107:V138" si="54">ROUND(IF(INDEX(RfrNoVaScenDKK,$B107)&lt;0,INDEX(RfrNoVaScenDKK,$B107)+INDEX(VaRunOffScenDKK,$B107),INDEX(RfrNoVaScenDKK,$B107) - INDEX(ShockDown,$B107)*ABS(INDEX(RfrNoVaScenDKK,$B107))+INDEX(VaRunOffScenDKK,$B107)),5)</f>
        <v>2.3099999999999999E-2</v>
      </c>
      <c r="W107" s="15">
        <f t="shared" ref="W107:W138" si="55">ROUND(INDEX(RfrNoVaScenDKK,$B107) + MAX(0.01,INDEX(ShockUp,$B107)*ABS(INDEX(RfrNoVaScenDKK,$B107)))+INDEX(VaRunOffScenDKK,$B107),5)</f>
        <v>3.8550000000000001E-2</v>
      </c>
    </row>
    <row r="108" spans="2:23" x14ac:dyDescent="0.25">
      <c r="B108" s="4">
        <v>98</v>
      </c>
      <c r="C108" s="5">
        <v>2.7609999999999999E-2</v>
      </c>
      <c r="D108" s="11">
        <f t="shared" si="42"/>
        <v>2.214E-2</v>
      </c>
      <c r="E108" s="15">
        <f t="shared" si="43"/>
        <v>3.7609999999999998E-2</v>
      </c>
      <c r="F108" s="5">
        <v>2.6870000000000002E-2</v>
      </c>
      <c r="G108" s="11">
        <f t="shared" si="44"/>
        <v>2.1590000000000002E-2</v>
      </c>
      <c r="H108" s="15">
        <f t="shared" si="45"/>
        <v>3.687E-2</v>
      </c>
      <c r="I108" s="5">
        <v>3.1140000000000001E-2</v>
      </c>
      <c r="J108" s="11">
        <f t="shared" si="46"/>
        <v>2.5159999999999998E-2</v>
      </c>
      <c r="K108" s="15">
        <f t="shared" si="47"/>
        <v>4.1140000000000003E-2</v>
      </c>
      <c r="L108" s="5">
        <v>2.0289999999999999E-2</v>
      </c>
      <c r="M108" s="11">
        <f t="shared" si="48"/>
        <v>1.6279999999999999E-2</v>
      </c>
      <c r="N108" s="15">
        <f t="shared" si="49"/>
        <v>3.0290000000000001E-2</v>
      </c>
      <c r="O108" s="5">
        <v>2.503E-2</v>
      </c>
      <c r="P108" s="11">
        <f t="shared" si="50"/>
        <v>2.009E-2</v>
      </c>
      <c r="Q108" s="15">
        <f t="shared" si="51"/>
        <v>3.5029999999999999E-2</v>
      </c>
      <c r="R108" s="5">
        <v>2.724E-2</v>
      </c>
      <c r="S108" s="11">
        <f t="shared" si="52"/>
        <v>2.179E-2</v>
      </c>
      <c r="T108" s="15">
        <f t="shared" si="53"/>
        <v>3.7240000000000002E-2</v>
      </c>
      <c r="U108" s="5">
        <v>2.8629999999999999E-2</v>
      </c>
      <c r="V108" s="11">
        <f t="shared" si="54"/>
        <v>2.316E-2</v>
      </c>
      <c r="W108" s="15">
        <f t="shared" si="55"/>
        <v>3.8629999999999998E-2</v>
      </c>
    </row>
    <row r="109" spans="2:23" x14ac:dyDescent="0.25">
      <c r="B109" s="4">
        <v>99</v>
      </c>
      <c r="C109" s="5">
        <v>2.7689999999999999E-2</v>
      </c>
      <c r="D109" s="11">
        <f t="shared" si="42"/>
        <v>2.2200000000000001E-2</v>
      </c>
      <c r="E109" s="15">
        <f t="shared" si="43"/>
        <v>3.7690000000000001E-2</v>
      </c>
      <c r="F109" s="5">
        <v>2.6960000000000001E-2</v>
      </c>
      <c r="G109" s="11">
        <f t="shared" si="44"/>
        <v>2.1659999999999999E-2</v>
      </c>
      <c r="H109" s="15">
        <f t="shared" si="45"/>
        <v>3.696E-2</v>
      </c>
      <c r="I109" s="5">
        <v>3.1189999999999999E-2</v>
      </c>
      <c r="J109" s="11">
        <f t="shared" si="46"/>
        <v>2.5190000000000001E-2</v>
      </c>
      <c r="K109" s="15">
        <f t="shared" si="47"/>
        <v>4.1189999999999997E-2</v>
      </c>
      <c r="L109" s="5">
        <v>2.034E-2</v>
      </c>
      <c r="M109" s="11">
        <f t="shared" si="48"/>
        <v>1.6320000000000001E-2</v>
      </c>
      <c r="N109" s="15">
        <f t="shared" si="49"/>
        <v>3.0339999999999999E-2</v>
      </c>
      <c r="O109" s="5">
        <v>2.513E-2</v>
      </c>
      <c r="P109" s="11">
        <f t="shared" si="50"/>
        <v>2.017E-2</v>
      </c>
      <c r="Q109" s="15">
        <f t="shared" si="51"/>
        <v>3.5130000000000002E-2</v>
      </c>
      <c r="R109" s="5">
        <v>2.733E-2</v>
      </c>
      <c r="S109" s="11">
        <f t="shared" si="52"/>
        <v>2.1860000000000001E-2</v>
      </c>
      <c r="T109" s="15">
        <f t="shared" si="53"/>
        <v>3.7330000000000002E-2</v>
      </c>
      <c r="U109" s="5">
        <v>2.87E-2</v>
      </c>
      <c r="V109" s="11">
        <f t="shared" si="54"/>
        <v>2.3210000000000001E-2</v>
      </c>
      <c r="W109" s="15">
        <f t="shared" si="55"/>
        <v>3.8699999999999998E-2</v>
      </c>
    </row>
    <row r="110" spans="2:23" x14ac:dyDescent="0.25">
      <c r="B110" s="6">
        <v>100</v>
      </c>
      <c r="C110" s="7">
        <v>2.777E-2</v>
      </c>
      <c r="D110" s="12">
        <f t="shared" si="42"/>
        <v>2.2259999999999999E-2</v>
      </c>
      <c r="E110" s="16">
        <f t="shared" si="43"/>
        <v>3.7769999999999998E-2</v>
      </c>
      <c r="F110" s="7">
        <v>2.7050000000000001E-2</v>
      </c>
      <c r="G110" s="12">
        <f t="shared" si="44"/>
        <v>2.1729999999999999E-2</v>
      </c>
      <c r="H110" s="16">
        <f t="shared" si="45"/>
        <v>3.705E-2</v>
      </c>
      <c r="I110" s="7">
        <v>3.124E-2</v>
      </c>
      <c r="J110" s="12">
        <f t="shared" si="46"/>
        <v>2.5229999999999999E-2</v>
      </c>
      <c r="K110" s="16">
        <f t="shared" si="47"/>
        <v>4.1239999999999999E-2</v>
      </c>
      <c r="L110" s="7">
        <v>2.0400000000000001E-2</v>
      </c>
      <c r="M110" s="12">
        <f t="shared" si="48"/>
        <v>1.6369999999999999E-2</v>
      </c>
      <c r="N110" s="16">
        <f t="shared" si="49"/>
        <v>3.04E-2</v>
      </c>
      <c r="O110" s="7">
        <v>2.5229999999999999E-2</v>
      </c>
      <c r="P110" s="12">
        <f t="shared" si="50"/>
        <v>2.0250000000000001E-2</v>
      </c>
      <c r="Q110" s="16">
        <f t="shared" si="51"/>
        <v>3.5229999999999997E-2</v>
      </c>
      <c r="R110" s="7">
        <v>2.742E-2</v>
      </c>
      <c r="S110" s="12">
        <f t="shared" si="52"/>
        <v>2.1940000000000001E-2</v>
      </c>
      <c r="T110" s="16">
        <f t="shared" si="53"/>
        <v>3.7420000000000002E-2</v>
      </c>
      <c r="U110" s="7">
        <v>2.878E-2</v>
      </c>
      <c r="V110" s="12">
        <f t="shared" si="54"/>
        <v>2.3279999999999999E-2</v>
      </c>
      <c r="W110" s="16">
        <f t="shared" si="55"/>
        <v>3.8780000000000002E-2</v>
      </c>
    </row>
    <row r="111" spans="2:23" x14ac:dyDescent="0.25">
      <c r="B111" s="4">
        <v>101</v>
      </c>
      <c r="C111" s="5">
        <v>2.785E-2</v>
      </c>
      <c r="D111" s="11">
        <f t="shared" si="42"/>
        <v>2.232E-2</v>
      </c>
      <c r="E111" s="15">
        <f t="shared" si="43"/>
        <v>3.7850000000000002E-2</v>
      </c>
      <c r="F111" s="5">
        <v>2.7140000000000001E-2</v>
      </c>
      <c r="G111" s="11">
        <f t="shared" si="44"/>
        <v>2.18E-2</v>
      </c>
      <c r="H111" s="15">
        <f t="shared" si="45"/>
        <v>3.7139999999999999E-2</v>
      </c>
      <c r="I111" s="5">
        <v>3.1280000000000002E-2</v>
      </c>
      <c r="J111" s="11">
        <f t="shared" si="46"/>
        <v>2.5260000000000001E-2</v>
      </c>
      <c r="K111" s="15">
        <f t="shared" si="47"/>
        <v>4.1279999999999997E-2</v>
      </c>
      <c r="L111" s="5">
        <v>2.0449999999999999E-2</v>
      </c>
      <c r="M111" s="11">
        <f t="shared" si="48"/>
        <v>1.6410000000000001E-2</v>
      </c>
      <c r="N111" s="15">
        <f t="shared" si="49"/>
        <v>3.0450000000000001E-2</v>
      </c>
      <c r="O111" s="5">
        <v>2.5329999999999998E-2</v>
      </c>
      <c r="P111" s="11">
        <f t="shared" si="50"/>
        <v>2.0330000000000001E-2</v>
      </c>
      <c r="Q111" s="15">
        <f t="shared" si="51"/>
        <v>3.533E-2</v>
      </c>
      <c r="R111" s="5">
        <v>2.75E-2</v>
      </c>
      <c r="S111" s="11">
        <f t="shared" si="52"/>
        <v>2.1999999999999999E-2</v>
      </c>
      <c r="T111" s="15">
        <f t="shared" si="53"/>
        <v>3.7499999999999999E-2</v>
      </c>
      <c r="U111" s="5">
        <v>2.8850000000000001E-2</v>
      </c>
      <c r="V111" s="11">
        <f t="shared" si="54"/>
        <v>2.333E-2</v>
      </c>
      <c r="W111" s="15">
        <f t="shared" si="55"/>
        <v>3.8850000000000003E-2</v>
      </c>
    </row>
    <row r="112" spans="2:23" x14ac:dyDescent="0.25">
      <c r="B112" s="4">
        <v>102</v>
      </c>
      <c r="C112" s="5">
        <v>2.793E-2</v>
      </c>
      <c r="D112" s="11">
        <f t="shared" si="42"/>
        <v>2.239E-2</v>
      </c>
      <c r="E112" s="15">
        <f t="shared" si="43"/>
        <v>3.7929999999999998E-2</v>
      </c>
      <c r="F112" s="5">
        <v>2.7220000000000001E-2</v>
      </c>
      <c r="G112" s="11">
        <f t="shared" si="44"/>
        <v>2.1870000000000001E-2</v>
      </c>
      <c r="H112" s="15">
        <f t="shared" si="45"/>
        <v>3.7220000000000003E-2</v>
      </c>
      <c r="I112" s="5">
        <v>3.1329999999999997E-2</v>
      </c>
      <c r="J112" s="11">
        <f t="shared" si="46"/>
        <v>2.53E-2</v>
      </c>
      <c r="K112" s="15">
        <f t="shared" si="47"/>
        <v>4.1329999999999999E-2</v>
      </c>
      <c r="L112" s="5">
        <v>2.051E-2</v>
      </c>
      <c r="M112" s="11">
        <f t="shared" si="48"/>
        <v>1.6449999999999999E-2</v>
      </c>
      <c r="N112" s="15">
        <f t="shared" si="49"/>
        <v>3.0509999999999999E-2</v>
      </c>
      <c r="O112" s="5">
        <v>2.5420000000000002E-2</v>
      </c>
      <c r="P112" s="11">
        <f t="shared" si="50"/>
        <v>2.0400000000000001E-2</v>
      </c>
      <c r="Q112" s="15">
        <f t="shared" si="51"/>
        <v>3.542E-2</v>
      </c>
      <c r="R112" s="5">
        <v>2.758E-2</v>
      </c>
      <c r="S112" s="11">
        <f t="shared" si="52"/>
        <v>2.206E-2</v>
      </c>
      <c r="T112" s="15">
        <f t="shared" si="53"/>
        <v>3.7580000000000002E-2</v>
      </c>
      <c r="U112" s="5">
        <v>2.8920000000000001E-2</v>
      </c>
      <c r="V112" s="11">
        <f t="shared" si="54"/>
        <v>2.3380000000000001E-2</v>
      </c>
      <c r="W112" s="15">
        <f t="shared" si="55"/>
        <v>3.8920000000000003E-2</v>
      </c>
    </row>
    <row r="113" spans="2:23" x14ac:dyDescent="0.25">
      <c r="B113" s="4">
        <v>103</v>
      </c>
      <c r="C113" s="5">
        <v>2.801E-2</v>
      </c>
      <c r="D113" s="11">
        <f t="shared" si="42"/>
        <v>2.2450000000000001E-2</v>
      </c>
      <c r="E113" s="15">
        <f t="shared" si="43"/>
        <v>3.8010000000000002E-2</v>
      </c>
      <c r="F113" s="5">
        <v>2.7310000000000001E-2</v>
      </c>
      <c r="G113" s="11">
        <f t="shared" si="44"/>
        <v>2.1940000000000001E-2</v>
      </c>
      <c r="H113" s="15">
        <f t="shared" si="45"/>
        <v>3.7310000000000003E-2</v>
      </c>
      <c r="I113" s="5">
        <v>3.1370000000000002E-2</v>
      </c>
      <c r="J113" s="11">
        <f t="shared" si="46"/>
        <v>2.5329999999999998E-2</v>
      </c>
      <c r="K113" s="15">
        <f t="shared" si="47"/>
        <v>4.1369999999999997E-2</v>
      </c>
      <c r="L113" s="5">
        <v>2.0559999999999998E-2</v>
      </c>
      <c r="M113" s="11">
        <f t="shared" si="48"/>
        <v>1.6490000000000001E-2</v>
      </c>
      <c r="N113" s="15">
        <f t="shared" si="49"/>
        <v>3.056E-2</v>
      </c>
      <c r="O113" s="5">
        <v>2.5510000000000001E-2</v>
      </c>
      <c r="P113" s="11">
        <f t="shared" si="50"/>
        <v>2.0469999999999999E-2</v>
      </c>
      <c r="Q113" s="15">
        <f t="shared" si="51"/>
        <v>3.551E-2</v>
      </c>
      <c r="R113" s="5">
        <v>2.7660000000000001E-2</v>
      </c>
      <c r="S113" s="11">
        <f t="shared" si="52"/>
        <v>2.213E-2</v>
      </c>
      <c r="T113" s="15">
        <f t="shared" si="53"/>
        <v>3.7659999999999999E-2</v>
      </c>
      <c r="U113" s="5">
        <v>2.8989999999999998E-2</v>
      </c>
      <c r="V113" s="11">
        <f t="shared" si="54"/>
        <v>2.3439999999999999E-2</v>
      </c>
      <c r="W113" s="15">
        <f t="shared" si="55"/>
        <v>3.8989999999999997E-2</v>
      </c>
    </row>
    <row r="114" spans="2:23" x14ac:dyDescent="0.25">
      <c r="B114" s="4">
        <v>104</v>
      </c>
      <c r="C114" s="5">
        <v>2.809E-2</v>
      </c>
      <c r="D114" s="11">
        <f t="shared" si="42"/>
        <v>2.2519999999999998E-2</v>
      </c>
      <c r="E114" s="15">
        <f t="shared" si="43"/>
        <v>3.8089999999999999E-2</v>
      </c>
      <c r="F114" s="5">
        <v>2.7390000000000001E-2</v>
      </c>
      <c r="G114" s="11">
        <f t="shared" si="44"/>
        <v>2.1999999999999999E-2</v>
      </c>
      <c r="H114" s="15">
        <f t="shared" si="45"/>
        <v>3.739E-2</v>
      </c>
      <c r="I114" s="5">
        <v>3.1419999999999997E-2</v>
      </c>
      <c r="J114" s="11">
        <f t="shared" si="46"/>
        <v>2.537E-2</v>
      </c>
      <c r="K114" s="15">
        <f t="shared" si="47"/>
        <v>4.1419999999999998E-2</v>
      </c>
      <c r="L114" s="5">
        <v>2.061E-2</v>
      </c>
      <c r="M114" s="11">
        <f t="shared" si="48"/>
        <v>1.653E-2</v>
      </c>
      <c r="N114" s="15">
        <f t="shared" si="49"/>
        <v>3.0609999999999998E-2</v>
      </c>
      <c r="O114" s="5">
        <v>2.5610000000000001E-2</v>
      </c>
      <c r="P114" s="11">
        <f t="shared" si="50"/>
        <v>2.0549999999999999E-2</v>
      </c>
      <c r="Q114" s="15">
        <f t="shared" si="51"/>
        <v>3.5610000000000003E-2</v>
      </c>
      <c r="R114" s="5">
        <v>2.7740000000000001E-2</v>
      </c>
      <c r="S114" s="11">
        <f t="shared" si="52"/>
        <v>2.2190000000000001E-2</v>
      </c>
      <c r="T114" s="15">
        <f t="shared" si="53"/>
        <v>3.7740000000000003E-2</v>
      </c>
      <c r="U114" s="5">
        <v>2.9049999999999999E-2</v>
      </c>
      <c r="V114" s="11">
        <f t="shared" si="54"/>
        <v>2.3480000000000001E-2</v>
      </c>
      <c r="W114" s="15">
        <f t="shared" si="55"/>
        <v>3.9050000000000001E-2</v>
      </c>
    </row>
    <row r="115" spans="2:23" ht="15.75" thickBot="1" x14ac:dyDescent="0.3">
      <c r="B115" s="6">
        <v>105</v>
      </c>
      <c r="C115" s="7">
        <v>2.8160000000000001E-2</v>
      </c>
      <c r="D115" s="12">
        <f t="shared" si="42"/>
        <v>2.257E-2</v>
      </c>
      <c r="E115" s="16">
        <f t="shared" si="43"/>
        <v>3.8159999999999999E-2</v>
      </c>
      <c r="F115" s="7">
        <v>2.7470000000000001E-2</v>
      </c>
      <c r="G115" s="12">
        <f t="shared" si="44"/>
        <v>2.206E-2</v>
      </c>
      <c r="H115" s="16">
        <f t="shared" si="45"/>
        <v>3.7470000000000003E-2</v>
      </c>
      <c r="I115" s="7">
        <v>3.1460000000000002E-2</v>
      </c>
      <c r="J115" s="12">
        <f t="shared" si="46"/>
        <v>2.5399999999999999E-2</v>
      </c>
      <c r="K115" s="16">
        <f t="shared" si="47"/>
        <v>4.1459999999999997E-2</v>
      </c>
      <c r="L115" s="7">
        <v>2.0670000000000001E-2</v>
      </c>
      <c r="M115" s="12">
        <f t="shared" si="48"/>
        <v>1.6580000000000001E-2</v>
      </c>
      <c r="N115" s="16">
        <f t="shared" si="49"/>
        <v>3.0669999999999999E-2</v>
      </c>
      <c r="O115" s="7">
        <v>2.5690000000000001E-2</v>
      </c>
      <c r="P115" s="12">
        <f t="shared" si="50"/>
        <v>2.061E-2</v>
      </c>
      <c r="Q115" s="16">
        <f t="shared" si="51"/>
        <v>3.569E-2</v>
      </c>
      <c r="R115" s="7">
        <v>2.7820000000000001E-2</v>
      </c>
      <c r="S115" s="12">
        <f t="shared" si="52"/>
        <v>2.2259999999999999E-2</v>
      </c>
      <c r="T115" s="16">
        <f t="shared" si="53"/>
        <v>3.7819999999999999E-2</v>
      </c>
      <c r="U115" s="7">
        <v>2.912E-2</v>
      </c>
      <c r="V115" s="12">
        <f t="shared" si="54"/>
        <v>2.3539999999999998E-2</v>
      </c>
      <c r="W115" s="16">
        <f t="shared" si="55"/>
        <v>3.9120000000000002E-2</v>
      </c>
    </row>
    <row r="116" spans="2:23" x14ac:dyDescent="0.25">
      <c r="B116" s="2">
        <v>106</v>
      </c>
      <c r="C116" s="3">
        <v>2.8240000000000001E-2</v>
      </c>
      <c r="D116" s="10">
        <f t="shared" si="42"/>
        <v>2.264E-2</v>
      </c>
      <c r="E116" s="14">
        <f t="shared" si="43"/>
        <v>3.8240000000000003E-2</v>
      </c>
      <c r="F116" s="3">
        <v>2.7550000000000002E-2</v>
      </c>
      <c r="G116" s="10">
        <f t="shared" si="44"/>
        <v>2.213E-2</v>
      </c>
      <c r="H116" s="14">
        <f t="shared" si="45"/>
        <v>3.755E-2</v>
      </c>
      <c r="I116" s="3">
        <v>3.15E-2</v>
      </c>
      <c r="J116" s="10">
        <f t="shared" si="46"/>
        <v>2.5430000000000001E-2</v>
      </c>
      <c r="K116" s="14">
        <f t="shared" si="47"/>
        <v>4.1500000000000002E-2</v>
      </c>
      <c r="L116" s="3">
        <v>2.0719999999999999E-2</v>
      </c>
      <c r="M116" s="10">
        <f t="shared" si="48"/>
        <v>1.6619999999999999E-2</v>
      </c>
      <c r="N116" s="14">
        <f t="shared" si="49"/>
        <v>3.0720000000000001E-2</v>
      </c>
      <c r="O116" s="3">
        <v>2.5780000000000001E-2</v>
      </c>
      <c r="P116" s="10">
        <f t="shared" si="50"/>
        <v>2.068E-2</v>
      </c>
      <c r="Q116" s="14">
        <f t="shared" si="51"/>
        <v>3.5779999999999999E-2</v>
      </c>
      <c r="R116" s="3">
        <v>2.7900000000000001E-2</v>
      </c>
      <c r="S116" s="10">
        <f t="shared" si="52"/>
        <v>2.232E-2</v>
      </c>
      <c r="T116" s="14">
        <f t="shared" si="53"/>
        <v>3.7900000000000003E-2</v>
      </c>
      <c r="U116" s="3">
        <v>2.9180000000000001E-2</v>
      </c>
      <c r="V116" s="10">
        <f t="shared" si="54"/>
        <v>2.358E-2</v>
      </c>
      <c r="W116" s="14">
        <f t="shared" si="55"/>
        <v>3.918E-2</v>
      </c>
    </row>
    <row r="117" spans="2:23" x14ac:dyDescent="0.25">
      <c r="B117" s="4">
        <v>107</v>
      </c>
      <c r="C117" s="5">
        <v>2.8309999999999998E-2</v>
      </c>
      <c r="D117" s="11">
        <f t="shared" si="42"/>
        <v>2.2689999999999998E-2</v>
      </c>
      <c r="E117" s="15">
        <f t="shared" si="43"/>
        <v>3.8309999999999997E-2</v>
      </c>
      <c r="F117" s="5">
        <v>2.7629999999999998E-2</v>
      </c>
      <c r="G117" s="11">
        <f t="shared" si="44"/>
        <v>2.2190000000000001E-2</v>
      </c>
      <c r="H117" s="15">
        <f t="shared" si="45"/>
        <v>3.7629999999999997E-2</v>
      </c>
      <c r="I117" s="5">
        <v>3.1550000000000002E-2</v>
      </c>
      <c r="J117" s="11">
        <f t="shared" si="46"/>
        <v>2.546E-2</v>
      </c>
      <c r="K117" s="15">
        <f t="shared" si="47"/>
        <v>4.1549999999999997E-2</v>
      </c>
      <c r="L117" s="5">
        <v>2.0760000000000001E-2</v>
      </c>
      <c r="M117" s="11">
        <f t="shared" si="48"/>
        <v>1.6650000000000002E-2</v>
      </c>
      <c r="N117" s="15">
        <f t="shared" si="49"/>
        <v>3.0759999999999999E-2</v>
      </c>
      <c r="O117" s="5">
        <v>2.5870000000000001E-2</v>
      </c>
      <c r="P117" s="11">
        <f t="shared" si="50"/>
        <v>2.0760000000000001E-2</v>
      </c>
      <c r="Q117" s="15">
        <f t="shared" si="51"/>
        <v>3.5869999999999999E-2</v>
      </c>
      <c r="R117" s="5">
        <v>2.7969999999999998E-2</v>
      </c>
      <c r="S117" s="11">
        <f t="shared" si="52"/>
        <v>2.2380000000000001E-2</v>
      </c>
      <c r="T117" s="15">
        <f t="shared" si="53"/>
        <v>3.7969999999999997E-2</v>
      </c>
      <c r="U117" s="5">
        <v>2.9250000000000002E-2</v>
      </c>
      <c r="V117" s="11">
        <f t="shared" si="54"/>
        <v>2.3640000000000001E-2</v>
      </c>
      <c r="W117" s="15">
        <f t="shared" si="55"/>
        <v>3.925E-2</v>
      </c>
    </row>
    <row r="118" spans="2:23" x14ac:dyDescent="0.25">
      <c r="B118" s="4">
        <v>108</v>
      </c>
      <c r="C118" s="5">
        <v>2.8379999999999999E-2</v>
      </c>
      <c r="D118" s="11">
        <f t="shared" si="42"/>
        <v>2.2749999999999999E-2</v>
      </c>
      <c r="E118" s="15">
        <f t="shared" si="43"/>
        <v>3.8379999999999997E-2</v>
      </c>
      <c r="F118" s="5">
        <v>2.7709999999999999E-2</v>
      </c>
      <c r="G118" s="11">
        <f t="shared" si="44"/>
        <v>2.2249999999999999E-2</v>
      </c>
      <c r="H118" s="15">
        <f t="shared" si="45"/>
        <v>3.771E-2</v>
      </c>
      <c r="I118" s="5">
        <v>3.159E-2</v>
      </c>
      <c r="J118" s="11">
        <f t="shared" si="46"/>
        <v>2.5489999999999999E-2</v>
      </c>
      <c r="K118" s="15">
        <f t="shared" si="47"/>
        <v>4.1590000000000002E-2</v>
      </c>
      <c r="L118" s="5">
        <v>2.0809999999999999E-2</v>
      </c>
      <c r="M118" s="11">
        <f t="shared" si="48"/>
        <v>1.669E-2</v>
      </c>
      <c r="N118" s="15">
        <f t="shared" si="49"/>
        <v>3.0810000000000001E-2</v>
      </c>
      <c r="O118" s="5">
        <v>2.5950000000000001E-2</v>
      </c>
      <c r="P118" s="11">
        <f t="shared" si="50"/>
        <v>2.0820000000000002E-2</v>
      </c>
      <c r="Q118" s="15">
        <f t="shared" si="51"/>
        <v>3.5950000000000003E-2</v>
      </c>
      <c r="R118" s="5">
        <v>2.8049999999999999E-2</v>
      </c>
      <c r="S118" s="11">
        <f t="shared" si="52"/>
        <v>2.2440000000000002E-2</v>
      </c>
      <c r="T118" s="15">
        <f t="shared" si="53"/>
        <v>3.805E-2</v>
      </c>
      <c r="U118" s="5">
        <v>2.9309999999999999E-2</v>
      </c>
      <c r="V118" s="11">
        <f t="shared" si="54"/>
        <v>2.368E-2</v>
      </c>
      <c r="W118" s="15">
        <f t="shared" si="55"/>
        <v>3.9309999999999998E-2</v>
      </c>
    </row>
    <row r="119" spans="2:23" x14ac:dyDescent="0.25">
      <c r="B119" s="4">
        <v>109</v>
      </c>
      <c r="C119" s="5">
        <v>2.845E-2</v>
      </c>
      <c r="D119" s="11">
        <f t="shared" si="42"/>
        <v>2.2800000000000001E-2</v>
      </c>
      <c r="E119" s="15">
        <f t="shared" si="43"/>
        <v>3.8449999999999998E-2</v>
      </c>
      <c r="F119" s="5">
        <v>2.7789999999999999E-2</v>
      </c>
      <c r="G119" s="11">
        <f t="shared" si="44"/>
        <v>2.232E-2</v>
      </c>
      <c r="H119" s="15">
        <f t="shared" si="45"/>
        <v>3.7789999999999997E-2</v>
      </c>
      <c r="I119" s="5">
        <v>3.1629999999999998E-2</v>
      </c>
      <c r="J119" s="11">
        <f t="shared" si="46"/>
        <v>2.5520000000000001E-2</v>
      </c>
      <c r="K119" s="15">
        <f t="shared" si="47"/>
        <v>4.163E-2</v>
      </c>
      <c r="L119" s="5">
        <v>2.086E-2</v>
      </c>
      <c r="M119" s="11">
        <f t="shared" si="48"/>
        <v>1.6729999999999998E-2</v>
      </c>
      <c r="N119" s="15">
        <f t="shared" si="49"/>
        <v>3.0859999999999999E-2</v>
      </c>
      <c r="O119" s="5">
        <v>2.6030000000000001E-2</v>
      </c>
      <c r="P119" s="11">
        <f t="shared" si="50"/>
        <v>2.0879999999999999E-2</v>
      </c>
      <c r="Q119" s="15">
        <f t="shared" si="51"/>
        <v>3.603E-2</v>
      </c>
      <c r="R119" s="5">
        <v>2.8119999999999999E-2</v>
      </c>
      <c r="S119" s="11">
        <f t="shared" si="52"/>
        <v>2.2499999999999999E-2</v>
      </c>
      <c r="T119" s="15">
        <f t="shared" si="53"/>
        <v>3.8120000000000001E-2</v>
      </c>
      <c r="U119" s="5">
        <v>2.937E-2</v>
      </c>
      <c r="V119" s="11">
        <f t="shared" si="54"/>
        <v>2.3730000000000001E-2</v>
      </c>
      <c r="W119" s="15">
        <f t="shared" si="55"/>
        <v>3.9370000000000002E-2</v>
      </c>
    </row>
    <row r="120" spans="2:23" x14ac:dyDescent="0.25">
      <c r="B120" s="6">
        <v>110</v>
      </c>
      <c r="C120" s="7">
        <v>2.852E-2</v>
      </c>
      <c r="D120" s="12">
        <f t="shared" si="42"/>
        <v>2.2859999999999998E-2</v>
      </c>
      <c r="E120" s="16">
        <f t="shared" si="43"/>
        <v>3.8519999999999999E-2</v>
      </c>
      <c r="F120" s="7">
        <v>2.7859999999999999E-2</v>
      </c>
      <c r="G120" s="12">
        <f t="shared" si="44"/>
        <v>2.2370000000000001E-2</v>
      </c>
      <c r="H120" s="16">
        <f t="shared" si="45"/>
        <v>3.7859999999999998E-2</v>
      </c>
      <c r="I120" s="7">
        <v>3.1669999999999997E-2</v>
      </c>
      <c r="J120" s="12">
        <f t="shared" si="46"/>
        <v>2.555E-2</v>
      </c>
      <c r="K120" s="16">
        <f t="shared" si="47"/>
        <v>4.1669999999999999E-2</v>
      </c>
      <c r="L120" s="7">
        <v>2.0910000000000002E-2</v>
      </c>
      <c r="M120" s="12">
        <f t="shared" si="48"/>
        <v>1.677E-2</v>
      </c>
      <c r="N120" s="16">
        <f t="shared" si="49"/>
        <v>3.091E-2</v>
      </c>
      <c r="O120" s="7">
        <v>2.6120000000000001E-2</v>
      </c>
      <c r="P120" s="12">
        <f t="shared" si="50"/>
        <v>2.0959999999999999E-2</v>
      </c>
      <c r="Q120" s="16">
        <f t="shared" si="51"/>
        <v>3.6119999999999999E-2</v>
      </c>
      <c r="R120" s="7">
        <v>2.819E-2</v>
      </c>
      <c r="S120" s="12">
        <f t="shared" si="52"/>
        <v>2.2550000000000001E-2</v>
      </c>
      <c r="T120" s="16">
        <f t="shared" si="53"/>
        <v>3.8190000000000002E-2</v>
      </c>
      <c r="U120" s="7">
        <v>2.9430000000000001E-2</v>
      </c>
      <c r="V120" s="12">
        <f t="shared" si="54"/>
        <v>2.3769999999999999E-2</v>
      </c>
      <c r="W120" s="16">
        <f t="shared" si="55"/>
        <v>3.943E-2</v>
      </c>
    </row>
    <row r="121" spans="2:23" x14ac:dyDescent="0.25">
      <c r="B121" s="4">
        <v>111</v>
      </c>
      <c r="C121" s="5">
        <v>2.8590000000000001E-2</v>
      </c>
      <c r="D121" s="11">
        <f t="shared" si="42"/>
        <v>2.291E-2</v>
      </c>
      <c r="E121" s="15">
        <f t="shared" si="43"/>
        <v>3.8589999999999999E-2</v>
      </c>
      <c r="F121" s="5">
        <v>2.793E-2</v>
      </c>
      <c r="G121" s="11">
        <f t="shared" si="44"/>
        <v>2.2429999999999999E-2</v>
      </c>
      <c r="H121" s="15">
        <f t="shared" si="45"/>
        <v>3.7929999999999998E-2</v>
      </c>
      <c r="I121" s="5">
        <v>3.1710000000000002E-2</v>
      </c>
      <c r="J121" s="11">
        <f t="shared" si="46"/>
        <v>2.5579999999999999E-2</v>
      </c>
      <c r="K121" s="15">
        <f t="shared" si="47"/>
        <v>4.1709999999999997E-2</v>
      </c>
      <c r="L121" s="5">
        <v>2.095E-2</v>
      </c>
      <c r="M121" s="11">
        <f t="shared" si="48"/>
        <v>1.6799999999999999E-2</v>
      </c>
      <c r="N121" s="15">
        <f t="shared" si="49"/>
        <v>3.0949999999999998E-2</v>
      </c>
      <c r="O121" s="5">
        <v>2.6200000000000001E-2</v>
      </c>
      <c r="P121" s="11">
        <f t="shared" si="50"/>
        <v>2.102E-2</v>
      </c>
      <c r="Q121" s="15">
        <f t="shared" si="51"/>
        <v>3.6200000000000003E-2</v>
      </c>
      <c r="R121" s="5">
        <v>2.826E-2</v>
      </c>
      <c r="S121" s="11">
        <f t="shared" si="52"/>
        <v>2.2610000000000002E-2</v>
      </c>
      <c r="T121" s="15">
        <f t="shared" si="53"/>
        <v>3.8260000000000002E-2</v>
      </c>
      <c r="U121" s="5">
        <v>2.9489999999999999E-2</v>
      </c>
      <c r="V121" s="11">
        <f t="shared" si="54"/>
        <v>2.3820000000000001E-2</v>
      </c>
      <c r="W121" s="15">
        <f t="shared" si="55"/>
        <v>3.9489999999999997E-2</v>
      </c>
    </row>
    <row r="122" spans="2:23" x14ac:dyDescent="0.25">
      <c r="B122" s="4">
        <v>112</v>
      </c>
      <c r="C122" s="5">
        <v>2.8649999999999998E-2</v>
      </c>
      <c r="D122" s="11">
        <f t="shared" si="42"/>
        <v>2.2960000000000001E-2</v>
      </c>
      <c r="E122" s="15">
        <f t="shared" si="43"/>
        <v>3.8649999999999997E-2</v>
      </c>
      <c r="F122" s="5">
        <v>2.8000000000000001E-2</v>
      </c>
      <c r="G122" s="11">
        <f t="shared" si="44"/>
        <v>2.248E-2</v>
      </c>
      <c r="H122" s="15">
        <f t="shared" si="45"/>
        <v>3.7999999999999999E-2</v>
      </c>
      <c r="I122" s="5">
        <v>3.1739999999999997E-2</v>
      </c>
      <c r="J122" s="11">
        <f t="shared" si="46"/>
        <v>2.5610000000000001E-2</v>
      </c>
      <c r="K122" s="15">
        <f t="shared" si="47"/>
        <v>4.1739999999999999E-2</v>
      </c>
      <c r="L122" s="5">
        <v>2.1000000000000001E-2</v>
      </c>
      <c r="M122" s="11">
        <f t="shared" si="48"/>
        <v>1.6840000000000001E-2</v>
      </c>
      <c r="N122" s="15">
        <f t="shared" si="49"/>
        <v>3.1E-2</v>
      </c>
      <c r="O122" s="5">
        <v>2.6270000000000002E-2</v>
      </c>
      <c r="P122" s="11">
        <f t="shared" si="50"/>
        <v>2.1069999999999998E-2</v>
      </c>
      <c r="Q122" s="15">
        <f t="shared" si="51"/>
        <v>3.6269999999999997E-2</v>
      </c>
      <c r="R122" s="5">
        <v>2.8330000000000001E-2</v>
      </c>
      <c r="S122" s="11">
        <f t="shared" si="52"/>
        <v>2.266E-2</v>
      </c>
      <c r="T122" s="15">
        <f t="shared" si="53"/>
        <v>3.8330000000000003E-2</v>
      </c>
      <c r="U122" s="5">
        <v>2.955E-2</v>
      </c>
      <c r="V122" s="11">
        <f t="shared" si="54"/>
        <v>2.3869999999999999E-2</v>
      </c>
      <c r="W122" s="15">
        <f t="shared" si="55"/>
        <v>3.9550000000000002E-2</v>
      </c>
    </row>
    <row r="123" spans="2:23" x14ac:dyDescent="0.25">
      <c r="B123" s="4">
        <v>113</v>
      </c>
      <c r="C123" s="5">
        <v>2.8719999999999999E-2</v>
      </c>
      <c r="D123" s="11">
        <f t="shared" si="42"/>
        <v>2.3019999999999999E-2</v>
      </c>
      <c r="E123" s="15">
        <f t="shared" si="43"/>
        <v>3.8719999999999997E-2</v>
      </c>
      <c r="F123" s="5">
        <v>2.8070000000000001E-2</v>
      </c>
      <c r="G123" s="11">
        <f t="shared" si="44"/>
        <v>2.2540000000000001E-2</v>
      </c>
      <c r="H123" s="15">
        <f t="shared" si="45"/>
        <v>3.807E-2</v>
      </c>
      <c r="I123" s="5">
        <v>3.1780000000000003E-2</v>
      </c>
      <c r="J123" s="11">
        <f t="shared" si="46"/>
        <v>2.564E-2</v>
      </c>
      <c r="K123" s="15">
        <f t="shared" si="47"/>
        <v>4.1779999999999998E-2</v>
      </c>
      <c r="L123" s="5">
        <v>2.104E-2</v>
      </c>
      <c r="M123" s="11">
        <f t="shared" si="48"/>
        <v>1.687E-2</v>
      </c>
      <c r="N123" s="15">
        <f t="shared" si="49"/>
        <v>3.1040000000000002E-2</v>
      </c>
      <c r="O123" s="5">
        <v>2.6349999999999998E-2</v>
      </c>
      <c r="P123" s="11">
        <f t="shared" si="50"/>
        <v>2.1139999999999999E-2</v>
      </c>
      <c r="Q123" s="15">
        <f t="shared" si="51"/>
        <v>3.635E-2</v>
      </c>
      <c r="R123" s="5">
        <v>2.8400000000000002E-2</v>
      </c>
      <c r="S123" s="11">
        <f t="shared" si="52"/>
        <v>2.2720000000000001E-2</v>
      </c>
      <c r="T123" s="15">
        <f t="shared" si="53"/>
        <v>3.8399999999999997E-2</v>
      </c>
      <c r="U123" s="5">
        <v>2.9600000000000001E-2</v>
      </c>
      <c r="V123" s="11">
        <f t="shared" si="54"/>
        <v>2.3900000000000001E-2</v>
      </c>
      <c r="W123" s="15">
        <f t="shared" si="55"/>
        <v>3.9600000000000003E-2</v>
      </c>
    </row>
    <row r="124" spans="2:23" x14ac:dyDescent="0.25">
      <c r="B124" s="4">
        <v>114</v>
      </c>
      <c r="C124" s="5">
        <v>2.878E-2</v>
      </c>
      <c r="D124" s="11">
        <f t="shared" si="42"/>
        <v>2.3060000000000001E-2</v>
      </c>
      <c r="E124" s="15">
        <f t="shared" si="43"/>
        <v>3.8780000000000002E-2</v>
      </c>
      <c r="F124" s="5">
        <v>2.8139999999999998E-2</v>
      </c>
      <c r="G124" s="11">
        <f t="shared" si="44"/>
        <v>2.2589999999999999E-2</v>
      </c>
      <c r="H124" s="15">
        <f t="shared" si="45"/>
        <v>3.814E-2</v>
      </c>
      <c r="I124" s="5">
        <v>3.1820000000000001E-2</v>
      </c>
      <c r="J124" s="11">
        <f t="shared" si="46"/>
        <v>2.5669999999999998E-2</v>
      </c>
      <c r="K124" s="15">
        <f t="shared" si="47"/>
        <v>4.1820000000000003E-2</v>
      </c>
      <c r="L124" s="5">
        <v>2.1090000000000001E-2</v>
      </c>
      <c r="M124" s="11">
        <f t="shared" si="48"/>
        <v>1.6910000000000001E-2</v>
      </c>
      <c r="N124" s="15">
        <f t="shared" si="49"/>
        <v>3.109E-2</v>
      </c>
      <c r="O124" s="5">
        <v>2.6429999999999999E-2</v>
      </c>
      <c r="P124" s="11">
        <f t="shared" si="50"/>
        <v>2.12E-2</v>
      </c>
      <c r="Q124" s="15">
        <f t="shared" si="51"/>
        <v>3.6429999999999997E-2</v>
      </c>
      <c r="R124" s="5">
        <v>2.8469999999999999E-2</v>
      </c>
      <c r="S124" s="11">
        <f t="shared" si="52"/>
        <v>2.2780000000000002E-2</v>
      </c>
      <c r="T124" s="15">
        <f t="shared" si="53"/>
        <v>3.8469999999999997E-2</v>
      </c>
      <c r="U124" s="5">
        <v>2.9659999999999999E-2</v>
      </c>
      <c r="V124" s="11">
        <f t="shared" si="54"/>
        <v>2.3949999999999999E-2</v>
      </c>
      <c r="W124" s="15">
        <f t="shared" si="55"/>
        <v>3.9660000000000001E-2</v>
      </c>
    </row>
    <row r="125" spans="2:23" x14ac:dyDescent="0.25">
      <c r="B125" s="6">
        <v>115</v>
      </c>
      <c r="C125" s="7">
        <v>2.8840000000000001E-2</v>
      </c>
      <c r="D125" s="12">
        <f t="shared" si="42"/>
        <v>2.3109999999999999E-2</v>
      </c>
      <c r="E125" s="16">
        <f t="shared" si="43"/>
        <v>3.884E-2</v>
      </c>
      <c r="F125" s="7">
        <v>2.8209999999999999E-2</v>
      </c>
      <c r="G125" s="12">
        <f t="shared" si="44"/>
        <v>2.265E-2</v>
      </c>
      <c r="H125" s="16">
        <f t="shared" si="45"/>
        <v>3.8210000000000001E-2</v>
      </c>
      <c r="I125" s="7">
        <v>3.1859999999999999E-2</v>
      </c>
      <c r="J125" s="12">
        <f t="shared" si="46"/>
        <v>2.5700000000000001E-2</v>
      </c>
      <c r="K125" s="16">
        <f t="shared" si="47"/>
        <v>4.1860000000000001E-2</v>
      </c>
      <c r="L125" s="7">
        <v>2.1129999999999999E-2</v>
      </c>
      <c r="M125" s="12">
        <f t="shared" si="48"/>
        <v>1.695E-2</v>
      </c>
      <c r="N125" s="16">
        <f t="shared" si="49"/>
        <v>3.1130000000000001E-2</v>
      </c>
      <c r="O125" s="7">
        <v>2.6499999999999999E-2</v>
      </c>
      <c r="P125" s="12">
        <f t="shared" si="50"/>
        <v>2.1260000000000001E-2</v>
      </c>
      <c r="Q125" s="16">
        <f t="shared" si="51"/>
        <v>3.6499999999999998E-2</v>
      </c>
      <c r="R125" s="7">
        <v>2.853E-2</v>
      </c>
      <c r="S125" s="12">
        <f t="shared" si="52"/>
        <v>2.282E-2</v>
      </c>
      <c r="T125" s="16">
        <f t="shared" si="53"/>
        <v>3.8530000000000002E-2</v>
      </c>
      <c r="U125" s="7">
        <v>2.971E-2</v>
      </c>
      <c r="V125" s="12">
        <f t="shared" si="54"/>
        <v>2.3990000000000001E-2</v>
      </c>
      <c r="W125" s="16">
        <f t="shared" si="55"/>
        <v>3.9710000000000002E-2</v>
      </c>
    </row>
    <row r="126" spans="2:23" x14ac:dyDescent="0.25">
      <c r="B126" s="4">
        <v>116</v>
      </c>
      <c r="C126" s="5">
        <v>2.8899999999999999E-2</v>
      </c>
      <c r="D126" s="11">
        <f t="shared" si="42"/>
        <v>2.316E-2</v>
      </c>
      <c r="E126" s="15">
        <f t="shared" si="43"/>
        <v>3.8899999999999997E-2</v>
      </c>
      <c r="F126" s="5">
        <v>2.828E-2</v>
      </c>
      <c r="G126" s="11">
        <f t="shared" si="44"/>
        <v>2.2700000000000001E-2</v>
      </c>
      <c r="H126" s="15">
        <f t="shared" si="45"/>
        <v>3.8280000000000002E-2</v>
      </c>
      <c r="I126" s="5">
        <v>3.1890000000000002E-2</v>
      </c>
      <c r="J126" s="11">
        <f t="shared" si="46"/>
        <v>2.572E-2</v>
      </c>
      <c r="K126" s="15">
        <f t="shared" si="47"/>
        <v>4.1889999999999997E-2</v>
      </c>
      <c r="L126" s="5">
        <v>2.1170000000000001E-2</v>
      </c>
      <c r="M126" s="11">
        <f t="shared" si="48"/>
        <v>1.6979999999999999E-2</v>
      </c>
      <c r="N126" s="15">
        <f t="shared" si="49"/>
        <v>3.117E-2</v>
      </c>
      <c r="O126" s="5">
        <v>2.657E-2</v>
      </c>
      <c r="P126" s="11">
        <f t="shared" si="50"/>
        <v>2.1309999999999999E-2</v>
      </c>
      <c r="Q126" s="15">
        <f t="shared" si="51"/>
        <v>3.6569999999999998E-2</v>
      </c>
      <c r="R126" s="5">
        <v>2.86E-2</v>
      </c>
      <c r="S126" s="11">
        <f t="shared" si="52"/>
        <v>2.2880000000000001E-2</v>
      </c>
      <c r="T126" s="15">
        <f t="shared" si="53"/>
        <v>3.8600000000000002E-2</v>
      </c>
      <c r="U126" s="5">
        <v>2.9770000000000001E-2</v>
      </c>
      <c r="V126" s="11">
        <f t="shared" si="54"/>
        <v>2.4029999999999999E-2</v>
      </c>
      <c r="W126" s="15">
        <f t="shared" si="55"/>
        <v>3.977E-2</v>
      </c>
    </row>
    <row r="127" spans="2:23" x14ac:dyDescent="0.25">
      <c r="B127" s="4">
        <v>117</v>
      </c>
      <c r="C127" s="5">
        <v>2.896E-2</v>
      </c>
      <c r="D127" s="11">
        <f t="shared" si="42"/>
        <v>2.3210000000000001E-2</v>
      </c>
      <c r="E127" s="15">
        <f t="shared" si="43"/>
        <v>3.8960000000000002E-2</v>
      </c>
      <c r="F127" s="5">
        <v>2.8340000000000001E-2</v>
      </c>
      <c r="G127" s="11">
        <f t="shared" si="44"/>
        <v>2.2749999999999999E-2</v>
      </c>
      <c r="H127" s="15">
        <f t="shared" si="45"/>
        <v>3.8339999999999999E-2</v>
      </c>
      <c r="I127" s="5">
        <v>3.193E-2</v>
      </c>
      <c r="J127" s="11">
        <f t="shared" si="46"/>
        <v>2.5749999999999999E-2</v>
      </c>
      <c r="K127" s="15">
        <f t="shared" si="47"/>
        <v>4.1930000000000002E-2</v>
      </c>
      <c r="L127" s="5">
        <v>2.121E-2</v>
      </c>
      <c r="M127" s="11">
        <f t="shared" si="48"/>
        <v>1.7010000000000001E-2</v>
      </c>
      <c r="N127" s="15">
        <f t="shared" si="49"/>
        <v>3.1210000000000002E-2</v>
      </c>
      <c r="O127" s="5">
        <v>2.665E-2</v>
      </c>
      <c r="P127" s="11">
        <f t="shared" si="50"/>
        <v>2.138E-2</v>
      </c>
      <c r="Q127" s="15">
        <f t="shared" si="51"/>
        <v>3.6650000000000002E-2</v>
      </c>
      <c r="R127" s="5">
        <v>2.8660000000000001E-2</v>
      </c>
      <c r="S127" s="11">
        <f t="shared" si="52"/>
        <v>2.2929999999999999E-2</v>
      </c>
      <c r="T127" s="15">
        <f t="shared" si="53"/>
        <v>3.866E-2</v>
      </c>
      <c r="U127" s="5">
        <v>2.9819999999999999E-2</v>
      </c>
      <c r="V127" s="11">
        <f t="shared" si="54"/>
        <v>2.4070000000000001E-2</v>
      </c>
      <c r="W127" s="15">
        <f t="shared" si="55"/>
        <v>3.9820000000000001E-2</v>
      </c>
    </row>
    <row r="128" spans="2:23" x14ac:dyDescent="0.25">
      <c r="B128" s="4">
        <v>118</v>
      </c>
      <c r="C128" s="5">
        <v>2.9020000000000001E-2</v>
      </c>
      <c r="D128" s="11">
        <f t="shared" si="42"/>
        <v>2.325E-2</v>
      </c>
      <c r="E128" s="15">
        <f t="shared" si="43"/>
        <v>3.9019999999999999E-2</v>
      </c>
      <c r="F128" s="5">
        <v>2.8410000000000001E-2</v>
      </c>
      <c r="G128" s="11">
        <f t="shared" si="44"/>
        <v>2.281E-2</v>
      </c>
      <c r="H128" s="15">
        <f t="shared" si="45"/>
        <v>3.841E-2</v>
      </c>
      <c r="I128" s="5">
        <v>3.1960000000000002E-2</v>
      </c>
      <c r="J128" s="11">
        <f t="shared" si="46"/>
        <v>2.5770000000000001E-2</v>
      </c>
      <c r="K128" s="15">
        <f t="shared" si="47"/>
        <v>4.1959999999999997E-2</v>
      </c>
      <c r="L128" s="5">
        <v>2.1250000000000002E-2</v>
      </c>
      <c r="M128" s="11">
        <f t="shared" si="48"/>
        <v>1.704E-2</v>
      </c>
      <c r="N128" s="15">
        <f t="shared" si="49"/>
        <v>3.125E-2</v>
      </c>
      <c r="O128" s="5">
        <v>2.6720000000000001E-2</v>
      </c>
      <c r="P128" s="11">
        <f t="shared" si="50"/>
        <v>2.1430000000000001E-2</v>
      </c>
      <c r="Q128" s="15">
        <f t="shared" si="51"/>
        <v>3.6720000000000003E-2</v>
      </c>
      <c r="R128" s="5">
        <v>2.8719999999999999E-2</v>
      </c>
      <c r="S128" s="11">
        <f t="shared" si="52"/>
        <v>2.298E-2</v>
      </c>
      <c r="T128" s="15">
        <f t="shared" si="53"/>
        <v>3.8719999999999997E-2</v>
      </c>
      <c r="U128" s="5">
        <v>2.9870000000000001E-2</v>
      </c>
      <c r="V128" s="11">
        <f t="shared" si="54"/>
        <v>2.4109999999999999E-2</v>
      </c>
      <c r="W128" s="15">
        <f t="shared" si="55"/>
        <v>3.9870000000000003E-2</v>
      </c>
    </row>
    <row r="129" spans="2:23" x14ac:dyDescent="0.25">
      <c r="B129" s="4">
        <v>119</v>
      </c>
      <c r="C129" s="5">
        <v>2.9080000000000002E-2</v>
      </c>
      <c r="D129" s="11">
        <f t="shared" si="42"/>
        <v>2.3300000000000001E-2</v>
      </c>
      <c r="E129" s="15">
        <f t="shared" si="43"/>
        <v>3.9079999999999997E-2</v>
      </c>
      <c r="F129" s="5">
        <v>2.8469999999999999E-2</v>
      </c>
      <c r="G129" s="11">
        <f t="shared" si="44"/>
        <v>2.2849999999999999E-2</v>
      </c>
      <c r="H129" s="15">
        <f t="shared" si="45"/>
        <v>3.8469999999999997E-2</v>
      </c>
      <c r="I129" s="5">
        <v>3.1989999999999998E-2</v>
      </c>
      <c r="J129" s="11">
        <f t="shared" si="46"/>
        <v>2.579E-2</v>
      </c>
      <c r="K129" s="15">
        <f t="shared" si="47"/>
        <v>4.199E-2</v>
      </c>
      <c r="L129" s="5">
        <v>2.129E-2</v>
      </c>
      <c r="M129" s="11">
        <f t="shared" si="48"/>
        <v>1.7069999999999998E-2</v>
      </c>
      <c r="N129" s="15">
        <f t="shared" si="49"/>
        <v>3.1289999999999998E-2</v>
      </c>
      <c r="O129" s="5">
        <v>2.6780000000000002E-2</v>
      </c>
      <c r="P129" s="11">
        <f t="shared" si="50"/>
        <v>2.1479999999999999E-2</v>
      </c>
      <c r="Q129" s="15">
        <f t="shared" si="51"/>
        <v>3.678E-2</v>
      </c>
      <c r="R129" s="5">
        <v>2.878E-2</v>
      </c>
      <c r="S129" s="11">
        <f t="shared" si="52"/>
        <v>2.3019999999999999E-2</v>
      </c>
      <c r="T129" s="15">
        <f t="shared" si="53"/>
        <v>3.8780000000000002E-2</v>
      </c>
      <c r="U129" s="5">
        <v>2.9929999999999998E-2</v>
      </c>
      <c r="V129" s="11">
        <f t="shared" si="54"/>
        <v>2.4160000000000001E-2</v>
      </c>
      <c r="W129" s="15">
        <f t="shared" si="55"/>
        <v>3.993E-2</v>
      </c>
    </row>
    <row r="130" spans="2:23" ht="15.75" thickBot="1" x14ac:dyDescent="0.3">
      <c r="B130" s="6">
        <v>120</v>
      </c>
      <c r="C130" s="7">
        <v>2.9139999999999999E-2</v>
      </c>
      <c r="D130" s="12">
        <f t="shared" si="42"/>
        <v>2.3349999999999999E-2</v>
      </c>
      <c r="E130" s="16">
        <f t="shared" si="43"/>
        <v>3.9140000000000001E-2</v>
      </c>
      <c r="F130" s="7">
        <v>2.8539999999999999E-2</v>
      </c>
      <c r="G130" s="12">
        <f t="shared" si="44"/>
        <v>2.291E-2</v>
      </c>
      <c r="H130" s="16">
        <f t="shared" si="45"/>
        <v>3.8539999999999998E-2</v>
      </c>
      <c r="I130" s="7">
        <v>3.2030000000000003E-2</v>
      </c>
      <c r="J130" s="12">
        <f t="shared" si="46"/>
        <v>2.5819999999999999E-2</v>
      </c>
      <c r="K130" s="16">
        <f t="shared" si="47"/>
        <v>4.2029999999999998E-2</v>
      </c>
      <c r="L130" s="7">
        <v>2.1329999999999998E-2</v>
      </c>
      <c r="M130" s="12">
        <f t="shared" si="48"/>
        <v>1.7100000000000001E-2</v>
      </c>
      <c r="N130" s="16">
        <f t="shared" si="49"/>
        <v>3.1329999999999997E-2</v>
      </c>
      <c r="O130" s="7">
        <v>2.6849999999999999E-2</v>
      </c>
      <c r="P130" s="12">
        <f t="shared" si="50"/>
        <v>2.1530000000000001E-2</v>
      </c>
      <c r="Q130" s="16">
        <f t="shared" si="51"/>
        <v>3.6850000000000001E-2</v>
      </c>
      <c r="R130" s="7">
        <v>2.8840000000000001E-2</v>
      </c>
      <c r="S130" s="12">
        <f t="shared" si="52"/>
        <v>2.307E-2</v>
      </c>
      <c r="T130" s="16">
        <f t="shared" si="53"/>
        <v>3.884E-2</v>
      </c>
      <c r="U130" s="7">
        <v>2.998E-2</v>
      </c>
      <c r="V130" s="12">
        <f t="shared" si="54"/>
        <v>2.419E-2</v>
      </c>
      <c r="W130" s="16">
        <f t="shared" si="55"/>
        <v>3.9980000000000002E-2</v>
      </c>
    </row>
    <row r="131" spans="2:23" x14ac:dyDescent="0.25">
      <c r="B131" s="2">
        <v>121</v>
      </c>
      <c r="C131" s="3">
        <v>2.92E-2</v>
      </c>
      <c r="D131" s="10">
        <f t="shared" si="42"/>
        <v>2.3400000000000001E-2</v>
      </c>
      <c r="E131" s="14">
        <f t="shared" si="43"/>
        <v>3.9199999999999999E-2</v>
      </c>
      <c r="F131" s="3">
        <v>2.86E-2</v>
      </c>
      <c r="G131" s="10">
        <f t="shared" si="44"/>
        <v>2.2960000000000001E-2</v>
      </c>
      <c r="H131" s="14">
        <f t="shared" si="45"/>
        <v>3.8600000000000002E-2</v>
      </c>
      <c r="I131" s="3">
        <v>3.2059999999999998E-2</v>
      </c>
      <c r="J131" s="10">
        <f t="shared" si="46"/>
        <v>2.5850000000000001E-2</v>
      </c>
      <c r="K131" s="14">
        <f t="shared" si="47"/>
        <v>4.206E-2</v>
      </c>
      <c r="L131" s="3">
        <v>2.137E-2</v>
      </c>
      <c r="M131" s="10">
        <f t="shared" si="48"/>
        <v>1.7139999999999999E-2</v>
      </c>
      <c r="N131" s="14">
        <f t="shared" si="49"/>
        <v>3.1370000000000002E-2</v>
      </c>
      <c r="O131" s="3">
        <v>2.6919999999999999E-2</v>
      </c>
      <c r="P131" s="10">
        <f t="shared" si="50"/>
        <v>2.1590000000000002E-2</v>
      </c>
      <c r="Q131" s="14">
        <f t="shared" si="51"/>
        <v>3.6920000000000001E-2</v>
      </c>
      <c r="R131" s="3">
        <v>2.8899999999999999E-2</v>
      </c>
      <c r="S131" s="10">
        <f t="shared" si="52"/>
        <v>2.3120000000000002E-2</v>
      </c>
      <c r="T131" s="14">
        <f t="shared" si="53"/>
        <v>3.8899999999999997E-2</v>
      </c>
      <c r="U131" s="3">
        <v>3.0030000000000001E-2</v>
      </c>
      <c r="V131" s="10">
        <f t="shared" si="54"/>
        <v>2.4230000000000002E-2</v>
      </c>
      <c r="W131" s="14">
        <f t="shared" si="55"/>
        <v>4.0030000000000003E-2</v>
      </c>
    </row>
    <row r="132" spans="2:23" x14ac:dyDescent="0.25">
      <c r="B132" s="4">
        <v>122</v>
      </c>
      <c r="C132" s="5">
        <v>2.9250000000000002E-2</v>
      </c>
      <c r="D132" s="11">
        <f t="shared" si="42"/>
        <v>2.3439999999999999E-2</v>
      </c>
      <c r="E132" s="15">
        <f t="shared" si="43"/>
        <v>3.925E-2</v>
      </c>
      <c r="F132" s="5">
        <v>2.8660000000000001E-2</v>
      </c>
      <c r="G132" s="11">
        <f t="shared" si="44"/>
        <v>2.3E-2</v>
      </c>
      <c r="H132" s="15">
        <f t="shared" si="45"/>
        <v>3.866E-2</v>
      </c>
      <c r="I132" s="5">
        <v>3.209E-2</v>
      </c>
      <c r="J132" s="11">
        <f t="shared" si="46"/>
        <v>2.5870000000000001E-2</v>
      </c>
      <c r="K132" s="15">
        <f t="shared" si="47"/>
        <v>4.2090000000000002E-2</v>
      </c>
      <c r="L132" s="5">
        <v>2.1409999999999998E-2</v>
      </c>
      <c r="M132" s="11">
        <f t="shared" si="48"/>
        <v>1.7170000000000001E-2</v>
      </c>
      <c r="N132" s="15">
        <f t="shared" si="49"/>
        <v>3.141E-2</v>
      </c>
      <c r="O132" s="5">
        <v>2.699E-2</v>
      </c>
      <c r="P132" s="11">
        <f t="shared" si="50"/>
        <v>2.1649999999999999E-2</v>
      </c>
      <c r="Q132" s="15">
        <f t="shared" si="51"/>
        <v>3.6990000000000002E-2</v>
      </c>
      <c r="R132" s="5">
        <v>2.896E-2</v>
      </c>
      <c r="S132" s="11">
        <f t="shared" si="52"/>
        <v>2.317E-2</v>
      </c>
      <c r="T132" s="15">
        <f t="shared" si="53"/>
        <v>3.8960000000000002E-2</v>
      </c>
      <c r="U132" s="5">
        <v>3.007E-2</v>
      </c>
      <c r="V132" s="11">
        <f t="shared" si="54"/>
        <v>2.426E-2</v>
      </c>
      <c r="W132" s="15">
        <f t="shared" si="55"/>
        <v>4.0070000000000001E-2</v>
      </c>
    </row>
    <row r="133" spans="2:23" x14ac:dyDescent="0.25">
      <c r="B133" s="4">
        <v>123</v>
      </c>
      <c r="C133" s="5">
        <v>2.9309999999999999E-2</v>
      </c>
      <c r="D133" s="11">
        <f t="shared" si="42"/>
        <v>2.349E-2</v>
      </c>
      <c r="E133" s="15">
        <f t="shared" si="43"/>
        <v>3.9309999999999998E-2</v>
      </c>
      <c r="F133" s="5">
        <v>2.8719999999999999E-2</v>
      </c>
      <c r="G133" s="11">
        <f t="shared" si="44"/>
        <v>2.3050000000000001E-2</v>
      </c>
      <c r="H133" s="15">
        <f t="shared" si="45"/>
        <v>3.8719999999999997E-2</v>
      </c>
      <c r="I133" s="5">
        <v>3.2120000000000003E-2</v>
      </c>
      <c r="J133" s="11">
        <f t="shared" si="46"/>
        <v>2.589E-2</v>
      </c>
      <c r="K133" s="15">
        <f t="shared" si="47"/>
        <v>4.2119999999999998E-2</v>
      </c>
      <c r="L133" s="5">
        <v>2.1440000000000001E-2</v>
      </c>
      <c r="M133" s="11">
        <f t="shared" si="48"/>
        <v>1.719E-2</v>
      </c>
      <c r="N133" s="15">
        <f t="shared" si="49"/>
        <v>3.1440000000000003E-2</v>
      </c>
      <c r="O133" s="5">
        <v>2.7050000000000001E-2</v>
      </c>
      <c r="P133" s="11">
        <f t="shared" si="50"/>
        <v>2.1690000000000001E-2</v>
      </c>
      <c r="Q133" s="15">
        <f t="shared" si="51"/>
        <v>3.705E-2</v>
      </c>
      <c r="R133" s="5">
        <v>2.9020000000000001E-2</v>
      </c>
      <c r="S133" s="11">
        <f t="shared" si="52"/>
        <v>2.3220000000000001E-2</v>
      </c>
      <c r="T133" s="15">
        <f t="shared" si="53"/>
        <v>3.9019999999999999E-2</v>
      </c>
      <c r="U133" s="5">
        <v>3.0120000000000001E-2</v>
      </c>
      <c r="V133" s="11">
        <f t="shared" si="54"/>
        <v>2.4299999999999999E-2</v>
      </c>
      <c r="W133" s="15">
        <f t="shared" si="55"/>
        <v>4.0120000000000003E-2</v>
      </c>
    </row>
    <row r="134" spans="2:23" x14ac:dyDescent="0.25">
      <c r="B134" s="4">
        <v>124</v>
      </c>
      <c r="C134" s="5">
        <v>2.9360000000000001E-2</v>
      </c>
      <c r="D134" s="11">
        <f t="shared" si="42"/>
        <v>2.3529999999999999E-2</v>
      </c>
      <c r="E134" s="15">
        <f t="shared" si="43"/>
        <v>3.9359999999999999E-2</v>
      </c>
      <c r="F134" s="5">
        <v>2.878E-2</v>
      </c>
      <c r="G134" s="11">
        <f t="shared" si="44"/>
        <v>2.3099999999999999E-2</v>
      </c>
      <c r="H134" s="15">
        <f t="shared" si="45"/>
        <v>3.8780000000000002E-2</v>
      </c>
      <c r="I134" s="5">
        <v>3.2160000000000001E-2</v>
      </c>
      <c r="J134" s="11">
        <f t="shared" si="46"/>
        <v>2.5919999999999999E-2</v>
      </c>
      <c r="K134" s="15">
        <f t="shared" si="47"/>
        <v>4.2160000000000003E-2</v>
      </c>
      <c r="L134" s="5">
        <v>2.1479999999999999E-2</v>
      </c>
      <c r="M134" s="11">
        <f t="shared" si="48"/>
        <v>1.7219999999999999E-2</v>
      </c>
      <c r="N134" s="15">
        <f t="shared" si="49"/>
        <v>3.1480000000000001E-2</v>
      </c>
      <c r="O134" s="5">
        <v>2.7109999999999999E-2</v>
      </c>
      <c r="P134" s="11">
        <f t="shared" si="50"/>
        <v>2.1739999999999999E-2</v>
      </c>
      <c r="Q134" s="15">
        <f t="shared" si="51"/>
        <v>3.7109999999999997E-2</v>
      </c>
      <c r="R134" s="5">
        <v>2.9069999999999999E-2</v>
      </c>
      <c r="S134" s="11">
        <f t="shared" si="52"/>
        <v>2.3259999999999999E-2</v>
      </c>
      <c r="T134" s="15">
        <f t="shared" si="53"/>
        <v>3.9070000000000001E-2</v>
      </c>
      <c r="U134" s="5">
        <v>3.0169999999999999E-2</v>
      </c>
      <c r="V134" s="11">
        <f t="shared" si="54"/>
        <v>2.4340000000000001E-2</v>
      </c>
      <c r="W134" s="15">
        <f t="shared" si="55"/>
        <v>4.0169999999999997E-2</v>
      </c>
    </row>
    <row r="135" spans="2:23" x14ac:dyDescent="0.25">
      <c r="B135" s="6">
        <v>125</v>
      </c>
      <c r="C135" s="7">
        <v>2.9409999999999999E-2</v>
      </c>
      <c r="D135" s="12">
        <f t="shared" si="42"/>
        <v>2.3560000000000001E-2</v>
      </c>
      <c r="E135" s="16">
        <f t="shared" si="43"/>
        <v>3.9410000000000001E-2</v>
      </c>
      <c r="F135" s="7">
        <v>2.8830000000000001E-2</v>
      </c>
      <c r="G135" s="12">
        <f t="shared" si="44"/>
        <v>2.3140000000000001E-2</v>
      </c>
      <c r="H135" s="16">
        <f t="shared" si="45"/>
        <v>3.8830000000000003E-2</v>
      </c>
      <c r="I135" s="7">
        <v>3.2190000000000003E-2</v>
      </c>
      <c r="J135" s="12">
        <f t="shared" si="46"/>
        <v>2.5940000000000001E-2</v>
      </c>
      <c r="K135" s="16">
        <f t="shared" si="47"/>
        <v>4.2189999999999998E-2</v>
      </c>
      <c r="L135" s="7">
        <v>2.1520000000000001E-2</v>
      </c>
      <c r="M135" s="12">
        <f t="shared" si="48"/>
        <v>1.7250000000000001E-2</v>
      </c>
      <c r="N135" s="16">
        <f t="shared" si="49"/>
        <v>3.1519999999999999E-2</v>
      </c>
      <c r="O135" s="7">
        <v>2.7179999999999999E-2</v>
      </c>
      <c r="P135" s="12">
        <f t="shared" si="50"/>
        <v>2.18E-2</v>
      </c>
      <c r="Q135" s="16">
        <f t="shared" si="51"/>
        <v>3.7179999999999998E-2</v>
      </c>
      <c r="R135" s="7">
        <v>2.913E-2</v>
      </c>
      <c r="S135" s="12">
        <f t="shared" si="52"/>
        <v>2.3300000000000001E-2</v>
      </c>
      <c r="T135" s="16">
        <f t="shared" si="53"/>
        <v>3.9129999999999998E-2</v>
      </c>
      <c r="U135" s="7">
        <v>3.022E-2</v>
      </c>
      <c r="V135" s="12">
        <f t="shared" si="54"/>
        <v>2.4379999999999999E-2</v>
      </c>
      <c r="W135" s="16">
        <f t="shared" si="55"/>
        <v>4.0219999999999999E-2</v>
      </c>
    </row>
    <row r="136" spans="2:23" x14ac:dyDescent="0.25">
      <c r="B136" s="4">
        <v>126</v>
      </c>
      <c r="C136" s="5">
        <v>2.947E-2</v>
      </c>
      <c r="D136" s="11">
        <f t="shared" si="42"/>
        <v>2.3609999999999999E-2</v>
      </c>
      <c r="E136" s="15">
        <f t="shared" si="43"/>
        <v>3.9469999999999998E-2</v>
      </c>
      <c r="F136" s="5">
        <v>2.8889999999999999E-2</v>
      </c>
      <c r="G136" s="11">
        <f t="shared" si="44"/>
        <v>2.3189999999999999E-2</v>
      </c>
      <c r="H136" s="15">
        <f t="shared" si="45"/>
        <v>3.8890000000000001E-2</v>
      </c>
      <c r="I136" s="5">
        <v>3.2219999999999999E-2</v>
      </c>
      <c r="J136" s="11">
        <f t="shared" si="46"/>
        <v>2.597E-2</v>
      </c>
      <c r="K136" s="15">
        <f t="shared" si="47"/>
        <v>4.2220000000000001E-2</v>
      </c>
      <c r="L136" s="5">
        <v>2.155E-2</v>
      </c>
      <c r="M136" s="11">
        <f t="shared" si="48"/>
        <v>1.728E-2</v>
      </c>
      <c r="N136" s="15">
        <f t="shared" si="49"/>
        <v>3.1550000000000002E-2</v>
      </c>
      <c r="O136" s="5">
        <v>2.724E-2</v>
      </c>
      <c r="P136" s="11">
        <f t="shared" si="50"/>
        <v>2.1839999999999998E-2</v>
      </c>
      <c r="Q136" s="15">
        <f t="shared" si="51"/>
        <v>3.7240000000000002E-2</v>
      </c>
      <c r="R136" s="5">
        <v>2.9180000000000001E-2</v>
      </c>
      <c r="S136" s="11">
        <f t="shared" si="52"/>
        <v>2.334E-2</v>
      </c>
      <c r="T136" s="15">
        <f t="shared" si="53"/>
        <v>3.918E-2</v>
      </c>
      <c r="U136" s="5">
        <v>3.0259999999999999E-2</v>
      </c>
      <c r="V136" s="11">
        <f t="shared" si="54"/>
        <v>2.4410000000000001E-2</v>
      </c>
      <c r="W136" s="15">
        <f t="shared" si="55"/>
        <v>4.0259999999999997E-2</v>
      </c>
    </row>
    <row r="137" spans="2:23" x14ac:dyDescent="0.25">
      <c r="B137" s="4">
        <v>127</v>
      </c>
      <c r="C137" s="5">
        <v>2.9520000000000001E-2</v>
      </c>
      <c r="D137" s="11">
        <f t="shared" si="42"/>
        <v>2.3650000000000001E-2</v>
      </c>
      <c r="E137" s="15">
        <f t="shared" si="43"/>
        <v>3.952E-2</v>
      </c>
      <c r="F137" s="5">
        <v>2.895E-2</v>
      </c>
      <c r="G137" s="11">
        <f t="shared" si="44"/>
        <v>2.3230000000000001E-2</v>
      </c>
      <c r="H137" s="15">
        <f t="shared" si="45"/>
        <v>3.8949999999999999E-2</v>
      </c>
      <c r="I137" s="5">
        <v>3.2250000000000001E-2</v>
      </c>
      <c r="J137" s="11">
        <f t="shared" si="46"/>
        <v>2.5989999999999999E-2</v>
      </c>
      <c r="K137" s="15">
        <f t="shared" si="47"/>
        <v>4.2250000000000003E-2</v>
      </c>
      <c r="L137" s="5">
        <v>2.1590000000000002E-2</v>
      </c>
      <c r="M137" s="11">
        <f t="shared" si="48"/>
        <v>1.7309999999999999E-2</v>
      </c>
      <c r="N137" s="15">
        <f t="shared" si="49"/>
        <v>3.159E-2</v>
      </c>
      <c r="O137" s="5">
        <v>2.7300000000000001E-2</v>
      </c>
      <c r="P137" s="11">
        <f t="shared" si="50"/>
        <v>2.189E-2</v>
      </c>
      <c r="Q137" s="15">
        <f t="shared" si="51"/>
        <v>3.73E-2</v>
      </c>
      <c r="R137" s="5">
        <v>2.9229999999999999E-2</v>
      </c>
      <c r="S137" s="11">
        <f t="shared" si="52"/>
        <v>2.3380000000000001E-2</v>
      </c>
      <c r="T137" s="15">
        <f t="shared" si="53"/>
        <v>3.9230000000000001E-2</v>
      </c>
      <c r="U137" s="5">
        <v>3.031E-2</v>
      </c>
      <c r="V137" s="11">
        <f t="shared" si="54"/>
        <v>2.445E-2</v>
      </c>
      <c r="W137" s="15">
        <f t="shared" si="55"/>
        <v>4.0309999999999999E-2</v>
      </c>
    </row>
    <row r="138" spans="2:23" x14ac:dyDescent="0.25">
      <c r="B138" s="4">
        <v>128</v>
      </c>
      <c r="C138" s="5">
        <v>2.9569999999999999E-2</v>
      </c>
      <c r="D138" s="11">
        <f t="shared" si="42"/>
        <v>2.3689999999999999E-2</v>
      </c>
      <c r="E138" s="15">
        <f t="shared" si="43"/>
        <v>3.9570000000000001E-2</v>
      </c>
      <c r="F138" s="5">
        <v>2.9000000000000001E-2</v>
      </c>
      <c r="G138" s="11">
        <f t="shared" si="44"/>
        <v>2.3269999999999999E-2</v>
      </c>
      <c r="H138" s="15">
        <f t="shared" si="45"/>
        <v>3.9E-2</v>
      </c>
      <c r="I138" s="5">
        <v>3.2280000000000003E-2</v>
      </c>
      <c r="J138" s="11">
        <f t="shared" si="46"/>
        <v>2.6009999999999998E-2</v>
      </c>
      <c r="K138" s="15">
        <f t="shared" si="47"/>
        <v>4.2279999999999998E-2</v>
      </c>
      <c r="L138" s="5">
        <v>2.162E-2</v>
      </c>
      <c r="M138" s="11">
        <f t="shared" si="48"/>
        <v>1.7330000000000002E-2</v>
      </c>
      <c r="N138" s="15">
        <f t="shared" si="49"/>
        <v>3.1620000000000002E-2</v>
      </c>
      <c r="O138" s="5">
        <v>2.7359999999999999E-2</v>
      </c>
      <c r="P138" s="11">
        <f t="shared" si="50"/>
        <v>2.1940000000000001E-2</v>
      </c>
      <c r="Q138" s="15">
        <f t="shared" si="51"/>
        <v>3.7359999999999997E-2</v>
      </c>
      <c r="R138" s="5">
        <v>2.929E-2</v>
      </c>
      <c r="S138" s="11">
        <f t="shared" si="52"/>
        <v>2.3429999999999999E-2</v>
      </c>
      <c r="T138" s="15">
        <f t="shared" si="53"/>
        <v>3.9289999999999999E-2</v>
      </c>
      <c r="U138" s="5">
        <v>3.0349999999999999E-2</v>
      </c>
      <c r="V138" s="11">
        <f t="shared" si="54"/>
        <v>2.4479999999999998E-2</v>
      </c>
      <c r="W138" s="15">
        <f t="shared" si="55"/>
        <v>4.0349999999999997E-2</v>
      </c>
    </row>
    <row r="139" spans="2:23" x14ac:dyDescent="0.25">
      <c r="B139" s="4">
        <v>129</v>
      </c>
      <c r="C139" s="5">
        <v>2.962E-2</v>
      </c>
      <c r="D139" s="11">
        <f t="shared" ref="D139:D160" si="56">ROUND(IF(INDEX(RfrNoVaScenEUR,$B139)&lt;0,INDEX(RfrNoVaScenEUR,$B139)+INDEX(VaRunOffScenEUR,$B139),INDEX(RfrNoVaScenEUR,$B139) - INDEX(ShockDown,$B139)*ABS(INDEX(RfrNoVaScenEUR,$B139))+INDEX(VaRunOffScenEUR,$B139)),5)</f>
        <v>2.3730000000000001E-2</v>
      </c>
      <c r="E139" s="15">
        <f t="shared" ref="E139:E160" si="57">ROUND(INDEX(RfrNoVaScenEUR,$B139) + MAX(0.01,INDEX(ShockUp,$B139)*ABS(INDEX(RfrNoVaScenEUR,$B139)))+INDEX(VaRunOffScenEUR,$B139),5)</f>
        <v>3.9620000000000002E-2</v>
      </c>
      <c r="F139" s="5">
        <v>2.9049999999999999E-2</v>
      </c>
      <c r="G139" s="11">
        <f t="shared" ref="G139:G160" si="58">ROUND(IF(INDEX(RfrNoVaScenGBP,$B139)&lt;0,INDEX(RfrNoVaScenGBP,$B139)+INDEX(VaRunOffScenGBP,$B139),INDEX(RfrNoVaScenGBP,$B139) - INDEX(ShockDown,$B139)*ABS(INDEX(RfrNoVaScenGBP,$B139))+INDEX(VaRunOffScenGBP,$B139)),5)</f>
        <v>2.3310000000000001E-2</v>
      </c>
      <c r="H139" s="15">
        <f t="shared" ref="H139:H160" si="59">ROUND(INDEX(RfrNoVaScenGBP,$B139) + MAX(0.01,INDEX(ShockUp,$B139)*ABS(INDEX(RfrNoVaScenGBP,$B139)))+INDEX(VaRunOffScenGBP,$B139),5)</f>
        <v>3.9050000000000001E-2</v>
      </c>
      <c r="I139" s="5">
        <v>3.2300000000000002E-2</v>
      </c>
      <c r="J139" s="11">
        <f t="shared" ref="J139:J160" si="60">ROUND(IF(INDEX(RfrNoVaScenUSD,$B139)&lt;0,INDEX(RfrNoVaScenUSD,$B139)+INDEX(VaRunOffScenUSD,$B139),INDEX(RfrNoVaScenUSD,$B139) - INDEX(ShockDown,$B139)*ABS(INDEX(RfrNoVaScenUSD,$B139))+INDEX(VaRunOffScenUSD,$B139)),5)</f>
        <v>2.6030000000000001E-2</v>
      </c>
      <c r="K139" s="15">
        <f t="shared" ref="K139:K160" si="61">ROUND(INDEX(RfrNoVaScenUSD,$B139) + MAX(0.01,INDEX(ShockUp,$B139)*ABS(INDEX(RfrNoVaScenUSD,$B139)))+INDEX(VaRunOffScenUSD,$B139),5)</f>
        <v>4.2299999999999997E-2</v>
      </c>
      <c r="L139" s="5">
        <v>2.1659999999999999E-2</v>
      </c>
      <c r="M139" s="11">
        <f t="shared" ref="M139:M160" si="62">ROUND(IF(INDEX(RfrNoVaScenCHF,$B139)&lt;0,INDEX(RfrNoVaScenCHF,$B139)+INDEX(VaRunOffScenCHF,$B139),INDEX(RfrNoVaScenCHF,$B139) - INDEX(ShockDown,$B139)*ABS(INDEX(RfrNoVaScenCHF,$B139))+INDEX(VaRunOffScenCHF,$B139)),5)</f>
        <v>1.737E-2</v>
      </c>
      <c r="N139" s="15">
        <f t="shared" ref="N139:N160" si="63">ROUND(INDEX(RfrNoVaScenCHF,$B139) + MAX(0.01,INDEX(ShockUp,$B139)*ABS(INDEX(RfrNoVaScenCHF,$B139)))+INDEX(VaRunOffScenCHF,$B139),5)</f>
        <v>3.1660000000000001E-2</v>
      </c>
      <c r="O139" s="5">
        <v>2.742E-2</v>
      </c>
      <c r="P139" s="11">
        <f t="shared" ref="P139:P160" si="64">ROUND(IF(INDEX(RfrNoVaScenJPY,$B139)&lt;0,INDEX(RfrNoVaScenJPY,$B139)+INDEX(VaRunOffScenJPY,$B139),INDEX(RfrNoVaScenJPY,$B139) - INDEX(ShockDown,$B139)*ABS(INDEX(RfrNoVaScenJPY,$B139))+INDEX(VaRunOffScenJPY,$B139)),5)</f>
        <v>2.1989999999999999E-2</v>
      </c>
      <c r="Q139" s="15">
        <f t="shared" ref="Q139:Q160" si="65">ROUND(INDEX(RfrNoVaScenJPY,$B139) + MAX(0.01,INDEX(ShockUp,$B139)*ABS(INDEX(RfrNoVaScenJPY,$B139)))+INDEX(VaRunOffScenJPY,$B139),5)</f>
        <v>3.7420000000000002E-2</v>
      </c>
      <c r="R139" s="5">
        <v>2.9340000000000001E-2</v>
      </c>
      <c r="S139" s="11">
        <f t="shared" ref="S139:S160" si="66">ROUND(IF(INDEX(RfrNoVaScenBGN,$B139)&lt;0,INDEX(RfrNoVaScenBGN,$B139)+INDEX(VaRunOffScenBGN,$B139),INDEX(RfrNoVaScenBGN,$B139) - INDEX(ShockDown,$B139)*ABS(INDEX(RfrNoVaScenBGN,$B139))+INDEX(VaRunOffScenBGN,$B139)),5)</f>
        <v>2.3470000000000001E-2</v>
      </c>
      <c r="T139" s="15">
        <f t="shared" ref="T139:T160" si="67">ROUND(INDEX(RfrNoVaScenBGN,$B139) + MAX(0.01,INDEX(ShockUp,$B139)*ABS(INDEX(RfrNoVaScenBGN,$B139)))+INDEX(VaRunOffScenBGN,$B139),5)</f>
        <v>3.934E-2</v>
      </c>
      <c r="U139" s="5">
        <v>3.04E-2</v>
      </c>
      <c r="V139" s="11">
        <f t="shared" ref="V139:V160" si="68">ROUND(IF(INDEX(RfrNoVaScenDKK,$B139)&lt;0,INDEX(RfrNoVaScenDKK,$B139)+INDEX(VaRunOffScenDKK,$B139),INDEX(RfrNoVaScenDKK,$B139) - INDEX(ShockDown,$B139)*ABS(INDEX(RfrNoVaScenDKK,$B139))+INDEX(VaRunOffScenDKK,$B139)),5)</f>
        <v>2.452E-2</v>
      </c>
      <c r="W139" s="15">
        <f t="shared" ref="W139:W160" si="69">ROUND(INDEX(RfrNoVaScenDKK,$B139) + MAX(0.01,INDEX(ShockUp,$B139)*ABS(INDEX(RfrNoVaScenDKK,$B139)))+INDEX(VaRunOffScenDKK,$B139),5)</f>
        <v>4.0399999999999998E-2</v>
      </c>
    </row>
    <row r="140" spans="2:23" x14ac:dyDescent="0.25">
      <c r="B140" s="6">
        <v>130</v>
      </c>
      <c r="C140" s="7">
        <v>2.9669999999999998E-2</v>
      </c>
      <c r="D140" s="12">
        <f t="shared" si="56"/>
        <v>2.3769999999999999E-2</v>
      </c>
      <c r="E140" s="16">
        <f t="shared" si="57"/>
        <v>3.9669999999999997E-2</v>
      </c>
      <c r="F140" s="7">
        <v>2.911E-2</v>
      </c>
      <c r="G140" s="12">
        <f t="shared" si="58"/>
        <v>2.3359999999999999E-2</v>
      </c>
      <c r="H140" s="16">
        <f t="shared" si="59"/>
        <v>3.9109999999999999E-2</v>
      </c>
      <c r="I140" s="7">
        <v>3.2329999999999998E-2</v>
      </c>
      <c r="J140" s="12">
        <f t="shared" si="60"/>
        <v>2.605E-2</v>
      </c>
      <c r="K140" s="16">
        <f t="shared" si="61"/>
        <v>4.233E-2</v>
      </c>
      <c r="L140" s="7">
        <v>2.1690000000000001E-2</v>
      </c>
      <c r="M140" s="12">
        <f t="shared" si="62"/>
        <v>1.7389999999999999E-2</v>
      </c>
      <c r="N140" s="16">
        <f t="shared" si="63"/>
        <v>3.1690000000000003E-2</v>
      </c>
      <c r="O140" s="7">
        <v>2.7480000000000001E-2</v>
      </c>
      <c r="P140" s="12">
        <f t="shared" si="64"/>
        <v>2.2030000000000001E-2</v>
      </c>
      <c r="Q140" s="16">
        <f t="shared" si="65"/>
        <v>3.7479999999999999E-2</v>
      </c>
      <c r="R140" s="7">
        <v>2.9389999999999999E-2</v>
      </c>
      <c r="S140" s="12">
        <f t="shared" si="66"/>
        <v>2.351E-2</v>
      </c>
      <c r="T140" s="16">
        <f t="shared" si="67"/>
        <v>3.9390000000000001E-2</v>
      </c>
      <c r="U140" s="7">
        <v>3.0439999999999998E-2</v>
      </c>
      <c r="V140" s="12">
        <f t="shared" si="68"/>
        <v>2.4549999999999999E-2</v>
      </c>
      <c r="W140" s="16">
        <f t="shared" si="69"/>
        <v>4.0439999999999997E-2</v>
      </c>
    </row>
    <row r="141" spans="2:23" x14ac:dyDescent="0.25">
      <c r="B141" s="4">
        <v>131</v>
      </c>
      <c r="C141" s="5">
        <v>2.971E-2</v>
      </c>
      <c r="D141" s="11">
        <f t="shared" si="56"/>
        <v>2.3800000000000002E-2</v>
      </c>
      <c r="E141" s="15">
        <f t="shared" si="57"/>
        <v>3.9710000000000002E-2</v>
      </c>
      <c r="F141" s="5">
        <v>2.9159999999999998E-2</v>
      </c>
      <c r="G141" s="11">
        <f t="shared" si="58"/>
        <v>2.3400000000000001E-2</v>
      </c>
      <c r="H141" s="15">
        <f t="shared" si="59"/>
        <v>3.916E-2</v>
      </c>
      <c r="I141" s="5">
        <v>3.236E-2</v>
      </c>
      <c r="J141" s="11">
        <f t="shared" si="60"/>
        <v>2.6069999999999999E-2</v>
      </c>
      <c r="K141" s="15">
        <f t="shared" si="61"/>
        <v>4.2360000000000002E-2</v>
      </c>
      <c r="L141" s="5">
        <v>2.172E-2</v>
      </c>
      <c r="M141" s="11">
        <f t="shared" si="62"/>
        <v>1.7409999999999998E-2</v>
      </c>
      <c r="N141" s="15">
        <f t="shared" si="63"/>
        <v>3.1719999999999998E-2</v>
      </c>
      <c r="O141" s="5">
        <v>2.7529999999999999E-2</v>
      </c>
      <c r="P141" s="11">
        <f t="shared" si="64"/>
        <v>2.2069999999999999E-2</v>
      </c>
      <c r="Q141" s="15">
        <f t="shared" si="65"/>
        <v>3.7530000000000001E-2</v>
      </c>
      <c r="R141" s="5">
        <v>2.9440000000000001E-2</v>
      </c>
      <c r="S141" s="11">
        <f t="shared" si="66"/>
        <v>2.3550000000000001E-2</v>
      </c>
      <c r="T141" s="15">
        <f t="shared" si="67"/>
        <v>3.9440000000000003E-2</v>
      </c>
      <c r="U141" s="5">
        <v>3.048E-2</v>
      </c>
      <c r="V141" s="11">
        <f t="shared" si="68"/>
        <v>2.4580000000000001E-2</v>
      </c>
      <c r="W141" s="15">
        <f t="shared" si="69"/>
        <v>4.0480000000000002E-2</v>
      </c>
    </row>
    <row r="142" spans="2:23" x14ac:dyDescent="0.25">
      <c r="B142" s="4">
        <v>132</v>
      </c>
      <c r="C142" s="5">
        <v>2.9760000000000002E-2</v>
      </c>
      <c r="D142" s="11">
        <f t="shared" si="56"/>
        <v>2.384E-2</v>
      </c>
      <c r="E142" s="15">
        <f t="shared" si="57"/>
        <v>3.9759999999999997E-2</v>
      </c>
      <c r="F142" s="5">
        <v>2.921E-2</v>
      </c>
      <c r="G142" s="11">
        <f t="shared" si="58"/>
        <v>2.3439999999999999E-2</v>
      </c>
      <c r="H142" s="15">
        <f t="shared" si="59"/>
        <v>3.9210000000000002E-2</v>
      </c>
      <c r="I142" s="5">
        <v>3.2390000000000002E-2</v>
      </c>
      <c r="J142" s="11">
        <f t="shared" si="60"/>
        <v>2.6089999999999999E-2</v>
      </c>
      <c r="K142" s="15">
        <f t="shared" si="61"/>
        <v>4.2389999999999997E-2</v>
      </c>
      <c r="L142" s="5">
        <v>2.1749999999999999E-2</v>
      </c>
      <c r="M142" s="11">
        <f t="shared" si="62"/>
        <v>1.7430000000000001E-2</v>
      </c>
      <c r="N142" s="15">
        <f t="shared" si="63"/>
        <v>3.175E-2</v>
      </c>
      <c r="O142" s="5">
        <v>2.759E-2</v>
      </c>
      <c r="P142" s="11">
        <f t="shared" si="64"/>
        <v>2.2120000000000001E-2</v>
      </c>
      <c r="Q142" s="15">
        <f t="shared" si="65"/>
        <v>3.7589999999999998E-2</v>
      </c>
      <c r="R142" s="5">
        <v>2.9489999999999999E-2</v>
      </c>
      <c r="S142" s="11">
        <f t="shared" si="66"/>
        <v>2.359E-2</v>
      </c>
      <c r="T142" s="15">
        <f t="shared" si="67"/>
        <v>3.9489999999999997E-2</v>
      </c>
      <c r="U142" s="5">
        <v>3.0519999999999999E-2</v>
      </c>
      <c r="V142" s="11">
        <f t="shared" si="68"/>
        <v>2.461E-2</v>
      </c>
      <c r="W142" s="15">
        <f t="shared" si="69"/>
        <v>4.052E-2</v>
      </c>
    </row>
    <row r="143" spans="2:23" x14ac:dyDescent="0.25">
      <c r="B143" s="4">
        <v>133</v>
      </c>
      <c r="C143" s="5">
        <v>2.981E-2</v>
      </c>
      <c r="D143" s="11">
        <f t="shared" si="56"/>
        <v>2.3879999999999998E-2</v>
      </c>
      <c r="E143" s="15">
        <f t="shared" si="57"/>
        <v>3.9809999999999998E-2</v>
      </c>
      <c r="F143" s="5">
        <v>2.9260000000000001E-2</v>
      </c>
      <c r="G143" s="11">
        <f t="shared" si="58"/>
        <v>2.3480000000000001E-2</v>
      </c>
      <c r="H143" s="15">
        <f t="shared" si="59"/>
        <v>3.9260000000000003E-2</v>
      </c>
      <c r="I143" s="5">
        <v>3.2419999999999997E-2</v>
      </c>
      <c r="J143" s="11">
        <f t="shared" si="60"/>
        <v>2.6120000000000001E-2</v>
      </c>
      <c r="K143" s="15">
        <f t="shared" si="61"/>
        <v>4.2419999999999999E-2</v>
      </c>
      <c r="L143" s="5">
        <v>2.179E-2</v>
      </c>
      <c r="M143" s="11">
        <f t="shared" si="62"/>
        <v>1.7469999999999999E-2</v>
      </c>
      <c r="N143" s="15">
        <f t="shared" si="63"/>
        <v>3.1789999999999999E-2</v>
      </c>
      <c r="O143" s="5">
        <v>2.7650000000000001E-2</v>
      </c>
      <c r="P143" s="11">
        <f t="shared" si="64"/>
        <v>2.2169999999999999E-2</v>
      </c>
      <c r="Q143" s="15">
        <f t="shared" si="65"/>
        <v>3.7650000000000003E-2</v>
      </c>
      <c r="R143" s="5">
        <v>2.954E-2</v>
      </c>
      <c r="S143" s="11">
        <f t="shared" si="66"/>
        <v>2.3630000000000002E-2</v>
      </c>
      <c r="T143" s="15">
        <f t="shared" si="67"/>
        <v>3.9539999999999999E-2</v>
      </c>
      <c r="U143" s="5">
        <v>3.056E-2</v>
      </c>
      <c r="V143" s="11">
        <f t="shared" si="68"/>
        <v>2.4639999999999999E-2</v>
      </c>
      <c r="W143" s="15">
        <f t="shared" si="69"/>
        <v>4.0559999999999999E-2</v>
      </c>
    </row>
    <row r="144" spans="2:23" x14ac:dyDescent="0.25">
      <c r="B144" s="4">
        <v>134</v>
      </c>
      <c r="C144" s="5">
        <v>2.9850000000000002E-2</v>
      </c>
      <c r="D144" s="11">
        <f t="shared" si="56"/>
        <v>2.3910000000000001E-2</v>
      </c>
      <c r="E144" s="15">
        <f t="shared" si="57"/>
        <v>3.9849999999999997E-2</v>
      </c>
      <c r="F144" s="5">
        <v>2.9309999999999999E-2</v>
      </c>
      <c r="G144" s="11">
        <f t="shared" si="58"/>
        <v>2.3519999999999999E-2</v>
      </c>
      <c r="H144" s="15">
        <f t="shared" si="59"/>
        <v>3.9309999999999998E-2</v>
      </c>
      <c r="I144" s="5">
        <v>3.2439999999999997E-2</v>
      </c>
      <c r="J144" s="11">
        <f t="shared" si="60"/>
        <v>2.613E-2</v>
      </c>
      <c r="K144" s="15">
        <f t="shared" si="61"/>
        <v>4.2439999999999999E-2</v>
      </c>
      <c r="L144" s="5">
        <v>2.1819999999999999E-2</v>
      </c>
      <c r="M144" s="11">
        <f t="shared" si="62"/>
        <v>1.7489999999999999E-2</v>
      </c>
      <c r="N144" s="15">
        <f t="shared" si="63"/>
        <v>3.1820000000000001E-2</v>
      </c>
      <c r="O144" s="5">
        <v>2.7699999999999999E-2</v>
      </c>
      <c r="P144" s="11">
        <f t="shared" si="64"/>
        <v>2.2210000000000001E-2</v>
      </c>
      <c r="Q144" s="15">
        <f t="shared" si="65"/>
        <v>3.7699999999999997E-2</v>
      </c>
      <c r="R144" s="5">
        <v>2.9590000000000002E-2</v>
      </c>
      <c r="S144" s="11">
        <f t="shared" si="66"/>
        <v>2.367E-2</v>
      </c>
      <c r="T144" s="15">
        <f t="shared" si="67"/>
        <v>3.959E-2</v>
      </c>
      <c r="U144" s="5">
        <v>3.0599999999999999E-2</v>
      </c>
      <c r="V144" s="11">
        <f t="shared" si="68"/>
        <v>2.4670000000000001E-2</v>
      </c>
      <c r="W144" s="15">
        <f t="shared" si="69"/>
        <v>4.0599999999999997E-2</v>
      </c>
    </row>
    <row r="145" spans="2:23" ht="15.75" thickBot="1" x14ac:dyDescent="0.3">
      <c r="B145" s="6">
        <v>135</v>
      </c>
      <c r="C145" s="7">
        <v>2.9899999999999999E-2</v>
      </c>
      <c r="D145" s="12">
        <f t="shared" si="56"/>
        <v>2.3949999999999999E-2</v>
      </c>
      <c r="E145" s="16">
        <f t="shared" si="57"/>
        <v>3.9899999999999998E-2</v>
      </c>
      <c r="F145" s="7">
        <v>2.9360000000000001E-2</v>
      </c>
      <c r="G145" s="12">
        <f t="shared" si="58"/>
        <v>2.3560000000000001E-2</v>
      </c>
      <c r="H145" s="16">
        <f t="shared" si="59"/>
        <v>3.9359999999999999E-2</v>
      </c>
      <c r="I145" s="7">
        <v>3.2469999999999999E-2</v>
      </c>
      <c r="J145" s="12">
        <f t="shared" si="60"/>
        <v>2.615E-2</v>
      </c>
      <c r="K145" s="16">
        <f t="shared" si="61"/>
        <v>4.2470000000000001E-2</v>
      </c>
      <c r="L145" s="7">
        <v>2.1850000000000001E-2</v>
      </c>
      <c r="M145" s="12">
        <f t="shared" si="62"/>
        <v>1.7520000000000001E-2</v>
      </c>
      <c r="N145" s="16">
        <f t="shared" si="63"/>
        <v>3.1850000000000003E-2</v>
      </c>
      <c r="O145" s="7">
        <v>2.776E-2</v>
      </c>
      <c r="P145" s="12">
        <f t="shared" si="64"/>
        <v>2.2259999999999999E-2</v>
      </c>
      <c r="Q145" s="16">
        <f t="shared" si="65"/>
        <v>3.7760000000000002E-2</v>
      </c>
      <c r="R145" s="7">
        <v>2.963E-2</v>
      </c>
      <c r="S145" s="12">
        <f t="shared" si="66"/>
        <v>2.3699999999999999E-2</v>
      </c>
      <c r="T145" s="16">
        <f t="shared" si="67"/>
        <v>3.9629999999999999E-2</v>
      </c>
      <c r="U145" s="7">
        <v>3.0640000000000001E-2</v>
      </c>
      <c r="V145" s="12">
        <f t="shared" si="68"/>
        <v>2.47E-2</v>
      </c>
      <c r="W145" s="16">
        <f t="shared" si="69"/>
        <v>4.0640000000000003E-2</v>
      </c>
    </row>
    <row r="146" spans="2:23" x14ac:dyDescent="0.25">
      <c r="B146" s="2">
        <v>136</v>
      </c>
      <c r="C146" s="3">
        <v>2.9940000000000001E-2</v>
      </c>
      <c r="D146" s="10">
        <f t="shared" si="56"/>
        <v>2.3990000000000001E-2</v>
      </c>
      <c r="E146" s="14">
        <f t="shared" si="57"/>
        <v>3.9940000000000003E-2</v>
      </c>
      <c r="F146" s="3">
        <v>2.9409999999999999E-2</v>
      </c>
      <c r="G146" s="10">
        <f t="shared" si="58"/>
        <v>2.3599999999999999E-2</v>
      </c>
      <c r="H146" s="14">
        <f t="shared" si="59"/>
        <v>3.9410000000000001E-2</v>
      </c>
      <c r="I146" s="3">
        <v>3.2489999999999998E-2</v>
      </c>
      <c r="J146" s="10">
        <f t="shared" si="60"/>
        <v>2.6169999999999999E-2</v>
      </c>
      <c r="K146" s="14">
        <f t="shared" si="61"/>
        <v>4.249E-2</v>
      </c>
      <c r="L146" s="3">
        <v>2.188E-2</v>
      </c>
      <c r="M146" s="10">
        <f t="shared" si="62"/>
        <v>1.754E-2</v>
      </c>
      <c r="N146" s="14">
        <f t="shared" si="63"/>
        <v>3.1879999999999999E-2</v>
      </c>
      <c r="O146" s="3">
        <v>2.7810000000000001E-2</v>
      </c>
      <c r="P146" s="10">
        <f t="shared" si="64"/>
        <v>2.23E-2</v>
      </c>
      <c r="Q146" s="14">
        <f t="shared" si="65"/>
        <v>3.7810000000000003E-2</v>
      </c>
      <c r="R146" s="3">
        <v>2.9680000000000002E-2</v>
      </c>
      <c r="S146" s="10">
        <f t="shared" si="66"/>
        <v>2.3740000000000001E-2</v>
      </c>
      <c r="T146" s="14">
        <f t="shared" si="67"/>
        <v>3.968E-2</v>
      </c>
      <c r="U146" s="3">
        <v>3.0679999999999999E-2</v>
      </c>
      <c r="V146" s="10">
        <f t="shared" si="68"/>
        <v>2.4729999999999999E-2</v>
      </c>
      <c r="W146" s="14">
        <f t="shared" si="69"/>
        <v>4.0680000000000001E-2</v>
      </c>
    </row>
    <row r="147" spans="2:23" x14ac:dyDescent="0.25">
      <c r="B147" s="4">
        <v>137</v>
      </c>
      <c r="C147" s="5">
        <v>2.9989999999999999E-2</v>
      </c>
      <c r="D147" s="11">
        <f t="shared" si="56"/>
        <v>2.4029999999999999E-2</v>
      </c>
      <c r="E147" s="15">
        <f t="shared" si="57"/>
        <v>3.9989999999999998E-2</v>
      </c>
      <c r="F147" s="5">
        <v>2.946E-2</v>
      </c>
      <c r="G147" s="11">
        <f t="shared" si="58"/>
        <v>2.3640000000000001E-2</v>
      </c>
      <c r="H147" s="15">
        <f t="shared" si="59"/>
        <v>3.9460000000000002E-2</v>
      </c>
      <c r="I147" s="5">
        <v>3.252E-2</v>
      </c>
      <c r="J147" s="11">
        <f t="shared" si="60"/>
        <v>2.6190000000000001E-2</v>
      </c>
      <c r="K147" s="15">
        <f t="shared" si="61"/>
        <v>4.2520000000000002E-2</v>
      </c>
      <c r="L147" s="5">
        <v>2.1909999999999999E-2</v>
      </c>
      <c r="M147" s="11">
        <f t="shared" si="62"/>
        <v>1.7559999999999999E-2</v>
      </c>
      <c r="N147" s="15">
        <f t="shared" si="63"/>
        <v>3.1910000000000001E-2</v>
      </c>
      <c r="O147" s="5">
        <v>2.7859999999999999E-2</v>
      </c>
      <c r="P147" s="11">
        <f t="shared" si="64"/>
        <v>2.2339999999999999E-2</v>
      </c>
      <c r="Q147" s="15">
        <f t="shared" si="65"/>
        <v>3.7859999999999998E-2</v>
      </c>
      <c r="R147" s="5">
        <v>2.9729999999999999E-2</v>
      </c>
      <c r="S147" s="11">
        <f t="shared" si="66"/>
        <v>2.3779999999999999E-2</v>
      </c>
      <c r="T147" s="15">
        <f t="shared" si="67"/>
        <v>3.9730000000000001E-2</v>
      </c>
      <c r="U147" s="5">
        <v>3.0720000000000001E-2</v>
      </c>
      <c r="V147" s="11">
        <f t="shared" si="68"/>
        <v>2.4760000000000001E-2</v>
      </c>
      <c r="W147" s="15">
        <f t="shared" si="69"/>
        <v>4.0719999999999999E-2</v>
      </c>
    </row>
    <row r="148" spans="2:23" x14ac:dyDescent="0.25">
      <c r="B148" s="4">
        <v>138</v>
      </c>
      <c r="C148" s="5">
        <v>3.0030000000000001E-2</v>
      </c>
      <c r="D148" s="11">
        <f t="shared" si="56"/>
        <v>2.4060000000000002E-2</v>
      </c>
      <c r="E148" s="15">
        <f t="shared" si="57"/>
        <v>4.0030000000000003E-2</v>
      </c>
      <c r="F148" s="5">
        <v>2.9510000000000002E-2</v>
      </c>
      <c r="G148" s="11">
        <f t="shared" si="58"/>
        <v>2.368E-2</v>
      </c>
      <c r="H148" s="15">
        <f t="shared" si="59"/>
        <v>3.9510000000000003E-2</v>
      </c>
      <c r="I148" s="5">
        <v>3.2550000000000003E-2</v>
      </c>
      <c r="J148" s="11">
        <f t="shared" si="60"/>
        <v>2.6210000000000001E-2</v>
      </c>
      <c r="K148" s="15">
        <f t="shared" si="61"/>
        <v>4.2549999999999998E-2</v>
      </c>
      <c r="L148" s="5">
        <v>2.1940000000000001E-2</v>
      </c>
      <c r="M148" s="11">
        <f t="shared" si="62"/>
        <v>1.7590000000000001E-2</v>
      </c>
      <c r="N148" s="15">
        <f t="shared" si="63"/>
        <v>3.1940000000000003E-2</v>
      </c>
      <c r="O148" s="5">
        <v>2.7910000000000001E-2</v>
      </c>
      <c r="P148" s="11">
        <f t="shared" si="64"/>
        <v>2.2370000000000001E-2</v>
      </c>
      <c r="Q148" s="15">
        <f t="shared" si="65"/>
        <v>3.7909999999999999E-2</v>
      </c>
      <c r="R148" s="5">
        <v>2.9770000000000001E-2</v>
      </c>
      <c r="S148" s="11">
        <f t="shared" si="66"/>
        <v>2.3820000000000001E-2</v>
      </c>
      <c r="T148" s="15">
        <f t="shared" si="67"/>
        <v>3.977E-2</v>
      </c>
      <c r="U148" s="5">
        <v>3.0759999999999999E-2</v>
      </c>
      <c r="V148" s="11">
        <f t="shared" si="68"/>
        <v>2.479E-2</v>
      </c>
      <c r="W148" s="15">
        <f t="shared" si="69"/>
        <v>4.0759999999999998E-2</v>
      </c>
    </row>
    <row r="149" spans="2:23" x14ac:dyDescent="0.25">
      <c r="B149" s="4">
        <v>139</v>
      </c>
      <c r="C149" s="5">
        <v>3.007E-2</v>
      </c>
      <c r="D149" s="11">
        <f t="shared" si="56"/>
        <v>2.409E-2</v>
      </c>
      <c r="E149" s="15">
        <f t="shared" si="57"/>
        <v>4.0070000000000001E-2</v>
      </c>
      <c r="F149" s="5">
        <v>2.955E-2</v>
      </c>
      <c r="G149" s="11">
        <f t="shared" si="58"/>
        <v>2.3709999999999998E-2</v>
      </c>
      <c r="H149" s="15">
        <f t="shared" si="59"/>
        <v>3.9550000000000002E-2</v>
      </c>
      <c r="I149" s="5">
        <v>3.2570000000000002E-2</v>
      </c>
      <c r="J149" s="11">
        <f t="shared" si="60"/>
        <v>2.623E-2</v>
      </c>
      <c r="K149" s="15">
        <f t="shared" si="61"/>
        <v>4.2569999999999997E-2</v>
      </c>
      <c r="L149" s="5">
        <v>2.197E-2</v>
      </c>
      <c r="M149" s="11">
        <f t="shared" si="62"/>
        <v>1.7610000000000001E-2</v>
      </c>
      <c r="N149" s="15">
        <f t="shared" si="63"/>
        <v>3.1969999999999998E-2</v>
      </c>
      <c r="O149" s="5">
        <v>2.7959999999999999E-2</v>
      </c>
      <c r="P149" s="11">
        <f t="shared" si="64"/>
        <v>2.2409999999999999E-2</v>
      </c>
      <c r="Q149" s="15">
        <f t="shared" si="65"/>
        <v>3.7960000000000001E-2</v>
      </c>
      <c r="R149" s="5">
        <v>2.9819999999999999E-2</v>
      </c>
      <c r="S149" s="11">
        <f t="shared" si="66"/>
        <v>2.3859999999999999E-2</v>
      </c>
      <c r="T149" s="15">
        <f t="shared" si="67"/>
        <v>3.9820000000000001E-2</v>
      </c>
      <c r="U149" s="5">
        <v>3.0800000000000001E-2</v>
      </c>
      <c r="V149" s="11">
        <f t="shared" si="68"/>
        <v>2.4819999999999998E-2</v>
      </c>
      <c r="W149" s="15">
        <f t="shared" si="69"/>
        <v>4.0800000000000003E-2</v>
      </c>
    </row>
    <row r="150" spans="2:23" x14ac:dyDescent="0.25">
      <c r="B150" s="6">
        <v>140</v>
      </c>
      <c r="C150" s="7">
        <v>3.0120000000000001E-2</v>
      </c>
      <c r="D150" s="12">
        <f t="shared" si="56"/>
        <v>2.4129999999999999E-2</v>
      </c>
      <c r="E150" s="16">
        <f t="shared" si="57"/>
        <v>4.0120000000000003E-2</v>
      </c>
      <c r="F150" s="7">
        <v>2.9600000000000001E-2</v>
      </c>
      <c r="G150" s="12">
        <f t="shared" si="58"/>
        <v>2.375E-2</v>
      </c>
      <c r="H150" s="16">
        <f t="shared" si="59"/>
        <v>3.9600000000000003E-2</v>
      </c>
      <c r="I150" s="7">
        <v>3.2590000000000001E-2</v>
      </c>
      <c r="J150" s="12">
        <f t="shared" si="60"/>
        <v>2.6239999999999999E-2</v>
      </c>
      <c r="K150" s="16">
        <f t="shared" si="61"/>
        <v>4.2590000000000003E-2</v>
      </c>
      <c r="L150" s="7">
        <v>2.1999999999999999E-2</v>
      </c>
      <c r="M150" s="12">
        <f t="shared" si="62"/>
        <v>1.763E-2</v>
      </c>
      <c r="N150" s="16">
        <f t="shared" si="63"/>
        <v>3.2000000000000001E-2</v>
      </c>
      <c r="O150" s="7">
        <v>2.801E-2</v>
      </c>
      <c r="P150" s="12">
        <f t="shared" si="64"/>
        <v>2.2450000000000001E-2</v>
      </c>
      <c r="Q150" s="16">
        <f t="shared" si="65"/>
        <v>3.8010000000000002E-2</v>
      </c>
      <c r="R150" s="7">
        <v>2.9860000000000001E-2</v>
      </c>
      <c r="S150" s="12">
        <f t="shared" si="66"/>
        <v>2.3890000000000002E-2</v>
      </c>
      <c r="T150" s="16">
        <f t="shared" si="67"/>
        <v>3.986E-2</v>
      </c>
      <c r="U150" s="7">
        <v>3.083E-2</v>
      </c>
      <c r="V150" s="12">
        <f t="shared" si="68"/>
        <v>2.4840000000000001E-2</v>
      </c>
      <c r="W150" s="16">
        <f t="shared" si="69"/>
        <v>4.0829999999999998E-2</v>
      </c>
    </row>
    <row r="151" spans="2:23" x14ac:dyDescent="0.25">
      <c r="B151" s="4">
        <v>141</v>
      </c>
      <c r="C151" s="5">
        <v>3.0159999999999999E-2</v>
      </c>
      <c r="D151" s="11">
        <f t="shared" si="56"/>
        <v>2.4160000000000001E-2</v>
      </c>
      <c r="E151" s="15">
        <f t="shared" si="57"/>
        <v>4.0160000000000001E-2</v>
      </c>
      <c r="F151" s="5">
        <v>2.964E-2</v>
      </c>
      <c r="G151" s="11">
        <f t="shared" si="58"/>
        <v>2.3779999999999999E-2</v>
      </c>
      <c r="H151" s="15">
        <f t="shared" si="59"/>
        <v>3.9640000000000002E-2</v>
      </c>
      <c r="I151" s="5">
        <v>3.2620000000000003E-2</v>
      </c>
      <c r="J151" s="11">
        <f t="shared" si="60"/>
        <v>2.6270000000000002E-2</v>
      </c>
      <c r="K151" s="15">
        <f t="shared" si="61"/>
        <v>4.2619999999999998E-2</v>
      </c>
      <c r="L151" s="5">
        <v>2.2020000000000001E-2</v>
      </c>
      <c r="M151" s="11">
        <f t="shared" si="62"/>
        <v>1.7649999999999999E-2</v>
      </c>
      <c r="N151" s="15">
        <f t="shared" si="63"/>
        <v>3.202E-2</v>
      </c>
      <c r="O151" s="5">
        <v>2.8060000000000002E-2</v>
      </c>
      <c r="P151" s="11">
        <f t="shared" si="64"/>
        <v>2.249E-2</v>
      </c>
      <c r="Q151" s="15">
        <f t="shared" si="65"/>
        <v>3.8059999999999997E-2</v>
      </c>
      <c r="R151" s="5">
        <v>2.9899999999999999E-2</v>
      </c>
      <c r="S151" s="11">
        <f t="shared" si="66"/>
        <v>2.392E-2</v>
      </c>
      <c r="T151" s="15">
        <f t="shared" si="67"/>
        <v>3.9899999999999998E-2</v>
      </c>
      <c r="U151" s="5">
        <v>3.0870000000000002E-2</v>
      </c>
      <c r="V151" s="11">
        <f t="shared" si="68"/>
        <v>2.487E-2</v>
      </c>
      <c r="W151" s="15">
        <f t="shared" si="69"/>
        <v>4.0869999999999997E-2</v>
      </c>
    </row>
    <row r="152" spans="2:23" x14ac:dyDescent="0.25">
      <c r="B152" s="4">
        <v>142</v>
      </c>
      <c r="C152" s="5">
        <v>3.0200000000000001E-2</v>
      </c>
      <c r="D152" s="11">
        <f t="shared" si="56"/>
        <v>2.419E-2</v>
      </c>
      <c r="E152" s="15">
        <f t="shared" si="57"/>
        <v>4.02E-2</v>
      </c>
      <c r="F152" s="5">
        <v>2.9690000000000001E-2</v>
      </c>
      <c r="G152" s="11">
        <f t="shared" si="58"/>
        <v>2.3820000000000001E-2</v>
      </c>
      <c r="H152" s="15">
        <f t="shared" si="59"/>
        <v>3.9690000000000003E-2</v>
      </c>
      <c r="I152" s="5">
        <v>3.2640000000000002E-2</v>
      </c>
      <c r="J152" s="11">
        <f t="shared" si="60"/>
        <v>2.6280000000000001E-2</v>
      </c>
      <c r="K152" s="15">
        <f t="shared" si="61"/>
        <v>4.2639999999999997E-2</v>
      </c>
      <c r="L152" s="5">
        <v>2.205E-2</v>
      </c>
      <c r="M152" s="11">
        <f t="shared" si="62"/>
        <v>1.7670000000000002E-2</v>
      </c>
      <c r="N152" s="15">
        <f t="shared" si="63"/>
        <v>3.2050000000000002E-2</v>
      </c>
      <c r="O152" s="5">
        <v>2.811E-2</v>
      </c>
      <c r="P152" s="11">
        <f t="shared" si="64"/>
        <v>2.2530000000000001E-2</v>
      </c>
      <c r="Q152" s="15">
        <f t="shared" si="65"/>
        <v>3.8109999999999998E-2</v>
      </c>
      <c r="R152" s="5">
        <v>2.9950000000000001E-2</v>
      </c>
      <c r="S152" s="11">
        <f t="shared" si="66"/>
        <v>2.3959999999999999E-2</v>
      </c>
      <c r="T152" s="15">
        <f t="shared" si="67"/>
        <v>3.9949999999999999E-2</v>
      </c>
      <c r="U152" s="5">
        <v>3.091E-2</v>
      </c>
      <c r="V152" s="11">
        <f t="shared" si="68"/>
        <v>2.4910000000000002E-2</v>
      </c>
      <c r="W152" s="15">
        <f t="shared" si="69"/>
        <v>4.0910000000000002E-2</v>
      </c>
    </row>
    <row r="153" spans="2:23" x14ac:dyDescent="0.25">
      <c r="B153" s="4">
        <v>143</v>
      </c>
      <c r="C153" s="5">
        <v>3.024E-2</v>
      </c>
      <c r="D153" s="11">
        <f t="shared" si="56"/>
        <v>2.4219999999999998E-2</v>
      </c>
      <c r="E153" s="15">
        <f t="shared" si="57"/>
        <v>4.0239999999999998E-2</v>
      </c>
      <c r="F153" s="5">
        <v>2.9729999999999999E-2</v>
      </c>
      <c r="G153" s="11">
        <f t="shared" si="58"/>
        <v>2.385E-2</v>
      </c>
      <c r="H153" s="15">
        <f t="shared" si="59"/>
        <v>3.9730000000000001E-2</v>
      </c>
      <c r="I153" s="5">
        <v>3.2669999999999998E-2</v>
      </c>
      <c r="J153" s="11">
        <f t="shared" si="60"/>
        <v>2.63E-2</v>
      </c>
      <c r="K153" s="15">
        <f t="shared" si="61"/>
        <v>4.267E-2</v>
      </c>
      <c r="L153" s="5">
        <v>2.2079999999999999E-2</v>
      </c>
      <c r="M153" s="11">
        <f t="shared" si="62"/>
        <v>1.77E-2</v>
      </c>
      <c r="N153" s="15">
        <f t="shared" si="63"/>
        <v>3.2079999999999997E-2</v>
      </c>
      <c r="O153" s="5">
        <v>2.8160000000000001E-2</v>
      </c>
      <c r="P153" s="11">
        <f t="shared" si="64"/>
        <v>2.257E-2</v>
      </c>
      <c r="Q153" s="15">
        <f t="shared" si="65"/>
        <v>3.8159999999999999E-2</v>
      </c>
      <c r="R153" s="5">
        <v>2.9989999999999999E-2</v>
      </c>
      <c r="S153" s="11">
        <f t="shared" si="66"/>
        <v>2.3990000000000001E-2</v>
      </c>
      <c r="T153" s="15">
        <f t="shared" si="67"/>
        <v>3.9989999999999998E-2</v>
      </c>
      <c r="U153" s="5">
        <v>3.0939999999999999E-2</v>
      </c>
      <c r="V153" s="11">
        <f t="shared" si="68"/>
        <v>2.4930000000000001E-2</v>
      </c>
      <c r="W153" s="15">
        <f t="shared" si="69"/>
        <v>4.0939999999999997E-2</v>
      </c>
    </row>
    <row r="154" spans="2:23" x14ac:dyDescent="0.25">
      <c r="B154" s="4">
        <v>144</v>
      </c>
      <c r="C154" s="5">
        <v>3.0280000000000001E-2</v>
      </c>
      <c r="D154" s="11">
        <f t="shared" si="56"/>
        <v>2.426E-2</v>
      </c>
      <c r="E154" s="15">
        <f t="shared" si="57"/>
        <v>4.0280000000000003E-2</v>
      </c>
      <c r="F154" s="5">
        <v>2.9780000000000001E-2</v>
      </c>
      <c r="G154" s="11">
        <f t="shared" si="58"/>
        <v>2.3890000000000002E-2</v>
      </c>
      <c r="H154" s="15">
        <f t="shared" si="59"/>
        <v>3.9780000000000003E-2</v>
      </c>
      <c r="I154" s="5">
        <v>3.2689999999999997E-2</v>
      </c>
      <c r="J154" s="11">
        <f t="shared" si="60"/>
        <v>2.632E-2</v>
      </c>
      <c r="K154" s="15">
        <f t="shared" si="61"/>
        <v>4.2689999999999999E-2</v>
      </c>
      <c r="L154" s="5">
        <v>2.2110000000000001E-2</v>
      </c>
      <c r="M154" s="11">
        <f t="shared" si="62"/>
        <v>1.772E-2</v>
      </c>
      <c r="N154" s="15">
        <f t="shared" si="63"/>
        <v>3.211E-2</v>
      </c>
      <c r="O154" s="5">
        <v>2.8209999999999999E-2</v>
      </c>
      <c r="P154" s="11">
        <f t="shared" si="64"/>
        <v>2.2610000000000002E-2</v>
      </c>
      <c r="Q154" s="15">
        <f t="shared" si="65"/>
        <v>3.8210000000000001E-2</v>
      </c>
      <c r="R154" s="5">
        <v>3.0030000000000001E-2</v>
      </c>
      <c r="S154" s="11">
        <f t="shared" si="66"/>
        <v>2.402E-2</v>
      </c>
      <c r="T154" s="15">
        <f t="shared" si="67"/>
        <v>4.0030000000000003E-2</v>
      </c>
      <c r="U154" s="5">
        <v>3.0980000000000001E-2</v>
      </c>
      <c r="V154" s="11">
        <f t="shared" si="68"/>
        <v>2.496E-2</v>
      </c>
      <c r="W154" s="15">
        <f t="shared" si="69"/>
        <v>4.0980000000000003E-2</v>
      </c>
    </row>
    <row r="155" spans="2:23" x14ac:dyDescent="0.25">
      <c r="B155" s="6">
        <v>145</v>
      </c>
      <c r="C155" s="7">
        <v>3.032E-2</v>
      </c>
      <c r="D155" s="12">
        <f t="shared" si="56"/>
        <v>2.4289999999999999E-2</v>
      </c>
      <c r="E155" s="16">
        <f t="shared" si="57"/>
        <v>4.0320000000000002E-2</v>
      </c>
      <c r="F155" s="7">
        <v>2.9819999999999999E-2</v>
      </c>
      <c r="G155" s="12">
        <f t="shared" si="58"/>
        <v>2.392E-2</v>
      </c>
      <c r="H155" s="16">
        <f t="shared" si="59"/>
        <v>3.9820000000000001E-2</v>
      </c>
      <c r="I155" s="7">
        <v>3.2710000000000003E-2</v>
      </c>
      <c r="J155" s="12">
        <f t="shared" si="60"/>
        <v>2.6329999999999999E-2</v>
      </c>
      <c r="K155" s="16">
        <f t="shared" si="61"/>
        <v>4.2709999999999998E-2</v>
      </c>
      <c r="L155" s="7">
        <v>2.213E-2</v>
      </c>
      <c r="M155" s="12">
        <f t="shared" si="62"/>
        <v>1.7739999999999999E-2</v>
      </c>
      <c r="N155" s="16">
        <f t="shared" si="63"/>
        <v>3.2129999999999999E-2</v>
      </c>
      <c r="O155" s="7">
        <v>2.8250000000000001E-2</v>
      </c>
      <c r="P155" s="12">
        <f t="shared" si="64"/>
        <v>2.264E-2</v>
      </c>
      <c r="Q155" s="16">
        <f t="shared" si="65"/>
        <v>3.8249999999999999E-2</v>
      </c>
      <c r="R155" s="7">
        <v>3.007E-2</v>
      </c>
      <c r="S155" s="12">
        <f t="shared" si="66"/>
        <v>2.4060000000000002E-2</v>
      </c>
      <c r="T155" s="16">
        <f t="shared" si="67"/>
        <v>4.0070000000000001E-2</v>
      </c>
      <c r="U155" s="7">
        <v>3.1009999999999999E-2</v>
      </c>
      <c r="V155" s="12">
        <f t="shared" si="68"/>
        <v>2.4979999999999999E-2</v>
      </c>
      <c r="W155" s="16">
        <f t="shared" si="69"/>
        <v>4.1009999999999998E-2</v>
      </c>
    </row>
    <row r="156" spans="2:23" x14ac:dyDescent="0.25">
      <c r="B156" s="4">
        <v>146</v>
      </c>
      <c r="C156" s="5">
        <v>3.0360000000000002E-2</v>
      </c>
      <c r="D156" s="11">
        <f t="shared" si="56"/>
        <v>2.4320000000000001E-2</v>
      </c>
      <c r="E156" s="15">
        <f t="shared" si="57"/>
        <v>4.036E-2</v>
      </c>
      <c r="F156" s="5">
        <v>2.9860000000000001E-2</v>
      </c>
      <c r="G156" s="11">
        <f t="shared" si="58"/>
        <v>2.3949999999999999E-2</v>
      </c>
      <c r="H156" s="15">
        <f t="shared" si="59"/>
        <v>3.986E-2</v>
      </c>
      <c r="I156" s="5">
        <v>3.2730000000000002E-2</v>
      </c>
      <c r="J156" s="11">
        <f t="shared" si="60"/>
        <v>2.6349999999999998E-2</v>
      </c>
      <c r="K156" s="15">
        <f t="shared" si="61"/>
        <v>4.2729999999999997E-2</v>
      </c>
      <c r="L156" s="5">
        <v>2.2159999999999999E-2</v>
      </c>
      <c r="M156" s="11">
        <f t="shared" si="62"/>
        <v>1.7760000000000001E-2</v>
      </c>
      <c r="N156" s="15">
        <f t="shared" si="63"/>
        <v>3.2160000000000001E-2</v>
      </c>
      <c r="O156" s="5">
        <v>2.8299999999999999E-2</v>
      </c>
      <c r="P156" s="11">
        <f t="shared" si="64"/>
        <v>2.2679999999999999E-2</v>
      </c>
      <c r="Q156" s="15">
        <f t="shared" si="65"/>
        <v>3.8300000000000001E-2</v>
      </c>
      <c r="R156" s="5">
        <v>3.0110000000000001E-2</v>
      </c>
      <c r="S156" s="11">
        <f t="shared" si="66"/>
        <v>2.409E-2</v>
      </c>
      <c r="T156" s="15">
        <f t="shared" si="67"/>
        <v>4.011E-2</v>
      </c>
      <c r="U156" s="5">
        <v>3.1050000000000001E-2</v>
      </c>
      <c r="V156" s="11">
        <f t="shared" si="68"/>
        <v>2.5010000000000001E-2</v>
      </c>
      <c r="W156" s="15">
        <f t="shared" si="69"/>
        <v>4.1050000000000003E-2</v>
      </c>
    </row>
    <row r="157" spans="2:23" x14ac:dyDescent="0.25">
      <c r="B157" s="4">
        <v>147</v>
      </c>
      <c r="C157" s="5">
        <v>3.04E-2</v>
      </c>
      <c r="D157" s="11">
        <f t="shared" si="56"/>
        <v>2.435E-2</v>
      </c>
      <c r="E157" s="15">
        <f t="shared" si="57"/>
        <v>4.0399999999999998E-2</v>
      </c>
      <c r="F157" s="5">
        <v>2.9899999999999999E-2</v>
      </c>
      <c r="G157" s="11">
        <f t="shared" si="58"/>
        <v>2.3980000000000001E-2</v>
      </c>
      <c r="H157" s="15">
        <f t="shared" si="59"/>
        <v>3.9899999999999998E-2</v>
      </c>
      <c r="I157" s="5">
        <v>3.2759999999999997E-2</v>
      </c>
      <c r="J157" s="11">
        <f t="shared" si="60"/>
        <v>2.6370000000000001E-2</v>
      </c>
      <c r="K157" s="15">
        <f t="shared" si="61"/>
        <v>4.2759999999999999E-2</v>
      </c>
      <c r="L157" s="5">
        <v>2.2190000000000001E-2</v>
      </c>
      <c r="M157" s="11">
        <f t="shared" si="62"/>
        <v>1.7780000000000001E-2</v>
      </c>
      <c r="N157" s="15">
        <f t="shared" si="63"/>
        <v>3.2190000000000003E-2</v>
      </c>
      <c r="O157" s="5">
        <v>2.8340000000000001E-2</v>
      </c>
      <c r="P157" s="11">
        <f t="shared" si="64"/>
        <v>2.2720000000000001E-2</v>
      </c>
      <c r="Q157" s="15">
        <f t="shared" si="65"/>
        <v>3.8339999999999999E-2</v>
      </c>
      <c r="R157" s="5">
        <v>3.015E-2</v>
      </c>
      <c r="S157" s="11">
        <f t="shared" si="66"/>
        <v>2.4119999999999999E-2</v>
      </c>
      <c r="T157" s="15">
        <f t="shared" si="67"/>
        <v>4.0149999999999998E-2</v>
      </c>
      <c r="U157" s="5">
        <v>3.108E-2</v>
      </c>
      <c r="V157" s="11">
        <f t="shared" si="68"/>
        <v>2.504E-2</v>
      </c>
      <c r="W157" s="15">
        <f t="shared" si="69"/>
        <v>4.1079999999999998E-2</v>
      </c>
    </row>
    <row r="158" spans="2:23" x14ac:dyDescent="0.25">
      <c r="B158" s="4">
        <v>148</v>
      </c>
      <c r="C158" s="5">
        <v>3.0429999999999999E-2</v>
      </c>
      <c r="D158" s="11">
        <f t="shared" si="56"/>
        <v>2.4369999999999999E-2</v>
      </c>
      <c r="E158" s="15">
        <f t="shared" si="57"/>
        <v>4.0430000000000001E-2</v>
      </c>
      <c r="F158" s="5">
        <v>2.9940000000000001E-2</v>
      </c>
      <c r="G158" s="11">
        <f t="shared" si="58"/>
        <v>2.401E-2</v>
      </c>
      <c r="H158" s="15">
        <f t="shared" si="59"/>
        <v>3.9940000000000003E-2</v>
      </c>
      <c r="I158" s="5">
        <v>3.2779999999999997E-2</v>
      </c>
      <c r="J158" s="11">
        <f t="shared" si="60"/>
        <v>2.639E-2</v>
      </c>
      <c r="K158" s="15">
        <f t="shared" si="61"/>
        <v>4.2779999999999999E-2</v>
      </c>
      <c r="L158" s="5">
        <v>2.2210000000000001E-2</v>
      </c>
      <c r="M158" s="11">
        <f t="shared" si="62"/>
        <v>1.78E-2</v>
      </c>
      <c r="N158" s="15">
        <f t="shared" si="63"/>
        <v>3.2210000000000003E-2</v>
      </c>
      <c r="O158" s="5">
        <v>2.8389999999999999E-2</v>
      </c>
      <c r="P158" s="11">
        <f t="shared" si="64"/>
        <v>2.2759999999999999E-2</v>
      </c>
      <c r="Q158" s="15">
        <f t="shared" si="65"/>
        <v>3.8390000000000001E-2</v>
      </c>
      <c r="R158" s="5">
        <v>3.0190000000000002E-2</v>
      </c>
      <c r="S158" s="11">
        <f t="shared" si="66"/>
        <v>2.4150000000000001E-2</v>
      </c>
      <c r="T158" s="15">
        <f t="shared" si="67"/>
        <v>4.0189999999999997E-2</v>
      </c>
      <c r="U158" s="5">
        <v>3.1109999999999999E-2</v>
      </c>
      <c r="V158" s="11">
        <f t="shared" si="68"/>
        <v>2.5059999999999999E-2</v>
      </c>
      <c r="W158" s="15">
        <f t="shared" si="69"/>
        <v>4.1110000000000001E-2</v>
      </c>
    </row>
    <row r="159" spans="2:23" x14ac:dyDescent="0.25">
      <c r="B159" s="4">
        <v>149</v>
      </c>
      <c r="C159" s="5">
        <v>3.0470000000000001E-2</v>
      </c>
      <c r="D159" s="11">
        <f t="shared" si="56"/>
        <v>2.4410000000000001E-2</v>
      </c>
      <c r="E159" s="15">
        <f t="shared" si="57"/>
        <v>4.0469999999999999E-2</v>
      </c>
      <c r="F159" s="5">
        <v>2.998E-2</v>
      </c>
      <c r="G159" s="11">
        <f t="shared" si="58"/>
        <v>2.4049999999999998E-2</v>
      </c>
      <c r="H159" s="15">
        <f t="shared" si="59"/>
        <v>3.9980000000000002E-2</v>
      </c>
      <c r="I159" s="5">
        <v>3.2800000000000003E-2</v>
      </c>
      <c r="J159" s="11">
        <f t="shared" si="60"/>
        <v>2.64E-2</v>
      </c>
      <c r="K159" s="15">
        <f t="shared" si="61"/>
        <v>4.2799999999999998E-2</v>
      </c>
      <c r="L159" s="5">
        <v>2.2239999999999999E-2</v>
      </c>
      <c r="M159" s="11">
        <f t="shared" si="62"/>
        <v>1.7819999999999999E-2</v>
      </c>
      <c r="N159" s="15">
        <f t="shared" si="63"/>
        <v>3.2239999999999998E-2</v>
      </c>
      <c r="O159" s="5">
        <v>2.843E-2</v>
      </c>
      <c r="P159" s="11">
        <f t="shared" si="64"/>
        <v>2.2790000000000001E-2</v>
      </c>
      <c r="Q159" s="15">
        <f t="shared" si="65"/>
        <v>3.8429999999999999E-2</v>
      </c>
      <c r="R159" s="5">
        <v>3.023E-2</v>
      </c>
      <c r="S159" s="11">
        <f t="shared" si="66"/>
        <v>2.418E-2</v>
      </c>
      <c r="T159" s="15">
        <f t="shared" si="67"/>
        <v>4.0230000000000002E-2</v>
      </c>
      <c r="U159" s="5">
        <v>3.1150000000000001E-2</v>
      </c>
      <c r="V159" s="11">
        <f t="shared" si="68"/>
        <v>2.5090000000000001E-2</v>
      </c>
      <c r="W159" s="15">
        <f t="shared" si="69"/>
        <v>4.1149999999999999E-2</v>
      </c>
    </row>
    <row r="160" spans="2:23" ht="15.75" thickBot="1" x14ac:dyDescent="0.3">
      <c r="B160" s="8">
        <v>150</v>
      </c>
      <c r="C160" s="9">
        <v>3.0509999999999999E-2</v>
      </c>
      <c r="D160" s="13">
        <f t="shared" si="56"/>
        <v>2.444E-2</v>
      </c>
      <c r="E160" s="17">
        <f t="shared" si="57"/>
        <v>4.0509999999999997E-2</v>
      </c>
      <c r="F160" s="9">
        <v>3.0020000000000002E-2</v>
      </c>
      <c r="G160" s="13">
        <f t="shared" si="58"/>
        <v>2.4080000000000001E-2</v>
      </c>
      <c r="H160" s="17">
        <f t="shared" si="59"/>
        <v>4.002E-2</v>
      </c>
      <c r="I160" s="9">
        <v>3.2820000000000002E-2</v>
      </c>
      <c r="J160" s="13">
        <f t="shared" si="60"/>
        <v>2.6419999999999999E-2</v>
      </c>
      <c r="K160" s="17">
        <f t="shared" si="61"/>
        <v>4.2819999999999997E-2</v>
      </c>
      <c r="L160" s="9">
        <v>2.2259999999999999E-2</v>
      </c>
      <c r="M160" s="13">
        <f t="shared" si="62"/>
        <v>1.7840000000000002E-2</v>
      </c>
      <c r="N160" s="17">
        <f t="shared" si="63"/>
        <v>3.2259999999999997E-2</v>
      </c>
      <c r="O160" s="9">
        <v>2.8479999999999998E-2</v>
      </c>
      <c r="P160" s="13">
        <f t="shared" si="64"/>
        <v>2.283E-2</v>
      </c>
      <c r="Q160" s="17">
        <f t="shared" si="65"/>
        <v>3.848E-2</v>
      </c>
      <c r="R160" s="9">
        <v>3.0269999999999998E-2</v>
      </c>
      <c r="S160" s="13">
        <f t="shared" si="66"/>
        <v>2.4219999999999998E-2</v>
      </c>
      <c r="T160" s="17">
        <f t="shared" si="67"/>
        <v>4.027E-2</v>
      </c>
      <c r="U160" s="9">
        <v>3.1179999999999999E-2</v>
      </c>
      <c r="V160" s="13">
        <f t="shared" si="68"/>
        <v>2.511E-2</v>
      </c>
      <c r="W160" s="17">
        <f t="shared" si="69"/>
        <v>4.1180000000000001E-2</v>
      </c>
    </row>
    <row r="161" x14ac:dyDescent="0.25"/>
  </sheetData>
  <sheetProtection selectLockedCells="1"/>
  <mergeCells count="19">
    <mergeCell ref="R9:T9"/>
    <mergeCell ref="U8:W8"/>
    <mergeCell ref="U9:W9"/>
    <mergeCell ref="C7:W7"/>
    <mergeCell ref="C9:E9"/>
    <mergeCell ref="F9:H9"/>
    <mergeCell ref="I9:K9"/>
    <mergeCell ref="L9:N9"/>
    <mergeCell ref="O9:Q9"/>
    <mergeCell ref="C6:W6"/>
    <mergeCell ref="B4:W4"/>
    <mergeCell ref="B3:W3"/>
    <mergeCell ref="B2:W2"/>
    <mergeCell ref="C8:E8"/>
    <mergeCell ref="F8:H8"/>
    <mergeCell ref="I8:K8"/>
    <mergeCell ref="L8:N8"/>
    <mergeCell ref="O8:Q8"/>
    <mergeCell ref="R8:T8"/>
  </mergeCells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1"/>
  <sheetViews>
    <sheetView showGridLines="0" zoomScaleNormal="100" workbookViewId="0">
      <selection activeCell="B4" sqref="B4:T4"/>
    </sheetView>
  </sheetViews>
  <sheetFormatPr defaultColWidth="0" defaultRowHeight="15" zeroHeight="1" x14ac:dyDescent="0.25"/>
  <cols>
    <col min="1" max="1" width="3.7109375" style="1" customWidth="1"/>
    <col min="2" max="2" width="11" style="1" customWidth="1"/>
    <col min="3" max="16" width="11.42578125" style="1" customWidth="1"/>
    <col min="17" max="17" width="9.140625" style="1" customWidth="1"/>
    <col min="18" max="18" width="10.7109375" style="1" customWidth="1"/>
    <col min="19" max="20" width="13.140625" style="1" customWidth="1"/>
    <col min="21" max="21" width="3.5703125" style="1" customWidth="1"/>
    <col min="22" max="16384" width="9.140625" style="1" hidden="1"/>
  </cols>
  <sheetData>
    <row r="1" spans="2:20" ht="15.75" thickBot="1" x14ac:dyDescent="0.3"/>
    <row r="2" spans="2:20" ht="15.75" x14ac:dyDescent="0.25">
      <c r="B2" s="40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2"/>
    </row>
    <row r="3" spans="2:20" x14ac:dyDescent="0.25">
      <c r="B3" s="43" t="s">
        <v>30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5"/>
    </row>
    <row r="4" spans="2:20" ht="21.75" thickBot="1" x14ac:dyDescent="0.3">
      <c r="B4" s="46" t="s">
        <v>23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8"/>
    </row>
    <row r="5" spans="2:20" ht="15.75" thickBot="1" x14ac:dyDescent="0.3"/>
    <row r="6" spans="2:20" ht="16.5" customHeight="1" thickBot="1" x14ac:dyDescent="0.3">
      <c r="C6" s="59" t="s">
        <v>21</v>
      </c>
      <c r="D6" s="60"/>
      <c r="E6" s="60"/>
      <c r="F6" s="60"/>
      <c r="G6" s="60"/>
      <c r="H6" s="60"/>
      <c r="I6" s="61"/>
      <c r="J6" s="59" t="s">
        <v>21</v>
      </c>
      <c r="K6" s="60"/>
      <c r="L6" s="60"/>
      <c r="M6" s="60"/>
      <c r="N6" s="60"/>
      <c r="O6" s="60"/>
      <c r="P6" s="61"/>
      <c r="R6" s="50" t="s">
        <v>15</v>
      </c>
      <c r="S6" s="51"/>
      <c r="T6" s="52"/>
    </row>
    <row r="7" spans="2:20" ht="15.75" customHeight="1" thickBot="1" x14ac:dyDescent="0.3">
      <c r="C7" s="62" t="s">
        <v>3</v>
      </c>
      <c r="D7" s="63"/>
      <c r="E7" s="63"/>
      <c r="F7" s="63"/>
      <c r="G7" s="63"/>
      <c r="H7" s="63"/>
      <c r="I7" s="64"/>
      <c r="J7" s="62" t="s">
        <v>4</v>
      </c>
      <c r="K7" s="63"/>
      <c r="L7" s="63"/>
      <c r="M7" s="63"/>
      <c r="N7" s="63"/>
      <c r="O7" s="63"/>
      <c r="P7" s="64"/>
      <c r="R7" s="53"/>
      <c r="S7" s="54"/>
      <c r="T7" s="55"/>
    </row>
    <row r="8" spans="2:20" ht="15.75" customHeight="1" thickBot="1" x14ac:dyDescent="0.3">
      <c r="B8" s="34" t="s">
        <v>5</v>
      </c>
      <c r="C8" s="35">
        <v>5</v>
      </c>
      <c r="D8" s="35">
        <v>8</v>
      </c>
      <c r="E8" s="35">
        <v>25</v>
      </c>
      <c r="F8" s="35">
        <v>10</v>
      </c>
      <c r="G8" s="35">
        <v>7</v>
      </c>
      <c r="H8" s="35">
        <v>-3</v>
      </c>
      <c r="I8" s="35">
        <v>45</v>
      </c>
      <c r="J8" s="35">
        <v>9</v>
      </c>
      <c r="K8" s="35">
        <v>13</v>
      </c>
      <c r="L8" s="35">
        <v>33</v>
      </c>
      <c r="M8" s="35">
        <v>11</v>
      </c>
      <c r="N8" s="35">
        <v>9</v>
      </c>
      <c r="O8" s="35">
        <v>0</v>
      </c>
      <c r="P8" s="35">
        <v>49</v>
      </c>
      <c r="R8" s="53"/>
      <c r="S8" s="54"/>
      <c r="T8" s="55"/>
    </row>
    <row r="9" spans="2:20" ht="15.75" customHeight="1" thickBot="1" x14ac:dyDescent="0.3">
      <c r="B9" s="34" t="s">
        <v>16</v>
      </c>
      <c r="C9" s="34" t="s">
        <v>8</v>
      </c>
      <c r="D9" s="34" t="s">
        <v>9</v>
      </c>
      <c r="E9" s="34" t="s">
        <v>10</v>
      </c>
      <c r="F9" s="34" t="s">
        <v>11</v>
      </c>
      <c r="G9" s="34" t="s">
        <v>12</v>
      </c>
      <c r="H9" s="34" t="s">
        <v>29</v>
      </c>
      <c r="I9" s="34" t="s">
        <v>28</v>
      </c>
      <c r="J9" s="34" t="s">
        <v>8</v>
      </c>
      <c r="K9" s="34" t="s">
        <v>9</v>
      </c>
      <c r="L9" s="34" t="s">
        <v>10</v>
      </c>
      <c r="M9" s="34" t="s">
        <v>11</v>
      </c>
      <c r="N9" s="34" t="s">
        <v>12</v>
      </c>
      <c r="O9" s="34" t="s">
        <v>29</v>
      </c>
      <c r="P9" s="34" t="s">
        <v>28</v>
      </c>
      <c r="R9" s="56"/>
      <c r="S9" s="57"/>
      <c r="T9" s="58"/>
    </row>
    <row r="10" spans="2:20" ht="30.75" thickBot="1" x14ac:dyDescent="0.3">
      <c r="B10" s="34" t="s">
        <v>7</v>
      </c>
      <c r="C10" s="34" t="s">
        <v>19</v>
      </c>
      <c r="D10" s="34" t="s">
        <v>19</v>
      </c>
      <c r="E10" s="34" t="s">
        <v>19</v>
      </c>
      <c r="F10" s="34" t="s">
        <v>19</v>
      </c>
      <c r="G10" s="34" t="s">
        <v>19</v>
      </c>
      <c r="H10" s="34" t="s">
        <v>19</v>
      </c>
      <c r="I10" s="34" t="s">
        <v>19</v>
      </c>
      <c r="J10" s="34" t="s">
        <v>20</v>
      </c>
      <c r="K10" s="34" t="s">
        <v>20</v>
      </c>
      <c r="L10" s="34" t="s">
        <v>20</v>
      </c>
      <c r="M10" s="34" t="s">
        <v>20</v>
      </c>
      <c r="N10" s="34" t="s">
        <v>20</v>
      </c>
      <c r="O10" s="34" t="s">
        <v>20</v>
      </c>
      <c r="P10" s="34" t="s">
        <v>20</v>
      </c>
      <c r="R10" s="34" t="s">
        <v>7</v>
      </c>
      <c r="S10" s="34" t="s">
        <v>13</v>
      </c>
      <c r="T10" s="34" t="s">
        <v>14</v>
      </c>
    </row>
    <row r="11" spans="2:20" x14ac:dyDescent="0.25">
      <c r="B11" s="2">
        <v>1</v>
      </c>
      <c r="C11" s="18">
        <f t="shared" ref="C11:C42" si="0">INDEX(RfrVaBaseEUR,$B11)-INDEX(RfrNoVaBaseEUR,$B11)</f>
        <v>5.0000000000000044E-4</v>
      </c>
      <c r="D11" s="22">
        <f t="shared" ref="D11:D42" si="1">INDEX(RfrVaBaseGBP,$B11)-INDEX(RfrNoVaBaseGBP,$B11)</f>
        <v>8.0000000000000004E-4</v>
      </c>
      <c r="E11" s="22">
        <f t="shared" ref="E11:E42" si="2">INDEX(RfrVaBaseUSD,$B11)-INDEX(RfrNoVaBaseUSD,$B11)</f>
        <v>2.5000000000000001E-3</v>
      </c>
      <c r="F11" s="22">
        <f t="shared" ref="F11:F42" si="3">INDEX(RfrVaBaseCHF,$B11)-INDEX(RfrNoVaBaseCHF,$B11)</f>
        <v>9.9999999999999915E-4</v>
      </c>
      <c r="G11" s="22">
        <f t="shared" ref="G11:G42" si="4">INDEX(RfrVaBaseJPY,$B11)-INDEX(RfrNoVaBaseJPY,$B11)</f>
        <v>6.9999999999999988E-4</v>
      </c>
      <c r="H11" s="22">
        <f t="shared" ref="H11:H42" si="5">INDEX(RfrVaBaseBGN,$B11)-INDEX(RfrNoVaBaseBGN,$B11)</f>
        <v>-2.9999999999999992E-4</v>
      </c>
      <c r="I11" s="23">
        <f t="shared" ref="I11:I42" si="6">INDEX(RfrVaBaseDKK,$B11)-INDEX(RfrNoVaBaseDKK,$B11)</f>
        <v>4.5000000000000005E-3</v>
      </c>
      <c r="J11" s="18">
        <f t="shared" ref="J11:J42" si="7">INDEX(RfrVaScenEUR,$B11)-INDEX(RfrNoVaScenEUR,$B11)</f>
        <v>8.9999999999999976E-4</v>
      </c>
      <c r="K11" s="22">
        <f t="shared" ref="K11:K42" si="8">INDEX(RfrVaScenGBP,$B11)-INDEX(RfrNoVaScenGBP,$B11)</f>
        <v>1.2999999999999999E-3</v>
      </c>
      <c r="L11" s="22">
        <f t="shared" ref="L11:L42" si="9">INDEX(RfrVaScenUSD,$B11)-INDEX(RfrNoVaScenUSD,$B11)</f>
        <v>3.3E-3</v>
      </c>
      <c r="M11" s="22">
        <f t="shared" ref="M11:M42" si="10">INDEX(RfrVaScenCHF,$B11)-INDEX(RfrNoVaScenCHF,$B11)</f>
        <v>1.0999999999999985E-3</v>
      </c>
      <c r="N11" s="22">
        <f t="shared" ref="N11:N42" si="11">INDEX(RfrVaScenJPY,$B11)-INDEX(RfrNoVaScenJPY,$B11)</f>
        <v>9.0000000000000019E-4</v>
      </c>
      <c r="O11" s="22">
        <f t="shared" ref="O11:O42" si="12">INDEX(RfrVaScenBGN,$B11)-INDEX(RfrNoVaScenBGN,$B11)</f>
        <v>0</v>
      </c>
      <c r="P11" s="23">
        <f t="shared" ref="P11:P42" si="13">INDEX(RfrVaScenDKK,$B11)-INDEX(RfrNoVaScenDKK,$B11)</f>
        <v>4.8999999999999998E-3</v>
      </c>
      <c r="R11" s="2">
        <v>1</v>
      </c>
      <c r="S11" s="30">
        <v>0.75</v>
      </c>
      <c r="T11" s="30">
        <v>0.7</v>
      </c>
    </row>
    <row r="12" spans="2:20" x14ac:dyDescent="0.25">
      <c r="B12" s="4">
        <v>2</v>
      </c>
      <c r="C12" s="19">
        <f t="shared" si="0"/>
        <v>5.0000000000000044E-4</v>
      </c>
      <c r="D12" s="24">
        <f t="shared" si="1"/>
        <v>8.0000000000000015E-4</v>
      </c>
      <c r="E12" s="24">
        <f t="shared" si="2"/>
        <v>2.5000000000000001E-3</v>
      </c>
      <c r="F12" s="24">
        <f t="shared" si="3"/>
        <v>1E-3</v>
      </c>
      <c r="G12" s="24">
        <f t="shared" si="4"/>
        <v>6.9999999999999999E-4</v>
      </c>
      <c r="H12" s="24">
        <f t="shared" si="5"/>
        <v>-2.9999999999999992E-4</v>
      </c>
      <c r="I12" s="25">
        <f t="shared" si="6"/>
        <v>4.4999999999999997E-3</v>
      </c>
      <c r="J12" s="19">
        <f t="shared" si="7"/>
        <v>8.9999999999999976E-4</v>
      </c>
      <c r="K12" s="24">
        <f t="shared" si="8"/>
        <v>1.3000000000000002E-3</v>
      </c>
      <c r="L12" s="24">
        <f t="shared" si="9"/>
        <v>3.3E-3</v>
      </c>
      <c r="M12" s="24">
        <f t="shared" si="10"/>
        <v>1.1000000000000003E-3</v>
      </c>
      <c r="N12" s="24">
        <f t="shared" si="11"/>
        <v>9.0000000000000019E-4</v>
      </c>
      <c r="O12" s="24">
        <f t="shared" si="12"/>
        <v>0</v>
      </c>
      <c r="P12" s="25">
        <f t="shared" si="13"/>
        <v>4.8999999999999998E-3</v>
      </c>
      <c r="R12" s="4">
        <v>2</v>
      </c>
      <c r="S12" s="31">
        <v>0.65</v>
      </c>
      <c r="T12" s="31">
        <v>0.7</v>
      </c>
    </row>
    <row r="13" spans="2:20" x14ac:dyDescent="0.25">
      <c r="B13" s="4">
        <v>3</v>
      </c>
      <c r="C13" s="19">
        <f t="shared" si="0"/>
        <v>4.9999999999999958E-4</v>
      </c>
      <c r="D13" s="24">
        <f t="shared" si="1"/>
        <v>8.0000000000000036E-4</v>
      </c>
      <c r="E13" s="24">
        <f t="shared" si="2"/>
        <v>2.5000000000000005E-3</v>
      </c>
      <c r="F13" s="24">
        <f t="shared" si="3"/>
        <v>1E-3</v>
      </c>
      <c r="G13" s="24">
        <f t="shared" si="4"/>
        <v>6.9999999999999999E-4</v>
      </c>
      <c r="H13" s="24">
        <f t="shared" si="5"/>
        <v>-2.9999999999999992E-4</v>
      </c>
      <c r="I13" s="25">
        <f t="shared" si="6"/>
        <v>4.5000000000000005E-3</v>
      </c>
      <c r="J13" s="19">
        <f t="shared" si="7"/>
        <v>8.9999999999999976E-4</v>
      </c>
      <c r="K13" s="24">
        <f t="shared" si="8"/>
        <v>1.3000000000000002E-3</v>
      </c>
      <c r="L13" s="24">
        <f t="shared" si="9"/>
        <v>3.3000000000000004E-3</v>
      </c>
      <c r="M13" s="24">
        <f t="shared" si="10"/>
        <v>1.0999999999999994E-3</v>
      </c>
      <c r="N13" s="24">
        <f t="shared" si="11"/>
        <v>8.9999999999999998E-4</v>
      </c>
      <c r="O13" s="24">
        <f t="shared" si="12"/>
        <v>0</v>
      </c>
      <c r="P13" s="25">
        <f t="shared" si="13"/>
        <v>4.8999999999999998E-3</v>
      </c>
      <c r="R13" s="4">
        <v>3</v>
      </c>
      <c r="S13" s="31">
        <v>0.56000000000000005</v>
      </c>
      <c r="T13" s="31">
        <v>0.64</v>
      </c>
    </row>
    <row r="14" spans="2:20" x14ac:dyDescent="0.25">
      <c r="B14" s="4">
        <v>4</v>
      </c>
      <c r="C14" s="19">
        <f t="shared" si="0"/>
        <v>4.9999999999999958E-4</v>
      </c>
      <c r="D14" s="24">
        <f t="shared" si="1"/>
        <v>8.0000000000000036E-4</v>
      </c>
      <c r="E14" s="24">
        <f t="shared" si="2"/>
        <v>2.5000000000000005E-3</v>
      </c>
      <c r="F14" s="24">
        <f t="shared" si="3"/>
        <v>1E-3</v>
      </c>
      <c r="G14" s="24">
        <f t="shared" si="4"/>
        <v>7.000000000000001E-4</v>
      </c>
      <c r="H14" s="24">
        <f t="shared" si="5"/>
        <v>-2.9999999999999992E-4</v>
      </c>
      <c r="I14" s="25">
        <f t="shared" si="6"/>
        <v>4.4999999999999997E-3</v>
      </c>
      <c r="J14" s="19">
        <f t="shared" si="7"/>
        <v>8.9999999999999976E-4</v>
      </c>
      <c r="K14" s="24">
        <f t="shared" si="8"/>
        <v>1.3000000000000004E-3</v>
      </c>
      <c r="L14" s="24">
        <f t="shared" si="9"/>
        <v>3.3000000000000008E-3</v>
      </c>
      <c r="M14" s="24">
        <f t="shared" si="10"/>
        <v>1.1000000000000003E-3</v>
      </c>
      <c r="N14" s="24">
        <f t="shared" si="11"/>
        <v>8.9999999999999998E-4</v>
      </c>
      <c r="O14" s="24">
        <f t="shared" si="12"/>
        <v>0</v>
      </c>
      <c r="P14" s="25">
        <f t="shared" si="13"/>
        <v>4.8999999999999998E-3</v>
      </c>
      <c r="R14" s="4">
        <v>4</v>
      </c>
      <c r="S14" s="31">
        <v>0.5</v>
      </c>
      <c r="T14" s="31">
        <v>0.59</v>
      </c>
    </row>
    <row r="15" spans="2:20" x14ac:dyDescent="0.25">
      <c r="B15" s="6">
        <v>5</v>
      </c>
      <c r="C15" s="20">
        <f t="shared" si="0"/>
        <v>5.0000000000000044E-4</v>
      </c>
      <c r="D15" s="26">
        <f t="shared" si="1"/>
        <v>8.0000000000000036E-4</v>
      </c>
      <c r="E15" s="26">
        <f t="shared" si="2"/>
        <v>2.5000000000000005E-3</v>
      </c>
      <c r="F15" s="26">
        <f t="shared" si="3"/>
        <v>1E-3</v>
      </c>
      <c r="G15" s="26">
        <f t="shared" si="4"/>
        <v>6.9999999999999999E-4</v>
      </c>
      <c r="H15" s="26">
        <f t="shared" si="5"/>
        <v>-2.9999999999999992E-4</v>
      </c>
      <c r="I15" s="27">
        <f t="shared" si="6"/>
        <v>4.4999999999999997E-3</v>
      </c>
      <c r="J15" s="20">
        <f t="shared" si="7"/>
        <v>9.0000000000000063E-4</v>
      </c>
      <c r="K15" s="26">
        <f t="shared" si="8"/>
        <v>1.3000000000000008E-3</v>
      </c>
      <c r="L15" s="26">
        <f t="shared" si="9"/>
        <v>3.3000000000000008E-3</v>
      </c>
      <c r="M15" s="26">
        <f t="shared" si="10"/>
        <v>1.1000000000000003E-3</v>
      </c>
      <c r="N15" s="26">
        <f t="shared" si="11"/>
        <v>8.9999999999999998E-4</v>
      </c>
      <c r="O15" s="26">
        <f t="shared" si="12"/>
        <v>0</v>
      </c>
      <c r="P15" s="27">
        <f t="shared" si="13"/>
        <v>4.8999999999999998E-3</v>
      </c>
      <c r="R15" s="6">
        <v>5</v>
      </c>
      <c r="S15" s="32">
        <v>0.46</v>
      </c>
      <c r="T15" s="32">
        <v>0.55000000000000004</v>
      </c>
    </row>
    <row r="16" spans="2:20" x14ac:dyDescent="0.25">
      <c r="B16" s="4">
        <v>6</v>
      </c>
      <c r="C16" s="19">
        <f t="shared" si="0"/>
        <v>5.0000000000000001E-4</v>
      </c>
      <c r="D16" s="24">
        <f t="shared" si="1"/>
        <v>8.0000000000000036E-4</v>
      </c>
      <c r="E16" s="24">
        <f t="shared" si="2"/>
        <v>2.5000000000000005E-3</v>
      </c>
      <c r="F16" s="24">
        <f t="shared" si="3"/>
        <v>1E-3</v>
      </c>
      <c r="G16" s="24">
        <f t="shared" si="4"/>
        <v>6.9999999999999999E-4</v>
      </c>
      <c r="H16" s="24">
        <f t="shared" si="5"/>
        <v>-2.9999999999999992E-4</v>
      </c>
      <c r="I16" s="25">
        <f t="shared" si="6"/>
        <v>4.5000000000000005E-3</v>
      </c>
      <c r="J16" s="19">
        <f t="shared" si="7"/>
        <v>9.0000000000000019E-4</v>
      </c>
      <c r="K16" s="24">
        <f t="shared" si="8"/>
        <v>1.2999999999999999E-3</v>
      </c>
      <c r="L16" s="24">
        <f t="shared" si="9"/>
        <v>3.3000000000000008E-3</v>
      </c>
      <c r="M16" s="24">
        <f t="shared" si="10"/>
        <v>1.1000000000000003E-3</v>
      </c>
      <c r="N16" s="24">
        <f t="shared" si="11"/>
        <v>9.0000000000000008E-4</v>
      </c>
      <c r="O16" s="24">
        <f t="shared" si="12"/>
        <v>0</v>
      </c>
      <c r="P16" s="25">
        <f t="shared" si="13"/>
        <v>4.8999999999999998E-3</v>
      </c>
      <c r="R16" s="4">
        <v>6</v>
      </c>
      <c r="S16" s="31">
        <v>0.42</v>
      </c>
      <c r="T16" s="31">
        <v>0.52</v>
      </c>
    </row>
    <row r="17" spans="2:20" x14ac:dyDescent="0.25">
      <c r="B17" s="4">
        <v>7</v>
      </c>
      <c r="C17" s="19">
        <f t="shared" si="0"/>
        <v>5.0000000000000001E-4</v>
      </c>
      <c r="D17" s="24">
        <f t="shared" si="1"/>
        <v>7.9999999999999863E-4</v>
      </c>
      <c r="E17" s="24">
        <f t="shared" si="2"/>
        <v>2.5000000000000005E-3</v>
      </c>
      <c r="F17" s="24">
        <f t="shared" si="3"/>
        <v>1E-3</v>
      </c>
      <c r="G17" s="24">
        <f t="shared" si="4"/>
        <v>6.9999999999999999E-4</v>
      </c>
      <c r="H17" s="24">
        <f t="shared" si="5"/>
        <v>-3.0000000000000035E-4</v>
      </c>
      <c r="I17" s="25">
        <f t="shared" si="6"/>
        <v>4.5000000000000005E-3</v>
      </c>
      <c r="J17" s="19">
        <f t="shared" si="7"/>
        <v>8.9999999999999976E-4</v>
      </c>
      <c r="K17" s="24">
        <f t="shared" si="8"/>
        <v>1.2999999999999999E-3</v>
      </c>
      <c r="L17" s="24">
        <f t="shared" si="9"/>
        <v>3.2999999999999991E-3</v>
      </c>
      <c r="M17" s="24">
        <f t="shared" si="10"/>
        <v>1.1000000000000003E-3</v>
      </c>
      <c r="N17" s="24">
        <f t="shared" si="11"/>
        <v>8.9999999999999998E-4</v>
      </c>
      <c r="O17" s="24">
        <f t="shared" si="12"/>
        <v>0</v>
      </c>
      <c r="P17" s="25">
        <f t="shared" si="13"/>
        <v>4.8999999999999998E-3</v>
      </c>
      <c r="R17" s="4">
        <v>7</v>
      </c>
      <c r="S17" s="31">
        <v>0.39</v>
      </c>
      <c r="T17" s="31">
        <v>0.49</v>
      </c>
    </row>
    <row r="18" spans="2:20" x14ac:dyDescent="0.25">
      <c r="B18" s="4">
        <v>8</v>
      </c>
      <c r="C18" s="19">
        <f t="shared" si="0"/>
        <v>5.0000000000000001E-4</v>
      </c>
      <c r="D18" s="24">
        <f t="shared" si="1"/>
        <v>8.0000000000000036E-4</v>
      </c>
      <c r="E18" s="24">
        <f t="shared" si="2"/>
        <v>2.5000000000000005E-3</v>
      </c>
      <c r="F18" s="24">
        <f t="shared" si="3"/>
        <v>1E-3</v>
      </c>
      <c r="G18" s="24">
        <f t="shared" si="4"/>
        <v>6.9999999999999999E-4</v>
      </c>
      <c r="H18" s="24">
        <f t="shared" si="5"/>
        <v>-2.9999999999999992E-4</v>
      </c>
      <c r="I18" s="25">
        <f t="shared" si="6"/>
        <v>4.4999999999999997E-3</v>
      </c>
      <c r="J18" s="19">
        <f t="shared" si="7"/>
        <v>8.9999999999999998E-4</v>
      </c>
      <c r="K18" s="24">
        <f t="shared" si="8"/>
        <v>1.2999999999999999E-3</v>
      </c>
      <c r="L18" s="24">
        <f t="shared" si="9"/>
        <v>3.2999999999999991E-3</v>
      </c>
      <c r="M18" s="24">
        <f t="shared" si="10"/>
        <v>1.1000000000000003E-3</v>
      </c>
      <c r="N18" s="24">
        <f t="shared" si="11"/>
        <v>8.9999999999999998E-4</v>
      </c>
      <c r="O18" s="24">
        <f t="shared" si="12"/>
        <v>0</v>
      </c>
      <c r="P18" s="25">
        <f t="shared" si="13"/>
        <v>4.8999999999999998E-3</v>
      </c>
      <c r="R18" s="4">
        <v>8</v>
      </c>
      <c r="S18" s="31">
        <v>0.36</v>
      </c>
      <c r="T18" s="31">
        <v>0.47</v>
      </c>
    </row>
    <row r="19" spans="2:20" x14ac:dyDescent="0.25">
      <c r="B19" s="4">
        <v>9</v>
      </c>
      <c r="C19" s="19">
        <f t="shared" si="0"/>
        <v>4.999999999999999E-4</v>
      </c>
      <c r="D19" s="24">
        <f t="shared" si="1"/>
        <v>8.0000000000000036E-4</v>
      </c>
      <c r="E19" s="24">
        <f t="shared" si="2"/>
        <v>2.5000000000000022E-3</v>
      </c>
      <c r="F19" s="24">
        <f t="shared" si="3"/>
        <v>1E-3</v>
      </c>
      <c r="G19" s="24">
        <f t="shared" si="4"/>
        <v>6.9999999999999988E-4</v>
      </c>
      <c r="H19" s="24">
        <f t="shared" si="5"/>
        <v>-3.0000000000000014E-4</v>
      </c>
      <c r="I19" s="25">
        <f t="shared" si="6"/>
        <v>4.5000000000000005E-3</v>
      </c>
      <c r="J19" s="19">
        <f t="shared" si="7"/>
        <v>9.0000000000000019E-4</v>
      </c>
      <c r="K19" s="24">
        <f t="shared" si="8"/>
        <v>1.2999999999999999E-3</v>
      </c>
      <c r="L19" s="24">
        <f t="shared" si="9"/>
        <v>3.3000000000000008E-3</v>
      </c>
      <c r="M19" s="24">
        <f t="shared" si="10"/>
        <v>1.1000000000000003E-3</v>
      </c>
      <c r="N19" s="24">
        <f t="shared" si="11"/>
        <v>8.9999999999999998E-4</v>
      </c>
      <c r="O19" s="24">
        <f t="shared" si="12"/>
        <v>0</v>
      </c>
      <c r="P19" s="25">
        <f t="shared" si="13"/>
        <v>4.8999999999999998E-3</v>
      </c>
      <c r="R19" s="4">
        <v>9</v>
      </c>
      <c r="S19" s="31">
        <v>0.33</v>
      </c>
      <c r="T19" s="31">
        <v>0.44</v>
      </c>
    </row>
    <row r="20" spans="2:20" x14ac:dyDescent="0.25">
      <c r="B20" s="6">
        <v>10</v>
      </c>
      <c r="C20" s="20">
        <f t="shared" si="0"/>
        <v>5.0000000000000001E-4</v>
      </c>
      <c r="D20" s="26">
        <f t="shared" si="1"/>
        <v>8.0000000000000036E-4</v>
      </c>
      <c r="E20" s="26">
        <f t="shared" si="2"/>
        <v>2.4999999999999988E-3</v>
      </c>
      <c r="F20" s="26">
        <f t="shared" si="3"/>
        <v>1E-3</v>
      </c>
      <c r="G20" s="26">
        <f t="shared" si="4"/>
        <v>6.9999999999999999E-4</v>
      </c>
      <c r="H20" s="26">
        <f t="shared" si="5"/>
        <v>-3.0000000000000003E-4</v>
      </c>
      <c r="I20" s="27">
        <f t="shared" si="6"/>
        <v>4.4999999999999997E-3</v>
      </c>
      <c r="J20" s="20">
        <f t="shared" si="7"/>
        <v>8.9999999999999998E-4</v>
      </c>
      <c r="K20" s="26">
        <f t="shared" si="8"/>
        <v>1.2999999999999991E-3</v>
      </c>
      <c r="L20" s="26">
        <f t="shared" si="9"/>
        <v>3.3000000000000008E-3</v>
      </c>
      <c r="M20" s="26">
        <f t="shared" si="10"/>
        <v>1.1000000000000003E-3</v>
      </c>
      <c r="N20" s="26">
        <f t="shared" si="11"/>
        <v>8.9999999999999998E-4</v>
      </c>
      <c r="O20" s="26">
        <f t="shared" si="12"/>
        <v>0</v>
      </c>
      <c r="P20" s="27">
        <f t="shared" si="13"/>
        <v>4.8999999999999998E-3</v>
      </c>
      <c r="R20" s="6">
        <v>10</v>
      </c>
      <c r="S20" s="32">
        <v>0.31</v>
      </c>
      <c r="T20" s="32">
        <v>0.42</v>
      </c>
    </row>
    <row r="21" spans="2:20" x14ac:dyDescent="0.25">
      <c r="B21" s="4">
        <v>11</v>
      </c>
      <c r="C21" s="19">
        <f t="shared" si="0"/>
        <v>5.0000000000000001E-4</v>
      </c>
      <c r="D21" s="24">
        <f t="shared" si="1"/>
        <v>8.0000000000000036E-4</v>
      </c>
      <c r="E21" s="24">
        <f t="shared" si="2"/>
        <v>2.4999999999999988E-3</v>
      </c>
      <c r="F21" s="24">
        <f t="shared" si="3"/>
        <v>1E-3</v>
      </c>
      <c r="G21" s="24">
        <f t="shared" si="4"/>
        <v>6.9999999999999999E-4</v>
      </c>
      <c r="H21" s="24">
        <f t="shared" si="5"/>
        <v>-3.0000000000000003E-4</v>
      </c>
      <c r="I21" s="25">
        <f t="shared" si="6"/>
        <v>4.4999999999999997E-3</v>
      </c>
      <c r="J21" s="19">
        <f t="shared" si="7"/>
        <v>8.9999999999999998E-4</v>
      </c>
      <c r="K21" s="24">
        <f t="shared" si="8"/>
        <v>1.2999999999999991E-3</v>
      </c>
      <c r="L21" s="24">
        <f t="shared" si="9"/>
        <v>3.3000000000000008E-3</v>
      </c>
      <c r="M21" s="24">
        <f t="shared" si="10"/>
        <v>1.1000000000000003E-3</v>
      </c>
      <c r="N21" s="24">
        <f t="shared" si="11"/>
        <v>8.9999999999999998E-4</v>
      </c>
      <c r="O21" s="24">
        <f t="shared" si="12"/>
        <v>0</v>
      </c>
      <c r="P21" s="25">
        <f t="shared" si="13"/>
        <v>4.8999999999999998E-3</v>
      </c>
      <c r="R21" s="4">
        <v>11</v>
      </c>
      <c r="S21" s="31">
        <v>0.3</v>
      </c>
      <c r="T21" s="31">
        <v>0.39</v>
      </c>
    </row>
    <row r="22" spans="2:20" x14ac:dyDescent="0.25">
      <c r="B22" s="4">
        <v>12</v>
      </c>
      <c r="C22" s="19">
        <f t="shared" si="0"/>
        <v>5.0000000000000001E-4</v>
      </c>
      <c r="D22" s="24">
        <f t="shared" si="1"/>
        <v>7.9999999999999863E-4</v>
      </c>
      <c r="E22" s="24">
        <f t="shared" si="2"/>
        <v>2.4999999999999988E-3</v>
      </c>
      <c r="F22" s="24">
        <f t="shared" si="3"/>
        <v>1E-3</v>
      </c>
      <c r="G22" s="24">
        <f t="shared" si="4"/>
        <v>7.000000000000001E-4</v>
      </c>
      <c r="H22" s="24">
        <f t="shared" si="5"/>
        <v>-3.0000000000000003E-4</v>
      </c>
      <c r="I22" s="25">
        <f t="shared" si="6"/>
        <v>4.5000000000000005E-3</v>
      </c>
      <c r="J22" s="19">
        <f t="shared" si="7"/>
        <v>8.9999999999999998E-4</v>
      </c>
      <c r="K22" s="24">
        <f t="shared" si="8"/>
        <v>1.2999999999999991E-3</v>
      </c>
      <c r="L22" s="24">
        <f t="shared" si="9"/>
        <v>3.2999999999999974E-3</v>
      </c>
      <c r="M22" s="24">
        <f t="shared" si="10"/>
        <v>1.0999999999999998E-3</v>
      </c>
      <c r="N22" s="24">
        <f t="shared" si="11"/>
        <v>8.9999999999999998E-4</v>
      </c>
      <c r="O22" s="24">
        <f t="shared" si="12"/>
        <v>0</v>
      </c>
      <c r="P22" s="25">
        <f t="shared" si="13"/>
        <v>4.8999999999999998E-3</v>
      </c>
      <c r="R22" s="4">
        <v>12</v>
      </c>
      <c r="S22" s="31">
        <v>0.28999999999999998</v>
      </c>
      <c r="T22" s="31">
        <v>0.37</v>
      </c>
    </row>
    <row r="23" spans="2:20" x14ac:dyDescent="0.25">
      <c r="B23" s="4">
        <v>13</v>
      </c>
      <c r="C23" s="19">
        <f t="shared" si="0"/>
        <v>5.0000000000000023E-4</v>
      </c>
      <c r="D23" s="24">
        <f t="shared" si="1"/>
        <v>8.0000000000000036E-4</v>
      </c>
      <c r="E23" s="24">
        <f t="shared" si="2"/>
        <v>2.5000000000000022E-3</v>
      </c>
      <c r="F23" s="24">
        <f t="shared" si="3"/>
        <v>1E-3</v>
      </c>
      <c r="G23" s="24">
        <f t="shared" si="4"/>
        <v>7.000000000000001E-4</v>
      </c>
      <c r="H23" s="24">
        <f t="shared" si="5"/>
        <v>-3.0000000000000003E-4</v>
      </c>
      <c r="I23" s="25">
        <f t="shared" si="6"/>
        <v>4.5000000000000005E-3</v>
      </c>
      <c r="J23" s="19">
        <f t="shared" si="7"/>
        <v>8.9999999999999998E-4</v>
      </c>
      <c r="K23" s="24">
        <f t="shared" si="8"/>
        <v>1.3000000000000008E-3</v>
      </c>
      <c r="L23" s="24">
        <f t="shared" si="9"/>
        <v>3.3000000000000008E-3</v>
      </c>
      <c r="M23" s="24">
        <f t="shared" si="10"/>
        <v>1.1000000000000001E-3</v>
      </c>
      <c r="N23" s="24">
        <f t="shared" si="11"/>
        <v>9.0000000000000019E-4</v>
      </c>
      <c r="O23" s="24">
        <f t="shared" si="12"/>
        <v>0</v>
      </c>
      <c r="P23" s="25">
        <f t="shared" si="13"/>
        <v>4.8999999999999998E-3</v>
      </c>
      <c r="R23" s="4">
        <v>13</v>
      </c>
      <c r="S23" s="31">
        <v>0.28000000000000003</v>
      </c>
      <c r="T23" s="31">
        <v>0.35</v>
      </c>
    </row>
    <row r="24" spans="2:20" x14ac:dyDescent="0.25">
      <c r="B24" s="4">
        <v>14</v>
      </c>
      <c r="C24" s="19">
        <f t="shared" si="0"/>
        <v>5.0000000000000001E-4</v>
      </c>
      <c r="D24" s="24">
        <f t="shared" si="1"/>
        <v>8.0000000000000036E-4</v>
      </c>
      <c r="E24" s="24">
        <f t="shared" si="2"/>
        <v>2.4999999999999988E-3</v>
      </c>
      <c r="F24" s="24">
        <f t="shared" si="3"/>
        <v>1E-3</v>
      </c>
      <c r="G24" s="24">
        <f t="shared" si="4"/>
        <v>7.000000000000001E-4</v>
      </c>
      <c r="H24" s="24">
        <f t="shared" si="5"/>
        <v>-3.0000000000000014E-4</v>
      </c>
      <c r="I24" s="25">
        <f t="shared" si="6"/>
        <v>4.5000000000000005E-3</v>
      </c>
      <c r="J24" s="19">
        <f t="shared" si="7"/>
        <v>8.9999999999999998E-4</v>
      </c>
      <c r="K24" s="24">
        <f t="shared" si="8"/>
        <v>1.2999999999999991E-3</v>
      </c>
      <c r="L24" s="24">
        <f t="shared" si="9"/>
        <v>3.2999999999999974E-3</v>
      </c>
      <c r="M24" s="24">
        <f t="shared" si="10"/>
        <v>1.0999999999999998E-3</v>
      </c>
      <c r="N24" s="24">
        <f t="shared" si="11"/>
        <v>8.9999999999999998E-4</v>
      </c>
      <c r="O24" s="24">
        <f t="shared" si="12"/>
        <v>0</v>
      </c>
      <c r="P24" s="25">
        <f t="shared" si="13"/>
        <v>4.8999999999999998E-3</v>
      </c>
      <c r="R24" s="4">
        <v>14</v>
      </c>
      <c r="S24" s="31">
        <v>0.28000000000000003</v>
      </c>
      <c r="T24" s="31">
        <v>0.34</v>
      </c>
    </row>
    <row r="25" spans="2:20" x14ac:dyDescent="0.25">
      <c r="B25" s="6">
        <v>15</v>
      </c>
      <c r="C25" s="20">
        <f t="shared" si="0"/>
        <v>5.0000000000000001E-4</v>
      </c>
      <c r="D25" s="26">
        <f t="shared" si="1"/>
        <v>7.9999999999999863E-4</v>
      </c>
      <c r="E25" s="26">
        <f t="shared" si="2"/>
        <v>2.4999999999999988E-3</v>
      </c>
      <c r="F25" s="26">
        <f t="shared" si="3"/>
        <v>1E-3</v>
      </c>
      <c r="G25" s="26">
        <f t="shared" si="4"/>
        <v>7.000000000000001E-4</v>
      </c>
      <c r="H25" s="26">
        <f t="shared" si="5"/>
        <v>-2.9999999999999992E-4</v>
      </c>
      <c r="I25" s="27">
        <f t="shared" si="6"/>
        <v>4.4999999999999997E-3</v>
      </c>
      <c r="J25" s="20">
        <f t="shared" si="7"/>
        <v>9.0000000000000019E-4</v>
      </c>
      <c r="K25" s="26">
        <f t="shared" si="8"/>
        <v>1.2999999999999991E-3</v>
      </c>
      <c r="L25" s="26">
        <f t="shared" si="9"/>
        <v>3.3000000000000008E-3</v>
      </c>
      <c r="M25" s="26">
        <f t="shared" si="10"/>
        <v>1.0999999999999998E-3</v>
      </c>
      <c r="N25" s="26">
        <f t="shared" si="11"/>
        <v>8.9999999999999976E-4</v>
      </c>
      <c r="O25" s="26">
        <f t="shared" si="12"/>
        <v>0</v>
      </c>
      <c r="P25" s="27">
        <f t="shared" si="13"/>
        <v>4.8999999999999998E-3</v>
      </c>
      <c r="R25" s="6">
        <v>15</v>
      </c>
      <c r="S25" s="32">
        <v>0.27</v>
      </c>
      <c r="T25" s="32">
        <v>0.33</v>
      </c>
    </row>
    <row r="26" spans="2:20" x14ac:dyDescent="0.25">
      <c r="B26" s="4">
        <v>16</v>
      </c>
      <c r="C26" s="19">
        <f t="shared" si="0"/>
        <v>5.0000000000000001E-4</v>
      </c>
      <c r="D26" s="24">
        <f t="shared" si="1"/>
        <v>8.0000000000000036E-4</v>
      </c>
      <c r="E26" s="24">
        <f t="shared" si="2"/>
        <v>2.5000000000000022E-3</v>
      </c>
      <c r="F26" s="24">
        <f t="shared" si="3"/>
        <v>1E-3</v>
      </c>
      <c r="G26" s="24">
        <f t="shared" si="4"/>
        <v>7.000000000000001E-4</v>
      </c>
      <c r="H26" s="24">
        <f t="shared" si="5"/>
        <v>-2.9999999999999992E-4</v>
      </c>
      <c r="I26" s="25">
        <f t="shared" si="6"/>
        <v>4.5000000000000005E-3</v>
      </c>
      <c r="J26" s="19">
        <f t="shared" si="7"/>
        <v>8.9999999999999998E-4</v>
      </c>
      <c r="K26" s="24">
        <f t="shared" si="8"/>
        <v>1.2999999999999991E-3</v>
      </c>
      <c r="L26" s="24">
        <f t="shared" si="9"/>
        <v>3.3000000000000008E-3</v>
      </c>
      <c r="M26" s="24">
        <f t="shared" si="10"/>
        <v>1.1000000000000001E-3</v>
      </c>
      <c r="N26" s="24">
        <f t="shared" si="11"/>
        <v>9.0000000000000019E-4</v>
      </c>
      <c r="O26" s="24">
        <f t="shared" si="12"/>
        <v>0</v>
      </c>
      <c r="P26" s="25">
        <f t="shared" si="13"/>
        <v>4.8999999999999998E-3</v>
      </c>
      <c r="R26" s="4">
        <v>16</v>
      </c>
      <c r="S26" s="31">
        <v>0.28000000000000003</v>
      </c>
      <c r="T26" s="31">
        <v>0.31</v>
      </c>
    </row>
    <row r="27" spans="2:20" x14ac:dyDescent="0.25">
      <c r="B27" s="4">
        <v>17</v>
      </c>
      <c r="C27" s="19">
        <f t="shared" si="0"/>
        <v>5.0000000000000001E-4</v>
      </c>
      <c r="D27" s="24">
        <f t="shared" si="1"/>
        <v>8.0000000000000036E-4</v>
      </c>
      <c r="E27" s="24">
        <f t="shared" si="2"/>
        <v>2.4999999999999988E-3</v>
      </c>
      <c r="F27" s="24">
        <f t="shared" si="3"/>
        <v>1E-3</v>
      </c>
      <c r="G27" s="24">
        <f t="shared" si="4"/>
        <v>6.9999999999999967E-4</v>
      </c>
      <c r="H27" s="24">
        <f t="shared" si="5"/>
        <v>-2.9999999999999992E-4</v>
      </c>
      <c r="I27" s="25">
        <f t="shared" si="6"/>
        <v>4.4999999999999997E-3</v>
      </c>
      <c r="J27" s="19">
        <f t="shared" si="7"/>
        <v>8.9999999999999998E-4</v>
      </c>
      <c r="K27" s="24">
        <f t="shared" si="8"/>
        <v>1.3000000000000008E-3</v>
      </c>
      <c r="L27" s="24">
        <f t="shared" si="9"/>
        <v>3.3000000000000008E-3</v>
      </c>
      <c r="M27" s="24">
        <f t="shared" si="10"/>
        <v>1.07E-3</v>
      </c>
      <c r="N27" s="24">
        <f t="shared" si="11"/>
        <v>9.0000000000000019E-4</v>
      </c>
      <c r="O27" s="24">
        <f t="shared" si="12"/>
        <v>0</v>
      </c>
      <c r="P27" s="25">
        <f t="shared" si="13"/>
        <v>4.8999999999999998E-3</v>
      </c>
      <c r="R27" s="4">
        <v>17</v>
      </c>
      <c r="S27" s="31">
        <v>0.28000000000000003</v>
      </c>
      <c r="T27" s="31">
        <v>0.3</v>
      </c>
    </row>
    <row r="28" spans="2:20" x14ac:dyDescent="0.25">
      <c r="B28" s="4">
        <v>18</v>
      </c>
      <c r="C28" s="19">
        <f t="shared" si="0"/>
        <v>5.0000000000000001E-4</v>
      </c>
      <c r="D28" s="24">
        <f t="shared" si="1"/>
        <v>8.0000000000000036E-4</v>
      </c>
      <c r="E28" s="24">
        <f t="shared" si="2"/>
        <v>2.5000000000000022E-3</v>
      </c>
      <c r="F28" s="24">
        <f t="shared" si="3"/>
        <v>1E-3</v>
      </c>
      <c r="G28" s="24">
        <f t="shared" si="4"/>
        <v>7.000000000000001E-4</v>
      </c>
      <c r="H28" s="24">
        <f t="shared" si="5"/>
        <v>-2.9999999999999992E-4</v>
      </c>
      <c r="I28" s="25">
        <f t="shared" si="6"/>
        <v>4.5000000000000005E-3</v>
      </c>
      <c r="J28" s="19">
        <f t="shared" si="7"/>
        <v>9.0000000000000019E-4</v>
      </c>
      <c r="K28" s="24">
        <f t="shared" si="8"/>
        <v>1.3000000000000008E-3</v>
      </c>
      <c r="L28" s="24">
        <f t="shared" si="9"/>
        <v>3.3000000000000008E-3</v>
      </c>
      <c r="M28" s="24">
        <f t="shared" si="10"/>
        <v>1.06E-3</v>
      </c>
      <c r="N28" s="24">
        <f t="shared" si="11"/>
        <v>9.0000000000000019E-4</v>
      </c>
      <c r="O28" s="24">
        <f t="shared" si="12"/>
        <v>0</v>
      </c>
      <c r="P28" s="25">
        <f t="shared" si="13"/>
        <v>4.8999999999999998E-3</v>
      </c>
      <c r="R28" s="4">
        <v>18</v>
      </c>
      <c r="S28" s="31">
        <v>0.28000000000000003</v>
      </c>
      <c r="T28" s="31">
        <v>0.28999999999999998</v>
      </c>
    </row>
    <row r="29" spans="2:20" x14ac:dyDescent="0.25">
      <c r="B29" s="4">
        <v>19</v>
      </c>
      <c r="C29" s="19">
        <f t="shared" si="0"/>
        <v>5.0000000000000001E-4</v>
      </c>
      <c r="D29" s="24">
        <f t="shared" si="1"/>
        <v>8.0000000000000036E-4</v>
      </c>
      <c r="E29" s="24">
        <f t="shared" si="2"/>
        <v>2.5000000000000022E-3</v>
      </c>
      <c r="F29" s="24">
        <f t="shared" si="3"/>
        <v>1E-3</v>
      </c>
      <c r="G29" s="24">
        <f t="shared" si="4"/>
        <v>6.9999999999999967E-4</v>
      </c>
      <c r="H29" s="24">
        <f t="shared" si="5"/>
        <v>-3.0000000000000035E-4</v>
      </c>
      <c r="I29" s="25">
        <f t="shared" si="6"/>
        <v>4.4999999999999997E-3</v>
      </c>
      <c r="J29" s="19">
        <f t="shared" si="7"/>
        <v>8.9999999999999976E-4</v>
      </c>
      <c r="K29" s="24">
        <f t="shared" si="8"/>
        <v>1.2999999999999991E-3</v>
      </c>
      <c r="L29" s="24">
        <f t="shared" si="9"/>
        <v>3.3000000000000008E-3</v>
      </c>
      <c r="M29" s="24">
        <f t="shared" si="10"/>
        <v>1.0300000000000001E-3</v>
      </c>
      <c r="N29" s="24">
        <f t="shared" si="11"/>
        <v>8.9999999999999976E-4</v>
      </c>
      <c r="O29" s="24">
        <f t="shared" si="12"/>
        <v>0</v>
      </c>
      <c r="P29" s="25">
        <f t="shared" si="13"/>
        <v>4.8999999999999998E-3</v>
      </c>
      <c r="R29" s="4">
        <v>19</v>
      </c>
      <c r="S29" s="31">
        <v>0.28999999999999998</v>
      </c>
      <c r="T29" s="31">
        <v>0.27</v>
      </c>
    </row>
    <row r="30" spans="2:20" x14ac:dyDescent="0.25">
      <c r="B30" s="6">
        <v>20</v>
      </c>
      <c r="C30" s="20">
        <f t="shared" si="0"/>
        <v>5.0000000000000044E-4</v>
      </c>
      <c r="D30" s="26">
        <f t="shared" si="1"/>
        <v>8.0000000000000036E-4</v>
      </c>
      <c r="E30" s="26">
        <f t="shared" si="2"/>
        <v>2.4999999999999988E-3</v>
      </c>
      <c r="F30" s="26">
        <f t="shared" si="3"/>
        <v>1.0000000000000002E-3</v>
      </c>
      <c r="G30" s="26">
        <f t="shared" si="4"/>
        <v>7.000000000000001E-4</v>
      </c>
      <c r="H30" s="26">
        <f t="shared" si="5"/>
        <v>-2.9999999999999992E-4</v>
      </c>
      <c r="I30" s="27">
        <f t="shared" si="6"/>
        <v>4.4999999999999988E-3</v>
      </c>
      <c r="J30" s="20">
        <f t="shared" si="7"/>
        <v>8.9999999999999976E-4</v>
      </c>
      <c r="K30" s="26">
        <f t="shared" si="8"/>
        <v>1.3000000000000008E-3</v>
      </c>
      <c r="L30" s="26">
        <f t="shared" si="9"/>
        <v>3.2999999999999974E-3</v>
      </c>
      <c r="M30" s="26">
        <f t="shared" si="10"/>
        <v>1.0100000000000003E-3</v>
      </c>
      <c r="N30" s="26">
        <f t="shared" si="11"/>
        <v>8.9999999999999976E-4</v>
      </c>
      <c r="O30" s="26">
        <f t="shared" si="12"/>
        <v>0</v>
      </c>
      <c r="P30" s="27">
        <f t="shared" si="13"/>
        <v>4.8999999999999998E-3</v>
      </c>
      <c r="R30" s="6">
        <v>20</v>
      </c>
      <c r="S30" s="32">
        <v>0.28999999999999998</v>
      </c>
      <c r="T30" s="32">
        <v>0.26</v>
      </c>
    </row>
    <row r="31" spans="2:20" x14ac:dyDescent="0.25">
      <c r="B31" s="4">
        <v>21</v>
      </c>
      <c r="C31" s="19">
        <f t="shared" si="0"/>
        <v>4.8999999999999998E-4</v>
      </c>
      <c r="D31" s="24">
        <f t="shared" si="1"/>
        <v>7.9999999999999863E-4</v>
      </c>
      <c r="E31" s="24">
        <f t="shared" si="2"/>
        <v>2.4999999999999988E-3</v>
      </c>
      <c r="F31" s="24">
        <f t="shared" si="3"/>
        <v>1E-3</v>
      </c>
      <c r="G31" s="24">
        <f t="shared" si="4"/>
        <v>7.0000000000000053E-4</v>
      </c>
      <c r="H31" s="24">
        <f t="shared" si="5"/>
        <v>-3.0000000000000035E-4</v>
      </c>
      <c r="I31" s="25">
        <f t="shared" si="6"/>
        <v>4.47E-3</v>
      </c>
      <c r="J31" s="19">
        <f t="shared" si="7"/>
        <v>8.9999999999999976E-4</v>
      </c>
      <c r="K31" s="24">
        <f t="shared" si="8"/>
        <v>1.3000000000000008E-3</v>
      </c>
      <c r="L31" s="24">
        <f t="shared" si="9"/>
        <v>3.2999999999999974E-3</v>
      </c>
      <c r="M31" s="24">
        <f t="shared" si="10"/>
        <v>9.7999999999999997E-4</v>
      </c>
      <c r="N31" s="24">
        <f t="shared" si="11"/>
        <v>8.9999999999999976E-4</v>
      </c>
      <c r="O31" s="24">
        <f t="shared" si="12"/>
        <v>0</v>
      </c>
      <c r="P31" s="25">
        <f t="shared" si="13"/>
        <v>4.8699999999999993E-3</v>
      </c>
      <c r="R31" s="4">
        <v>21</v>
      </c>
      <c r="S31" s="31">
        <f t="shared" ref="S31:T50" si="14">S$30-(S$30-S$100)*($R31-$R$30)/($R$100-$R$30)</f>
        <v>0.2887142857142857</v>
      </c>
      <c r="T31" s="31">
        <f t="shared" si="14"/>
        <v>0.25914285714285717</v>
      </c>
    </row>
    <row r="32" spans="2:20" x14ac:dyDescent="0.25">
      <c r="B32" s="4">
        <v>22</v>
      </c>
      <c r="C32" s="19">
        <f t="shared" si="0"/>
        <v>4.9000000000000085E-4</v>
      </c>
      <c r="D32" s="24">
        <f t="shared" si="1"/>
        <v>8.0000000000000036E-4</v>
      </c>
      <c r="E32" s="24">
        <f t="shared" si="2"/>
        <v>2.5000000000000022E-3</v>
      </c>
      <c r="F32" s="24">
        <f t="shared" si="3"/>
        <v>1.0000000000000002E-3</v>
      </c>
      <c r="G32" s="24">
        <f t="shared" si="4"/>
        <v>7.000000000000001E-4</v>
      </c>
      <c r="H32" s="24">
        <f t="shared" si="5"/>
        <v>-2.9000000000000033E-4</v>
      </c>
      <c r="I32" s="25">
        <f t="shared" si="6"/>
        <v>4.4199999999999995E-3</v>
      </c>
      <c r="J32" s="19">
        <f t="shared" si="7"/>
        <v>8.7999999999999971E-4</v>
      </c>
      <c r="K32" s="24">
        <f t="shared" si="8"/>
        <v>1.2999999999999991E-3</v>
      </c>
      <c r="L32" s="24">
        <f t="shared" si="9"/>
        <v>3.2999999999999974E-3</v>
      </c>
      <c r="M32" s="24">
        <f t="shared" si="10"/>
        <v>9.4999999999999989E-4</v>
      </c>
      <c r="N32" s="24">
        <f t="shared" si="11"/>
        <v>8.9999999999999976E-4</v>
      </c>
      <c r="O32" s="24">
        <f t="shared" si="12"/>
        <v>0</v>
      </c>
      <c r="P32" s="25">
        <f t="shared" si="13"/>
        <v>4.8000000000000004E-3</v>
      </c>
      <c r="R32" s="4">
        <v>22</v>
      </c>
      <c r="S32" s="31">
        <f t="shared" si="14"/>
        <v>0.28742857142857142</v>
      </c>
      <c r="T32" s="31">
        <f t="shared" si="14"/>
        <v>0.25828571428571429</v>
      </c>
    </row>
    <row r="33" spans="2:20" x14ac:dyDescent="0.25">
      <c r="B33" s="4">
        <v>23</v>
      </c>
      <c r="C33" s="19">
        <f t="shared" si="0"/>
        <v>4.7999999999999952E-4</v>
      </c>
      <c r="D33" s="24">
        <f t="shared" si="1"/>
        <v>7.9999999999999863E-4</v>
      </c>
      <c r="E33" s="24">
        <f t="shared" si="2"/>
        <v>2.4999999999999988E-3</v>
      </c>
      <c r="F33" s="24">
        <f t="shared" si="3"/>
        <v>1E-3</v>
      </c>
      <c r="G33" s="24">
        <f t="shared" si="4"/>
        <v>7.000000000000001E-4</v>
      </c>
      <c r="H33" s="24">
        <f t="shared" si="5"/>
        <v>-2.9000000000000033E-4</v>
      </c>
      <c r="I33" s="25">
        <f t="shared" si="6"/>
        <v>4.3399999999999992E-3</v>
      </c>
      <c r="J33" s="19">
        <f t="shared" si="7"/>
        <v>8.5999999999999965E-4</v>
      </c>
      <c r="K33" s="24">
        <f t="shared" si="8"/>
        <v>1.3000000000000008E-3</v>
      </c>
      <c r="L33" s="24">
        <f t="shared" si="9"/>
        <v>3.3000000000000008E-3</v>
      </c>
      <c r="M33" s="24">
        <f t="shared" si="10"/>
        <v>9.1999999999999981E-4</v>
      </c>
      <c r="N33" s="24">
        <f t="shared" si="11"/>
        <v>8.9999999999999976E-4</v>
      </c>
      <c r="O33" s="24">
        <f t="shared" si="12"/>
        <v>0</v>
      </c>
      <c r="P33" s="25">
        <f t="shared" si="13"/>
        <v>4.7200000000000011E-3</v>
      </c>
      <c r="R33" s="4">
        <v>23</v>
      </c>
      <c r="S33" s="31">
        <f t="shared" si="14"/>
        <v>0.28614285714285714</v>
      </c>
      <c r="T33" s="31">
        <f t="shared" si="14"/>
        <v>0.25742857142857145</v>
      </c>
    </row>
    <row r="34" spans="2:20" x14ac:dyDescent="0.25">
      <c r="B34" s="4">
        <v>24</v>
      </c>
      <c r="C34" s="19">
        <f t="shared" si="0"/>
        <v>4.700000000000008E-4</v>
      </c>
      <c r="D34" s="24">
        <f t="shared" si="1"/>
        <v>8.0000000000000036E-4</v>
      </c>
      <c r="E34" s="24">
        <f t="shared" si="2"/>
        <v>2.5000000000000022E-3</v>
      </c>
      <c r="F34" s="24">
        <f t="shared" si="3"/>
        <v>1E-3</v>
      </c>
      <c r="G34" s="24">
        <f t="shared" si="4"/>
        <v>7.0000000000000053E-4</v>
      </c>
      <c r="H34" s="24">
        <f t="shared" si="5"/>
        <v>-2.7999999999999987E-4</v>
      </c>
      <c r="I34" s="25">
        <f t="shared" si="6"/>
        <v>4.2499999999999994E-3</v>
      </c>
      <c r="J34" s="19">
        <f t="shared" si="7"/>
        <v>8.5000000000000006E-4</v>
      </c>
      <c r="K34" s="24">
        <f t="shared" si="8"/>
        <v>1.3000000000000008E-3</v>
      </c>
      <c r="L34" s="24">
        <f t="shared" si="9"/>
        <v>3.3000000000000008E-3</v>
      </c>
      <c r="M34" s="24">
        <f t="shared" si="10"/>
        <v>8.9999999999999976E-4</v>
      </c>
      <c r="N34" s="24">
        <f t="shared" si="11"/>
        <v>9.0000000000000063E-4</v>
      </c>
      <c r="O34" s="24">
        <f t="shared" si="12"/>
        <v>0</v>
      </c>
      <c r="P34" s="25">
        <f t="shared" si="13"/>
        <v>4.6300000000000004E-3</v>
      </c>
      <c r="R34" s="4">
        <v>24</v>
      </c>
      <c r="S34" s="31">
        <f t="shared" si="14"/>
        <v>0.28485714285714286</v>
      </c>
      <c r="T34" s="31">
        <f t="shared" si="14"/>
        <v>0.25657142857142856</v>
      </c>
    </row>
    <row r="35" spans="2:20" x14ac:dyDescent="0.25">
      <c r="B35" s="6">
        <v>25</v>
      </c>
      <c r="C35" s="20">
        <f t="shared" si="0"/>
        <v>4.6000000000000034E-4</v>
      </c>
      <c r="D35" s="26">
        <f t="shared" si="1"/>
        <v>8.0000000000000036E-4</v>
      </c>
      <c r="E35" s="26">
        <f t="shared" si="2"/>
        <v>2.4999999999999988E-3</v>
      </c>
      <c r="F35" s="26">
        <f t="shared" si="3"/>
        <v>1E-3</v>
      </c>
      <c r="G35" s="26">
        <f t="shared" si="4"/>
        <v>6.9999999999999967E-4</v>
      </c>
      <c r="H35" s="26">
        <f t="shared" si="5"/>
        <v>-2.7999999999999987E-4</v>
      </c>
      <c r="I35" s="27">
        <f t="shared" si="6"/>
        <v>4.1600000000000005E-3</v>
      </c>
      <c r="J35" s="20">
        <f t="shared" si="7"/>
        <v>8.3000000000000001E-4</v>
      </c>
      <c r="K35" s="26">
        <f t="shared" si="8"/>
        <v>1.3000000000000008E-3</v>
      </c>
      <c r="L35" s="26">
        <f t="shared" si="9"/>
        <v>3.3000000000000008E-3</v>
      </c>
      <c r="M35" s="26">
        <f t="shared" si="10"/>
        <v>8.7000000000000011E-4</v>
      </c>
      <c r="N35" s="26">
        <f t="shared" si="11"/>
        <v>9.0000000000000063E-4</v>
      </c>
      <c r="O35" s="26">
        <f t="shared" si="12"/>
        <v>0</v>
      </c>
      <c r="P35" s="27">
        <f t="shared" si="13"/>
        <v>4.5299999999999993E-3</v>
      </c>
      <c r="R35" s="6">
        <v>25</v>
      </c>
      <c r="S35" s="32">
        <f t="shared" si="14"/>
        <v>0.28357142857142853</v>
      </c>
      <c r="T35" s="32">
        <f t="shared" si="14"/>
        <v>0.25571428571428573</v>
      </c>
    </row>
    <row r="36" spans="2:20" x14ac:dyDescent="0.25">
      <c r="B36" s="4">
        <v>26</v>
      </c>
      <c r="C36" s="19">
        <f t="shared" si="0"/>
        <v>4.4999999999999988E-4</v>
      </c>
      <c r="D36" s="24">
        <f t="shared" si="1"/>
        <v>8.0000000000000036E-4</v>
      </c>
      <c r="E36" s="24">
        <f t="shared" si="2"/>
        <v>2.5000000000000022E-3</v>
      </c>
      <c r="F36" s="24">
        <f t="shared" si="3"/>
        <v>9.9000000000000043E-4</v>
      </c>
      <c r="G36" s="24">
        <f t="shared" si="4"/>
        <v>6.9999999999999967E-4</v>
      </c>
      <c r="H36" s="24">
        <f t="shared" si="5"/>
        <v>-2.7000000000000027E-4</v>
      </c>
      <c r="I36" s="25">
        <f t="shared" si="6"/>
        <v>4.0600000000000002E-3</v>
      </c>
      <c r="J36" s="19">
        <f t="shared" si="7"/>
        <v>8.0999999999999996E-4</v>
      </c>
      <c r="K36" s="24">
        <f t="shared" si="8"/>
        <v>1.2999999999999991E-3</v>
      </c>
      <c r="L36" s="24">
        <f t="shared" si="9"/>
        <v>3.3000000000000008E-3</v>
      </c>
      <c r="M36" s="24">
        <f t="shared" si="10"/>
        <v>8.4000000000000047E-4</v>
      </c>
      <c r="N36" s="24">
        <f t="shared" si="11"/>
        <v>8.9999999999999976E-4</v>
      </c>
      <c r="O36" s="24">
        <f t="shared" si="12"/>
        <v>0</v>
      </c>
      <c r="P36" s="25">
        <f t="shared" si="13"/>
        <v>4.4199999999999995E-3</v>
      </c>
      <c r="R36" s="4">
        <v>26</v>
      </c>
      <c r="S36" s="31">
        <f t="shared" si="14"/>
        <v>0.28228571428571425</v>
      </c>
      <c r="T36" s="31">
        <f t="shared" si="14"/>
        <v>0.25485714285714289</v>
      </c>
    </row>
    <row r="37" spans="2:20" x14ac:dyDescent="0.25">
      <c r="B37" s="4">
        <v>27</v>
      </c>
      <c r="C37" s="19">
        <f t="shared" si="0"/>
        <v>4.2999999999999983E-4</v>
      </c>
      <c r="D37" s="24">
        <f t="shared" si="1"/>
        <v>7.9999999999999863E-4</v>
      </c>
      <c r="E37" s="24">
        <f t="shared" si="2"/>
        <v>2.5000000000000022E-3</v>
      </c>
      <c r="F37" s="24">
        <f t="shared" si="3"/>
        <v>9.8999999999999999E-4</v>
      </c>
      <c r="G37" s="24">
        <f t="shared" si="4"/>
        <v>7.000000000000001E-4</v>
      </c>
      <c r="H37" s="24">
        <f t="shared" si="5"/>
        <v>-2.7000000000000027E-4</v>
      </c>
      <c r="I37" s="25">
        <f t="shared" si="6"/>
        <v>3.96E-3</v>
      </c>
      <c r="J37" s="19">
        <f t="shared" si="7"/>
        <v>7.899999999999999E-4</v>
      </c>
      <c r="K37" s="24">
        <f t="shared" si="8"/>
        <v>1.2999999999999991E-3</v>
      </c>
      <c r="L37" s="24">
        <f t="shared" si="9"/>
        <v>3.3000000000000008E-3</v>
      </c>
      <c r="M37" s="24">
        <f t="shared" si="10"/>
        <v>8.2000000000000042E-4</v>
      </c>
      <c r="N37" s="24">
        <f t="shared" si="11"/>
        <v>8.9999999999999976E-4</v>
      </c>
      <c r="O37" s="24">
        <f t="shared" si="12"/>
        <v>0</v>
      </c>
      <c r="P37" s="25">
        <f t="shared" si="13"/>
        <v>4.3100000000000005E-3</v>
      </c>
      <c r="R37" s="4">
        <v>27</v>
      </c>
      <c r="S37" s="31">
        <f t="shared" si="14"/>
        <v>0.28099999999999997</v>
      </c>
      <c r="T37" s="31">
        <f t="shared" si="14"/>
        <v>0.254</v>
      </c>
    </row>
    <row r="38" spans="2:20" x14ac:dyDescent="0.25">
      <c r="B38" s="4">
        <v>28</v>
      </c>
      <c r="C38" s="19">
        <f t="shared" si="0"/>
        <v>4.2999999999999983E-4</v>
      </c>
      <c r="D38" s="24">
        <f t="shared" si="1"/>
        <v>7.9999999999999863E-4</v>
      </c>
      <c r="E38" s="24">
        <f t="shared" si="2"/>
        <v>2.5000000000000022E-3</v>
      </c>
      <c r="F38" s="24">
        <f t="shared" si="3"/>
        <v>9.7000000000000038E-4</v>
      </c>
      <c r="G38" s="24">
        <f t="shared" si="4"/>
        <v>7.000000000000001E-4</v>
      </c>
      <c r="H38" s="24">
        <f t="shared" si="5"/>
        <v>-2.5999999999999981E-4</v>
      </c>
      <c r="I38" s="25">
        <f t="shared" si="6"/>
        <v>3.8599999999999988E-3</v>
      </c>
      <c r="J38" s="19">
        <f t="shared" si="7"/>
        <v>7.6999999999999985E-4</v>
      </c>
      <c r="K38" s="24">
        <f t="shared" si="8"/>
        <v>1.2999999999999991E-3</v>
      </c>
      <c r="L38" s="24">
        <f t="shared" si="9"/>
        <v>3.3000000000000008E-3</v>
      </c>
      <c r="M38" s="24">
        <f t="shared" si="10"/>
        <v>8.0000000000000036E-4</v>
      </c>
      <c r="N38" s="24">
        <f t="shared" si="11"/>
        <v>8.9999999999999976E-4</v>
      </c>
      <c r="O38" s="24">
        <f t="shared" si="12"/>
        <v>0</v>
      </c>
      <c r="P38" s="25">
        <f t="shared" si="13"/>
        <v>4.2000000000000006E-3</v>
      </c>
      <c r="R38" s="4">
        <v>28</v>
      </c>
      <c r="S38" s="31">
        <f t="shared" si="14"/>
        <v>0.27971428571428569</v>
      </c>
      <c r="T38" s="31">
        <f t="shared" si="14"/>
        <v>0.25314285714285717</v>
      </c>
    </row>
    <row r="39" spans="2:20" x14ac:dyDescent="0.25">
      <c r="B39" s="4">
        <v>29</v>
      </c>
      <c r="C39" s="19">
        <f t="shared" si="0"/>
        <v>4.2000000000000023E-4</v>
      </c>
      <c r="D39" s="24">
        <f t="shared" si="1"/>
        <v>8.0000000000000036E-4</v>
      </c>
      <c r="E39" s="24">
        <f t="shared" si="2"/>
        <v>2.5000000000000022E-3</v>
      </c>
      <c r="F39" s="24">
        <f t="shared" si="3"/>
        <v>9.5999999999999992E-4</v>
      </c>
      <c r="G39" s="24">
        <f t="shared" si="4"/>
        <v>6.9999999999999923E-4</v>
      </c>
      <c r="H39" s="24">
        <f t="shared" si="5"/>
        <v>-2.5000000000000022E-4</v>
      </c>
      <c r="I39" s="25">
        <f t="shared" si="6"/>
        <v>3.7599999999999995E-3</v>
      </c>
      <c r="J39" s="19">
        <f t="shared" si="7"/>
        <v>7.5000000000000067E-4</v>
      </c>
      <c r="K39" s="24">
        <f t="shared" si="8"/>
        <v>1.2999999999999991E-3</v>
      </c>
      <c r="L39" s="24">
        <f t="shared" si="9"/>
        <v>3.3000000000000008E-3</v>
      </c>
      <c r="M39" s="24">
        <f t="shared" si="10"/>
        <v>7.6999999999999898E-4</v>
      </c>
      <c r="N39" s="24">
        <f t="shared" si="11"/>
        <v>8.9999999999999976E-4</v>
      </c>
      <c r="O39" s="24">
        <f t="shared" si="12"/>
        <v>0</v>
      </c>
      <c r="P39" s="25">
        <f t="shared" si="13"/>
        <v>4.0999999999999995E-3</v>
      </c>
      <c r="R39" s="4">
        <v>29</v>
      </c>
      <c r="S39" s="31">
        <f t="shared" si="14"/>
        <v>0.27842857142857141</v>
      </c>
      <c r="T39" s="31">
        <f t="shared" si="14"/>
        <v>0.25228571428571428</v>
      </c>
    </row>
    <row r="40" spans="2:20" x14ac:dyDescent="0.25">
      <c r="B40" s="6">
        <v>30</v>
      </c>
      <c r="C40" s="20">
        <f t="shared" si="0"/>
        <v>4.0000000000000105E-4</v>
      </c>
      <c r="D40" s="26">
        <f t="shared" si="1"/>
        <v>8.0000000000000036E-4</v>
      </c>
      <c r="E40" s="26">
        <f t="shared" si="2"/>
        <v>2.5000000000000022E-3</v>
      </c>
      <c r="F40" s="26">
        <f t="shared" si="3"/>
        <v>9.3999999999999986E-4</v>
      </c>
      <c r="G40" s="26">
        <f t="shared" si="4"/>
        <v>7.000000000000001E-4</v>
      </c>
      <c r="H40" s="26">
        <f t="shared" si="5"/>
        <v>-2.4000000000000063E-4</v>
      </c>
      <c r="I40" s="27">
        <f t="shared" si="6"/>
        <v>3.6600000000000001E-3</v>
      </c>
      <c r="J40" s="20">
        <f t="shared" si="7"/>
        <v>7.3000000000000148E-4</v>
      </c>
      <c r="K40" s="26">
        <f t="shared" si="8"/>
        <v>1.2999999999999991E-3</v>
      </c>
      <c r="L40" s="26">
        <f t="shared" si="9"/>
        <v>3.3000000000000008E-3</v>
      </c>
      <c r="M40" s="26">
        <f t="shared" si="10"/>
        <v>7.499999999999998E-4</v>
      </c>
      <c r="N40" s="26">
        <f t="shared" si="11"/>
        <v>8.9999999999999976E-4</v>
      </c>
      <c r="O40" s="26">
        <f t="shared" si="12"/>
        <v>0</v>
      </c>
      <c r="P40" s="27">
        <f t="shared" si="13"/>
        <v>3.9899999999999988E-3</v>
      </c>
      <c r="R40" s="6">
        <v>30</v>
      </c>
      <c r="S40" s="32">
        <f t="shared" si="14"/>
        <v>0.27714285714285714</v>
      </c>
      <c r="T40" s="32">
        <f t="shared" si="14"/>
        <v>0.25142857142857145</v>
      </c>
    </row>
    <row r="41" spans="2:20" x14ac:dyDescent="0.25">
      <c r="B41" s="4">
        <v>31</v>
      </c>
      <c r="C41" s="19">
        <f t="shared" si="0"/>
        <v>3.9999999999999931E-4</v>
      </c>
      <c r="D41" s="24">
        <f t="shared" si="1"/>
        <v>8.0000000000000036E-4</v>
      </c>
      <c r="E41" s="24">
        <f t="shared" si="2"/>
        <v>2.4999999999999988E-3</v>
      </c>
      <c r="F41" s="24">
        <f t="shared" si="3"/>
        <v>9.3000000000000027E-4</v>
      </c>
      <c r="G41" s="24">
        <f t="shared" si="4"/>
        <v>7.000000000000001E-4</v>
      </c>
      <c r="H41" s="24">
        <f t="shared" si="5"/>
        <v>-2.4000000000000063E-4</v>
      </c>
      <c r="I41" s="25">
        <f t="shared" si="6"/>
        <v>3.5700000000000003E-3</v>
      </c>
      <c r="J41" s="19">
        <f t="shared" si="7"/>
        <v>7.1000000000000056E-4</v>
      </c>
      <c r="K41" s="24">
        <f t="shared" si="8"/>
        <v>1.2899999999999995E-3</v>
      </c>
      <c r="L41" s="24">
        <f t="shared" si="9"/>
        <v>3.2900000000000013E-3</v>
      </c>
      <c r="M41" s="24">
        <f t="shared" si="10"/>
        <v>7.2999999999999975E-4</v>
      </c>
      <c r="N41" s="24">
        <f t="shared" si="11"/>
        <v>8.9000000000000017E-4</v>
      </c>
      <c r="O41" s="24">
        <f t="shared" si="12"/>
        <v>0</v>
      </c>
      <c r="P41" s="25">
        <f t="shared" si="13"/>
        <v>3.8900000000000011E-3</v>
      </c>
      <c r="R41" s="4">
        <v>31</v>
      </c>
      <c r="S41" s="31">
        <f t="shared" si="14"/>
        <v>0.27585714285714286</v>
      </c>
      <c r="T41" s="31">
        <f t="shared" si="14"/>
        <v>0.25057142857142856</v>
      </c>
    </row>
    <row r="42" spans="2:20" x14ac:dyDescent="0.25">
      <c r="B42" s="4">
        <v>32</v>
      </c>
      <c r="C42" s="19">
        <f t="shared" si="0"/>
        <v>3.8999999999999972E-4</v>
      </c>
      <c r="D42" s="24">
        <f t="shared" si="1"/>
        <v>7.9999999999999863E-4</v>
      </c>
      <c r="E42" s="24">
        <f t="shared" si="2"/>
        <v>2.4999999999999988E-3</v>
      </c>
      <c r="F42" s="24">
        <f t="shared" si="3"/>
        <v>8.9999999999999976E-4</v>
      </c>
      <c r="G42" s="24">
        <f t="shared" si="4"/>
        <v>6.9000000000000051E-4</v>
      </c>
      <c r="H42" s="24">
        <f t="shared" si="5"/>
        <v>-2.3000000000000104E-4</v>
      </c>
      <c r="I42" s="25">
        <f t="shared" si="6"/>
        <v>3.4699999999999991E-3</v>
      </c>
      <c r="J42" s="19">
        <f t="shared" si="7"/>
        <v>6.8999999999999964E-4</v>
      </c>
      <c r="K42" s="24">
        <f t="shared" si="8"/>
        <v>1.2799999999999999E-3</v>
      </c>
      <c r="L42" s="24">
        <f t="shared" si="9"/>
        <v>3.2700000000000021E-3</v>
      </c>
      <c r="M42" s="24">
        <f t="shared" si="10"/>
        <v>7.2000000000000015E-4</v>
      </c>
      <c r="N42" s="24">
        <f t="shared" si="11"/>
        <v>8.7999999999999971E-4</v>
      </c>
      <c r="O42" s="24">
        <f t="shared" si="12"/>
        <v>0</v>
      </c>
      <c r="P42" s="25">
        <f t="shared" si="13"/>
        <v>3.7800000000000004E-3</v>
      </c>
      <c r="R42" s="4">
        <v>32</v>
      </c>
      <c r="S42" s="31">
        <f t="shared" si="14"/>
        <v>0.27457142857142858</v>
      </c>
      <c r="T42" s="31">
        <f t="shared" si="14"/>
        <v>0.24971428571428572</v>
      </c>
    </row>
    <row r="43" spans="2:20" x14ac:dyDescent="0.25">
      <c r="B43" s="4">
        <v>33</v>
      </c>
      <c r="C43" s="19">
        <f t="shared" ref="C43:C74" si="15">INDEX(RfrVaBaseEUR,$B43)-INDEX(RfrNoVaBaseEUR,$B43)</f>
        <v>3.7000000000000054E-4</v>
      </c>
      <c r="D43" s="24">
        <f t="shared" ref="D43:D74" si="16">INDEX(RfrVaBaseGBP,$B43)-INDEX(RfrNoVaBaseGBP,$B43)</f>
        <v>8.0000000000000036E-4</v>
      </c>
      <c r="E43" s="24">
        <f t="shared" ref="E43:E74" si="17">INDEX(RfrVaBaseUSD,$B43)-INDEX(RfrNoVaBaseUSD,$B43)</f>
        <v>2.4999999999999988E-3</v>
      </c>
      <c r="F43" s="24">
        <f t="shared" ref="F43:F74" si="18">INDEX(RfrVaBaseCHF,$B43)-INDEX(RfrNoVaBaseCHF,$B43)</f>
        <v>8.9000000000000017E-4</v>
      </c>
      <c r="G43" s="24">
        <f t="shared" ref="G43:G74" si="19">INDEX(RfrVaBaseJPY,$B43)-INDEX(RfrNoVaBaseJPY,$B43)</f>
        <v>6.8000000000000005E-4</v>
      </c>
      <c r="H43" s="24">
        <f t="shared" ref="H43:H74" si="20">INDEX(RfrVaBaseBGN,$B43)-INDEX(RfrNoVaBaseBGN,$B43)</f>
        <v>-2.1999999999999971E-4</v>
      </c>
      <c r="I43" s="25">
        <f t="shared" ref="I43:I74" si="21">INDEX(RfrVaBaseDKK,$B43)-INDEX(RfrNoVaBaseDKK,$B43)</f>
        <v>3.3900000000000007E-3</v>
      </c>
      <c r="J43" s="19">
        <f t="shared" ref="J43:J74" si="22">INDEX(RfrVaScenEUR,$B43)-INDEX(RfrNoVaScenEUR,$B43)</f>
        <v>6.7000000000000046E-4</v>
      </c>
      <c r="K43" s="24">
        <f t="shared" ref="K43:K74" si="23">INDEX(RfrVaScenGBP,$B43)-INDEX(RfrNoVaScenGBP,$B43)</f>
        <v>1.2600000000000007E-3</v>
      </c>
      <c r="L43" s="24">
        <f t="shared" ref="L43:L74" si="24">INDEX(RfrVaScenUSD,$B43)-INDEX(RfrNoVaScenUSD,$B43)</f>
        <v>3.2300000000000002E-3</v>
      </c>
      <c r="M43" s="24">
        <f t="shared" ref="M43:M74" si="25">INDEX(RfrVaScenCHF,$B43)-INDEX(RfrNoVaScenCHF,$B43)</f>
        <v>6.8999999999999964E-4</v>
      </c>
      <c r="N43" s="24">
        <f t="shared" ref="N43:N74" si="26">INDEX(RfrVaScenJPY,$B43)-INDEX(RfrNoVaScenJPY,$B43)</f>
        <v>8.8000000000000057E-4</v>
      </c>
      <c r="O43" s="24">
        <f t="shared" ref="O43:O74" si="27">INDEX(RfrVaScenBGN,$B43)-INDEX(RfrNoVaScenBGN,$B43)</f>
        <v>0</v>
      </c>
      <c r="P43" s="25">
        <f t="shared" ref="P43:P74" si="28">INDEX(RfrVaScenDKK,$B43)-INDEX(RfrNoVaScenDKK,$B43)</f>
        <v>3.6899999999999988E-3</v>
      </c>
      <c r="R43" s="4">
        <v>33</v>
      </c>
      <c r="S43" s="31">
        <f t="shared" si="14"/>
        <v>0.2732857142857143</v>
      </c>
      <c r="T43" s="31">
        <f t="shared" si="14"/>
        <v>0.24885714285714286</v>
      </c>
    </row>
    <row r="44" spans="2:20" x14ac:dyDescent="0.25">
      <c r="B44" s="4">
        <v>34</v>
      </c>
      <c r="C44" s="19">
        <f t="shared" si="15"/>
        <v>3.5999999999999921E-4</v>
      </c>
      <c r="D44" s="24">
        <f t="shared" si="16"/>
        <v>7.9999999999999863E-4</v>
      </c>
      <c r="E44" s="24">
        <f t="shared" si="17"/>
        <v>2.5000000000000022E-3</v>
      </c>
      <c r="F44" s="24">
        <f t="shared" si="18"/>
        <v>8.7000000000000011E-4</v>
      </c>
      <c r="G44" s="24">
        <f t="shared" si="19"/>
        <v>6.8000000000000005E-4</v>
      </c>
      <c r="H44" s="24">
        <f t="shared" si="20"/>
        <v>-2.1999999999999971E-4</v>
      </c>
      <c r="I44" s="25">
        <f t="shared" si="21"/>
        <v>3.3000000000000008E-3</v>
      </c>
      <c r="J44" s="19">
        <f t="shared" si="22"/>
        <v>6.5999999999999913E-4</v>
      </c>
      <c r="K44" s="24">
        <f t="shared" si="23"/>
        <v>1.2499999999999994E-3</v>
      </c>
      <c r="L44" s="24">
        <f t="shared" si="24"/>
        <v>3.1800000000000023E-3</v>
      </c>
      <c r="M44" s="24">
        <f t="shared" si="25"/>
        <v>6.6999999999999872E-4</v>
      </c>
      <c r="N44" s="24">
        <f t="shared" si="26"/>
        <v>8.7000000000000098E-4</v>
      </c>
      <c r="O44" s="24">
        <f t="shared" si="27"/>
        <v>0</v>
      </c>
      <c r="P44" s="25">
        <f t="shared" si="28"/>
        <v>3.5899999999999994E-3</v>
      </c>
      <c r="R44" s="4">
        <v>34</v>
      </c>
      <c r="S44" s="31">
        <f t="shared" si="14"/>
        <v>0.27199999999999996</v>
      </c>
      <c r="T44" s="31">
        <f t="shared" si="14"/>
        <v>0.248</v>
      </c>
    </row>
    <row r="45" spans="2:20" x14ac:dyDescent="0.25">
      <c r="B45" s="6">
        <v>35</v>
      </c>
      <c r="C45" s="20">
        <f t="shared" si="15"/>
        <v>3.5000000000000135E-4</v>
      </c>
      <c r="D45" s="26">
        <f t="shared" si="16"/>
        <v>8.0000000000000036E-4</v>
      </c>
      <c r="E45" s="26">
        <f t="shared" si="17"/>
        <v>2.4999999999999988E-3</v>
      </c>
      <c r="F45" s="26">
        <f t="shared" si="18"/>
        <v>8.5000000000000006E-4</v>
      </c>
      <c r="G45" s="26">
        <f t="shared" si="19"/>
        <v>6.6E-4</v>
      </c>
      <c r="H45" s="26">
        <f t="shared" si="20"/>
        <v>-2.1000000000000012E-4</v>
      </c>
      <c r="I45" s="27">
        <f t="shared" si="21"/>
        <v>3.210000000000001E-3</v>
      </c>
      <c r="J45" s="20">
        <f t="shared" si="22"/>
        <v>6.3999999999999994E-4</v>
      </c>
      <c r="K45" s="26">
        <f t="shared" si="23"/>
        <v>1.2300000000000002E-3</v>
      </c>
      <c r="L45" s="26">
        <f t="shared" si="24"/>
        <v>3.1400000000000004E-3</v>
      </c>
      <c r="M45" s="26">
        <f t="shared" si="25"/>
        <v>6.4999999999999954E-4</v>
      </c>
      <c r="N45" s="26">
        <f t="shared" si="26"/>
        <v>8.5000000000000006E-4</v>
      </c>
      <c r="O45" s="26">
        <f t="shared" si="27"/>
        <v>0</v>
      </c>
      <c r="P45" s="27">
        <f t="shared" si="28"/>
        <v>3.5000000000000014E-3</v>
      </c>
      <c r="R45" s="6">
        <v>35</v>
      </c>
      <c r="S45" s="32">
        <f t="shared" si="14"/>
        <v>0.27071428571428569</v>
      </c>
      <c r="T45" s="32">
        <f t="shared" si="14"/>
        <v>0.24714285714285716</v>
      </c>
    </row>
    <row r="46" spans="2:20" x14ac:dyDescent="0.25">
      <c r="B46" s="4">
        <v>36</v>
      </c>
      <c r="C46" s="19">
        <f t="shared" si="15"/>
        <v>3.4000000000000002E-4</v>
      </c>
      <c r="D46" s="24">
        <f t="shared" si="16"/>
        <v>8.0000000000000036E-4</v>
      </c>
      <c r="E46" s="24">
        <f t="shared" si="17"/>
        <v>2.4999999999999988E-3</v>
      </c>
      <c r="F46" s="24">
        <f t="shared" si="18"/>
        <v>8.2999999999999914E-4</v>
      </c>
      <c r="G46" s="24">
        <f t="shared" si="19"/>
        <v>6.4999999999999954E-4</v>
      </c>
      <c r="H46" s="24">
        <f t="shared" si="20"/>
        <v>-2.1000000000000012E-4</v>
      </c>
      <c r="I46" s="25">
        <f t="shared" si="21"/>
        <v>3.1299999999999991E-3</v>
      </c>
      <c r="J46" s="19">
        <f t="shared" si="22"/>
        <v>6.2000000000000076E-4</v>
      </c>
      <c r="K46" s="24">
        <f t="shared" si="23"/>
        <v>1.210000000000001E-3</v>
      </c>
      <c r="L46" s="24">
        <f t="shared" si="24"/>
        <v>3.089999999999999E-3</v>
      </c>
      <c r="M46" s="24">
        <f t="shared" si="25"/>
        <v>6.3999999999999994E-4</v>
      </c>
      <c r="N46" s="24">
        <f t="shared" si="26"/>
        <v>8.4000000000000047E-4</v>
      </c>
      <c r="O46" s="24">
        <f t="shared" si="27"/>
        <v>0</v>
      </c>
      <c r="P46" s="25">
        <f t="shared" si="28"/>
        <v>3.4099999999999998E-3</v>
      </c>
      <c r="R46" s="4">
        <v>36</v>
      </c>
      <c r="S46" s="31">
        <f t="shared" si="14"/>
        <v>0.26942857142857141</v>
      </c>
      <c r="T46" s="31">
        <f t="shared" si="14"/>
        <v>0.2462857142857143</v>
      </c>
    </row>
    <row r="47" spans="2:20" x14ac:dyDescent="0.25">
      <c r="B47" s="4">
        <v>37</v>
      </c>
      <c r="C47" s="19">
        <f t="shared" si="15"/>
        <v>3.4000000000000002E-4</v>
      </c>
      <c r="D47" s="24">
        <f t="shared" si="16"/>
        <v>8.0000000000000036E-4</v>
      </c>
      <c r="E47" s="24">
        <f t="shared" si="17"/>
        <v>2.4999999999999988E-3</v>
      </c>
      <c r="F47" s="24">
        <f t="shared" si="18"/>
        <v>8.2000000000000128E-4</v>
      </c>
      <c r="G47" s="24">
        <f t="shared" si="19"/>
        <v>6.3999999999999994E-4</v>
      </c>
      <c r="H47" s="24">
        <f t="shared" si="20"/>
        <v>-2.0000000000000052E-4</v>
      </c>
      <c r="I47" s="25">
        <f t="shared" si="21"/>
        <v>3.0599999999999985E-3</v>
      </c>
      <c r="J47" s="19">
        <f t="shared" si="22"/>
        <v>6.0999999999999943E-4</v>
      </c>
      <c r="K47" s="24">
        <f t="shared" si="23"/>
        <v>1.1800000000000005E-3</v>
      </c>
      <c r="L47" s="24">
        <f t="shared" si="24"/>
        <v>3.029999999999998E-3</v>
      </c>
      <c r="M47" s="24">
        <f t="shared" si="25"/>
        <v>6.1999999999999902E-4</v>
      </c>
      <c r="N47" s="24">
        <f t="shared" si="26"/>
        <v>8.2999999999999914E-4</v>
      </c>
      <c r="O47" s="24">
        <f t="shared" si="27"/>
        <v>0</v>
      </c>
      <c r="P47" s="25">
        <f t="shared" si="28"/>
        <v>3.3300000000000014E-3</v>
      </c>
      <c r="R47" s="4">
        <v>37</v>
      </c>
      <c r="S47" s="31">
        <f t="shared" si="14"/>
        <v>0.26814285714285713</v>
      </c>
      <c r="T47" s="31">
        <f t="shared" si="14"/>
        <v>0.24542857142857144</v>
      </c>
    </row>
    <row r="48" spans="2:20" x14ac:dyDescent="0.25">
      <c r="B48" s="4">
        <v>38</v>
      </c>
      <c r="C48" s="19">
        <f t="shared" si="15"/>
        <v>3.3000000000000043E-4</v>
      </c>
      <c r="D48" s="24">
        <f t="shared" si="16"/>
        <v>7.9999999999999863E-4</v>
      </c>
      <c r="E48" s="24">
        <f t="shared" si="17"/>
        <v>2.5000000000000022E-3</v>
      </c>
      <c r="F48" s="24">
        <f t="shared" si="18"/>
        <v>7.8999999999999904E-4</v>
      </c>
      <c r="G48" s="24">
        <f t="shared" si="19"/>
        <v>6.3000000000000035E-4</v>
      </c>
      <c r="H48" s="24">
        <f t="shared" si="20"/>
        <v>-2.0000000000000052E-4</v>
      </c>
      <c r="I48" s="25">
        <f t="shared" si="21"/>
        <v>2.9800000000000017E-3</v>
      </c>
      <c r="J48" s="19">
        <f t="shared" si="22"/>
        <v>5.9000000000000025E-4</v>
      </c>
      <c r="K48" s="24">
        <f t="shared" si="23"/>
        <v>1.1599999999999996E-3</v>
      </c>
      <c r="L48" s="24">
        <f t="shared" si="24"/>
        <v>2.98E-3</v>
      </c>
      <c r="M48" s="24">
        <f t="shared" si="25"/>
        <v>6.1000000000000117E-4</v>
      </c>
      <c r="N48" s="24">
        <f t="shared" si="26"/>
        <v>8.0999999999999996E-4</v>
      </c>
      <c r="O48" s="24">
        <f t="shared" si="27"/>
        <v>0</v>
      </c>
      <c r="P48" s="25">
        <f t="shared" si="28"/>
        <v>3.2499999999999994E-3</v>
      </c>
      <c r="R48" s="4">
        <v>38</v>
      </c>
      <c r="S48" s="31">
        <f t="shared" si="14"/>
        <v>0.26685714285714285</v>
      </c>
      <c r="T48" s="31">
        <f t="shared" si="14"/>
        <v>0.24457142857142858</v>
      </c>
    </row>
    <row r="49" spans="2:20" x14ac:dyDescent="0.25">
      <c r="B49" s="4">
        <v>39</v>
      </c>
      <c r="C49" s="19">
        <f t="shared" si="15"/>
        <v>3.3000000000000043E-4</v>
      </c>
      <c r="D49" s="24">
        <f t="shared" si="16"/>
        <v>8.0000000000000036E-4</v>
      </c>
      <c r="E49" s="24">
        <f t="shared" si="17"/>
        <v>2.5000000000000022E-3</v>
      </c>
      <c r="F49" s="24">
        <f t="shared" si="18"/>
        <v>7.7999999999999944E-4</v>
      </c>
      <c r="G49" s="24">
        <f t="shared" si="19"/>
        <v>6.2000000000000076E-4</v>
      </c>
      <c r="H49" s="24">
        <f t="shared" si="20"/>
        <v>-1.899999999999992E-4</v>
      </c>
      <c r="I49" s="25">
        <f t="shared" si="21"/>
        <v>2.9099999999999977E-3</v>
      </c>
      <c r="J49" s="19">
        <f t="shared" si="22"/>
        <v>5.8000000000000065E-4</v>
      </c>
      <c r="K49" s="24">
        <f t="shared" si="23"/>
        <v>1.1400000000000004E-3</v>
      </c>
      <c r="L49" s="24">
        <f t="shared" si="24"/>
        <v>2.930000000000002E-3</v>
      </c>
      <c r="M49" s="24">
        <f t="shared" si="25"/>
        <v>5.9999999999999984E-4</v>
      </c>
      <c r="N49" s="24">
        <f t="shared" si="26"/>
        <v>7.9000000000000077E-4</v>
      </c>
      <c r="O49" s="24">
        <f t="shared" si="27"/>
        <v>0</v>
      </c>
      <c r="P49" s="25">
        <f t="shared" si="28"/>
        <v>3.1699999999999992E-3</v>
      </c>
      <c r="R49" s="4">
        <v>39</v>
      </c>
      <c r="S49" s="31">
        <f t="shared" si="14"/>
        <v>0.26557142857142857</v>
      </c>
      <c r="T49" s="31">
        <f t="shared" si="14"/>
        <v>0.24371428571428572</v>
      </c>
    </row>
    <row r="50" spans="2:20" x14ac:dyDescent="0.25">
      <c r="B50" s="6">
        <v>40</v>
      </c>
      <c r="C50" s="20">
        <f t="shared" si="15"/>
        <v>3.2000000000000084E-4</v>
      </c>
      <c r="D50" s="26">
        <f t="shared" si="16"/>
        <v>8.0000000000000036E-4</v>
      </c>
      <c r="E50" s="26">
        <f t="shared" si="17"/>
        <v>2.4999999999999988E-3</v>
      </c>
      <c r="F50" s="26">
        <f t="shared" si="18"/>
        <v>7.6000000000000026E-4</v>
      </c>
      <c r="G50" s="26">
        <f t="shared" si="19"/>
        <v>6.0000000000000157E-4</v>
      </c>
      <c r="H50" s="26">
        <f t="shared" si="20"/>
        <v>-1.9000000000000093E-4</v>
      </c>
      <c r="I50" s="27">
        <f t="shared" si="21"/>
        <v>2.8499999999999984E-3</v>
      </c>
      <c r="J50" s="20">
        <f t="shared" si="22"/>
        <v>5.7000000000000106E-4</v>
      </c>
      <c r="K50" s="26">
        <f t="shared" si="23"/>
        <v>1.1199999999999995E-3</v>
      </c>
      <c r="L50" s="26">
        <f t="shared" si="24"/>
        <v>2.8799999999999971E-3</v>
      </c>
      <c r="M50" s="26">
        <f t="shared" si="25"/>
        <v>5.7999999999999892E-4</v>
      </c>
      <c r="N50" s="26">
        <f t="shared" si="26"/>
        <v>7.7999999999999944E-4</v>
      </c>
      <c r="O50" s="26">
        <f t="shared" si="27"/>
        <v>0</v>
      </c>
      <c r="P50" s="27">
        <f t="shared" si="28"/>
        <v>3.0900000000000007E-3</v>
      </c>
      <c r="R50" s="6">
        <v>40</v>
      </c>
      <c r="S50" s="32">
        <f t="shared" si="14"/>
        <v>0.26428571428571429</v>
      </c>
      <c r="T50" s="32">
        <f t="shared" si="14"/>
        <v>0.24285714285714285</v>
      </c>
    </row>
    <row r="51" spans="2:20" x14ac:dyDescent="0.25">
      <c r="B51" s="4">
        <v>41</v>
      </c>
      <c r="C51" s="19">
        <f t="shared" si="15"/>
        <v>3.1000000000000125E-4</v>
      </c>
      <c r="D51" s="24">
        <f t="shared" si="16"/>
        <v>7.9999999999999863E-4</v>
      </c>
      <c r="E51" s="24">
        <f t="shared" si="17"/>
        <v>2.4999999999999988E-3</v>
      </c>
      <c r="F51" s="24">
        <f t="shared" si="18"/>
        <v>7.4000000000000107E-4</v>
      </c>
      <c r="G51" s="24">
        <f t="shared" si="19"/>
        <v>5.9000000000000025E-4</v>
      </c>
      <c r="H51" s="24">
        <f t="shared" si="20"/>
        <v>-1.799999999999996E-4</v>
      </c>
      <c r="I51" s="25">
        <f t="shared" si="21"/>
        <v>2.7800000000000012E-3</v>
      </c>
      <c r="J51" s="19">
        <f t="shared" si="22"/>
        <v>5.4999999999999841E-4</v>
      </c>
      <c r="K51" s="24">
        <f t="shared" si="23"/>
        <v>1.0999999999999985E-3</v>
      </c>
      <c r="L51" s="24">
        <f t="shared" si="24"/>
        <v>2.8199999999999996E-3</v>
      </c>
      <c r="M51" s="24">
        <f t="shared" si="25"/>
        <v>5.6999999999999933E-4</v>
      </c>
      <c r="N51" s="24">
        <f t="shared" si="26"/>
        <v>7.6000000000000026E-4</v>
      </c>
      <c r="O51" s="24">
        <f t="shared" si="27"/>
        <v>0</v>
      </c>
      <c r="P51" s="25">
        <f t="shared" si="28"/>
        <v>3.0199999999999984E-3</v>
      </c>
      <c r="R51" s="4">
        <v>41</v>
      </c>
      <c r="S51" s="31">
        <f t="shared" ref="S51:T70" si="29">S$30-(S$30-S$100)*($R51-$R$30)/($R$100-$R$30)</f>
        <v>0.26300000000000001</v>
      </c>
      <c r="T51" s="31">
        <f t="shared" si="29"/>
        <v>0.24200000000000002</v>
      </c>
    </row>
    <row r="52" spans="2:20" x14ac:dyDescent="0.25">
      <c r="B52" s="4">
        <v>42</v>
      </c>
      <c r="C52" s="19">
        <f t="shared" si="15"/>
        <v>2.9999999999999818E-4</v>
      </c>
      <c r="D52" s="24">
        <f t="shared" si="16"/>
        <v>8.0000000000000036E-4</v>
      </c>
      <c r="E52" s="24">
        <f t="shared" si="17"/>
        <v>2.4999999999999988E-3</v>
      </c>
      <c r="F52" s="24">
        <f t="shared" si="18"/>
        <v>7.3000000000000148E-4</v>
      </c>
      <c r="G52" s="24">
        <f t="shared" si="19"/>
        <v>5.7999999999999892E-4</v>
      </c>
      <c r="H52" s="24">
        <f t="shared" si="20"/>
        <v>-1.799999999999996E-4</v>
      </c>
      <c r="I52" s="25">
        <f t="shared" si="21"/>
        <v>2.7200000000000002E-3</v>
      </c>
      <c r="J52" s="19">
        <f t="shared" si="22"/>
        <v>5.3999999999999881E-4</v>
      </c>
      <c r="K52" s="24">
        <f t="shared" si="23"/>
        <v>1.0700000000000015E-3</v>
      </c>
      <c r="L52" s="24">
        <f t="shared" si="24"/>
        <v>2.7599999999999986E-3</v>
      </c>
      <c r="M52" s="24">
        <f t="shared" si="25"/>
        <v>5.5000000000000014E-4</v>
      </c>
      <c r="N52" s="24">
        <f t="shared" si="26"/>
        <v>7.4999999999999893E-4</v>
      </c>
      <c r="O52" s="24">
        <f t="shared" si="27"/>
        <v>0</v>
      </c>
      <c r="P52" s="25">
        <f t="shared" si="28"/>
        <v>2.9500000000000012E-3</v>
      </c>
      <c r="R52" s="4">
        <v>42</v>
      </c>
      <c r="S52" s="31">
        <f t="shared" si="29"/>
        <v>0.26171428571428568</v>
      </c>
      <c r="T52" s="31">
        <f t="shared" si="29"/>
        <v>0.24114285714285716</v>
      </c>
    </row>
    <row r="53" spans="2:20" x14ac:dyDescent="0.25">
      <c r="B53" s="4">
        <v>43</v>
      </c>
      <c r="C53" s="19">
        <f t="shared" si="15"/>
        <v>2.9999999999999818E-4</v>
      </c>
      <c r="D53" s="24">
        <f t="shared" si="16"/>
        <v>8.0000000000000036E-4</v>
      </c>
      <c r="E53" s="24">
        <f t="shared" si="17"/>
        <v>2.4999999999999988E-3</v>
      </c>
      <c r="F53" s="24">
        <f t="shared" si="18"/>
        <v>7.2000000000000015E-4</v>
      </c>
      <c r="G53" s="24">
        <f t="shared" si="19"/>
        <v>5.6999999999999933E-4</v>
      </c>
      <c r="H53" s="24">
        <f t="shared" si="20"/>
        <v>-1.799999999999996E-4</v>
      </c>
      <c r="I53" s="25">
        <f t="shared" si="21"/>
        <v>2.6599999999999992E-3</v>
      </c>
      <c r="J53" s="19">
        <f t="shared" si="22"/>
        <v>5.2999999999999922E-4</v>
      </c>
      <c r="K53" s="24">
        <f t="shared" si="23"/>
        <v>1.0600000000000002E-3</v>
      </c>
      <c r="L53" s="24">
        <f t="shared" si="24"/>
        <v>2.7100000000000006E-3</v>
      </c>
      <c r="M53" s="24">
        <f t="shared" si="25"/>
        <v>5.4000000000000055E-4</v>
      </c>
      <c r="N53" s="24">
        <f t="shared" si="26"/>
        <v>7.4000000000000107E-4</v>
      </c>
      <c r="O53" s="24">
        <f t="shared" si="27"/>
        <v>0</v>
      </c>
      <c r="P53" s="25">
        <f t="shared" si="28"/>
        <v>2.8900000000000002E-3</v>
      </c>
      <c r="R53" s="4">
        <v>43</v>
      </c>
      <c r="S53" s="31">
        <f t="shared" si="29"/>
        <v>0.2604285714285714</v>
      </c>
      <c r="T53" s="31">
        <f t="shared" si="29"/>
        <v>0.2402857142857143</v>
      </c>
    </row>
    <row r="54" spans="2:20" x14ac:dyDescent="0.25">
      <c r="B54" s="4">
        <v>44</v>
      </c>
      <c r="C54" s="19">
        <f t="shared" si="15"/>
        <v>2.8999999999999859E-4</v>
      </c>
      <c r="D54" s="24">
        <f t="shared" si="16"/>
        <v>8.0000000000000036E-4</v>
      </c>
      <c r="E54" s="24">
        <f t="shared" si="17"/>
        <v>2.5000000000000022E-3</v>
      </c>
      <c r="F54" s="24">
        <f t="shared" si="18"/>
        <v>6.9999999999999923E-4</v>
      </c>
      <c r="G54" s="24">
        <f t="shared" si="19"/>
        <v>5.5999999999999973E-4</v>
      </c>
      <c r="H54" s="24">
        <f t="shared" si="20"/>
        <v>-1.7000000000000001E-4</v>
      </c>
      <c r="I54" s="25">
        <f t="shared" si="21"/>
        <v>2.6000000000000016E-3</v>
      </c>
      <c r="J54" s="19">
        <f t="shared" si="22"/>
        <v>5.1999999999999963E-4</v>
      </c>
      <c r="K54" s="24">
        <f t="shared" si="23"/>
        <v>1.0299999999999997E-3</v>
      </c>
      <c r="L54" s="24">
        <f t="shared" si="24"/>
        <v>2.6600000000000026E-3</v>
      </c>
      <c r="M54" s="24">
        <f t="shared" si="25"/>
        <v>5.3000000000000096E-4</v>
      </c>
      <c r="N54" s="24">
        <f t="shared" si="26"/>
        <v>7.2000000000000015E-4</v>
      </c>
      <c r="O54" s="24">
        <f t="shared" si="27"/>
        <v>0</v>
      </c>
      <c r="P54" s="25">
        <f t="shared" si="28"/>
        <v>2.8199999999999996E-3</v>
      </c>
      <c r="R54" s="4">
        <v>44</v>
      </c>
      <c r="S54" s="31">
        <f t="shared" si="29"/>
        <v>0.25914285714285712</v>
      </c>
      <c r="T54" s="31">
        <f t="shared" si="29"/>
        <v>0.23942857142857144</v>
      </c>
    </row>
    <row r="55" spans="2:20" x14ac:dyDescent="0.25">
      <c r="B55" s="6">
        <v>45</v>
      </c>
      <c r="C55" s="20">
        <f t="shared" si="15"/>
        <v>2.79999999999999E-4</v>
      </c>
      <c r="D55" s="26">
        <f t="shared" si="16"/>
        <v>8.0000000000000036E-4</v>
      </c>
      <c r="E55" s="26">
        <f t="shared" si="17"/>
        <v>2.4999999999999988E-3</v>
      </c>
      <c r="F55" s="26">
        <f t="shared" si="18"/>
        <v>6.8000000000000005E-4</v>
      </c>
      <c r="G55" s="26">
        <f t="shared" si="19"/>
        <v>5.3999999999999881E-4</v>
      </c>
      <c r="H55" s="26">
        <f t="shared" si="20"/>
        <v>-1.7000000000000001E-4</v>
      </c>
      <c r="I55" s="27">
        <f t="shared" si="21"/>
        <v>2.5399999999999971E-3</v>
      </c>
      <c r="J55" s="20">
        <f t="shared" si="22"/>
        <v>5.1000000000000004E-4</v>
      </c>
      <c r="K55" s="26">
        <f t="shared" si="23"/>
        <v>1.0100000000000005E-3</v>
      </c>
      <c r="L55" s="26">
        <f t="shared" si="24"/>
        <v>2.6100000000000012E-3</v>
      </c>
      <c r="M55" s="26">
        <f t="shared" si="25"/>
        <v>5.1000000000000004E-4</v>
      </c>
      <c r="N55" s="26">
        <f t="shared" si="26"/>
        <v>7.1000000000000056E-4</v>
      </c>
      <c r="O55" s="26">
        <f t="shared" si="27"/>
        <v>0</v>
      </c>
      <c r="P55" s="27">
        <f t="shared" si="28"/>
        <v>2.7700000000000016E-3</v>
      </c>
      <c r="R55" s="6">
        <v>45</v>
      </c>
      <c r="S55" s="32">
        <f t="shared" si="29"/>
        <v>0.25785714285714284</v>
      </c>
      <c r="T55" s="32">
        <f t="shared" si="29"/>
        <v>0.23857142857142857</v>
      </c>
    </row>
    <row r="56" spans="2:20" x14ac:dyDescent="0.25">
      <c r="B56" s="4">
        <v>46</v>
      </c>
      <c r="C56" s="19">
        <f t="shared" si="15"/>
        <v>2.6999999999999941E-4</v>
      </c>
      <c r="D56" s="24">
        <f t="shared" si="16"/>
        <v>8.0000000000000036E-4</v>
      </c>
      <c r="E56" s="24">
        <f t="shared" si="17"/>
        <v>2.4999999999999988E-3</v>
      </c>
      <c r="F56" s="24">
        <f t="shared" si="18"/>
        <v>6.7000000000000046E-4</v>
      </c>
      <c r="G56" s="24">
        <f t="shared" si="19"/>
        <v>5.2999999999999922E-4</v>
      </c>
      <c r="H56" s="24">
        <f t="shared" si="20"/>
        <v>-1.6000000000000042E-4</v>
      </c>
      <c r="I56" s="25">
        <f t="shared" si="21"/>
        <v>2.4899999999999992E-3</v>
      </c>
      <c r="J56" s="19">
        <f t="shared" si="22"/>
        <v>4.9000000000000085E-4</v>
      </c>
      <c r="K56" s="24">
        <f t="shared" si="23"/>
        <v>9.900000000000013E-4</v>
      </c>
      <c r="L56" s="24">
        <f t="shared" si="24"/>
        <v>2.5599999999999998E-3</v>
      </c>
      <c r="M56" s="24">
        <f t="shared" si="25"/>
        <v>5.1000000000000004E-4</v>
      </c>
      <c r="N56" s="24">
        <f t="shared" si="26"/>
        <v>6.9999999999999923E-4</v>
      </c>
      <c r="O56" s="24">
        <f t="shared" si="27"/>
        <v>0</v>
      </c>
      <c r="P56" s="25">
        <f t="shared" si="28"/>
        <v>2.7100000000000006E-3</v>
      </c>
      <c r="R56" s="4">
        <v>46</v>
      </c>
      <c r="S56" s="31">
        <f t="shared" si="29"/>
        <v>0.25657142857142856</v>
      </c>
      <c r="T56" s="31">
        <f t="shared" si="29"/>
        <v>0.23771428571428571</v>
      </c>
    </row>
    <row r="57" spans="2:20" x14ac:dyDescent="0.25">
      <c r="B57" s="4">
        <v>47</v>
      </c>
      <c r="C57" s="19">
        <f t="shared" si="15"/>
        <v>2.6999999999999941E-4</v>
      </c>
      <c r="D57" s="24">
        <f t="shared" si="16"/>
        <v>8.0000000000000036E-4</v>
      </c>
      <c r="E57" s="24">
        <f t="shared" si="17"/>
        <v>2.4999999999999988E-3</v>
      </c>
      <c r="F57" s="24">
        <f t="shared" si="18"/>
        <v>6.6000000000000086E-4</v>
      </c>
      <c r="G57" s="24">
        <f t="shared" si="19"/>
        <v>5.1999999999999963E-4</v>
      </c>
      <c r="H57" s="24">
        <f t="shared" si="20"/>
        <v>-1.6000000000000042E-4</v>
      </c>
      <c r="I57" s="25">
        <f t="shared" si="21"/>
        <v>2.4400000000000012E-3</v>
      </c>
      <c r="J57" s="19">
        <f t="shared" si="22"/>
        <v>4.8999999999999738E-4</v>
      </c>
      <c r="K57" s="24">
        <f t="shared" si="23"/>
        <v>9.7999999999999823E-4</v>
      </c>
      <c r="L57" s="24">
        <f t="shared" si="24"/>
        <v>2.5099999999999983E-3</v>
      </c>
      <c r="M57" s="24">
        <f t="shared" si="25"/>
        <v>4.9000000000000085E-4</v>
      </c>
      <c r="N57" s="24">
        <f t="shared" si="26"/>
        <v>6.8000000000000005E-4</v>
      </c>
      <c r="O57" s="24">
        <f t="shared" si="27"/>
        <v>0</v>
      </c>
      <c r="P57" s="25">
        <f t="shared" si="28"/>
        <v>2.6499999999999996E-3</v>
      </c>
      <c r="R57" s="4">
        <v>47</v>
      </c>
      <c r="S57" s="31">
        <f t="shared" si="29"/>
        <v>0.25528571428571428</v>
      </c>
      <c r="T57" s="31">
        <f t="shared" si="29"/>
        <v>0.23685714285714288</v>
      </c>
    </row>
    <row r="58" spans="2:20" x14ac:dyDescent="0.25">
      <c r="B58" s="4">
        <v>48</v>
      </c>
      <c r="C58" s="19">
        <f t="shared" si="15"/>
        <v>2.6999999999999941E-4</v>
      </c>
      <c r="D58" s="24">
        <f t="shared" si="16"/>
        <v>8.0000000000000036E-4</v>
      </c>
      <c r="E58" s="24">
        <f t="shared" si="17"/>
        <v>2.4999999999999988E-3</v>
      </c>
      <c r="F58" s="24">
        <f t="shared" si="18"/>
        <v>6.3999999999999994E-4</v>
      </c>
      <c r="G58" s="24">
        <f t="shared" si="19"/>
        <v>5.1999999999999963E-4</v>
      </c>
      <c r="H58" s="24">
        <f t="shared" si="20"/>
        <v>-1.6000000000000042E-4</v>
      </c>
      <c r="I58" s="25">
        <f t="shared" si="21"/>
        <v>2.3899999999999998E-3</v>
      </c>
      <c r="J58" s="19">
        <f t="shared" si="22"/>
        <v>4.699999999999982E-4</v>
      </c>
      <c r="K58" s="24">
        <f t="shared" si="23"/>
        <v>9.4999999999999946E-4</v>
      </c>
      <c r="L58" s="24">
        <f t="shared" si="24"/>
        <v>2.47E-3</v>
      </c>
      <c r="M58" s="24">
        <f t="shared" si="25"/>
        <v>4.8999999999999912E-4</v>
      </c>
      <c r="N58" s="24">
        <f t="shared" si="26"/>
        <v>6.7000000000000046E-4</v>
      </c>
      <c r="O58" s="24">
        <f t="shared" si="27"/>
        <v>0</v>
      </c>
      <c r="P58" s="25">
        <f t="shared" si="28"/>
        <v>2.6000000000000016E-3</v>
      </c>
      <c r="R58" s="4">
        <v>48</v>
      </c>
      <c r="S58" s="31">
        <f t="shared" si="29"/>
        <v>0.254</v>
      </c>
      <c r="T58" s="31">
        <f t="shared" si="29"/>
        <v>0.23600000000000002</v>
      </c>
    </row>
    <row r="59" spans="2:20" x14ac:dyDescent="0.25">
      <c r="B59" s="4">
        <v>49</v>
      </c>
      <c r="C59" s="19">
        <f t="shared" si="15"/>
        <v>2.5999999999999981E-4</v>
      </c>
      <c r="D59" s="24">
        <f t="shared" si="16"/>
        <v>7.9999999999999863E-4</v>
      </c>
      <c r="E59" s="24">
        <f t="shared" si="17"/>
        <v>2.5000000000000022E-3</v>
      </c>
      <c r="F59" s="24">
        <f t="shared" si="18"/>
        <v>6.3999999999999994E-4</v>
      </c>
      <c r="G59" s="24">
        <f t="shared" si="19"/>
        <v>5.1000000000000004E-4</v>
      </c>
      <c r="H59" s="24">
        <f t="shared" si="20"/>
        <v>-1.6000000000000042E-4</v>
      </c>
      <c r="I59" s="25">
        <f t="shared" si="21"/>
        <v>2.3500000000000014E-3</v>
      </c>
      <c r="J59" s="19">
        <f t="shared" si="22"/>
        <v>4.699999999999982E-4</v>
      </c>
      <c r="K59" s="24">
        <f t="shared" si="23"/>
        <v>9.3999999999999986E-4</v>
      </c>
      <c r="L59" s="24">
        <f t="shared" si="24"/>
        <v>2.4199999999999985E-3</v>
      </c>
      <c r="M59" s="24">
        <f t="shared" si="25"/>
        <v>4.8000000000000126E-4</v>
      </c>
      <c r="N59" s="24">
        <f t="shared" si="26"/>
        <v>6.4999999999999954E-4</v>
      </c>
      <c r="O59" s="24">
        <f t="shared" si="27"/>
        <v>0</v>
      </c>
      <c r="P59" s="25">
        <f t="shared" si="28"/>
        <v>2.5500000000000002E-3</v>
      </c>
      <c r="R59" s="4">
        <v>49</v>
      </c>
      <c r="S59" s="31">
        <f t="shared" si="29"/>
        <v>0.25271428571428572</v>
      </c>
      <c r="T59" s="31">
        <f t="shared" si="29"/>
        <v>0.23514285714285715</v>
      </c>
    </row>
    <row r="60" spans="2:20" x14ac:dyDescent="0.25">
      <c r="B60" s="6">
        <v>50</v>
      </c>
      <c r="C60" s="20">
        <f t="shared" si="15"/>
        <v>2.5000000000000022E-4</v>
      </c>
      <c r="D60" s="26">
        <f t="shared" si="16"/>
        <v>8.0000000000000036E-4</v>
      </c>
      <c r="E60" s="26">
        <f t="shared" si="17"/>
        <v>2.5000000000000022E-3</v>
      </c>
      <c r="F60" s="26">
        <f t="shared" si="18"/>
        <v>6.1999999999999902E-4</v>
      </c>
      <c r="G60" s="26">
        <f t="shared" si="19"/>
        <v>4.9000000000000085E-4</v>
      </c>
      <c r="H60" s="26">
        <f t="shared" si="20"/>
        <v>-1.5000000000000083E-4</v>
      </c>
      <c r="I60" s="27">
        <f t="shared" si="21"/>
        <v>2.2900000000000004E-3</v>
      </c>
      <c r="J60" s="20">
        <f t="shared" si="22"/>
        <v>4.599999999999986E-4</v>
      </c>
      <c r="K60" s="26">
        <f t="shared" si="23"/>
        <v>9.1000000000000109E-4</v>
      </c>
      <c r="L60" s="26">
        <f t="shared" si="24"/>
        <v>2.3700000000000006E-3</v>
      </c>
      <c r="M60" s="26">
        <f t="shared" si="25"/>
        <v>4.6000000000000034E-4</v>
      </c>
      <c r="N60" s="26">
        <f t="shared" si="26"/>
        <v>6.3999999999999994E-4</v>
      </c>
      <c r="O60" s="26">
        <f t="shared" si="27"/>
        <v>0</v>
      </c>
      <c r="P60" s="27">
        <f t="shared" si="28"/>
        <v>2.4999999999999988E-3</v>
      </c>
      <c r="R60" s="6">
        <v>50</v>
      </c>
      <c r="S60" s="32">
        <f t="shared" si="29"/>
        <v>0.25142857142857145</v>
      </c>
      <c r="T60" s="32">
        <f t="shared" si="29"/>
        <v>0.23428571428571429</v>
      </c>
    </row>
    <row r="61" spans="2:20" x14ac:dyDescent="0.25">
      <c r="B61" s="4">
        <v>51</v>
      </c>
      <c r="C61" s="19">
        <f t="shared" si="15"/>
        <v>2.4000000000000063E-4</v>
      </c>
      <c r="D61" s="24">
        <f t="shared" si="16"/>
        <v>8.0000000000000036E-4</v>
      </c>
      <c r="E61" s="24">
        <f t="shared" si="17"/>
        <v>2.4899999999999992E-3</v>
      </c>
      <c r="F61" s="24">
        <f t="shared" si="18"/>
        <v>5.9999999999999984E-4</v>
      </c>
      <c r="G61" s="24">
        <f t="shared" si="19"/>
        <v>4.9000000000000085E-4</v>
      </c>
      <c r="H61" s="24">
        <f t="shared" si="20"/>
        <v>-1.4999999999999736E-4</v>
      </c>
      <c r="I61" s="25">
        <f t="shared" si="21"/>
        <v>2.2499999999999985E-3</v>
      </c>
      <c r="J61" s="19">
        <f t="shared" si="22"/>
        <v>4.5000000000000248E-4</v>
      </c>
      <c r="K61" s="24">
        <f t="shared" si="23"/>
        <v>9.0000000000000149E-4</v>
      </c>
      <c r="L61" s="24">
        <f t="shared" si="24"/>
        <v>2.3299999999999987E-3</v>
      </c>
      <c r="M61" s="24">
        <f t="shared" si="25"/>
        <v>4.6000000000000034E-4</v>
      </c>
      <c r="N61" s="24">
        <f t="shared" si="26"/>
        <v>6.1999999999999902E-4</v>
      </c>
      <c r="O61" s="24">
        <f t="shared" si="27"/>
        <v>0</v>
      </c>
      <c r="P61" s="25">
        <f t="shared" si="28"/>
        <v>2.4500000000000008E-3</v>
      </c>
      <c r="R61" s="4">
        <v>51</v>
      </c>
      <c r="S61" s="31">
        <f t="shared" si="29"/>
        <v>0.25014285714285711</v>
      </c>
      <c r="T61" s="31">
        <f t="shared" si="29"/>
        <v>0.23342857142857143</v>
      </c>
    </row>
    <row r="62" spans="2:20" x14ac:dyDescent="0.25">
      <c r="B62" s="4">
        <v>52</v>
      </c>
      <c r="C62" s="19">
        <f t="shared" si="15"/>
        <v>2.5000000000000022E-4</v>
      </c>
      <c r="D62" s="24">
        <f t="shared" si="16"/>
        <v>8.0000000000000036E-4</v>
      </c>
      <c r="E62" s="24">
        <f t="shared" si="17"/>
        <v>2.480000000000003E-3</v>
      </c>
      <c r="F62" s="24">
        <f t="shared" si="18"/>
        <v>6.0000000000000157E-4</v>
      </c>
      <c r="G62" s="24">
        <f t="shared" si="19"/>
        <v>4.7999999999999952E-4</v>
      </c>
      <c r="H62" s="24">
        <f t="shared" si="20"/>
        <v>-1.5000000000000083E-4</v>
      </c>
      <c r="I62" s="25">
        <f t="shared" si="21"/>
        <v>2.2100000000000002E-3</v>
      </c>
      <c r="J62" s="19">
        <f t="shared" si="22"/>
        <v>4.3999999999999942E-4</v>
      </c>
      <c r="K62" s="24">
        <f t="shared" si="23"/>
        <v>8.7999999999999884E-4</v>
      </c>
      <c r="L62" s="24">
        <f t="shared" si="24"/>
        <v>2.2900000000000004E-3</v>
      </c>
      <c r="M62" s="24">
        <f t="shared" si="25"/>
        <v>4.4999999999999901E-4</v>
      </c>
      <c r="N62" s="24">
        <f t="shared" si="26"/>
        <v>6.0999999999999943E-4</v>
      </c>
      <c r="O62" s="24">
        <f t="shared" si="27"/>
        <v>0</v>
      </c>
      <c r="P62" s="25">
        <f t="shared" si="28"/>
        <v>2.4000000000000028E-3</v>
      </c>
      <c r="R62" s="4">
        <v>52</v>
      </c>
      <c r="S62" s="31">
        <f t="shared" si="29"/>
        <v>0.24885714285714286</v>
      </c>
      <c r="T62" s="31">
        <f t="shared" si="29"/>
        <v>0.2325714285714286</v>
      </c>
    </row>
    <row r="63" spans="2:20" x14ac:dyDescent="0.25">
      <c r="B63" s="4">
        <v>53</v>
      </c>
      <c r="C63" s="19">
        <f t="shared" si="15"/>
        <v>2.4000000000000063E-4</v>
      </c>
      <c r="D63" s="24">
        <f t="shared" si="16"/>
        <v>7.7999999999999944E-4</v>
      </c>
      <c r="E63" s="24">
        <f t="shared" si="17"/>
        <v>2.4600000000000004E-3</v>
      </c>
      <c r="F63" s="24">
        <f t="shared" si="18"/>
        <v>5.9000000000000025E-4</v>
      </c>
      <c r="G63" s="24">
        <f t="shared" si="19"/>
        <v>4.7000000000000167E-4</v>
      </c>
      <c r="H63" s="24">
        <f t="shared" si="20"/>
        <v>-1.3999999999999777E-4</v>
      </c>
      <c r="I63" s="25">
        <f t="shared" si="21"/>
        <v>2.1599999999999987E-3</v>
      </c>
      <c r="J63" s="19">
        <f t="shared" si="22"/>
        <v>4.2999999999999983E-4</v>
      </c>
      <c r="K63" s="24">
        <f t="shared" si="23"/>
        <v>8.6999999999999925E-4</v>
      </c>
      <c r="L63" s="24">
        <f t="shared" si="24"/>
        <v>2.250000000000002E-3</v>
      </c>
      <c r="M63" s="24">
        <f t="shared" si="25"/>
        <v>4.5000000000000075E-4</v>
      </c>
      <c r="N63" s="24">
        <f t="shared" si="26"/>
        <v>5.9999999999999984E-4</v>
      </c>
      <c r="O63" s="24">
        <f t="shared" si="27"/>
        <v>0</v>
      </c>
      <c r="P63" s="25">
        <f t="shared" si="28"/>
        <v>2.360000000000001E-3</v>
      </c>
      <c r="R63" s="4">
        <v>53</v>
      </c>
      <c r="S63" s="31">
        <f t="shared" si="29"/>
        <v>0.24757142857142855</v>
      </c>
      <c r="T63" s="31">
        <f t="shared" si="29"/>
        <v>0.23171428571428573</v>
      </c>
    </row>
    <row r="64" spans="2:20" x14ac:dyDescent="0.25">
      <c r="B64" s="4">
        <v>54</v>
      </c>
      <c r="C64" s="19">
        <f t="shared" si="15"/>
        <v>2.4000000000000063E-4</v>
      </c>
      <c r="D64" s="24">
        <f t="shared" si="16"/>
        <v>7.8999999999999904E-4</v>
      </c>
      <c r="E64" s="24">
        <f t="shared" si="17"/>
        <v>2.4500000000000008E-3</v>
      </c>
      <c r="F64" s="24">
        <f t="shared" si="18"/>
        <v>5.6999999999999933E-4</v>
      </c>
      <c r="G64" s="24">
        <f t="shared" si="19"/>
        <v>4.7000000000000167E-4</v>
      </c>
      <c r="H64" s="24">
        <f t="shared" si="20"/>
        <v>-1.4000000000000123E-4</v>
      </c>
      <c r="I64" s="25">
        <f t="shared" si="21"/>
        <v>2.1299999999999999E-3</v>
      </c>
      <c r="J64" s="19">
        <f t="shared" si="22"/>
        <v>4.2999999999999983E-4</v>
      </c>
      <c r="K64" s="24">
        <f t="shared" si="23"/>
        <v>8.5000000000000006E-4</v>
      </c>
      <c r="L64" s="24">
        <f t="shared" si="24"/>
        <v>2.2100000000000002E-3</v>
      </c>
      <c r="M64" s="24">
        <f t="shared" si="25"/>
        <v>4.3999999999999942E-4</v>
      </c>
      <c r="N64" s="24">
        <f t="shared" si="26"/>
        <v>5.9000000000000025E-4</v>
      </c>
      <c r="O64" s="24">
        <f t="shared" si="27"/>
        <v>0</v>
      </c>
      <c r="P64" s="25">
        <f t="shared" si="28"/>
        <v>2.3099999999999996E-3</v>
      </c>
      <c r="R64" s="4">
        <v>54</v>
      </c>
      <c r="S64" s="31">
        <f t="shared" si="29"/>
        <v>0.24628571428571427</v>
      </c>
      <c r="T64" s="31">
        <f t="shared" si="29"/>
        <v>0.23085714285714287</v>
      </c>
    </row>
    <row r="65" spans="2:20" x14ac:dyDescent="0.25">
      <c r="B65" s="6">
        <v>55</v>
      </c>
      <c r="C65" s="20">
        <f t="shared" si="15"/>
        <v>2.2999999999999757E-4</v>
      </c>
      <c r="D65" s="26">
        <f t="shared" si="16"/>
        <v>7.6999999999999985E-4</v>
      </c>
      <c r="E65" s="26">
        <f t="shared" si="17"/>
        <v>2.420000000000002E-3</v>
      </c>
      <c r="F65" s="26">
        <f t="shared" si="18"/>
        <v>5.6999999999999933E-4</v>
      </c>
      <c r="G65" s="26">
        <f t="shared" si="19"/>
        <v>4.4999999999999901E-4</v>
      </c>
      <c r="H65" s="26">
        <f t="shared" si="20"/>
        <v>-1.4000000000000123E-4</v>
      </c>
      <c r="I65" s="27">
        <f t="shared" si="21"/>
        <v>2.1000000000000012E-3</v>
      </c>
      <c r="J65" s="20">
        <f t="shared" si="22"/>
        <v>4.2000000000000023E-4</v>
      </c>
      <c r="K65" s="26">
        <f t="shared" si="23"/>
        <v>8.39999999999997E-4</v>
      </c>
      <c r="L65" s="26">
        <f t="shared" si="24"/>
        <v>2.1599999999999987E-3</v>
      </c>
      <c r="M65" s="26">
        <f t="shared" si="25"/>
        <v>4.2999999999999809E-4</v>
      </c>
      <c r="N65" s="26">
        <f t="shared" si="26"/>
        <v>5.7999999999999718E-4</v>
      </c>
      <c r="O65" s="26">
        <f t="shared" si="27"/>
        <v>0</v>
      </c>
      <c r="P65" s="27">
        <f t="shared" si="28"/>
        <v>2.2799999999999973E-3</v>
      </c>
      <c r="R65" s="6">
        <v>55</v>
      </c>
      <c r="S65" s="32">
        <f t="shared" si="29"/>
        <v>0.245</v>
      </c>
      <c r="T65" s="32">
        <f t="shared" si="29"/>
        <v>0.23</v>
      </c>
    </row>
    <row r="66" spans="2:20" x14ac:dyDescent="0.25">
      <c r="B66" s="4">
        <v>56</v>
      </c>
      <c r="C66" s="19">
        <f t="shared" si="15"/>
        <v>2.2999999999999757E-4</v>
      </c>
      <c r="D66" s="24">
        <f t="shared" si="16"/>
        <v>7.6999999999999985E-4</v>
      </c>
      <c r="E66" s="24">
        <f t="shared" si="17"/>
        <v>2.3999999999999994E-3</v>
      </c>
      <c r="F66" s="24">
        <f t="shared" si="18"/>
        <v>5.5000000000000014E-4</v>
      </c>
      <c r="G66" s="24">
        <f t="shared" si="19"/>
        <v>4.4999999999999901E-4</v>
      </c>
      <c r="H66" s="24">
        <f t="shared" si="20"/>
        <v>-1.3000000000000164E-4</v>
      </c>
      <c r="I66" s="25">
        <f t="shared" si="21"/>
        <v>2.0599999999999993E-3</v>
      </c>
      <c r="J66" s="19">
        <f t="shared" si="22"/>
        <v>4.1000000000000064E-4</v>
      </c>
      <c r="K66" s="24">
        <f t="shared" si="23"/>
        <v>8.3000000000000088E-4</v>
      </c>
      <c r="L66" s="24">
        <f t="shared" si="24"/>
        <v>2.1299999999999999E-3</v>
      </c>
      <c r="M66" s="24">
        <f t="shared" si="25"/>
        <v>4.1999999999999676E-4</v>
      </c>
      <c r="N66" s="24">
        <f t="shared" si="26"/>
        <v>5.7000000000000106E-4</v>
      </c>
      <c r="O66" s="24">
        <f t="shared" si="27"/>
        <v>0</v>
      </c>
      <c r="P66" s="25">
        <f t="shared" si="28"/>
        <v>2.2399999999999989E-3</v>
      </c>
      <c r="R66" s="4">
        <v>56</v>
      </c>
      <c r="S66" s="31">
        <f t="shared" si="29"/>
        <v>0.24371428571428572</v>
      </c>
      <c r="T66" s="31">
        <f t="shared" si="29"/>
        <v>0.22914285714285715</v>
      </c>
    </row>
    <row r="67" spans="2:20" x14ac:dyDescent="0.25">
      <c r="B67" s="4">
        <v>57</v>
      </c>
      <c r="C67" s="19">
        <f t="shared" si="15"/>
        <v>2.2000000000000144E-4</v>
      </c>
      <c r="D67" s="24">
        <f t="shared" si="16"/>
        <v>7.5999999999999852E-4</v>
      </c>
      <c r="E67" s="24">
        <f t="shared" si="17"/>
        <v>2.3800000000000002E-3</v>
      </c>
      <c r="F67" s="24">
        <f t="shared" si="18"/>
        <v>5.4000000000000055E-4</v>
      </c>
      <c r="G67" s="24">
        <f t="shared" si="19"/>
        <v>4.3999999999999942E-4</v>
      </c>
      <c r="H67" s="24">
        <f t="shared" si="20"/>
        <v>-1.3000000000000164E-4</v>
      </c>
      <c r="I67" s="25">
        <f t="shared" si="21"/>
        <v>2.020000000000001E-3</v>
      </c>
      <c r="J67" s="19">
        <f t="shared" si="22"/>
        <v>4.0000000000000105E-4</v>
      </c>
      <c r="K67" s="24">
        <f t="shared" si="23"/>
        <v>8.1000000000000169E-4</v>
      </c>
      <c r="L67" s="24">
        <f t="shared" si="24"/>
        <v>2.0900000000000016E-3</v>
      </c>
      <c r="M67" s="24">
        <f t="shared" si="25"/>
        <v>4.0999999999999717E-4</v>
      </c>
      <c r="N67" s="24">
        <f t="shared" si="26"/>
        <v>5.6999999999999759E-4</v>
      </c>
      <c r="O67" s="24">
        <f t="shared" si="27"/>
        <v>0</v>
      </c>
      <c r="P67" s="25">
        <f t="shared" si="28"/>
        <v>2.2000000000000006E-3</v>
      </c>
      <c r="R67" s="4">
        <v>57</v>
      </c>
      <c r="S67" s="31">
        <f t="shared" si="29"/>
        <v>0.24242857142857144</v>
      </c>
      <c r="T67" s="31">
        <f t="shared" si="29"/>
        <v>0.22828571428571431</v>
      </c>
    </row>
    <row r="68" spans="2:20" x14ac:dyDescent="0.25">
      <c r="B68" s="4">
        <v>58</v>
      </c>
      <c r="C68" s="19">
        <f t="shared" si="15"/>
        <v>2.2000000000000144E-4</v>
      </c>
      <c r="D68" s="24">
        <f t="shared" si="16"/>
        <v>7.4999999999999893E-4</v>
      </c>
      <c r="E68" s="24">
        <f t="shared" si="17"/>
        <v>2.3499999999999979E-3</v>
      </c>
      <c r="F68" s="24">
        <f t="shared" si="18"/>
        <v>5.3999999999999881E-4</v>
      </c>
      <c r="G68" s="24">
        <f t="shared" si="19"/>
        <v>4.2999999999999983E-4</v>
      </c>
      <c r="H68" s="24">
        <f t="shared" si="20"/>
        <v>-1.4000000000000123E-4</v>
      </c>
      <c r="I68" s="25">
        <f t="shared" si="21"/>
        <v>1.9799999999999991E-3</v>
      </c>
      <c r="J68" s="19">
        <f t="shared" si="22"/>
        <v>3.9000000000000146E-4</v>
      </c>
      <c r="K68" s="24">
        <f t="shared" si="23"/>
        <v>8.000000000000021E-4</v>
      </c>
      <c r="L68" s="24">
        <f t="shared" si="24"/>
        <v>2.0599999999999993E-3</v>
      </c>
      <c r="M68" s="24">
        <f t="shared" si="25"/>
        <v>3.9999999999999758E-4</v>
      </c>
      <c r="N68" s="24">
        <f t="shared" si="26"/>
        <v>5.6000000000000147E-4</v>
      </c>
      <c r="O68" s="24">
        <f t="shared" si="27"/>
        <v>0</v>
      </c>
      <c r="P68" s="25">
        <f t="shared" si="28"/>
        <v>2.1599999999999987E-3</v>
      </c>
      <c r="R68" s="4">
        <v>58</v>
      </c>
      <c r="S68" s="31">
        <f t="shared" si="29"/>
        <v>0.24114285714285713</v>
      </c>
      <c r="T68" s="31">
        <f t="shared" si="29"/>
        <v>0.22742857142857142</v>
      </c>
    </row>
    <row r="69" spans="2:20" x14ac:dyDescent="0.25">
      <c r="B69" s="4">
        <v>59</v>
      </c>
      <c r="C69" s="19">
        <f t="shared" si="15"/>
        <v>2.1000000000000185E-4</v>
      </c>
      <c r="D69" s="24">
        <f t="shared" si="16"/>
        <v>7.3999999999999934E-4</v>
      </c>
      <c r="E69" s="24">
        <f t="shared" si="17"/>
        <v>2.3199999999999991E-3</v>
      </c>
      <c r="F69" s="24">
        <f t="shared" si="18"/>
        <v>5.3000000000000096E-4</v>
      </c>
      <c r="G69" s="24">
        <f t="shared" si="19"/>
        <v>4.2000000000000023E-4</v>
      </c>
      <c r="H69" s="24">
        <f t="shared" si="20"/>
        <v>-1.2000000000000205E-4</v>
      </c>
      <c r="I69" s="25">
        <f t="shared" si="21"/>
        <v>1.9500000000000003E-3</v>
      </c>
      <c r="J69" s="19">
        <f t="shared" si="22"/>
        <v>3.9000000000000146E-4</v>
      </c>
      <c r="K69" s="24">
        <f t="shared" si="23"/>
        <v>7.7999999999999944E-4</v>
      </c>
      <c r="L69" s="24">
        <f t="shared" si="24"/>
        <v>2.020000000000001E-3</v>
      </c>
      <c r="M69" s="24">
        <f t="shared" si="25"/>
        <v>3.8999999999999799E-4</v>
      </c>
      <c r="N69" s="24">
        <f t="shared" si="26"/>
        <v>5.3999999999999881E-4</v>
      </c>
      <c r="O69" s="24">
        <f t="shared" si="27"/>
        <v>0</v>
      </c>
      <c r="P69" s="25">
        <f t="shared" si="28"/>
        <v>2.1200000000000004E-3</v>
      </c>
      <c r="R69" s="4">
        <v>59</v>
      </c>
      <c r="S69" s="31">
        <f t="shared" si="29"/>
        <v>0.23985714285714285</v>
      </c>
      <c r="T69" s="31">
        <f t="shared" si="29"/>
        <v>0.22657142857142859</v>
      </c>
    </row>
    <row r="70" spans="2:20" x14ac:dyDescent="0.25">
      <c r="B70" s="6">
        <v>60</v>
      </c>
      <c r="C70" s="20">
        <f t="shared" si="15"/>
        <v>2.0999999999999838E-4</v>
      </c>
      <c r="D70" s="26">
        <f t="shared" si="16"/>
        <v>7.2999999999999975E-4</v>
      </c>
      <c r="E70" s="26">
        <f t="shared" si="17"/>
        <v>2.2900000000000004E-3</v>
      </c>
      <c r="F70" s="26">
        <f t="shared" si="18"/>
        <v>5.1999999999999963E-4</v>
      </c>
      <c r="G70" s="26">
        <f t="shared" si="19"/>
        <v>4.2000000000000023E-4</v>
      </c>
      <c r="H70" s="26">
        <f t="shared" si="20"/>
        <v>-1.2999999999999817E-4</v>
      </c>
      <c r="I70" s="27">
        <f t="shared" si="21"/>
        <v>1.9200000000000016E-3</v>
      </c>
      <c r="J70" s="20">
        <f t="shared" si="22"/>
        <v>3.8999999999999799E-4</v>
      </c>
      <c r="K70" s="26">
        <f t="shared" si="23"/>
        <v>7.6999999999999985E-4</v>
      </c>
      <c r="L70" s="26">
        <f t="shared" si="24"/>
        <v>1.9899999999999987E-3</v>
      </c>
      <c r="M70" s="26">
        <f t="shared" si="25"/>
        <v>3.8999999999999799E-4</v>
      </c>
      <c r="N70" s="26">
        <f t="shared" si="26"/>
        <v>5.3999999999999881E-4</v>
      </c>
      <c r="O70" s="26">
        <f t="shared" si="27"/>
        <v>0</v>
      </c>
      <c r="P70" s="27">
        <f t="shared" si="28"/>
        <v>2.0900000000000016E-3</v>
      </c>
      <c r="R70" s="6">
        <v>60</v>
      </c>
      <c r="S70" s="32">
        <f t="shared" si="29"/>
        <v>0.23857142857142857</v>
      </c>
      <c r="T70" s="32">
        <f t="shared" si="29"/>
        <v>0.22571428571428573</v>
      </c>
    </row>
    <row r="71" spans="2:20" x14ac:dyDescent="0.25">
      <c r="B71" s="4">
        <v>61</v>
      </c>
      <c r="C71" s="19">
        <f t="shared" si="15"/>
        <v>2.1000000000000185E-4</v>
      </c>
      <c r="D71" s="24">
        <f t="shared" si="16"/>
        <v>7.1000000000000056E-4</v>
      </c>
      <c r="E71" s="24">
        <f t="shared" si="17"/>
        <v>2.2600000000000016E-3</v>
      </c>
      <c r="F71" s="24">
        <f t="shared" si="18"/>
        <v>5.1000000000000004E-4</v>
      </c>
      <c r="G71" s="24">
        <f t="shared" si="19"/>
        <v>4.1000000000000064E-4</v>
      </c>
      <c r="H71" s="24">
        <f t="shared" si="20"/>
        <v>-1.3000000000000164E-4</v>
      </c>
      <c r="I71" s="25">
        <f t="shared" si="21"/>
        <v>1.8799999999999997E-3</v>
      </c>
      <c r="J71" s="19">
        <f t="shared" si="22"/>
        <v>3.8000000000000186E-4</v>
      </c>
      <c r="K71" s="24">
        <f t="shared" si="23"/>
        <v>7.5999999999999679E-4</v>
      </c>
      <c r="L71" s="24">
        <f t="shared" si="24"/>
        <v>1.9599999999999999E-3</v>
      </c>
      <c r="M71" s="24">
        <f t="shared" si="25"/>
        <v>3.9000000000000146E-4</v>
      </c>
      <c r="N71" s="24">
        <f t="shared" si="26"/>
        <v>5.2999999999999922E-4</v>
      </c>
      <c r="O71" s="24">
        <f t="shared" si="27"/>
        <v>0</v>
      </c>
      <c r="P71" s="25">
        <f t="shared" si="28"/>
        <v>2.0499999999999997E-3</v>
      </c>
      <c r="R71" s="4">
        <v>61</v>
      </c>
      <c r="S71" s="31">
        <f t="shared" ref="S71:T90" si="30">S$30-(S$30-S$100)*($R71-$R$30)/($R$100-$R$30)</f>
        <v>0.23728571428571429</v>
      </c>
      <c r="T71" s="31">
        <f t="shared" si="30"/>
        <v>0.22485714285714287</v>
      </c>
    </row>
    <row r="72" spans="2:20" x14ac:dyDescent="0.25">
      <c r="B72" s="4">
        <v>62</v>
      </c>
      <c r="C72" s="19">
        <f t="shared" si="15"/>
        <v>2.0999999999999838E-4</v>
      </c>
      <c r="D72" s="24">
        <f t="shared" si="16"/>
        <v>7.1000000000000056E-4</v>
      </c>
      <c r="E72" s="24">
        <f t="shared" si="17"/>
        <v>2.2299999999999993E-3</v>
      </c>
      <c r="F72" s="24">
        <f t="shared" si="18"/>
        <v>5.1000000000000004E-4</v>
      </c>
      <c r="G72" s="24">
        <f t="shared" si="19"/>
        <v>4.1000000000000064E-4</v>
      </c>
      <c r="H72" s="24">
        <f t="shared" si="20"/>
        <v>-1.3000000000000164E-4</v>
      </c>
      <c r="I72" s="25">
        <f t="shared" si="21"/>
        <v>1.8600000000000005E-3</v>
      </c>
      <c r="J72" s="19">
        <f t="shared" si="22"/>
        <v>3.699999999999988E-4</v>
      </c>
      <c r="K72" s="24">
        <f t="shared" si="23"/>
        <v>7.5000000000000067E-4</v>
      </c>
      <c r="L72" s="24">
        <f t="shared" si="24"/>
        <v>1.9199999999999981E-3</v>
      </c>
      <c r="M72" s="24">
        <f t="shared" si="25"/>
        <v>3.7000000000000227E-4</v>
      </c>
      <c r="N72" s="24">
        <f t="shared" si="26"/>
        <v>5.2999999999999922E-4</v>
      </c>
      <c r="O72" s="24">
        <f t="shared" si="27"/>
        <v>0</v>
      </c>
      <c r="P72" s="25">
        <f t="shared" si="28"/>
        <v>2.0199999999999975E-3</v>
      </c>
      <c r="R72" s="4">
        <v>62</v>
      </c>
      <c r="S72" s="31">
        <f t="shared" si="30"/>
        <v>0.23599999999999999</v>
      </c>
      <c r="T72" s="31">
        <f t="shared" si="30"/>
        <v>0.224</v>
      </c>
    </row>
    <row r="73" spans="2:20" x14ac:dyDescent="0.25">
      <c r="B73" s="4">
        <v>63</v>
      </c>
      <c r="C73" s="19">
        <f t="shared" si="15"/>
        <v>2.0000000000000226E-4</v>
      </c>
      <c r="D73" s="24">
        <f t="shared" si="16"/>
        <v>7.0000000000000097E-4</v>
      </c>
      <c r="E73" s="24">
        <f t="shared" si="17"/>
        <v>2.2000000000000006E-3</v>
      </c>
      <c r="F73" s="24">
        <f t="shared" si="18"/>
        <v>4.8999999999999912E-4</v>
      </c>
      <c r="G73" s="24">
        <f t="shared" si="19"/>
        <v>3.9999999999999758E-4</v>
      </c>
      <c r="H73" s="24">
        <f t="shared" si="20"/>
        <v>-1.3000000000000164E-4</v>
      </c>
      <c r="I73" s="25">
        <f t="shared" si="21"/>
        <v>1.8299999999999983E-3</v>
      </c>
      <c r="J73" s="19">
        <f t="shared" si="22"/>
        <v>3.5999999999999921E-4</v>
      </c>
      <c r="K73" s="24">
        <f t="shared" si="23"/>
        <v>7.3000000000000148E-4</v>
      </c>
      <c r="L73" s="24">
        <f t="shared" si="24"/>
        <v>1.8999999999999989E-3</v>
      </c>
      <c r="M73" s="24">
        <f t="shared" si="25"/>
        <v>3.699999999999988E-4</v>
      </c>
      <c r="N73" s="24">
        <f t="shared" si="26"/>
        <v>5.1000000000000004E-4</v>
      </c>
      <c r="O73" s="24">
        <f t="shared" si="27"/>
        <v>0</v>
      </c>
      <c r="P73" s="25">
        <f t="shared" si="28"/>
        <v>1.9799999999999991E-3</v>
      </c>
      <c r="R73" s="4">
        <v>63</v>
      </c>
      <c r="S73" s="31">
        <f t="shared" si="30"/>
        <v>0.23471428571428571</v>
      </c>
      <c r="T73" s="31">
        <f t="shared" si="30"/>
        <v>0.22314285714285714</v>
      </c>
    </row>
    <row r="74" spans="2:20" x14ac:dyDescent="0.25">
      <c r="B74" s="4">
        <v>64</v>
      </c>
      <c r="C74" s="19">
        <f t="shared" si="15"/>
        <v>1.9999999999999879E-4</v>
      </c>
      <c r="D74" s="24">
        <f t="shared" si="16"/>
        <v>6.8000000000000005E-4</v>
      </c>
      <c r="E74" s="24">
        <f t="shared" si="17"/>
        <v>2.1700000000000018E-3</v>
      </c>
      <c r="F74" s="24">
        <f t="shared" si="18"/>
        <v>4.7999999999999952E-4</v>
      </c>
      <c r="G74" s="24">
        <f t="shared" si="19"/>
        <v>3.8999999999999799E-4</v>
      </c>
      <c r="H74" s="24">
        <f t="shared" si="20"/>
        <v>-1.1999999999999858E-4</v>
      </c>
      <c r="I74" s="25">
        <f t="shared" si="21"/>
        <v>1.7999999999999995E-3</v>
      </c>
      <c r="J74" s="19">
        <f t="shared" si="22"/>
        <v>3.5999999999999921E-4</v>
      </c>
      <c r="K74" s="24">
        <f t="shared" si="23"/>
        <v>7.1999999999999842E-4</v>
      </c>
      <c r="L74" s="24">
        <f t="shared" si="24"/>
        <v>1.8600000000000005E-3</v>
      </c>
      <c r="M74" s="24">
        <f t="shared" si="25"/>
        <v>3.5999999999999921E-4</v>
      </c>
      <c r="N74" s="24">
        <f t="shared" si="26"/>
        <v>5.0000000000000044E-4</v>
      </c>
      <c r="O74" s="24">
        <f t="shared" si="27"/>
        <v>0</v>
      </c>
      <c r="P74" s="25">
        <f t="shared" si="28"/>
        <v>1.9599999999999999E-3</v>
      </c>
      <c r="R74" s="4">
        <v>64</v>
      </c>
      <c r="S74" s="31">
        <f t="shared" si="30"/>
        <v>0.23342857142857143</v>
      </c>
      <c r="T74" s="31">
        <f t="shared" si="30"/>
        <v>0.22228571428571431</v>
      </c>
    </row>
    <row r="75" spans="2:20" x14ac:dyDescent="0.25">
      <c r="B75" s="6">
        <v>65</v>
      </c>
      <c r="C75" s="20">
        <f t="shared" ref="C75:C106" si="31">INDEX(RfrVaBaseEUR,$B75)-INDEX(RfrNoVaBaseEUR,$B75)</f>
        <v>1.9999999999999879E-4</v>
      </c>
      <c r="D75" s="26">
        <f t="shared" ref="D75:D106" si="32">INDEX(RfrVaBaseGBP,$B75)-INDEX(RfrNoVaBaseGBP,$B75)</f>
        <v>6.8000000000000005E-4</v>
      </c>
      <c r="E75" s="26">
        <f t="shared" ref="E75:E106" si="33">INDEX(RfrVaBaseUSD,$B75)-INDEX(RfrNoVaBaseUSD,$B75)</f>
        <v>2.140000000000003E-3</v>
      </c>
      <c r="F75" s="26">
        <f t="shared" ref="F75:F106" si="34">INDEX(RfrVaBaseCHF,$B75)-INDEX(RfrNoVaBaseCHF,$B75)</f>
        <v>4.8000000000000126E-4</v>
      </c>
      <c r="G75" s="26">
        <f t="shared" ref="G75:G106" si="35">INDEX(RfrVaBaseJPY,$B75)-INDEX(RfrNoVaBaseJPY,$B75)</f>
        <v>3.8000000000000186E-4</v>
      </c>
      <c r="H75" s="26">
        <f t="shared" ref="H75:H106" si="36">INDEX(RfrVaBaseBGN,$B75)-INDEX(RfrNoVaBaseBGN,$B75)</f>
        <v>-1.2000000000000205E-4</v>
      </c>
      <c r="I75" s="27">
        <f t="shared" ref="I75:I106" si="37">INDEX(RfrVaBaseDKK,$B75)-INDEX(RfrNoVaBaseDKK,$B75)</f>
        <v>1.7800000000000003E-3</v>
      </c>
      <c r="J75" s="20">
        <f t="shared" ref="J75:J106" si="38">INDEX(RfrVaScenEUR,$B75)-INDEX(RfrNoVaScenEUR,$B75)</f>
        <v>3.6000000000000268E-4</v>
      </c>
      <c r="K75" s="26">
        <f t="shared" ref="K75:K106" si="39">INDEX(RfrVaScenGBP,$B75)-INDEX(RfrNoVaScenGBP,$B75)</f>
        <v>7.100000000000023E-4</v>
      </c>
      <c r="L75" s="26">
        <f t="shared" ref="L75:L106" si="40">INDEX(RfrVaScenUSD,$B75)-INDEX(RfrNoVaScenUSD,$B75)</f>
        <v>1.8400000000000014E-3</v>
      </c>
      <c r="M75" s="26">
        <f t="shared" ref="M75:M106" si="41">INDEX(RfrVaScenCHF,$B75)-INDEX(RfrNoVaScenCHF,$B75)</f>
        <v>3.5999999999999921E-4</v>
      </c>
      <c r="N75" s="26">
        <f t="shared" ref="N75:N106" si="42">INDEX(RfrVaScenJPY,$B75)-INDEX(RfrNoVaScenJPY,$B75)</f>
        <v>4.9000000000000085E-4</v>
      </c>
      <c r="O75" s="26">
        <f t="shared" ref="O75:O106" si="43">INDEX(RfrVaScenBGN,$B75)-INDEX(RfrNoVaScenBGN,$B75)</f>
        <v>0</v>
      </c>
      <c r="P75" s="27">
        <f t="shared" ref="P75:P106" si="44">INDEX(RfrVaScenDKK,$B75)-INDEX(RfrNoVaScenDKK,$B75)</f>
        <v>1.9300000000000012E-3</v>
      </c>
      <c r="R75" s="6">
        <v>65</v>
      </c>
      <c r="S75" s="32">
        <f t="shared" si="30"/>
        <v>0.23214285714285715</v>
      </c>
      <c r="T75" s="32">
        <f t="shared" si="30"/>
        <v>0.22142857142857145</v>
      </c>
    </row>
    <row r="76" spans="2:20" x14ac:dyDescent="0.25">
      <c r="B76" s="4">
        <v>66</v>
      </c>
      <c r="C76" s="19">
        <f t="shared" si="31"/>
        <v>1.899999999999992E-4</v>
      </c>
      <c r="D76" s="24">
        <f t="shared" si="32"/>
        <v>6.7000000000000046E-4</v>
      </c>
      <c r="E76" s="24">
        <f t="shared" si="33"/>
        <v>2.1200000000000004E-3</v>
      </c>
      <c r="F76" s="24">
        <f t="shared" si="34"/>
        <v>4.7000000000000167E-4</v>
      </c>
      <c r="G76" s="24">
        <f t="shared" si="35"/>
        <v>3.8000000000000186E-4</v>
      </c>
      <c r="H76" s="24">
        <f t="shared" si="36"/>
        <v>-1.1999999999999858E-4</v>
      </c>
      <c r="I76" s="25">
        <f t="shared" si="37"/>
        <v>1.7499999999999981E-3</v>
      </c>
      <c r="J76" s="19">
        <f t="shared" si="38"/>
        <v>3.4999999999999962E-4</v>
      </c>
      <c r="K76" s="24">
        <f t="shared" si="39"/>
        <v>6.9999999999999923E-4</v>
      </c>
      <c r="L76" s="24">
        <f t="shared" si="40"/>
        <v>1.8099999999999991E-3</v>
      </c>
      <c r="M76" s="24">
        <f t="shared" si="41"/>
        <v>3.4999999999999962E-4</v>
      </c>
      <c r="N76" s="24">
        <f t="shared" si="42"/>
        <v>4.9000000000000085E-4</v>
      </c>
      <c r="O76" s="24">
        <f t="shared" si="43"/>
        <v>0</v>
      </c>
      <c r="P76" s="25">
        <f t="shared" si="44"/>
        <v>1.9000000000000024E-3</v>
      </c>
      <c r="R76" s="4">
        <v>66</v>
      </c>
      <c r="S76" s="31">
        <f t="shared" si="30"/>
        <v>0.23085714285714284</v>
      </c>
      <c r="T76" s="31">
        <f t="shared" si="30"/>
        <v>0.22057142857142858</v>
      </c>
    </row>
    <row r="77" spans="2:20" x14ac:dyDescent="0.25">
      <c r="B77" s="4">
        <v>67</v>
      </c>
      <c r="C77" s="19">
        <f t="shared" si="31"/>
        <v>1.9000000000000267E-4</v>
      </c>
      <c r="D77" s="24">
        <f t="shared" si="32"/>
        <v>6.6000000000000086E-4</v>
      </c>
      <c r="E77" s="24">
        <f t="shared" si="33"/>
        <v>2.0799999999999985E-3</v>
      </c>
      <c r="F77" s="24">
        <f t="shared" si="34"/>
        <v>4.699999999999982E-4</v>
      </c>
      <c r="G77" s="24">
        <f t="shared" si="35"/>
        <v>3.699999999999988E-4</v>
      </c>
      <c r="H77" s="24">
        <f t="shared" si="36"/>
        <v>-1.1999999999999858E-4</v>
      </c>
      <c r="I77" s="25">
        <f t="shared" si="37"/>
        <v>1.7199999999999993E-3</v>
      </c>
      <c r="J77" s="19">
        <f t="shared" si="38"/>
        <v>3.4000000000000002E-4</v>
      </c>
      <c r="K77" s="24">
        <f t="shared" si="39"/>
        <v>6.8999999999999964E-4</v>
      </c>
      <c r="L77" s="24">
        <f t="shared" si="40"/>
        <v>1.7899999999999999E-3</v>
      </c>
      <c r="M77" s="24">
        <f t="shared" si="41"/>
        <v>3.4999999999999962E-4</v>
      </c>
      <c r="N77" s="24">
        <f t="shared" si="42"/>
        <v>4.7999999999999779E-4</v>
      </c>
      <c r="O77" s="24">
        <f t="shared" si="43"/>
        <v>0</v>
      </c>
      <c r="P77" s="25">
        <f t="shared" si="44"/>
        <v>1.8700000000000001E-3</v>
      </c>
      <c r="R77" s="4">
        <v>67</v>
      </c>
      <c r="S77" s="31">
        <f t="shared" si="30"/>
        <v>0.22957142857142857</v>
      </c>
      <c r="T77" s="31">
        <f t="shared" si="30"/>
        <v>0.21971428571428572</v>
      </c>
    </row>
    <row r="78" spans="2:20" x14ac:dyDescent="0.25">
      <c r="B78" s="4">
        <v>68</v>
      </c>
      <c r="C78" s="19">
        <f t="shared" si="31"/>
        <v>1.9000000000000267E-4</v>
      </c>
      <c r="D78" s="24">
        <f t="shared" si="32"/>
        <v>6.4999999999999954E-4</v>
      </c>
      <c r="E78" s="24">
        <f t="shared" si="33"/>
        <v>2.0599999999999993E-3</v>
      </c>
      <c r="F78" s="24">
        <f t="shared" si="34"/>
        <v>4.599999999999986E-4</v>
      </c>
      <c r="G78" s="24">
        <f t="shared" si="35"/>
        <v>3.699999999999988E-4</v>
      </c>
      <c r="H78" s="24">
        <f t="shared" si="36"/>
        <v>-1.1999999999999858E-4</v>
      </c>
      <c r="I78" s="25">
        <f t="shared" si="37"/>
        <v>1.6900000000000005E-3</v>
      </c>
      <c r="J78" s="19">
        <f t="shared" si="38"/>
        <v>3.4000000000000002E-4</v>
      </c>
      <c r="K78" s="24">
        <f t="shared" si="39"/>
        <v>6.8000000000000005E-4</v>
      </c>
      <c r="L78" s="24">
        <f t="shared" si="40"/>
        <v>1.7600000000000011E-3</v>
      </c>
      <c r="M78" s="24">
        <f t="shared" si="41"/>
        <v>3.4000000000000002E-4</v>
      </c>
      <c r="N78" s="24">
        <f t="shared" si="42"/>
        <v>4.7000000000000167E-4</v>
      </c>
      <c r="O78" s="24">
        <f t="shared" si="43"/>
        <v>0</v>
      </c>
      <c r="P78" s="25">
        <f t="shared" si="44"/>
        <v>1.8499999999999975E-3</v>
      </c>
      <c r="R78" s="4">
        <v>68</v>
      </c>
      <c r="S78" s="31">
        <f t="shared" si="30"/>
        <v>0.22828571428571429</v>
      </c>
      <c r="T78" s="31">
        <f t="shared" si="30"/>
        <v>0.21885714285714286</v>
      </c>
    </row>
    <row r="79" spans="2:20" x14ac:dyDescent="0.25">
      <c r="B79" s="4">
        <v>69</v>
      </c>
      <c r="C79" s="19">
        <f t="shared" si="31"/>
        <v>1.799999999999996E-4</v>
      </c>
      <c r="D79" s="24">
        <f t="shared" si="32"/>
        <v>6.3999999999999994E-4</v>
      </c>
      <c r="E79" s="24">
        <f t="shared" si="33"/>
        <v>2.0300000000000006E-3</v>
      </c>
      <c r="F79" s="24">
        <f t="shared" si="34"/>
        <v>4.5000000000000248E-4</v>
      </c>
      <c r="G79" s="24">
        <f t="shared" si="35"/>
        <v>3.6000000000000268E-4</v>
      </c>
      <c r="H79" s="24">
        <f t="shared" si="36"/>
        <v>-1.0999999999999899E-4</v>
      </c>
      <c r="I79" s="25">
        <f t="shared" si="37"/>
        <v>1.6700000000000013E-3</v>
      </c>
      <c r="J79" s="19">
        <f t="shared" si="38"/>
        <v>3.3000000000000043E-4</v>
      </c>
      <c r="K79" s="24">
        <f t="shared" si="39"/>
        <v>6.8000000000000005E-4</v>
      </c>
      <c r="L79" s="24">
        <f t="shared" si="40"/>
        <v>1.7399999999999985E-3</v>
      </c>
      <c r="M79" s="24">
        <f t="shared" si="41"/>
        <v>3.4000000000000002E-4</v>
      </c>
      <c r="N79" s="24">
        <f t="shared" si="42"/>
        <v>4.699999999999982E-4</v>
      </c>
      <c r="O79" s="24">
        <f t="shared" si="43"/>
        <v>0</v>
      </c>
      <c r="P79" s="25">
        <f t="shared" si="44"/>
        <v>1.8199999999999987E-3</v>
      </c>
      <c r="R79" s="4">
        <v>69</v>
      </c>
      <c r="S79" s="31">
        <f t="shared" si="30"/>
        <v>0.22700000000000001</v>
      </c>
      <c r="T79" s="31">
        <f t="shared" si="30"/>
        <v>0.218</v>
      </c>
    </row>
    <row r="80" spans="2:20" x14ac:dyDescent="0.25">
      <c r="B80" s="6">
        <v>70</v>
      </c>
      <c r="C80" s="20">
        <f t="shared" si="31"/>
        <v>1.9000000000000267E-4</v>
      </c>
      <c r="D80" s="26">
        <f t="shared" si="32"/>
        <v>6.2999999999999862E-4</v>
      </c>
      <c r="E80" s="26">
        <f t="shared" si="33"/>
        <v>2.0000000000000018E-3</v>
      </c>
      <c r="F80" s="26">
        <f t="shared" si="34"/>
        <v>4.4999999999999901E-4</v>
      </c>
      <c r="G80" s="26">
        <f t="shared" si="35"/>
        <v>3.5999999999999921E-4</v>
      </c>
      <c r="H80" s="26">
        <f t="shared" si="36"/>
        <v>-1.0999999999999899E-4</v>
      </c>
      <c r="I80" s="27">
        <f t="shared" si="37"/>
        <v>1.6399999999999991E-3</v>
      </c>
      <c r="J80" s="20">
        <f t="shared" si="38"/>
        <v>3.3000000000000043E-4</v>
      </c>
      <c r="K80" s="26">
        <f t="shared" si="39"/>
        <v>6.6000000000000086E-4</v>
      </c>
      <c r="L80" s="26">
        <f t="shared" si="40"/>
        <v>1.7099999999999997E-3</v>
      </c>
      <c r="M80" s="26">
        <f t="shared" si="41"/>
        <v>3.3000000000000043E-4</v>
      </c>
      <c r="N80" s="26">
        <f t="shared" si="42"/>
        <v>4.6000000000000207E-4</v>
      </c>
      <c r="O80" s="26">
        <f t="shared" si="43"/>
        <v>0</v>
      </c>
      <c r="P80" s="27">
        <f t="shared" si="44"/>
        <v>1.7899999999999999E-3</v>
      </c>
      <c r="R80" s="6">
        <v>70</v>
      </c>
      <c r="S80" s="32">
        <f t="shared" si="30"/>
        <v>0.2257142857142857</v>
      </c>
      <c r="T80" s="32">
        <f t="shared" si="30"/>
        <v>0.21714285714285714</v>
      </c>
    </row>
    <row r="81" spans="2:20" x14ac:dyDescent="0.25">
      <c r="B81" s="4">
        <v>71</v>
      </c>
      <c r="C81" s="19">
        <f t="shared" si="31"/>
        <v>1.799999999999996E-4</v>
      </c>
      <c r="D81" s="24">
        <f t="shared" si="32"/>
        <v>6.1999999999999902E-4</v>
      </c>
      <c r="E81" s="24">
        <f t="shared" si="33"/>
        <v>1.9799999999999991E-3</v>
      </c>
      <c r="F81" s="24">
        <f t="shared" si="34"/>
        <v>4.3999999999999942E-4</v>
      </c>
      <c r="G81" s="24">
        <f t="shared" si="35"/>
        <v>3.4999999999999962E-4</v>
      </c>
      <c r="H81" s="24">
        <f t="shared" si="36"/>
        <v>-1.0999999999999899E-4</v>
      </c>
      <c r="I81" s="25">
        <f t="shared" si="37"/>
        <v>1.6299999999999995E-3</v>
      </c>
      <c r="J81" s="19">
        <f t="shared" si="38"/>
        <v>3.2000000000000084E-4</v>
      </c>
      <c r="K81" s="24">
        <f t="shared" si="39"/>
        <v>6.5000000000000127E-4</v>
      </c>
      <c r="L81" s="24">
        <f t="shared" si="40"/>
        <v>1.6900000000000005E-3</v>
      </c>
      <c r="M81" s="24">
        <f t="shared" si="41"/>
        <v>3.3000000000000043E-4</v>
      </c>
      <c r="N81" s="24">
        <f t="shared" si="42"/>
        <v>4.599999999999986E-4</v>
      </c>
      <c r="O81" s="24">
        <f t="shared" si="43"/>
        <v>0</v>
      </c>
      <c r="P81" s="25">
        <f t="shared" si="44"/>
        <v>1.7699999999999973E-3</v>
      </c>
      <c r="R81" s="4">
        <v>71</v>
      </c>
      <c r="S81" s="31">
        <f t="shared" si="30"/>
        <v>0.22442857142857142</v>
      </c>
      <c r="T81" s="31">
        <f t="shared" si="30"/>
        <v>0.2162857142857143</v>
      </c>
    </row>
    <row r="82" spans="2:20" x14ac:dyDescent="0.25">
      <c r="B82" s="4">
        <v>72</v>
      </c>
      <c r="C82" s="19">
        <f t="shared" si="31"/>
        <v>1.7000000000000001E-4</v>
      </c>
      <c r="D82" s="24">
        <f t="shared" si="32"/>
        <v>6.1999999999999902E-4</v>
      </c>
      <c r="E82" s="24">
        <f t="shared" si="33"/>
        <v>1.9500000000000003E-3</v>
      </c>
      <c r="F82" s="24">
        <f t="shared" si="34"/>
        <v>4.2999999999999983E-4</v>
      </c>
      <c r="G82" s="24">
        <f t="shared" si="35"/>
        <v>3.4999999999999962E-4</v>
      </c>
      <c r="H82" s="24">
        <f t="shared" si="36"/>
        <v>-1.0999999999999899E-4</v>
      </c>
      <c r="I82" s="25">
        <f t="shared" si="37"/>
        <v>1.6000000000000007E-3</v>
      </c>
      <c r="J82" s="19">
        <f t="shared" si="38"/>
        <v>3.2000000000000084E-4</v>
      </c>
      <c r="K82" s="24">
        <f t="shared" si="39"/>
        <v>6.499999999999978E-4</v>
      </c>
      <c r="L82" s="24">
        <f t="shared" si="40"/>
        <v>1.6599999999999983E-3</v>
      </c>
      <c r="M82" s="24">
        <f t="shared" si="41"/>
        <v>3.2000000000000084E-4</v>
      </c>
      <c r="N82" s="24">
        <f t="shared" si="42"/>
        <v>4.4999999999999901E-4</v>
      </c>
      <c r="O82" s="24">
        <f t="shared" si="43"/>
        <v>0</v>
      </c>
      <c r="P82" s="25">
        <f t="shared" si="44"/>
        <v>1.7399999999999985E-3</v>
      </c>
      <c r="R82" s="4">
        <v>72</v>
      </c>
      <c r="S82" s="31">
        <f t="shared" si="30"/>
        <v>0.22314285714285714</v>
      </c>
      <c r="T82" s="31">
        <f t="shared" si="30"/>
        <v>0.21542857142857144</v>
      </c>
    </row>
    <row r="83" spans="2:20" x14ac:dyDescent="0.25">
      <c r="B83" s="4">
        <v>73</v>
      </c>
      <c r="C83" s="19">
        <f t="shared" si="31"/>
        <v>1.799999999999996E-4</v>
      </c>
      <c r="D83" s="24">
        <f t="shared" si="32"/>
        <v>6.0999999999999943E-4</v>
      </c>
      <c r="E83" s="24">
        <f t="shared" si="33"/>
        <v>1.9200000000000016E-3</v>
      </c>
      <c r="F83" s="24">
        <f t="shared" si="34"/>
        <v>4.2000000000000023E-4</v>
      </c>
      <c r="G83" s="24">
        <f t="shared" si="35"/>
        <v>3.4000000000000002E-4</v>
      </c>
      <c r="H83" s="24">
        <f t="shared" si="36"/>
        <v>-1.0999999999999899E-4</v>
      </c>
      <c r="I83" s="25">
        <f t="shared" si="37"/>
        <v>1.5799999999999981E-3</v>
      </c>
      <c r="J83" s="19">
        <f t="shared" si="38"/>
        <v>3.2000000000000084E-4</v>
      </c>
      <c r="K83" s="24">
        <f t="shared" si="39"/>
        <v>6.3999999999999821E-4</v>
      </c>
      <c r="L83" s="24">
        <f t="shared" si="40"/>
        <v>1.6399999999999991E-3</v>
      </c>
      <c r="M83" s="24">
        <f t="shared" si="41"/>
        <v>3.1999999999999737E-4</v>
      </c>
      <c r="N83" s="24">
        <f t="shared" si="42"/>
        <v>4.3999999999999942E-4</v>
      </c>
      <c r="O83" s="24">
        <f t="shared" si="43"/>
        <v>0</v>
      </c>
      <c r="P83" s="25">
        <f t="shared" si="44"/>
        <v>1.7199999999999993E-3</v>
      </c>
      <c r="R83" s="4">
        <v>73</v>
      </c>
      <c r="S83" s="31">
        <f t="shared" si="30"/>
        <v>0.22185714285714286</v>
      </c>
      <c r="T83" s="31">
        <f t="shared" si="30"/>
        <v>0.21457142857142858</v>
      </c>
    </row>
    <row r="84" spans="2:20" x14ac:dyDescent="0.25">
      <c r="B84" s="4">
        <v>74</v>
      </c>
      <c r="C84" s="19">
        <f t="shared" si="31"/>
        <v>1.7000000000000001E-4</v>
      </c>
      <c r="D84" s="24">
        <f t="shared" si="32"/>
        <v>5.9999999999999984E-4</v>
      </c>
      <c r="E84" s="24">
        <f t="shared" si="33"/>
        <v>1.8999999999999989E-3</v>
      </c>
      <c r="F84" s="24">
        <f t="shared" si="34"/>
        <v>4.2999999999999983E-4</v>
      </c>
      <c r="G84" s="24">
        <f t="shared" si="35"/>
        <v>3.4000000000000002E-4</v>
      </c>
      <c r="H84" s="24">
        <f t="shared" si="36"/>
        <v>-9.9999999999999395E-5</v>
      </c>
      <c r="I84" s="25">
        <f t="shared" si="37"/>
        <v>1.5600000000000024E-3</v>
      </c>
      <c r="J84" s="19">
        <f t="shared" si="38"/>
        <v>3.0999999999999778E-4</v>
      </c>
      <c r="K84" s="24">
        <f t="shared" si="39"/>
        <v>6.2999999999999862E-4</v>
      </c>
      <c r="L84" s="24">
        <f t="shared" si="40"/>
        <v>1.6100000000000003E-3</v>
      </c>
      <c r="M84" s="24">
        <f t="shared" si="41"/>
        <v>3.2000000000000084E-4</v>
      </c>
      <c r="N84" s="24">
        <f t="shared" si="42"/>
        <v>4.3999999999999942E-4</v>
      </c>
      <c r="O84" s="24">
        <f t="shared" si="43"/>
        <v>0</v>
      </c>
      <c r="P84" s="25">
        <f t="shared" si="44"/>
        <v>1.7000000000000001E-3</v>
      </c>
      <c r="R84" s="4">
        <v>74</v>
      </c>
      <c r="S84" s="31">
        <f t="shared" si="30"/>
        <v>0.22057142857142858</v>
      </c>
      <c r="T84" s="31">
        <f t="shared" si="30"/>
        <v>0.21371428571428572</v>
      </c>
    </row>
    <row r="85" spans="2:20" x14ac:dyDescent="0.25">
      <c r="B85" s="6">
        <v>75</v>
      </c>
      <c r="C85" s="20">
        <f t="shared" si="31"/>
        <v>1.7000000000000001E-4</v>
      </c>
      <c r="D85" s="26">
        <f t="shared" si="32"/>
        <v>5.9999999999999984E-4</v>
      </c>
      <c r="E85" s="26">
        <f t="shared" si="33"/>
        <v>1.8700000000000001E-3</v>
      </c>
      <c r="F85" s="26">
        <f t="shared" si="34"/>
        <v>4.1000000000000064E-4</v>
      </c>
      <c r="G85" s="26">
        <f t="shared" si="35"/>
        <v>3.3000000000000043E-4</v>
      </c>
      <c r="H85" s="26">
        <f t="shared" si="36"/>
        <v>-1.0000000000000286E-4</v>
      </c>
      <c r="I85" s="27">
        <f t="shared" si="37"/>
        <v>1.5399999999999997E-3</v>
      </c>
      <c r="J85" s="20">
        <f t="shared" si="38"/>
        <v>3.0999999999999778E-4</v>
      </c>
      <c r="K85" s="26">
        <f t="shared" si="39"/>
        <v>6.1999999999999902E-4</v>
      </c>
      <c r="L85" s="26">
        <f t="shared" si="40"/>
        <v>1.5999999999999973E-3</v>
      </c>
      <c r="M85" s="26">
        <f t="shared" si="41"/>
        <v>3.1000000000000125E-4</v>
      </c>
      <c r="N85" s="26">
        <f t="shared" si="42"/>
        <v>4.2999999999999983E-4</v>
      </c>
      <c r="O85" s="26">
        <f t="shared" si="43"/>
        <v>0</v>
      </c>
      <c r="P85" s="27">
        <f t="shared" si="44"/>
        <v>1.6700000000000013E-3</v>
      </c>
      <c r="R85" s="6">
        <v>75</v>
      </c>
      <c r="S85" s="32">
        <f t="shared" si="30"/>
        <v>0.21928571428571431</v>
      </c>
      <c r="T85" s="32">
        <f t="shared" si="30"/>
        <v>0.21285714285714286</v>
      </c>
    </row>
    <row r="86" spans="2:20" x14ac:dyDescent="0.25">
      <c r="B86" s="4">
        <v>76</v>
      </c>
      <c r="C86" s="19">
        <f t="shared" si="31"/>
        <v>1.7000000000000001E-4</v>
      </c>
      <c r="D86" s="24">
        <f t="shared" si="32"/>
        <v>5.9000000000000025E-4</v>
      </c>
      <c r="E86" s="24">
        <f t="shared" si="33"/>
        <v>1.8499999999999975E-3</v>
      </c>
      <c r="F86" s="24">
        <f t="shared" si="34"/>
        <v>4.1000000000000064E-4</v>
      </c>
      <c r="G86" s="24">
        <f t="shared" si="35"/>
        <v>3.2999999999999696E-4</v>
      </c>
      <c r="H86" s="24">
        <f t="shared" si="36"/>
        <v>-9.9999999999999395E-5</v>
      </c>
      <c r="I86" s="25">
        <f t="shared" si="37"/>
        <v>1.5200000000000005E-3</v>
      </c>
      <c r="J86" s="19">
        <f t="shared" si="38"/>
        <v>3.0000000000000165E-4</v>
      </c>
      <c r="K86" s="24">
        <f t="shared" si="39"/>
        <v>6.0999999999999943E-4</v>
      </c>
      <c r="L86" s="24">
        <f t="shared" si="40"/>
        <v>1.5699999999999985E-3</v>
      </c>
      <c r="M86" s="24">
        <f t="shared" si="41"/>
        <v>3.1000000000000125E-4</v>
      </c>
      <c r="N86" s="24">
        <f t="shared" si="42"/>
        <v>4.2999999999999983E-4</v>
      </c>
      <c r="O86" s="24">
        <f t="shared" si="43"/>
        <v>0</v>
      </c>
      <c r="P86" s="25">
        <f t="shared" si="44"/>
        <v>1.6599999999999983E-3</v>
      </c>
      <c r="R86" s="4">
        <v>76</v>
      </c>
      <c r="S86" s="31">
        <f t="shared" si="30"/>
        <v>0.218</v>
      </c>
      <c r="T86" s="31">
        <f t="shared" si="30"/>
        <v>0.21200000000000002</v>
      </c>
    </row>
    <row r="87" spans="2:20" x14ac:dyDescent="0.25">
      <c r="B87" s="4">
        <v>77</v>
      </c>
      <c r="C87" s="19">
        <f t="shared" si="31"/>
        <v>1.7000000000000001E-4</v>
      </c>
      <c r="D87" s="24">
        <f t="shared" si="32"/>
        <v>5.8000000000000065E-4</v>
      </c>
      <c r="E87" s="24">
        <f t="shared" si="33"/>
        <v>1.8300000000000018E-3</v>
      </c>
      <c r="F87" s="24">
        <f t="shared" si="34"/>
        <v>3.9999999999999758E-4</v>
      </c>
      <c r="G87" s="24">
        <f t="shared" si="35"/>
        <v>3.2999999999999696E-4</v>
      </c>
      <c r="H87" s="24">
        <f t="shared" si="36"/>
        <v>-8.9999999999999802E-5</v>
      </c>
      <c r="I87" s="25">
        <f t="shared" si="37"/>
        <v>1.5000000000000013E-3</v>
      </c>
      <c r="J87" s="19">
        <f t="shared" si="38"/>
        <v>2.9999999999999818E-4</v>
      </c>
      <c r="K87" s="24">
        <f t="shared" si="39"/>
        <v>5.9999999999999984E-4</v>
      </c>
      <c r="L87" s="24">
        <f t="shared" si="40"/>
        <v>1.5499999999999993E-3</v>
      </c>
      <c r="M87" s="24">
        <f t="shared" si="41"/>
        <v>3.0000000000000165E-4</v>
      </c>
      <c r="N87" s="24">
        <f t="shared" si="42"/>
        <v>4.2000000000000023E-4</v>
      </c>
      <c r="O87" s="24">
        <f t="shared" si="43"/>
        <v>0</v>
      </c>
      <c r="P87" s="25">
        <f t="shared" si="44"/>
        <v>1.6299999999999995E-3</v>
      </c>
      <c r="R87" s="4">
        <v>77</v>
      </c>
      <c r="S87" s="31">
        <f t="shared" si="30"/>
        <v>0.21671428571428572</v>
      </c>
      <c r="T87" s="31">
        <f t="shared" si="30"/>
        <v>0.21114285714285716</v>
      </c>
    </row>
    <row r="88" spans="2:20" x14ac:dyDescent="0.25">
      <c r="B88" s="4">
        <v>78</v>
      </c>
      <c r="C88" s="19">
        <f t="shared" si="31"/>
        <v>1.6000000000000042E-4</v>
      </c>
      <c r="D88" s="24">
        <f t="shared" si="32"/>
        <v>5.8000000000000065E-4</v>
      </c>
      <c r="E88" s="24">
        <f t="shared" si="33"/>
        <v>1.8099999999999991E-3</v>
      </c>
      <c r="F88" s="24">
        <f t="shared" si="34"/>
        <v>4.0000000000000105E-4</v>
      </c>
      <c r="G88" s="24">
        <f t="shared" si="35"/>
        <v>3.2999999999999696E-4</v>
      </c>
      <c r="H88" s="24">
        <f t="shared" si="36"/>
        <v>-9.9999999999999395E-5</v>
      </c>
      <c r="I88" s="25">
        <f t="shared" si="37"/>
        <v>1.4799999999999987E-3</v>
      </c>
      <c r="J88" s="19">
        <f t="shared" si="38"/>
        <v>2.9999999999999818E-4</v>
      </c>
      <c r="K88" s="24">
        <f t="shared" si="39"/>
        <v>5.9000000000000025E-4</v>
      </c>
      <c r="L88" s="24">
        <f t="shared" si="40"/>
        <v>1.5300000000000001E-3</v>
      </c>
      <c r="M88" s="24">
        <f t="shared" si="41"/>
        <v>2.9999999999999818E-4</v>
      </c>
      <c r="N88" s="24">
        <f t="shared" si="42"/>
        <v>4.2000000000000023E-4</v>
      </c>
      <c r="O88" s="24">
        <f t="shared" si="43"/>
        <v>0</v>
      </c>
      <c r="P88" s="25">
        <f t="shared" si="44"/>
        <v>1.6100000000000003E-3</v>
      </c>
      <c r="R88" s="4">
        <v>78</v>
      </c>
      <c r="S88" s="31">
        <f t="shared" si="30"/>
        <v>0.21542857142857144</v>
      </c>
      <c r="T88" s="31">
        <f t="shared" si="30"/>
        <v>0.2102857142857143</v>
      </c>
    </row>
    <row r="89" spans="2:20" x14ac:dyDescent="0.25">
      <c r="B89" s="4">
        <v>79</v>
      </c>
      <c r="C89" s="19">
        <f t="shared" si="31"/>
        <v>1.6000000000000042E-4</v>
      </c>
      <c r="D89" s="24">
        <f t="shared" si="32"/>
        <v>5.7000000000000106E-4</v>
      </c>
      <c r="E89" s="24">
        <f t="shared" si="33"/>
        <v>1.7800000000000003E-3</v>
      </c>
      <c r="F89" s="24">
        <f t="shared" si="34"/>
        <v>4.0000000000000105E-4</v>
      </c>
      <c r="G89" s="24">
        <f t="shared" si="35"/>
        <v>3.1999999999999737E-4</v>
      </c>
      <c r="H89" s="24">
        <f t="shared" si="36"/>
        <v>-9.9999999999999395E-5</v>
      </c>
      <c r="I89" s="25">
        <f t="shared" si="37"/>
        <v>1.4599999999999995E-3</v>
      </c>
      <c r="J89" s="19">
        <f t="shared" si="38"/>
        <v>2.9000000000000206E-4</v>
      </c>
      <c r="K89" s="24">
        <f t="shared" si="39"/>
        <v>5.9000000000000025E-4</v>
      </c>
      <c r="L89" s="24">
        <f t="shared" si="40"/>
        <v>1.5200000000000005E-3</v>
      </c>
      <c r="M89" s="24">
        <f t="shared" si="41"/>
        <v>2.9999999999999818E-4</v>
      </c>
      <c r="N89" s="24">
        <f t="shared" si="42"/>
        <v>4.1000000000000064E-4</v>
      </c>
      <c r="O89" s="24">
        <f t="shared" si="43"/>
        <v>0</v>
      </c>
      <c r="P89" s="25">
        <f t="shared" si="44"/>
        <v>1.5899999999999977E-3</v>
      </c>
      <c r="R89" s="4">
        <v>79</v>
      </c>
      <c r="S89" s="31">
        <f t="shared" si="30"/>
        <v>0.21414285714285713</v>
      </c>
      <c r="T89" s="31">
        <f t="shared" si="30"/>
        <v>0.20942857142857144</v>
      </c>
    </row>
    <row r="90" spans="2:20" x14ac:dyDescent="0.25">
      <c r="B90" s="6">
        <v>80</v>
      </c>
      <c r="C90" s="20">
        <f t="shared" si="31"/>
        <v>1.5999999999999695E-4</v>
      </c>
      <c r="D90" s="26">
        <f t="shared" si="32"/>
        <v>5.4999999999999841E-4</v>
      </c>
      <c r="E90" s="26">
        <f t="shared" si="33"/>
        <v>1.7600000000000011E-3</v>
      </c>
      <c r="F90" s="26">
        <f t="shared" si="34"/>
        <v>3.9000000000000146E-4</v>
      </c>
      <c r="G90" s="26">
        <f t="shared" si="35"/>
        <v>3.0999999999999778E-4</v>
      </c>
      <c r="H90" s="26">
        <f t="shared" si="36"/>
        <v>-1.0000000000000286E-4</v>
      </c>
      <c r="I90" s="27">
        <f t="shared" si="37"/>
        <v>1.4499999999999999E-3</v>
      </c>
      <c r="J90" s="20">
        <f t="shared" si="38"/>
        <v>2.8999999999999859E-4</v>
      </c>
      <c r="K90" s="26">
        <f t="shared" si="39"/>
        <v>5.8000000000000065E-4</v>
      </c>
      <c r="L90" s="26">
        <f t="shared" si="40"/>
        <v>1.5000000000000013E-3</v>
      </c>
      <c r="M90" s="26">
        <f t="shared" si="41"/>
        <v>2.9999999999999818E-4</v>
      </c>
      <c r="N90" s="26">
        <f t="shared" si="42"/>
        <v>4.1000000000000064E-4</v>
      </c>
      <c r="O90" s="26">
        <f t="shared" si="43"/>
        <v>0</v>
      </c>
      <c r="P90" s="27">
        <f t="shared" si="44"/>
        <v>1.5700000000000019E-3</v>
      </c>
      <c r="R90" s="6">
        <v>80</v>
      </c>
      <c r="S90" s="32">
        <f t="shared" si="30"/>
        <v>0.21285714285714286</v>
      </c>
      <c r="T90" s="32">
        <f t="shared" si="30"/>
        <v>0.20857142857142857</v>
      </c>
    </row>
    <row r="91" spans="2:20" x14ac:dyDescent="0.25">
      <c r="B91" s="4">
        <v>81</v>
      </c>
      <c r="C91" s="19">
        <f t="shared" si="31"/>
        <v>1.6000000000000042E-4</v>
      </c>
      <c r="D91" s="24">
        <f t="shared" si="32"/>
        <v>5.5000000000000188E-4</v>
      </c>
      <c r="E91" s="24">
        <f t="shared" si="33"/>
        <v>1.740000000000002E-3</v>
      </c>
      <c r="F91" s="24">
        <f t="shared" si="34"/>
        <v>3.7999999999999839E-4</v>
      </c>
      <c r="G91" s="24">
        <f t="shared" si="35"/>
        <v>3.1000000000000125E-4</v>
      </c>
      <c r="H91" s="24">
        <f t="shared" si="36"/>
        <v>-9.9999999999999395E-5</v>
      </c>
      <c r="I91" s="25">
        <f t="shared" si="37"/>
        <v>1.4299999999999972E-3</v>
      </c>
      <c r="J91" s="19">
        <f t="shared" si="38"/>
        <v>2.8000000000000247E-4</v>
      </c>
      <c r="K91" s="24">
        <f t="shared" si="39"/>
        <v>5.7000000000000106E-4</v>
      </c>
      <c r="L91" s="24">
        <f t="shared" si="40"/>
        <v>1.4700000000000026E-3</v>
      </c>
      <c r="M91" s="24">
        <f t="shared" si="41"/>
        <v>2.8999999999999859E-4</v>
      </c>
      <c r="N91" s="24">
        <f t="shared" si="42"/>
        <v>4.0000000000000105E-4</v>
      </c>
      <c r="O91" s="24">
        <f t="shared" si="43"/>
        <v>0</v>
      </c>
      <c r="P91" s="25">
        <f t="shared" si="44"/>
        <v>1.5499999999999993E-3</v>
      </c>
      <c r="R91" s="4">
        <v>81</v>
      </c>
      <c r="S91" s="31">
        <f t="shared" ref="S91:T99" si="45">S$30-(S$30-S$100)*($R91-$R$30)/($R$100-$R$30)</f>
        <v>0.21157142857142858</v>
      </c>
      <c r="T91" s="31">
        <f t="shared" si="45"/>
        <v>0.20771428571428574</v>
      </c>
    </row>
    <row r="92" spans="2:20" x14ac:dyDescent="0.25">
      <c r="B92" s="4">
        <v>82</v>
      </c>
      <c r="C92" s="19">
        <f t="shared" si="31"/>
        <v>1.6000000000000042E-4</v>
      </c>
      <c r="D92" s="24">
        <f t="shared" si="32"/>
        <v>5.3999999999999881E-4</v>
      </c>
      <c r="E92" s="24">
        <f t="shared" si="33"/>
        <v>1.7199999999999993E-3</v>
      </c>
      <c r="F92" s="24">
        <f t="shared" si="34"/>
        <v>3.7999999999999839E-4</v>
      </c>
      <c r="G92" s="24">
        <f t="shared" si="35"/>
        <v>3.0000000000000165E-4</v>
      </c>
      <c r="H92" s="24">
        <f t="shared" si="36"/>
        <v>-8.9999999999999802E-5</v>
      </c>
      <c r="I92" s="25">
        <f t="shared" si="37"/>
        <v>1.4100000000000015E-3</v>
      </c>
      <c r="J92" s="19">
        <f t="shared" si="38"/>
        <v>2.79999999999999E-4</v>
      </c>
      <c r="K92" s="24">
        <f t="shared" si="39"/>
        <v>5.7000000000000106E-4</v>
      </c>
      <c r="L92" s="24">
        <f t="shared" si="40"/>
        <v>1.4599999999999995E-3</v>
      </c>
      <c r="M92" s="24">
        <f t="shared" si="41"/>
        <v>2.79999999999999E-4</v>
      </c>
      <c r="N92" s="24">
        <f t="shared" si="42"/>
        <v>3.8999999999999799E-4</v>
      </c>
      <c r="O92" s="24">
        <f t="shared" si="43"/>
        <v>0</v>
      </c>
      <c r="P92" s="25">
        <f t="shared" si="44"/>
        <v>1.5399999999999997E-3</v>
      </c>
      <c r="R92" s="4">
        <v>82</v>
      </c>
      <c r="S92" s="31">
        <f t="shared" si="45"/>
        <v>0.2102857142857143</v>
      </c>
      <c r="T92" s="31">
        <f t="shared" si="45"/>
        <v>0.20685714285714288</v>
      </c>
    </row>
    <row r="93" spans="2:20" x14ac:dyDescent="0.25">
      <c r="B93" s="4">
        <v>83</v>
      </c>
      <c r="C93" s="19">
        <f t="shared" si="31"/>
        <v>1.6000000000000042E-4</v>
      </c>
      <c r="D93" s="24">
        <f t="shared" si="32"/>
        <v>5.4000000000000228E-4</v>
      </c>
      <c r="E93" s="24">
        <f t="shared" si="33"/>
        <v>1.7000000000000001E-3</v>
      </c>
      <c r="F93" s="24">
        <f t="shared" si="34"/>
        <v>3.8000000000000186E-4</v>
      </c>
      <c r="G93" s="24">
        <f t="shared" si="35"/>
        <v>3.0000000000000165E-4</v>
      </c>
      <c r="H93" s="24">
        <f t="shared" si="36"/>
        <v>-8.9999999999999802E-5</v>
      </c>
      <c r="I93" s="25">
        <f t="shared" si="37"/>
        <v>1.4000000000000019E-3</v>
      </c>
      <c r="J93" s="19">
        <f t="shared" si="38"/>
        <v>2.8000000000000247E-4</v>
      </c>
      <c r="K93" s="24">
        <f t="shared" si="39"/>
        <v>5.59999999999998E-4</v>
      </c>
      <c r="L93" s="24">
        <f t="shared" si="40"/>
        <v>1.4400000000000003E-3</v>
      </c>
      <c r="M93" s="24">
        <f t="shared" si="41"/>
        <v>2.8999999999999859E-4</v>
      </c>
      <c r="N93" s="24">
        <f t="shared" si="42"/>
        <v>3.9000000000000146E-4</v>
      </c>
      <c r="O93" s="24">
        <f t="shared" si="43"/>
        <v>0</v>
      </c>
      <c r="P93" s="25">
        <f t="shared" si="44"/>
        <v>1.5100000000000009E-3</v>
      </c>
      <c r="R93" s="4">
        <v>83</v>
      </c>
      <c r="S93" s="31">
        <f t="shared" si="45"/>
        <v>0.20900000000000002</v>
      </c>
      <c r="T93" s="31">
        <f t="shared" si="45"/>
        <v>0.20600000000000002</v>
      </c>
    </row>
    <row r="94" spans="2:20" x14ac:dyDescent="0.25">
      <c r="B94" s="4">
        <v>84</v>
      </c>
      <c r="C94" s="19">
        <f t="shared" si="31"/>
        <v>1.5000000000000083E-4</v>
      </c>
      <c r="D94" s="24">
        <f t="shared" si="32"/>
        <v>5.2999999999999922E-4</v>
      </c>
      <c r="E94" s="24">
        <f t="shared" si="33"/>
        <v>1.6800000000000009E-3</v>
      </c>
      <c r="F94" s="24">
        <f t="shared" si="34"/>
        <v>3.7000000000000227E-4</v>
      </c>
      <c r="G94" s="24">
        <f t="shared" si="35"/>
        <v>2.9999999999999818E-4</v>
      </c>
      <c r="H94" s="24">
        <f t="shared" si="36"/>
        <v>-8.9999999999999802E-5</v>
      </c>
      <c r="I94" s="25">
        <f t="shared" si="37"/>
        <v>1.3799999999999993E-3</v>
      </c>
      <c r="J94" s="19">
        <f t="shared" si="38"/>
        <v>2.6999999999999941E-4</v>
      </c>
      <c r="K94" s="24">
        <f t="shared" si="39"/>
        <v>5.5000000000000188E-4</v>
      </c>
      <c r="L94" s="24">
        <f t="shared" si="40"/>
        <v>1.4199999999999977E-3</v>
      </c>
      <c r="M94" s="24">
        <f t="shared" si="41"/>
        <v>2.79999999999999E-4</v>
      </c>
      <c r="N94" s="24">
        <f t="shared" si="42"/>
        <v>3.8000000000000186E-4</v>
      </c>
      <c r="O94" s="24">
        <f t="shared" si="43"/>
        <v>0</v>
      </c>
      <c r="P94" s="25">
        <f t="shared" si="44"/>
        <v>1.5000000000000013E-3</v>
      </c>
      <c r="R94" s="4">
        <v>84</v>
      </c>
      <c r="S94" s="31">
        <f t="shared" si="45"/>
        <v>0.20771428571428574</v>
      </c>
      <c r="T94" s="31">
        <f t="shared" si="45"/>
        <v>0.20514285714285715</v>
      </c>
    </row>
    <row r="95" spans="2:20" x14ac:dyDescent="0.25">
      <c r="B95" s="6">
        <v>85</v>
      </c>
      <c r="C95" s="20">
        <f t="shared" si="31"/>
        <v>1.4999999999999736E-4</v>
      </c>
      <c r="D95" s="26">
        <f t="shared" si="32"/>
        <v>5.1999999999999963E-4</v>
      </c>
      <c r="E95" s="26">
        <f t="shared" si="33"/>
        <v>1.6600000000000018E-3</v>
      </c>
      <c r="F95" s="26">
        <f t="shared" si="34"/>
        <v>3.7000000000000227E-4</v>
      </c>
      <c r="G95" s="26">
        <f t="shared" si="35"/>
        <v>2.8999999999999859E-4</v>
      </c>
      <c r="H95" s="26">
        <f t="shared" si="36"/>
        <v>-8.9999999999999802E-5</v>
      </c>
      <c r="I95" s="27">
        <f t="shared" si="37"/>
        <v>1.3600000000000001E-3</v>
      </c>
      <c r="J95" s="20">
        <f t="shared" si="38"/>
        <v>2.6999999999999941E-4</v>
      </c>
      <c r="K95" s="26">
        <f t="shared" si="39"/>
        <v>5.4999999999999841E-4</v>
      </c>
      <c r="L95" s="26">
        <f t="shared" si="40"/>
        <v>1.4100000000000015E-3</v>
      </c>
      <c r="M95" s="26">
        <f t="shared" si="41"/>
        <v>2.6999999999999941E-4</v>
      </c>
      <c r="N95" s="26">
        <f t="shared" si="42"/>
        <v>3.7999999999999839E-4</v>
      </c>
      <c r="O95" s="26">
        <f t="shared" si="43"/>
        <v>0</v>
      </c>
      <c r="P95" s="27">
        <f t="shared" si="44"/>
        <v>1.4799999999999987E-3</v>
      </c>
      <c r="R95" s="6">
        <v>85</v>
      </c>
      <c r="S95" s="32">
        <f t="shared" si="45"/>
        <v>0.20642857142857143</v>
      </c>
      <c r="T95" s="32">
        <f t="shared" si="45"/>
        <v>0.20428571428571429</v>
      </c>
    </row>
    <row r="96" spans="2:20" x14ac:dyDescent="0.25">
      <c r="B96" s="4">
        <v>86</v>
      </c>
      <c r="C96" s="19">
        <f t="shared" si="31"/>
        <v>1.5000000000000083E-4</v>
      </c>
      <c r="D96" s="24">
        <f t="shared" si="32"/>
        <v>5.1999999999999963E-4</v>
      </c>
      <c r="E96" s="24">
        <f t="shared" si="33"/>
        <v>1.6399999999999991E-3</v>
      </c>
      <c r="F96" s="24">
        <f t="shared" si="34"/>
        <v>3.7000000000000227E-4</v>
      </c>
      <c r="G96" s="24">
        <f t="shared" si="35"/>
        <v>2.9000000000000206E-4</v>
      </c>
      <c r="H96" s="24">
        <f t="shared" si="36"/>
        <v>-8.9999999999999802E-5</v>
      </c>
      <c r="I96" s="25">
        <f t="shared" si="37"/>
        <v>1.3399999999999974E-3</v>
      </c>
      <c r="J96" s="19">
        <f t="shared" si="38"/>
        <v>2.7000000000000288E-4</v>
      </c>
      <c r="K96" s="24">
        <f t="shared" si="39"/>
        <v>5.4000000000000228E-4</v>
      </c>
      <c r="L96" s="24">
        <f t="shared" si="40"/>
        <v>1.3900000000000023E-3</v>
      </c>
      <c r="M96" s="24">
        <f t="shared" si="41"/>
        <v>2.6999999999999941E-4</v>
      </c>
      <c r="N96" s="24">
        <f t="shared" si="42"/>
        <v>3.8000000000000186E-4</v>
      </c>
      <c r="O96" s="24">
        <f t="shared" si="43"/>
        <v>0</v>
      </c>
      <c r="P96" s="25">
        <f t="shared" si="44"/>
        <v>1.4599999999999995E-3</v>
      </c>
      <c r="R96" s="4">
        <v>86</v>
      </c>
      <c r="S96" s="31">
        <f t="shared" si="45"/>
        <v>0.20514285714285715</v>
      </c>
      <c r="T96" s="31">
        <f t="shared" si="45"/>
        <v>0.20342857142857143</v>
      </c>
    </row>
    <row r="97" spans="2:20" x14ac:dyDescent="0.25">
      <c r="B97" s="4">
        <v>87</v>
      </c>
      <c r="C97" s="19">
        <f t="shared" si="31"/>
        <v>1.4000000000000123E-4</v>
      </c>
      <c r="D97" s="24">
        <f t="shared" si="32"/>
        <v>5.1999999999999963E-4</v>
      </c>
      <c r="E97" s="24">
        <f t="shared" si="33"/>
        <v>1.6199999999999999E-3</v>
      </c>
      <c r="F97" s="24">
        <f t="shared" si="34"/>
        <v>3.5999999999999921E-4</v>
      </c>
      <c r="G97" s="24">
        <f t="shared" si="35"/>
        <v>2.8999999999999859E-4</v>
      </c>
      <c r="H97" s="24">
        <f t="shared" si="36"/>
        <v>-8.9999999999999802E-5</v>
      </c>
      <c r="I97" s="25">
        <f t="shared" si="37"/>
        <v>1.3299999999999979E-3</v>
      </c>
      <c r="J97" s="19">
        <f t="shared" si="38"/>
        <v>2.6999999999999941E-4</v>
      </c>
      <c r="K97" s="24">
        <f t="shared" si="39"/>
        <v>5.2999999999999922E-4</v>
      </c>
      <c r="L97" s="24">
        <f t="shared" si="40"/>
        <v>1.3800000000000028E-3</v>
      </c>
      <c r="M97" s="24">
        <f t="shared" si="41"/>
        <v>2.6999999999999941E-4</v>
      </c>
      <c r="N97" s="24">
        <f t="shared" si="42"/>
        <v>3.699999999999988E-4</v>
      </c>
      <c r="O97" s="24">
        <f t="shared" si="43"/>
        <v>0</v>
      </c>
      <c r="P97" s="25">
        <f t="shared" si="44"/>
        <v>1.4400000000000003E-3</v>
      </c>
      <c r="R97" s="4">
        <v>87</v>
      </c>
      <c r="S97" s="31">
        <f t="shared" si="45"/>
        <v>0.20385714285714288</v>
      </c>
      <c r="T97" s="31">
        <f t="shared" si="45"/>
        <v>0.2025714285714286</v>
      </c>
    </row>
    <row r="98" spans="2:20" x14ac:dyDescent="0.25">
      <c r="B98" s="4">
        <v>88</v>
      </c>
      <c r="C98" s="19">
        <f t="shared" si="31"/>
        <v>1.5000000000000083E-4</v>
      </c>
      <c r="D98" s="24">
        <f t="shared" si="32"/>
        <v>5.1000000000000004E-4</v>
      </c>
      <c r="E98" s="24">
        <f t="shared" si="33"/>
        <v>1.6000000000000007E-3</v>
      </c>
      <c r="F98" s="24">
        <f t="shared" si="34"/>
        <v>3.4999999999999962E-4</v>
      </c>
      <c r="G98" s="24">
        <f t="shared" si="35"/>
        <v>2.9000000000000206E-4</v>
      </c>
      <c r="H98" s="24">
        <f t="shared" si="36"/>
        <v>-8.9999999999999802E-5</v>
      </c>
      <c r="I98" s="25">
        <f t="shared" si="37"/>
        <v>1.3199999999999983E-3</v>
      </c>
      <c r="J98" s="19">
        <f t="shared" si="38"/>
        <v>2.6999999999999941E-4</v>
      </c>
      <c r="K98" s="24">
        <f t="shared" si="39"/>
        <v>5.2999999999999922E-4</v>
      </c>
      <c r="L98" s="24">
        <f t="shared" si="40"/>
        <v>1.3600000000000001E-3</v>
      </c>
      <c r="M98" s="24">
        <f t="shared" si="41"/>
        <v>2.7000000000000288E-4</v>
      </c>
      <c r="N98" s="24">
        <f t="shared" si="42"/>
        <v>3.7000000000000227E-4</v>
      </c>
      <c r="O98" s="24">
        <f t="shared" si="43"/>
        <v>0</v>
      </c>
      <c r="P98" s="25">
        <f t="shared" si="44"/>
        <v>1.4199999999999977E-3</v>
      </c>
      <c r="R98" s="4">
        <v>88</v>
      </c>
      <c r="S98" s="31">
        <f t="shared" si="45"/>
        <v>0.20257142857142857</v>
      </c>
      <c r="T98" s="31">
        <f t="shared" si="45"/>
        <v>0.20171428571428573</v>
      </c>
    </row>
    <row r="99" spans="2:20" x14ac:dyDescent="0.25">
      <c r="B99" s="4">
        <v>89</v>
      </c>
      <c r="C99" s="19">
        <f t="shared" si="31"/>
        <v>1.3999999999999777E-4</v>
      </c>
      <c r="D99" s="24">
        <f t="shared" si="32"/>
        <v>5.0000000000000044E-4</v>
      </c>
      <c r="E99" s="24">
        <f t="shared" si="33"/>
        <v>1.5800000000000015E-3</v>
      </c>
      <c r="F99" s="24">
        <f t="shared" si="34"/>
        <v>3.5999999999999921E-4</v>
      </c>
      <c r="G99" s="24">
        <f t="shared" si="35"/>
        <v>2.79999999999999E-4</v>
      </c>
      <c r="H99" s="24">
        <f t="shared" si="36"/>
        <v>-8.000000000000021E-5</v>
      </c>
      <c r="I99" s="25">
        <f t="shared" si="37"/>
        <v>1.3000000000000025E-3</v>
      </c>
      <c r="J99" s="19">
        <f t="shared" si="38"/>
        <v>2.5999999999999981E-4</v>
      </c>
      <c r="K99" s="24">
        <f t="shared" si="39"/>
        <v>5.1999999999999963E-4</v>
      </c>
      <c r="L99" s="24">
        <f t="shared" si="40"/>
        <v>1.3500000000000005E-3</v>
      </c>
      <c r="M99" s="24">
        <f t="shared" si="41"/>
        <v>2.5999999999999981E-4</v>
      </c>
      <c r="N99" s="24">
        <f t="shared" si="42"/>
        <v>3.5999999999999921E-4</v>
      </c>
      <c r="O99" s="24">
        <f t="shared" si="43"/>
        <v>0</v>
      </c>
      <c r="P99" s="25">
        <f t="shared" si="44"/>
        <v>1.4200000000000011E-3</v>
      </c>
      <c r="R99" s="4">
        <v>89</v>
      </c>
      <c r="S99" s="31">
        <f t="shared" si="45"/>
        <v>0.20128571428571429</v>
      </c>
      <c r="T99" s="31">
        <f t="shared" si="45"/>
        <v>0.20085714285714287</v>
      </c>
    </row>
    <row r="100" spans="2:20" x14ac:dyDescent="0.25">
      <c r="B100" s="6">
        <v>90</v>
      </c>
      <c r="C100" s="20">
        <f t="shared" si="31"/>
        <v>1.3999999999999777E-4</v>
      </c>
      <c r="D100" s="26">
        <f t="shared" si="32"/>
        <v>5.0000000000000044E-4</v>
      </c>
      <c r="E100" s="26">
        <f t="shared" si="33"/>
        <v>1.5700000000000019E-3</v>
      </c>
      <c r="F100" s="26">
        <f t="shared" si="34"/>
        <v>3.4999999999999962E-4</v>
      </c>
      <c r="G100" s="26">
        <f t="shared" si="35"/>
        <v>2.79999999999999E-4</v>
      </c>
      <c r="H100" s="26">
        <f t="shared" si="36"/>
        <v>-8.9999999999999802E-5</v>
      </c>
      <c r="I100" s="27">
        <f t="shared" si="37"/>
        <v>1.2900000000000029E-3</v>
      </c>
      <c r="J100" s="20">
        <f t="shared" si="38"/>
        <v>2.4999999999999675E-4</v>
      </c>
      <c r="K100" s="26">
        <f t="shared" si="39"/>
        <v>5.1999999999999963E-4</v>
      </c>
      <c r="L100" s="26">
        <f t="shared" si="40"/>
        <v>1.3300000000000013E-3</v>
      </c>
      <c r="M100" s="26">
        <f t="shared" si="41"/>
        <v>2.5999999999999981E-4</v>
      </c>
      <c r="N100" s="26">
        <f t="shared" si="42"/>
        <v>3.6000000000000268E-4</v>
      </c>
      <c r="O100" s="26">
        <f t="shared" si="43"/>
        <v>0</v>
      </c>
      <c r="P100" s="27">
        <f t="shared" si="44"/>
        <v>1.4000000000000019E-3</v>
      </c>
      <c r="R100" s="6">
        <v>90</v>
      </c>
      <c r="S100" s="32">
        <v>0.2</v>
      </c>
      <c r="T100" s="32">
        <v>0.2</v>
      </c>
    </row>
    <row r="101" spans="2:20" x14ac:dyDescent="0.25">
      <c r="B101" s="4">
        <v>91</v>
      </c>
      <c r="C101" s="19">
        <f t="shared" si="31"/>
        <v>1.4000000000000123E-4</v>
      </c>
      <c r="D101" s="24">
        <f t="shared" si="32"/>
        <v>4.9000000000000085E-4</v>
      </c>
      <c r="E101" s="24">
        <f t="shared" si="33"/>
        <v>1.5599999999999989E-3</v>
      </c>
      <c r="F101" s="24">
        <f t="shared" si="34"/>
        <v>3.4000000000000002E-4</v>
      </c>
      <c r="G101" s="24">
        <f t="shared" si="35"/>
        <v>2.6999999999999941E-4</v>
      </c>
      <c r="H101" s="24">
        <f t="shared" si="36"/>
        <v>-8.9999999999999802E-5</v>
      </c>
      <c r="I101" s="25">
        <f t="shared" si="37"/>
        <v>1.2700000000000003E-3</v>
      </c>
      <c r="J101" s="19">
        <f t="shared" si="38"/>
        <v>2.5000000000000022E-4</v>
      </c>
      <c r="K101" s="24">
        <f t="shared" si="39"/>
        <v>5.1000000000000004E-4</v>
      </c>
      <c r="L101" s="24">
        <f t="shared" si="40"/>
        <v>1.3199999999999983E-3</v>
      </c>
      <c r="M101" s="24">
        <f t="shared" si="41"/>
        <v>2.5999999999999981E-4</v>
      </c>
      <c r="N101" s="24">
        <f t="shared" si="42"/>
        <v>3.5999999999999921E-4</v>
      </c>
      <c r="O101" s="24">
        <f t="shared" si="43"/>
        <v>0</v>
      </c>
      <c r="P101" s="25">
        <f t="shared" si="44"/>
        <v>1.3800000000000028E-3</v>
      </c>
      <c r="R101" s="4">
        <v>91</v>
      </c>
      <c r="S101" s="31">
        <f t="shared" ref="S101:S132" si="46">S100</f>
        <v>0.2</v>
      </c>
      <c r="T101" s="31">
        <f t="shared" ref="T101:T132" si="47">T100</f>
        <v>0.2</v>
      </c>
    </row>
    <row r="102" spans="2:20" x14ac:dyDescent="0.25">
      <c r="B102" s="4">
        <v>92</v>
      </c>
      <c r="C102" s="19">
        <f t="shared" si="31"/>
        <v>1.4000000000000123E-4</v>
      </c>
      <c r="D102" s="24">
        <f t="shared" si="32"/>
        <v>4.8000000000000126E-4</v>
      </c>
      <c r="E102" s="24">
        <f t="shared" si="33"/>
        <v>1.5300000000000001E-3</v>
      </c>
      <c r="F102" s="24">
        <f t="shared" si="34"/>
        <v>3.4000000000000002E-4</v>
      </c>
      <c r="G102" s="24">
        <f t="shared" si="35"/>
        <v>2.79999999999999E-4</v>
      </c>
      <c r="H102" s="24">
        <f t="shared" si="36"/>
        <v>-9.0000000000003272E-5</v>
      </c>
      <c r="I102" s="25">
        <f t="shared" si="37"/>
        <v>1.2600000000000007E-3</v>
      </c>
      <c r="J102" s="19">
        <f t="shared" si="38"/>
        <v>2.5000000000000022E-4</v>
      </c>
      <c r="K102" s="24">
        <f t="shared" si="39"/>
        <v>5.0000000000000044E-4</v>
      </c>
      <c r="L102" s="24">
        <f t="shared" si="40"/>
        <v>1.2999999999999991E-3</v>
      </c>
      <c r="M102" s="24">
        <f t="shared" si="41"/>
        <v>2.5000000000000022E-4</v>
      </c>
      <c r="N102" s="24">
        <f t="shared" si="42"/>
        <v>3.5999999999999921E-4</v>
      </c>
      <c r="O102" s="24">
        <f t="shared" si="43"/>
        <v>0</v>
      </c>
      <c r="P102" s="25">
        <f t="shared" si="44"/>
        <v>1.3699999999999997E-3</v>
      </c>
      <c r="R102" s="4">
        <v>92</v>
      </c>
      <c r="S102" s="31">
        <f t="shared" si="46"/>
        <v>0.2</v>
      </c>
      <c r="T102" s="31">
        <f t="shared" si="47"/>
        <v>0.2</v>
      </c>
    </row>
    <row r="103" spans="2:20" x14ac:dyDescent="0.25">
      <c r="B103" s="4">
        <v>93</v>
      </c>
      <c r="C103" s="19">
        <f t="shared" si="31"/>
        <v>1.4000000000000123E-4</v>
      </c>
      <c r="D103" s="24">
        <f t="shared" si="32"/>
        <v>4.8000000000000126E-4</v>
      </c>
      <c r="E103" s="24">
        <f t="shared" si="33"/>
        <v>1.5200000000000005E-3</v>
      </c>
      <c r="F103" s="24">
        <f t="shared" si="34"/>
        <v>3.4000000000000002E-4</v>
      </c>
      <c r="G103" s="24">
        <f t="shared" si="35"/>
        <v>2.79999999999999E-4</v>
      </c>
      <c r="H103" s="24">
        <f t="shared" si="36"/>
        <v>-8.9999999999999802E-5</v>
      </c>
      <c r="I103" s="25">
        <f t="shared" si="37"/>
        <v>1.2500000000000011E-3</v>
      </c>
      <c r="J103" s="19">
        <f t="shared" si="38"/>
        <v>2.5000000000000022E-4</v>
      </c>
      <c r="K103" s="24">
        <f t="shared" si="39"/>
        <v>5.0000000000000044E-4</v>
      </c>
      <c r="L103" s="24">
        <f t="shared" si="40"/>
        <v>1.2899999999999995E-3</v>
      </c>
      <c r="M103" s="24">
        <f t="shared" si="41"/>
        <v>2.5000000000000022E-4</v>
      </c>
      <c r="N103" s="24">
        <f t="shared" si="42"/>
        <v>3.4999999999999962E-4</v>
      </c>
      <c r="O103" s="24">
        <f t="shared" si="43"/>
        <v>0</v>
      </c>
      <c r="P103" s="25">
        <f t="shared" si="44"/>
        <v>1.3500000000000005E-3</v>
      </c>
      <c r="R103" s="4">
        <v>93</v>
      </c>
      <c r="S103" s="31">
        <f t="shared" si="46"/>
        <v>0.2</v>
      </c>
      <c r="T103" s="31">
        <f t="shared" si="47"/>
        <v>0.2</v>
      </c>
    </row>
    <row r="104" spans="2:20" x14ac:dyDescent="0.25">
      <c r="B104" s="4">
        <v>94</v>
      </c>
      <c r="C104" s="19">
        <f t="shared" si="31"/>
        <v>1.3000000000000164E-4</v>
      </c>
      <c r="D104" s="24">
        <f t="shared" si="32"/>
        <v>4.8000000000000126E-4</v>
      </c>
      <c r="E104" s="24">
        <f t="shared" si="33"/>
        <v>1.4999999999999979E-3</v>
      </c>
      <c r="F104" s="24">
        <f t="shared" si="34"/>
        <v>3.2999999999999696E-4</v>
      </c>
      <c r="G104" s="24">
        <f t="shared" si="35"/>
        <v>2.7000000000000288E-4</v>
      </c>
      <c r="H104" s="24">
        <f t="shared" si="36"/>
        <v>-8.000000000000021E-5</v>
      </c>
      <c r="I104" s="25">
        <f t="shared" si="37"/>
        <v>1.2299999999999985E-3</v>
      </c>
      <c r="J104" s="19">
        <f t="shared" si="38"/>
        <v>2.5000000000000022E-4</v>
      </c>
      <c r="K104" s="24">
        <f t="shared" si="39"/>
        <v>4.9000000000000085E-4</v>
      </c>
      <c r="L104" s="24">
        <f t="shared" si="40"/>
        <v>1.2700000000000003E-3</v>
      </c>
      <c r="M104" s="24">
        <f t="shared" si="41"/>
        <v>2.5000000000000022E-4</v>
      </c>
      <c r="N104" s="24">
        <f t="shared" si="42"/>
        <v>3.4000000000000002E-4</v>
      </c>
      <c r="O104" s="24">
        <f t="shared" si="43"/>
        <v>0</v>
      </c>
      <c r="P104" s="25">
        <f t="shared" si="44"/>
        <v>1.3400000000000009E-3</v>
      </c>
      <c r="R104" s="4">
        <v>94</v>
      </c>
      <c r="S104" s="31">
        <f t="shared" si="46"/>
        <v>0.2</v>
      </c>
      <c r="T104" s="31">
        <f t="shared" si="47"/>
        <v>0.2</v>
      </c>
    </row>
    <row r="105" spans="2:20" x14ac:dyDescent="0.25">
      <c r="B105" s="6">
        <v>95</v>
      </c>
      <c r="C105" s="20">
        <f t="shared" si="31"/>
        <v>1.3000000000000164E-4</v>
      </c>
      <c r="D105" s="26">
        <f t="shared" si="32"/>
        <v>4.699999999999982E-4</v>
      </c>
      <c r="E105" s="26">
        <f t="shared" si="33"/>
        <v>1.4899999999999983E-3</v>
      </c>
      <c r="F105" s="26">
        <f t="shared" si="34"/>
        <v>3.2000000000000084E-4</v>
      </c>
      <c r="G105" s="26">
        <f t="shared" si="35"/>
        <v>2.6999999999999941E-4</v>
      </c>
      <c r="H105" s="26">
        <f t="shared" si="36"/>
        <v>-8.000000000000021E-5</v>
      </c>
      <c r="I105" s="27">
        <f t="shared" si="37"/>
        <v>1.2199999999999989E-3</v>
      </c>
      <c r="J105" s="20">
        <f t="shared" si="38"/>
        <v>2.4000000000000063E-4</v>
      </c>
      <c r="K105" s="26">
        <f t="shared" si="39"/>
        <v>4.9000000000000085E-4</v>
      </c>
      <c r="L105" s="26">
        <f t="shared" si="40"/>
        <v>1.2700000000000003E-3</v>
      </c>
      <c r="M105" s="26">
        <f t="shared" si="41"/>
        <v>2.5000000000000022E-4</v>
      </c>
      <c r="N105" s="26">
        <f t="shared" si="42"/>
        <v>3.4000000000000002E-4</v>
      </c>
      <c r="O105" s="26">
        <f t="shared" si="43"/>
        <v>0</v>
      </c>
      <c r="P105" s="27">
        <f t="shared" si="44"/>
        <v>1.3300000000000013E-3</v>
      </c>
      <c r="R105" s="6">
        <v>95</v>
      </c>
      <c r="S105" s="32">
        <f t="shared" si="46"/>
        <v>0.2</v>
      </c>
      <c r="T105" s="32">
        <f t="shared" si="47"/>
        <v>0.2</v>
      </c>
    </row>
    <row r="106" spans="2:20" x14ac:dyDescent="0.25">
      <c r="B106" s="4">
        <v>96</v>
      </c>
      <c r="C106" s="19">
        <f t="shared" si="31"/>
        <v>1.3000000000000164E-4</v>
      </c>
      <c r="D106" s="24">
        <f t="shared" si="32"/>
        <v>4.699999999999982E-4</v>
      </c>
      <c r="E106" s="24">
        <f t="shared" si="33"/>
        <v>1.4699999999999991E-3</v>
      </c>
      <c r="F106" s="24">
        <f t="shared" si="34"/>
        <v>3.3000000000000043E-4</v>
      </c>
      <c r="G106" s="24">
        <f t="shared" si="35"/>
        <v>2.5999999999999981E-4</v>
      </c>
      <c r="H106" s="24">
        <f t="shared" si="36"/>
        <v>-8.000000000000021E-5</v>
      </c>
      <c r="I106" s="25">
        <f t="shared" si="37"/>
        <v>1.1999999999999997E-3</v>
      </c>
      <c r="J106" s="19">
        <f t="shared" si="38"/>
        <v>2.4000000000000063E-4</v>
      </c>
      <c r="K106" s="24">
        <f t="shared" si="39"/>
        <v>4.8999999999999738E-4</v>
      </c>
      <c r="L106" s="24">
        <f t="shared" si="40"/>
        <v>1.2500000000000011E-3</v>
      </c>
      <c r="M106" s="24">
        <f t="shared" si="41"/>
        <v>2.5000000000000022E-4</v>
      </c>
      <c r="N106" s="24">
        <f t="shared" si="42"/>
        <v>3.4000000000000002E-4</v>
      </c>
      <c r="O106" s="24">
        <f t="shared" si="43"/>
        <v>0</v>
      </c>
      <c r="P106" s="25">
        <f t="shared" si="44"/>
        <v>1.3199999999999983E-3</v>
      </c>
      <c r="R106" s="4">
        <v>96</v>
      </c>
      <c r="S106" s="31">
        <f t="shared" si="46"/>
        <v>0.2</v>
      </c>
      <c r="T106" s="31">
        <f t="shared" si="47"/>
        <v>0.2</v>
      </c>
    </row>
    <row r="107" spans="2:20" x14ac:dyDescent="0.25">
      <c r="B107" s="4">
        <v>97</v>
      </c>
      <c r="C107" s="19">
        <f t="shared" ref="C107:C138" si="48">INDEX(RfrVaBaseEUR,$B107)-INDEX(RfrNoVaBaseEUR,$B107)</f>
        <v>1.4000000000000123E-4</v>
      </c>
      <c r="D107" s="24">
        <f t="shared" ref="D107:D138" si="49">INDEX(RfrVaBaseGBP,$B107)-INDEX(RfrNoVaBaseGBP,$B107)</f>
        <v>4.699999999999982E-4</v>
      </c>
      <c r="E107" s="24">
        <f t="shared" ref="E107:E138" si="50">INDEX(RfrVaBaseUSD,$B107)-INDEX(RfrNoVaBaseUSD,$B107)</f>
        <v>1.4499999999999999E-3</v>
      </c>
      <c r="F107" s="24">
        <f t="shared" ref="F107:F138" si="51">INDEX(RfrVaBaseCHF,$B107)-INDEX(RfrNoVaBaseCHF,$B107)</f>
        <v>3.2000000000000084E-4</v>
      </c>
      <c r="G107" s="24">
        <f t="shared" ref="G107:G138" si="52">INDEX(RfrVaBaseJPY,$B107)-INDEX(RfrNoVaBaseJPY,$B107)</f>
        <v>2.5999999999999981E-4</v>
      </c>
      <c r="H107" s="24">
        <f t="shared" ref="H107:H138" si="53">INDEX(RfrVaBaseBGN,$B107)-INDEX(RfrNoVaBaseBGN,$B107)</f>
        <v>-8.000000000000021E-5</v>
      </c>
      <c r="I107" s="25">
        <f t="shared" ref="I107:I138" si="54">INDEX(RfrVaBaseDKK,$B107)-INDEX(RfrNoVaBaseDKK,$B107)</f>
        <v>1.1900000000000001E-3</v>
      </c>
      <c r="J107" s="19">
        <f t="shared" ref="J107:J138" si="55">INDEX(RfrVaScenEUR,$B107)-INDEX(RfrNoVaScenEUR,$B107)</f>
        <v>2.4000000000000063E-4</v>
      </c>
      <c r="K107" s="24">
        <f t="shared" ref="K107:K138" si="56">INDEX(RfrVaScenGBP,$B107)-INDEX(RfrNoVaScenGBP,$B107)</f>
        <v>4.7999999999999779E-4</v>
      </c>
      <c r="L107" s="24">
        <f t="shared" ref="L107:L138" si="57">INDEX(RfrVaScenUSD,$B107)-INDEX(RfrNoVaScenUSD,$B107)</f>
        <v>1.239999999999998E-3</v>
      </c>
      <c r="M107" s="24">
        <f t="shared" ref="M107:M138" si="58">INDEX(RfrVaScenCHF,$B107)-INDEX(RfrNoVaScenCHF,$B107)</f>
        <v>2.5000000000000022E-4</v>
      </c>
      <c r="N107" s="24">
        <f t="shared" ref="N107:N138" si="59">INDEX(RfrVaScenJPY,$B107)-INDEX(RfrNoVaScenJPY,$B107)</f>
        <v>3.3000000000000043E-4</v>
      </c>
      <c r="O107" s="24">
        <f t="shared" ref="O107:O138" si="60">INDEX(RfrVaScenBGN,$B107)-INDEX(RfrNoVaScenBGN,$B107)</f>
        <v>0</v>
      </c>
      <c r="P107" s="25">
        <f t="shared" ref="P107:P138" si="61">INDEX(RfrVaScenDKK,$B107)-INDEX(RfrNoVaScenDKK,$B107)</f>
        <v>1.2899999999999995E-3</v>
      </c>
      <c r="R107" s="4">
        <v>97</v>
      </c>
      <c r="S107" s="31">
        <f t="shared" si="46"/>
        <v>0.2</v>
      </c>
      <c r="T107" s="31">
        <f t="shared" si="47"/>
        <v>0.2</v>
      </c>
    </row>
    <row r="108" spans="2:20" x14ac:dyDescent="0.25">
      <c r="B108" s="4">
        <v>98</v>
      </c>
      <c r="C108" s="19">
        <f t="shared" si="48"/>
        <v>1.3000000000000164E-4</v>
      </c>
      <c r="D108" s="24">
        <f t="shared" si="49"/>
        <v>4.5000000000000248E-4</v>
      </c>
      <c r="E108" s="24">
        <f t="shared" si="50"/>
        <v>1.4400000000000003E-3</v>
      </c>
      <c r="F108" s="24">
        <f t="shared" si="51"/>
        <v>3.2000000000000084E-4</v>
      </c>
      <c r="G108" s="24">
        <f t="shared" si="52"/>
        <v>2.5999999999999981E-4</v>
      </c>
      <c r="H108" s="24">
        <f t="shared" si="53"/>
        <v>-8.000000000000021E-5</v>
      </c>
      <c r="I108" s="25">
        <f t="shared" si="54"/>
        <v>1.1800000000000005E-3</v>
      </c>
      <c r="J108" s="19">
        <f t="shared" si="55"/>
        <v>2.4000000000000063E-4</v>
      </c>
      <c r="K108" s="24">
        <f t="shared" si="56"/>
        <v>4.8000000000000126E-4</v>
      </c>
      <c r="L108" s="24">
        <f t="shared" si="57"/>
        <v>1.2200000000000023E-3</v>
      </c>
      <c r="M108" s="24">
        <f t="shared" si="58"/>
        <v>2.4000000000000063E-4</v>
      </c>
      <c r="N108" s="24">
        <f t="shared" si="59"/>
        <v>3.3000000000000043E-4</v>
      </c>
      <c r="O108" s="24">
        <f t="shared" si="60"/>
        <v>0</v>
      </c>
      <c r="P108" s="25">
        <f t="shared" si="61"/>
        <v>1.2899999999999995E-3</v>
      </c>
      <c r="R108" s="4">
        <v>98</v>
      </c>
      <c r="S108" s="31">
        <f t="shared" si="46"/>
        <v>0.2</v>
      </c>
      <c r="T108" s="31">
        <f t="shared" si="47"/>
        <v>0.2</v>
      </c>
    </row>
    <row r="109" spans="2:20" x14ac:dyDescent="0.25">
      <c r="B109" s="4">
        <v>99</v>
      </c>
      <c r="C109" s="19">
        <f t="shared" si="48"/>
        <v>1.3000000000000164E-4</v>
      </c>
      <c r="D109" s="24">
        <f t="shared" si="49"/>
        <v>4.599999999999986E-4</v>
      </c>
      <c r="E109" s="24">
        <f t="shared" si="50"/>
        <v>1.4300000000000007E-3</v>
      </c>
      <c r="F109" s="24">
        <f t="shared" si="51"/>
        <v>3.2000000000000084E-4</v>
      </c>
      <c r="G109" s="24">
        <f t="shared" si="52"/>
        <v>2.5000000000000022E-4</v>
      </c>
      <c r="H109" s="24">
        <f t="shared" si="53"/>
        <v>-8.000000000000021E-5</v>
      </c>
      <c r="I109" s="25">
        <f t="shared" si="54"/>
        <v>1.1700000000000009E-3</v>
      </c>
      <c r="J109" s="19">
        <f t="shared" si="55"/>
        <v>2.3000000000000104E-4</v>
      </c>
      <c r="K109" s="24">
        <f t="shared" si="56"/>
        <v>4.7000000000000167E-4</v>
      </c>
      <c r="L109" s="24">
        <f t="shared" si="57"/>
        <v>1.2099999999999993E-3</v>
      </c>
      <c r="M109" s="24">
        <f t="shared" si="58"/>
        <v>2.3000000000000104E-4</v>
      </c>
      <c r="N109" s="24">
        <f t="shared" si="59"/>
        <v>3.2000000000000084E-4</v>
      </c>
      <c r="O109" s="24">
        <f t="shared" si="60"/>
        <v>0</v>
      </c>
      <c r="P109" s="25">
        <f t="shared" si="61"/>
        <v>1.2700000000000003E-3</v>
      </c>
      <c r="R109" s="4">
        <v>99</v>
      </c>
      <c r="S109" s="31">
        <f t="shared" si="46"/>
        <v>0.2</v>
      </c>
      <c r="T109" s="31">
        <f t="shared" si="47"/>
        <v>0.2</v>
      </c>
    </row>
    <row r="110" spans="2:20" x14ac:dyDescent="0.25">
      <c r="B110" s="6">
        <v>100</v>
      </c>
      <c r="C110" s="20">
        <f t="shared" si="48"/>
        <v>1.2000000000000205E-4</v>
      </c>
      <c r="D110" s="26">
        <f t="shared" si="49"/>
        <v>4.4999999999999901E-4</v>
      </c>
      <c r="E110" s="26">
        <f t="shared" si="50"/>
        <v>1.4199999999999977E-3</v>
      </c>
      <c r="F110" s="26">
        <f t="shared" si="51"/>
        <v>3.0999999999999778E-4</v>
      </c>
      <c r="G110" s="26">
        <f t="shared" si="52"/>
        <v>2.5000000000000022E-4</v>
      </c>
      <c r="H110" s="26">
        <f t="shared" si="53"/>
        <v>-8.000000000000021E-5</v>
      </c>
      <c r="I110" s="27">
        <f t="shared" si="54"/>
        <v>1.1600000000000013E-3</v>
      </c>
      <c r="J110" s="20">
        <f t="shared" si="55"/>
        <v>2.3000000000000104E-4</v>
      </c>
      <c r="K110" s="26">
        <f t="shared" si="56"/>
        <v>4.7000000000000167E-4</v>
      </c>
      <c r="L110" s="26">
        <f t="shared" si="57"/>
        <v>1.1999999999999997E-3</v>
      </c>
      <c r="M110" s="26">
        <f t="shared" si="58"/>
        <v>2.4000000000000063E-4</v>
      </c>
      <c r="N110" s="26">
        <f t="shared" si="59"/>
        <v>3.1999999999999737E-4</v>
      </c>
      <c r="O110" s="26">
        <f t="shared" si="60"/>
        <v>0</v>
      </c>
      <c r="P110" s="27">
        <f t="shared" si="61"/>
        <v>1.2600000000000007E-3</v>
      </c>
      <c r="R110" s="6">
        <v>100</v>
      </c>
      <c r="S110" s="32">
        <f t="shared" si="46"/>
        <v>0.2</v>
      </c>
      <c r="T110" s="32">
        <f t="shared" si="47"/>
        <v>0.2</v>
      </c>
    </row>
    <row r="111" spans="2:20" x14ac:dyDescent="0.25">
      <c r="B111" s="4">
        <v>101</v>
      </c>
      <c r="C111" s="19">
        <f t="shared" si="48"/>
        <v>1.2000000000000205E-4</v>
      </c>
      <c r="D111" s="24">
        <f t="shared" si="49"/>
        <v>4.5000000000000248E-4</v>
      </c>
      <c r="E111" s="24">
        <f t="shared" si="50"/>
        <v>1.3899999999999989E-3</v>
      </c>
      <c r="F111" s="24">
        <f t="shared" si="51"/>
        <v>3.0999999999999778E-4</v>
      </c>
      <c r="G111" s="24">
        <f t="shared" si="52"/>
        <v>2.4999999999999675E-4</v>
      </c>
      <c r="H111" s="24">
        <f t="shared" si="53"/>
        <v>-7.0000000000000617E-5</v>
      </c>
      <c r="I111" s="25">
        <f t="shared" si="54"/>
        <v>1.1500000000000017E-3</v>
      </c>
      <c r="J111" s="19">
        <f t="shared" si="55"/>
        <v>2.2000000000000144E-4</v>
      </c>
      <c r="K111" s="24">
        <f t="shared" si="56"/>
        <v>4.6000000000000207E-4</v>
      </c>
      <c r="L111" s="24">
        <f t="shared" si="57"/>
        <v>1.180000000000004E-3</v>
      </c>
      <c r="M111" s="24">
        <f t="shared" si="58"/>
        <v>2.3000000000000104E-4</v>
      </c>
      <c r="N111" s="24">
        <f t="shared" si="59"/>
        <v>3.1999999999999737E-4</v>
      </c>
      <c r="O111" s="24">
        <f t="shared" si="60"/>
        <v>0</v>
      </c>
      <c r="P111" s="25">
        <f t="shared" si="61"/>
        <v>1.2500000000000011E-3</v>
      </c>
      <c r="R111" s="4">
        <v>101</v>
      </c>
      <c r="S111" s="31">
        <f t="shared" si="46"/>
        <v>0.2</v>
      </c>
      <c r="T111" s="31">
        <f t="shared" si="47"/>
        <v>0.2</v>
      </c>
    </row>
    <row r="112" spans="2:20" x14ac:dyDescent="0.25">
      <c r="B112" s="4">
        <v>102</v>
      </c>
      <c r="C112" s="19">
        <f t="shared" si="48"/>
        <v>1.2000000000000205E-4</v>
      </c>
      <c r="D112" s="24">
        <f t="shared" si="49"/>
        <v>4.3999999999999942E-4</v>
      </c>
      <c r="E112" s="24">
        <f t="shared" si="50"/>
        <v>1.3799999999999993E-3</v>
      </c>
      <c r="F112" s="24">
        <f t="shared" si="51"/>
        <v>3.0000000000000165E-4</v>
      </c>
      <c r="G112" s="24">
        <f t="shared" si="52"/>
        <v>2.5000000000000022E-4</v>
      </c>
      <c r="H112" s="24">
        <f t="shared" si="53"/>
        <v>-7.0000000000000617E-5</v>
      </c>
      <c r="I112" s="25">
        <f t="shared" si="54"/>
        <v>1.1399999999999987E-3</v>
      </c>
      <c r="J112" s="19">
        <f t="shared" si="55"/>
        <v>2.2000000000000144E-4</v>
      </c>
      <c r="K112" s="24">
        <f t="shared" si="56"/>
        <v>4.5000000000000248E-4</v>
      </c>
      <c r="L112" s="24">
        <f t="shared" si="57"/>
        <v>1.179999999999997E-3</v>
      </c>
      <c r="M112" s="24">
        <f t="shared" si="58"/>
        <v>2.3000000000000104E-4</v>
      </c>
      <c r="N112" s="24">
        <f t="shared" si="59"/>
        <v>3.2000000000000084E-4</v>
      </c>
      <c r="O112" s="24">
        <f t="shared" si="60"/>
        <v>0</v>
      </c>
      <c r="P112" s="25">
        <f t="shared" si="61"/>
        <v>1.2400000000000015E-3</v>
      </c>
      <c r="R112" s="4">
        <v>102</v>
      </c>
      <c r="S112" s="31">
        <f t="shared" si="46"/>
        <v>0.2</v>
      </c>
      <c r="T112" s="31">
        <f t="shared" si="47"/>
        <v>0.2</v>
      </c>
    </row>
    <row r="113" spans="2:20" x14ac:dyDescent="0.25">
      <c r="B113" s="4">
        <v>103</v>
      </c>
      <c r="C113" s="19">
        <f t="shared" si="48"/>
        <v>1.3000000000000164E-4</v>
      </c>
      <c r="D113" s="24">
        <f t="shared" si="49"/>
        <v>4.3999999999999942E-4</v>
      </c>
      <c r="E113" s="24">
        <f t="shared" si="50"/>
        <v>1.3799999999999993E-3</v>
      </c>
      <c r="F113" s="24">
        <f t="shared" si="51"/>
        <v>3.1000000000000125E-4</v>
      </c>
      <c r="G113" s="24">
        <f t="shared" si="52"/>
        <v>2.4000000000000063E-4</v>
      </c>
      <c r="H113" s="24">
        <f t="shared" si="53"/>
        <v>-7.0000000000000617E-5</v>
      </c>
      <c r="I113" s="25">
        <f t="shared" si="54"/>
        <v>1.1199999999999995E-3</v>
      </c>
      <c r="J113" s="19">
        <f t="shared" si="55"/>
        <v>2.2000000000000144E-4</v>
      </c>
      <c r="K113" s="24">
        <f t="shared" si="56"/>
        <v>4.5000000000000248E-4</v>
      </c>
      <c r="L113" s="24">
        <f t="shared" si="57"/>
        <v>1.1600000000000013E-3</v>
      </c>
      <c r="M113" s="24">
        <f t="shared" si="58"/>
        <v>2.2999999999999757E-4</v>
      </c>
      <c r="N113" s="24">
        <f t="shared" si="59"/>
        <v>3.1000000000000125E-4</v>
      </c>
      <c r="O113" s="24">
        <f t="shared" si="60"/>
        <v>0</v>
      </c>
      <c r="P113" s="25">
        <f t="shared" si="61"/>
        <v>1.2299999999999985E-3</v>
      </c>
      <c r="R113" s="4">
        <v>103</v>
      </c>
      <c r="S113" s="31">
        <f t="shared" si="46"/>
        <v>0.2</v>
      </c>
      <c r="T113" s="31">
        <f t="shared" si="47"/>
        <v>0.2</v>
      </c>
    </row>
    <row r="114" spans="2:20" x14ac:dyDescent="0.25">
      <c r="B114" s="4">
        <v>104</v>
      </c>
      <c r="C114" s="19">
        <f t="shared" si="48"/>
        <v>1.2000000000000205E-4</v>
      </c>
      <c r="D114" s="24">
        <f t="shared" si="49"/>
        <v>4.2999999999999983E-4</v>
      </c>
      <c r="E114" s="24">
        <f t="shared" si="50"/>
        <v>1.3600000000000001E-3</v>
      </c>
      <c r="F114" s="24">
        <f t="shared" si="51"/>
        <v>2.9999999999999818E-4</v>
      </c>
      <c r="G114" s="24">
        <f t="shared" si="52"/>
        <v>2.4000000000000063E-4</v>
      </c>
      <c r="H114" s="24">
        <f t="shared" si="53"/>
        <v>-8.000000000000021E-5</v>
      </c>
      <c r="I114" s="25">
        <f t="shared" si="54"/>
        <v>1.1099999999999999E-3</v>
      </c>
      <c r="J114" s="19">
        <f t="shared" si="55"/>
        <v>2.2000000000000144E-4</v>
      </c>
      <c r="K114" s="24">
        <f t="shared" si="56"/>
        <v>4.5000000000000248E-4</v>
      </c>
      <c r="L114" s="24">
        <f t="shared" si="57"/>
        <v>1.1499999999999982E-3</v>
      </c>
      <c r="M114" s="24">
        <f t="shared" si="58"/>
        <v>2.2000000000000144E-4</v>
      </c>
      <c r="N114" s="24">
        <f t="shared" si="59"/>
        <v>3.2000000000000084E-4</v>
      </c>
      <c r="O114" s="24">
        <f t="shared" si="60"/>
        <v>0</v>
      </c>
      <c r="P114" s="25">
        <f t="shared" si="61"/>
        <v>1.2099999999999993E-3</v>
      </c>
      <c r="R114" s="4">
        <v>104</v>
      </c>
      <c r="S114" s="31">
        <f t="shared" si="46"/>
        <v>0.2</v>
      </c>
      <c r="T114" s="31">
        <f t="shared" si="47"/>
        <v>0.2</v>
      </c>
    </row>
    <row r="115" spans="2:20" x14ac:dyDescent="0.25">
      <c r="B115" s="6">
        <v>105</v>
      </c>
      <c r="C115" s="20">
        <f t="shared" si="48"/>
        <v>1.1999999999999858E-4</v>
      </c>
      <c r="D115" s="26">
        <f t="shared" si="49"/>
        <v>4.2000000000000023E-4</v>
      </c>
      <c r="E115" s="26">
        <f t="shared" si="50"/>
        <v>1.3400000000000009E-3</v>
      </c>
      <c r="F115" s="26">
        <f t="shared" si="51"/>
        <v>2.9999999999999818E-4</v>
      </c>
      <c r="G115" s="26">
        <f t="shared" si="52"/>
        <v>2.4000000000000063E-4</v>
      </c>
      <c r="H115" s="26">
        <f t="shared" si="53"/>
        <v>-7.0000000000000617E-5</v>
      </c>
      <c r="I115" s="27">
        <f t="shared" si="54"/>
        <v>1.1000000000000003E-3</v>
      </c>
      <c r="J115" s="20">
        <f t="shared" si="55"/>
        <v>2.2000000000000144E-4</v>
      </c>
      <c r="K115" s="26">
        <f t="shared" si="56"/>
        <v>4.4000000000000289E-4</v>
      </c>
      <c r="L115" s="26">
        <f t="shared" si="57"/>
        <v>1.1400000000000021E-3</v>
      </c>
      <c r="M115" s="26">
        <f t="shared" si="58"/>
        <v>2.3000000000000104E-4</v>
      </c>
      <c r="N115" s="26">
        <f t="shared" si="59"/>
        <v>3.0000000000000165E-4</v>
      </c>
      <c r="O115" s="26">
        <f t="shared" si="60"/>
        <v>0</v>
      </c>
      <c r="P115" s="27">
        <f t="shared" si="61"/>
        <v>1.1999999999999997E-3</v>
      </c>
      <c r="R115" s="6">
        <v>105</v>
      </c>
      <c r="S115" s="32">
        <f t="shared" si="46"/>
        <v>0.2</v>
      </c>
      <c r="T115" s="32">
        <f t="shared" si="47"/>
        <v>0.2</v>
      </c>
    </row>
    <row r="116" spans="2:20" x14ac:dyDescent="0.25">
      <c r="B116" s="4">
        <v>106</v>
      </c>
      <c r="C116" s="19">
        <f t="shared" si="48"/>
        <v>1.1999999999999858E-4</v>
      </c>
      <c r="D116" s="24">
        <f t="shared" si="49"/>
        <v>4.2000000000000023E-4</v>
      </c>
      <c r="E116" s="24">
        <f t="shared" si="50"/>
        <v>1.3299999999999979E-3</v>
      </c>
      <c r="F116" s="24">
        <f t="shared" si="51"/>
        <v>3.0000000000000165E-4</v>
      </c>
      <c r="G116" s="24">
        <f t="shared" si="52"/>
        <v>2.3000000000000104E-4</v>
      </c>
      <c r="H116" s="24">
        <f t="shared" si="53"/>
        <v>-6.9999999999997148E-5</v>
      </c>
      <c r="I116" s="25">
        <f t="shared" si="54"/>
        <v>1.0899999999999972E-3</v>
      </c>
      <c r="J116" s="19">
        <f t="shared" si="55"/>
        <v>2.2000000000000144E-4</v>
      </c>
      <c r="K116" s="24">
        <f t="shared" si="56"/>
        <v>4.4000000000000289E-4</v>
      </c>
      <c r="L116" s="24">
        <f t="shared" si="57"/>
        <v>1.1299999999999991E-3</v>
      </c>
      <c r="M116" s="24">
        <f t="shared" si="58"/>
        <v>2.2999999999999757E-4</v>
      </c>
      <c r="N116" s="24">
        <f t="shared" si="59"/>
        <v>3.0000000000000165E-4</v>
      </c>
      <c r="O116" s="24">
        <f t="shared" si="60"/>
        <v>0</v>
      </c>
      <c r="P116" s="25">
        <f t="shared" si="61"/>
        <v>1.1800000000000005E-3</v>
      </c>
      <c r="R116" s="4">
        <v>106</v>
      </c>
      <c r="S116" s="31">
        <f t="shared" si="46"/>
        <v>0.2</v>
      </c>
      <c r="T116" s="31">
        <f t="shared" si="47"/>
        <v>0.2</v>
      </c>
    </row>
    <row r="117" spans="2:20" x14ac:dyDescent="0.25">
      <c r="B117" s="4">
        <v>107</v>
      </c>
      <c r="C117" s="19">
        <f t="shared" si="48"/>
        <v>1.1999999999999858E-4</v>
      </c>
      <c r="D117" s="24">
        <f t="shared" si="49"/>
        <v>4.2000000000000023E-4</v>
      </c>
      <c r="E117" s="24">
        <f t="shared" si="50"/>
        <v>1.3199999999999983E-3</v>
      </c>
      <c r="F117" s="24">
        <f t="shared" si="51"/>
        <v>3.0000000000000165E-4</v>
      </c>
      <c r="G117" s="24">
        <f t="shared" si="52"/>
        <v>2.3000000000000104E-4</v>
      </c>
      <c r="H117" s="24">
        <f t="shared" si="53"/>
        <v>-7.0000000000000617E-5</v>
      </c>
      <c r="I117" s="25">
        <f t="shared" si="54"/>
        <v>1.0800000000000011E-3</v>
      </c>
      <c r="J117" s="19">
        <f t="shared" si="55"/>
        <v>2.1999999999999797E-4</v>
      </c>
      <c r="K117" s="24">
        <f t="shared" si="56"/>
        <v>4.2999999999999983E-4</v>
      </c>
      <c r="L117" s="24">
        <f t="shared" si="57"/>
        <v>1.1200000000000029E-3</v>
      </c>
      <c r="M117" s="24">
        <f t="shared" si="58"/>
        <v>2.1000000000000185E-4</v>
      </c>
      <c r="N117" s="24">
        <f t="shared" si="59"/>
        <v>3.1000000000000125E-4</v>
      </c>
      <c r="O117" s="24">
        <f t="shared" si="60"/>
        <v>0</v>
      </c>
      <c r="P117" s="25">
        <f t="shared" si="61"/>
        <v>1.1800000000000005E-3</v>
      </c>
      <c r="R117" s="4">
        <v>107</v>
      </c>
      <c r="S117" s="31">
        <f t="shared" si="46"/>
        <v>0.2</v>
      </c>
      <c r="T117" s="31">
        <f t="shared" si="47"/>
        <v>0.2</v>
      </c>
    </row>
    <row r="118" spans="2:20" x14ac:dyDescent="0.25">
      <c r="B118" s="4">
        <v>108</v>
      </c>
      <c r="C118" s="19">
        <f t="shared" si="48"/>
        <v>1.1999999999999858E-4</v>
      </c>
      <c r="D118" s="24">
        <f t="shared" si="49"/>
        <v>4.1000000000000064E-4</v>
      </c>
      <c r="E118" s="24">
        <f t="shared" si="50"/>
        <v>1.3099999999999987E-3</v>
      </c>
      <c r="F118" s="24">
        <f t="shared" si="51"/>
        <v>2.8999999999999859E-4</v>
      </c>
      <c r="G118" s="24">
        <f t="shared" si="52"/>
        <v>2.3000000000000104E-4</v>
      </c>
      <c r="H118" s="24">
        <f t="shared" si="53"/>
        <v>-7.0000000000000617E-5</v>
      </c>
      <c r="I118" s="25">
        <f t="shared" si="54"/>
        <v>1.0700000000000015E-3</v>
      </c>
      <c r="J118" s="19">
        <f t="shared" si="55"/>
        <v>2.0999999999999838E-4</v>
      </c>
      <c r="K118" s="24">
        <f t="shared" si="56"/>
        <v>4.2999999999999983E-4</v>
      </c>
      <c r="L118" s="24">
        <f t="shared" si="57"/>
        <v>1.1099999999999999E-3</v>
      </c>
      <c r="M118" s="24">
        <f t="shared" si="58"/>
        <v>2.0999999999999838E-4</v>
      </c>
      <c r="N118" s="24">
        <f t="shared" si="59"/>
        <v>3.0000000000000165E-4</v>
      </c>
      <c r="O118" s="24">
        <f t="shared" si="60"/>
        <v>0</v>
      </c>
      <c r="P118" s="25">
        <f t="shared" si="61"/>
        <v>1.1700000000000009E-3</v>
      </c>
      <c r="R118" s="4">
        <v>108</v>
      </c>
      <c r="S118" s="31">
        <f t="shared" si="46"/>
        <v>0.2</v>
      </c>
      <c r="T118" s="31">
        <f t="shared" si="47"/>
        <v>0.2</v>
      </c>
    </row>
    <row r="119" spans="2:20" x14ac:dyDescent="0.25">
      <c r="B119" s="4">
        <v>109</v>
      </c>
      <c r="C119" s="19">
        <f t="shared" si="48"/>
        <v>1.2000000000000205E-4</v>
      </c>
      <c r="D119" s="24">
        <f t="shared" si="49"/>
        <v>4.1000000000000064E-4</v>
      </c>
      <c r="E119" s="24">
        <f t="shared" si="50"/>
        <v>1.2999999999999991E-3</v>
      </c>
      <c r="F119" s="24">
        <f t="shared" si="51"/>
        <v>2.9000000000000206E-4</v>
      </c>
      <c r="G119" s="24">
        <f t="shared" si="52"/>
        <v>2.3000000000000104E-4</v>
      </c>
      <c r="H119" s="24">
        <f t="shared" si="53"/>
        <v>-7.0000000000000617E-5</v>
      </c>
      <c r="I119" s="25">
        <f t="shared" si="54"/>
        <v>1.0600000000000019E-3</v>
      </c>
      <c r="J119" s="19">
        <f t="shared" si="55"/>
        <v>2.0999999999999838E-4</v>
      </c>
      <c r="K119" s="24">
        <f t="shared" si="56"/>
        <v>4.2999999999999983E-4</v>
      </c>
      <c r="L119" s="24">
        <f t="shared" si="57"/>
        <v>1.0999999999999968E-3</v>
      </c>
      <c r="M119" s="24">
        <f t="shared" si="58"/>
        <v>2.0999999999999838E-4</v>
      </c>
      <c r="N119" s="24">
        <f t="shared" si="59"/>
        <v>2.9000000000000206E-4</v>
      </c>
      <c r="O119" s="24">
        <f t="shared" si="60"/>
        <v>0</v>
      </c>
      <c r="P119" s="25">
        <f t="shared" si="61"/>
        <v>1.1600000000000013E-3</v>
      </c>
      <c r="R119" s="4">
        <v>109</v>
      </c>
      <c r="S119" s="31">
        <f t="shared" si="46"/>
        <v>0.2</v>
      </c>
      <c r="T119" s="31">
        <f t="shared" si="47"/>
        <v>0.2</v>
      </c>
    </row>
    <row r="120" spans="2:20" x14ac:dyDescent="0.25">
      <c r="B120" s="6">
        <v>110</v>
      </c>
      <c r="C120" s="20">
        <f t="shared" si="48"/>
        <v>1.2000000000000205E-4</v>
      </c>
      <c r="D120" s="26">
        <f t="shared" si="49"/>
        <v>4.1000000000000064E-4</v>
      </c>
      <c r="E120" s="26">
        <f t="shared" si="50"/>
        <v>1.2900000000000029E-3</v>
      </c>
      <c r="F120" s="26">
        <f t="shared" si="51"/>
        <v>2.79999999999999E-4</v>
      </c>
      <c r="G120" s="26">
        <f t="shared" si="52"/>
        <v>2.2999999999999757E-4</v>
      </c>
      <c r="H120" s="26">
        <f t="shared" si="53"/>
        <v>-7.0000000000000617E-5</v>
      </c>
      <c r="I120" s="27">
        <f t="shared" si="54"/>
        <v>1.0499999999999989E-3</v>
      </c>
      <c r="J120" s="20">
        <f t="shared" si="55"/>
        <v>2.1000000000000185E-4</v>
      </c>
      <c r="K120" s="26">
        <f t="shared" si="56"/>
        <v>4.2000000000000023E-4</v>
      </c>
      <c r="L120" s="26">
        <f t="shared" si="57"/>
        <v>1.0899999999999972E-3</v>
      </c>
      <c r="M120" s="26">
        <f t="shared" si="58"/>
        <v>2.2000000000000144E-4</v>
      </c>
      <c r="N120" s="26">
        <f t="shared" si="59"/>
        <v>3.0000000000000165E-4</v>
      </c>
      <c r="O120" s="26">
        <f t="shared" si="60"/>
        <v>0</v>
      </c>
      <c r="P120" s="27">
        <f t="shared" si="61"/>
        <v>1.1400000000000021E-3</v>
      </c>
      <c r="R120" s="6">
        <v>110</v>
      </c>
      <c r="S120" s="32">
        <f t="shared" si="46"/>
        <v>0.2</v>
      </c>
      <c r="T120" s="32">
        <f t="shared" si="47"/>
        <v>0.2</v>
      </c>
    </row>
    <row r="121" spans="2:20" x14ac:dyDescent="0.25">
      <c r="B121" s="4">
        <v>111</v>
      </c>
      <c r="C121" s="19">
        <f t="shared" si="48"/>
        <v>1.0999999999999899E-4</v>
      </c>
      <c r="D121" s="24">
        <f t="shared" si="49"/>
        <v>4.0999999999999717E-4</v>
      </c>
      <c r="E121" s="24">
        <f t="shared" si="50"/>
        <v>1.2700000000000003E-3</v>
      </c>
      <c r="F121" s="24">
        <f t="shared" si="51"/>
        <v>2.79999999999999E-4</v>
      </c>
      <c r="G121" s="24">
        <f t="shared" si="52"/>
        <v>2.3000000000000104E-4</v>
      </c>
      <c r="H121" s="24">
        <f t="shared" si="53"/>
        <v>-7.0000000000000617E-5</v>
      </c>
      <c r="I121" s="25">
        <f t="shared" si="54"/>
        <v>1.0499999999999989E-3</v>
      </c>
      <c r="J121" s="19">
        <f t="shared" si="55"/>
        <v>2.1000000000000185E-4</v>
      </c>
      <c r="K121" s="24">
        <f t="shared" si="56"/>
        <v>4.2000000000000023E-4</v>
      </c>
      <c r="L121" s="24">
        <f t="shared" si="57"/>
        <v>1.0800000000000011E-3</v>
      </c>
      <c r="M121" s="24">
        <f t="shared" si="58"/>
        <v>2.0999999999999838E-4</v>
      </c>
      <c r="N121" s="24">
        <f t="shared" si="59"/>
        <v>3.0000000000000165E-4</v>
      </c>
      <c r="O121" s="24">
        <f t="shared" si="60"/>
        <v>0</v>
      </c>
      <c r="P121" s="25">
        <f t="shared" si="61"/>
        <v>1.1399999999999987E-3</v>
      </c>
      <c r="R121" s="4">
        <v>111</v>
      </c>
      <c r="S121" s="31">
        <f t="shared" si="46"/>
        <v>0.2</v>
      </c>
      <c r="T121" s="31">
        <f t="shared" si="47"/>
        <v>0.2</v>
      </c>
    </row>
    <row r="122" spans="2:20" x14ac:dyDescent="0.25">
      <c r="B122" s="4">
        <v>112</v>
      </c>
      <c r="C122" s="19">
        <f t="shared" si="48"/>
        <v>1.1999999999999858E-4</v>
      </c>
      <c r="D122" s="24">
        <f t="shared" si="49"/>
        <v>4.0000000000000105E-4</v>
      </c>
      <c r="E122" s="24">
        <f t="shared" si="50"/>
        <v>1.2700000000000003E-3</v>
      </c>
      <c r="F122" s="24">
        <f t="shared" si="51"/>
        <v>2.8000000000000247E-4</v>
      </c>
      <c r="G122" s="24">
        <f t="shared" si="52"/>
        <v>2.1999999999999797E-4</v>
      </c>
      <c r="H122" s="24">
        <f t="shared" si="53"/>
        <v>-6.9999999999997148E-5</v>
      </c>
      <c r="I122" s="25">
        <f t="shared" si="54"/>
        <v>1.0300000000000031E-3</v>
      </c>
      <c r="J122" s="19">
        <f t="shared" si="55"/>
        <v>1.9999999999999879E-4</v>
      </c>
      <c r="K122" s="24">
        <f t="shared" si="56"/>
        <v>4.1000000000000064E-4</v>
      </c>
      <c r="L122" s="24">
        <f t="shared" si="57"/>
        <v>1.069999999999998E-3</v>
      </c>
      <c r="M122" s="24">
        <f t="shared" si="58"/>
        <v>2.1000000000000185E-4</v>
      </c>
      <c r="N122" s="24">
        <f t="shared" si="59"/>
        <v>2.9000000000000206E-4</v>
      </c>
      <c r="O122" s="24">
        <f t="shared" si="60"/>
        <v>0</v>
      </c>
      <c r="P122" s="25">
        <f t="shared" si="61"/>
        <v>1.1299999999999991E-3</v>
      </c>
      <c r="R122" s="4">
        <v>112</v>
      </c>
      <c r="S122" s="31">
        <f t="shared" si="46"/>
        <v>0.2</v>
      </c>
      <c r="T122" s="31">
        <f t="shared" si="47"/>
        <v>0.2</v>
      </c>
    </row>
    <row r="123" spans="2:20" x14ac:dyDescent="0.25">
      <c r="B123" s="4">
        <v>113</v>
      </c>
      <c r="C123" s="19">
        <f t="shared" si="48"/>
        <v>1.0999999999999899E-4</v>
      </c>
      <c r="D123" s="24">
        <f t="shared" si="49"/>
        <v>4.0000000000000105E-4</v>
      </c>
      <c r="E123" s="24">
        <f t="shared" si="50"/>
        <v>1.2500000000000011E-3</v>
      </c>
      <c r="F123" s="24">
        <f t="shared" si="51"/>
        <v>2.6999999999999941E-4</v>
      </c>
      <c r="G123" s="24">
        <f t="shared" si="52"/>
        <v>2.2000000000000144E-4</v>
      </c>
      <c r="H123" s="24">
        <f t="shared" si="53"/>
        <v>-6.0000000000001025E-5</v>
      </c>
      <c r="I123" s="25">
        <f t="shared" si="54"/>
        <v>1.0299999999999997E-3</v>
      </c>
      <c r="J123" s="19">
        <f t="shared" si="55"/>
        <v>2.0999999999999838E-4</v>
      </c>
      <c r="K123" s="24">
        <f t="shared" si="56"/>
        <v>4.1000000000000064E-4</v>
      </c>
      <c r="L123" s="24">
        <f t="shared" si="57"/>
        <v>1.0600000000000019E-3</v>
      </c>
      <c r="M123" s="24">
        <f t="shared" si="58"/>
        <v>2.0999999999999838E-4</v>
      </c>
      <c r="N123" s="24">
        <f t="shared" si="59"/>
        <v>2.8999999999999859E-4</v>
      </c>
      <c r="O123" s="24">
        <f t="shared" si="60"/>
        <v>0</v>
      </c>
      <c r="P123" s="25">
        <f t="shared" si="61"/>
        <v>1.1099999999999999E-3</v>
      </c>
      <c r="R123" s="4">
        <v>113</v>
      </c>
      <c r="S123" s="31">
        <f t="shared" si="46"/>
        <v>0.2</v>
      </c>
      <c r="T123" s="31">
        <f t="shared" si="47"/>
        <v>0.2</v>
      </c>
    </row>
    <row r="124" spans="2:20" x14ac:dyDescent="0.25">
      <c r="B124" s="4">
        <v>114</v>
      </c>
      <c r="C124" s="19">
        <f t="shared" si="48"/>
        <v>1.1000000000000246E-4</v>
      </c>
      <c r="D124" s="24">
        <f t="shared" si="49"/>
        <v>3.8999999999999799E-4</v>
      </c>
      <c r="E124" s="24">
        <f t="shared" si="50"/>
        <v>1.2400000000000015E-3</v>
      </c>
      <c r="F124" s="24">
        <f t="shared" si="51"/>
        <v>2.79999999999999E-4</v>
      </c>
      <c r="G124" s="24">
        <f t="shared" si="52"/>
        <v>2.2000000000000144E-4</v>
      </c>
      <c r="H124" s="24">
        <f t="shared" si="53"/>
        <v>-7.0000000000000617E-5</v>
      </c>
      <c r="I124" s="25">
        <f t="shared" si="54"/>
        <v>1.0100000000000005E-3</v>
      </c>
      <c r="J124" s="19">
        <f t="shared" si="55"/>
        <v>1.9999999999999879E-4</v>
      </c>
      <c r="K124" s="24">
        <f t="shared" si="56"/>
        <v>3.9999999999999758E-4</v>
      </c>
      <c r="L124" s="24">
        <f t="shared" si="57"/>
        <v>1.0500000000000023E-3</v>
      </c>
      <c r="M124" s="24">
        <f t="shared" si="58"/>
        <v>2.1000000000000185E-4</v>
      </c>
      <c r="N124" s="24">
        <f t="shared" si="59"/>
        <v>2.8999999999999859E-4</v>
      </c>
      <c r="O124" s="24">
        <f t="shared" si="60"/>
        <v>0</v>
      </c>
      <c r="P124" s="25">
        <f t="shared" si="61"/>
        <v>1.1099999999999999E-3</v>
      </c>
      <c r="R124" s="4">
        <v>114</v>
      </c>
      <c r="S124" s="31">
        <f t="shared" si="46"/>
        <v>0.2</v>
      </c>
      <c r="T124" s="31">
        <f t="shared" si="47"/>
        <v>0.2</v>
      </c>
    </row>
    <row r="125" spans="2:20" x14ac:dyDescent="0.25">
      <c r="B125" s="6">
        <v>115</v>
      </c>
      <c r="C125" s="20">
        <f t="shared" si="48"/>
        <v>1.0999999999999899E-4</v>
      </c>
      <c r="D125" s="26">
        <f t="shared" si="49"/>
        <v>3.9000000000000146E-4</v>
      </c>
      <c r="E125" s="26">
        <f t="shared" si="50"/>
        <v>1.2299999999999985E-3</v>
      </c>
      <c r="F125" s="26">
        <f t="shared" si="51"/>
        <v>2.8000000000000247E-4</v>
      </c>
      <c r="G125" s="26">
        <f t="shared" si="52"/>
        <v>2.2000000000000144E-4</v>
      </c>
      <c r="H125" s="26">
        <f t="shared" si="53"/>
        <v>-6.0000000000001025E-5</v>
      </c>
      <c r="I125" s="27">
        <f t="shared" si="54"/>
        <v>1.0100000000000005E-3</v>
      </c>
      <c r="J125" s="20">
        <f t="shared" si="55"/>
        <v>2.0000000000000226E-4</v>
      </c>
      <c r="K125" s="26">
        <f t="shared" si="56"/>
        <v>3.9999999999999758E-4</v>
      </c>
      <c r="L125" s="26">
        <f t="shared" si="57"/>
        <v>1.0499999999999989E-3</v>
      </c>
      <c r="M125" s="26">
        <f t="shared" si="58"/>
        <v>2.0999999999999838E-4</v>
      </c>
      <c r="N125" s="26">
        <f t="shared" si="59"/>
        <v>2.79999999999999E-4</v>
      </c>
      <c r="O125" s="26">
        <f t="shared" si="60"/>
        <v>0</v>
      </c>
      <c r="P125" s="27">
        <f t="shared" si="61"/>
        <v>1.0900000000000007E-3</v>
      </c>
      <c r="R125" s="6">
        <v>115</v>
      </c>
      <c r="S125" s="32">
        <f t="shared" si="46"/>
        <v>0.2</v>
      </c>
      <c r="T125" s="32">
        <f t="shared" si="47"/>
        <v>0.2</v>
      </c>
    </row>
    <row r="126" spans="2:20" x14ac:dyDescent="0.25">
      <c r="B126" s="4">
        <v>116</v>
      </c>
      <c r="C126" s="19">
        <f t="shared" si="48"/>
        <v>1.0999999999999899E-4</v>
      </c>
      <c r="D126" s="24">
        <f t="shared" si="49"/>
        <v>3.9000000000000146E-4</v>
      </c>
      <c r="E126" s="24">
        <f t="shared" si="50"/>
        <v>1.2199999999999989E-3</v>
      </c>
      <c r="F126" s="24">
        <f t="shared" si="51"/>
        <v>2.6999999999999941E-4</v>
      </c>
      <c r="G126" s="24">
        <f t="shared" si="52"/>
        <v>2.2000000000000144E-4</v>
      </c>
      <c r="H126" s="24">
        <f t="shared" si="53"/>
        <v>-5.9999999999997555E-5</v>
      </c>
      <c r="I126" s="25">
        <f t="shared" si="54"/>
        <v>1.0000000000000009E-3</v>
      </c>
      <c r="J126" s="19">
        <f t="shared" si="55"/>
        <v>1.9999999999999879E-4</v>
      </c>
      <c r="K126" s="24">
        <f t="shared" si="56"/>
        <v>4.0000000000000105E-4</v>
      </c>
      <c r="L126" s="24">
        <f t="shared" si="57"/>
        <v>1.0300000000000031E-3</v>
      </c>
      <c r="M126" s="24">
        <f t="shared" si="58"/>
        <v>2.0000000000000226E-4</v>
      </c>
      <c r="N126" s="24">
        <f t="shared" si="59"/>
        <v>2.79999999999999E-4</v>
      </c>
      <c r="O126" s="24">
        <f t="shared" si="60"/>
        <v>0</v>
      </c>
      <c r="P126" s="25">
        <f t="shared" si="61"/>
        <v>1.0900000000000007E-3</v>
      </c>
      <c r="R126" s="4">
        <v>116</v>
      </c>
      <c r="S126" s="31">
        <f t="shared" si="46"/>
        <v>0.2</v>
      </c>
      <c r="T126" s="31">
        <f t="shared" si="47"/>
        <v>0.2</v>
      </c>
    </row>
    <row r="127" spans="2:20" x14ac:dyDescent="0.25">
      <c r="B127" s="4">
        <v>117</v>
      </c>
      <c r="C127" s="19">
        <f t="shared" si="48"/>
        <v>1.1000000000000246E-4</v>
      </c>
      <c r="D127" s="24">
        <f t="shared" si="49"/>
        <v>3.8000000000000186E-4</v>
      </c>
      <c r="E127" s="24">
        <f t="shared" si="50"/>
        <v>1.2100000000000027E-3</v>
      </c>
      <c r="F127" s="24">
        <f t="shared" si="51"/>
        <v>2.5999999999999981E-4</v>
      </c>
      <c r="G127" s="24">
        <f t="shared" si="52"/>
        <v>2.1000000000000185E-4</v>
      </c>
      <c r="H127" s="24">
        <f t="shared" si="53"/>
        <v>-7.0000000000000617E-5</v>
      </c>
      <c r="I127" s="25">
        <f t="shared" si="54"/>
        <v>9.900000000000013E-4</v>
      </c>
      <c r="J127" s="19">
        <f t="shared" si="55"/>
        <v>1.899999999999992E-4</v>
      </c>
      <c r="K127" s="24">
        <f t="shared" si="56"/>
        <v>3.9000000000000146E-4</v>
      </c>
      <c r="L127" s="24">
        <f t="shared" si="57"/>
        <v>1.0299999999999997E-3</v>
      </c>
      <c r="M127" s="24">
        <f t="shared" si="58"/>
        <v>1.9999999999999879E-4</v>
      </c>
      <c r="N127" s="24">
        <f t="shared" si="59"/>
        <v>2.79999999999999E-4</v>
      </c>
      <c r="O127" s="24">
        <f t="shared" si="60"/>
        <v>0</v>
      </c>
      <c r="P127" s="25">
        <f t="shared" si="61"/>
        <v>1.069999999999998E-3</v>
      </c>
      <c r="R127" s="4">
        <v>117</v>
      </c>
      <c r="S127" s="31">
        <f t="shared" si="46"/>
        <v>0.2</v>
      </c>
      <c r="T127" s="31">
        <f t="shared" si="47"/>
        <v>0.2</v>
      </c>
    </row>
    <row r="128" spans="2:20" x14ac:dyDescent="0.25">
      <c r="B128" s="4">
        <v>118</v>
      </c>
      <c r="C128" s="19">
        <f t="shared" si="48"/>
        <v>1.0999999999999899E-4</v>
      </c>
      <c r="D128" s="24">
        <f t="shared" si="49"/>
        <v>3.7999999999999839E-4</v>
      </c>
      <c r="E128" s="24">
        <f t="shared" si="50"/>
        <v>1.1999999999999997E-3</v>
      </c>
      <c r="F128" s="24">
        <f t="shared" si="51"/>
        <v>2.5999999999999981E-4</v>
      </c>
      <c r="G128" s="24">
        <f t="shared" si="52"/>
        <v>2.2000000000000144E-4</v>
      </c>
      <c r="H128" s="24">
        <f t="shared" si="53"/>
        <v>-7.0000000000000617E-5</v>
      </c>
      <c r="I128" s="25">
        <f t="shared" si="54"/>
        <v>9.7999999999999823E-4</v>
      </c>
      <c r="J128" s="19">
        <f t="shared" si="55"/>
        <v>1.899999999999992E-4</v>
      </c>
      <c r="K128" s="24">
        <f t="shared" si="56"/>
        <v>4.0000000000000105E-4</v>
      </c>
      <c r="L128" s="24">
        <f t="shared" si="57"/>
        <v>1.0200000000000035E-3</v>
      </c>
      <c r="M128" s="24">
        <f t="shared" si="58"/>
        <v>2.0000000000000226E-4</v>
      </c>
      <c r="N128" s="24">
        <f t="shared" si="59"/>
        <v>2.79999999999999E-4</v>
      </c>
      <c r="O128" s="24">
        <f t="shared" si="60"/>
        <v>0</v>
      </c>
      <c r="P128" s="25">
        <f t="shared" si="61"/>
        <v>1.0600000000000019E-3</v>
      </c>
      <c r="R128" s="4">
        <v>118</v>
      </c>
      <c r="S128" s="31">
        <f t="shared" si="46"/>
        <v>0.2</v>
      </c>
      <c r="T128" s="31">
        <f t="shared" si="47"/>
        <v>0.2</v>
      </c>
    </row>
    <row r="129" spans="2:20" x14ac:dyDescent="0.25">
      <c r="B129" s="4">
        <v>119</v>
      </c>
      <c r="C129" s="19">
        <f t="shared" si="48"/>
        <v>1.0999999999999899E-4</v>
      </c>
      <c r="D129" s="24">
        <f t="shared" si="49"/>
        <v>3.7999999999999839E-4</v>
      </c>
      <c r="E129" s="24">
        <f t="shared" si="50"/>
        <v>1.1900000000000001E-3</v>
      </c>
      <c r="F129" s="24">
        <f t="shared" si="51"/>
        <v>2.5999999999999981E-4</v>
      </c>
      <c r="G129" s="24">
        <f t="shared" si="52"/>
        <v>2.0999999999999838E-4</v>
      </c>
      <c r="H129" s="24">
        <f t="shared" si="53"/>
        <v>-5.9999999999997555E-5</v>
      </c>
      <c r="I129" s="25">
        <f t="shared" si="54"/>
        <v>9.6999999999999864E-4</v>
      </c>
      <c r="J129" s="19">
        <f t="shared" si="55"/>
        <v>1.9000000000000267E-4</v>
      </c>
      <c r="K129" s="24">
        <f t="shared" si="56"/>
        <v>3.8999999999999799E-4</v>
      </c>
      <c r="L129" s="24">
        <f t="shared" si="57"/>
        <v>9.9999999999999742E-4</v>
      </c>
      <c r="M129" s="24">
        <f t="shared" si="58"/>
        <v>1.9999999999999879E-4</v>
      </c>
      <c r="N129" s="24">
        <f t="shared" si="59"/>
        <v>2.7000000000000288E-4</v>
      </c>
      <c r="O129" s="24">
        <f t="shared" si="60"/>
        <v>0</v>
      </c>
      <c r="P129" s="25">
        <f t="shared" si="61"/>
        <v>1.0599999999999984E-3</v>
      </c>
      <c r="R129" s="4">
        <v>119</v>
      </c>
      <c r="S129" s="31">
        <f t="shared" si="46"/>
        <v>0.2</v>
      </c>
      <c r="T129" s="31">
        <f t="shared" si="47"/>
        <v>0.2</v>
      </c>
    </row>
    <row r="130" spans="2:20" x14ac:dyDescent="0.25">
      <c r="B130" s="6">
        <v>120</v>
      </c>
      <c r="C130" s="20">
        <f t="shared" si="48"/>
        <v>1.1000000000000246E-4</v>
      </c>
      <c r="D130" s="26">
        <f t="shared" si="49"/>
        <v>3.699999999999988E-4</v>
      </c>
      <c r="E130" s="26">
        <f t="shared" si="50"/>
        <v>1.1800000000000005E-3</v>
      </c>
      <c r="F130" s="26">
        <f t="shared" si="51"/>
        <v>2.5999999999999981E-4</v>
      </c>
      <c r="G130" s="26">
        <f t="shared" si="52"/>
        <v>2.0999999999999838E-4</v>
      </c>
      <c r="H130" s="26">
        <f t="shared" si="53"/>
        <v>-6.0000000000001025E-5</v>
      </c>
      <c r="I130" s="27">
        <f t="shared" si="54"/>
        <v>9.5999999999999905E-4</v>
      </c>
      <c r="J130" s="20">
        <f t="shared" si="55"/>
        <v>1.899999999999992E-4</v>
      </c>
      <c r="K130" s="26">
        <f t="shared" si="56"/>
        <v>3.8999999999999799E-4</v>
      </c>
      <c r="L130" s="26">
        <f t="shared" si="57"/>
        <v>1.0000000000000044E-3</v>
      </c>
      <c r="M130" s="26">
        <f t="shared" si="58"/>
        <v>1.9999999999999879E-4</v>
      </c>
      <c r="N130" s="26">
        <f t="shared" si="59"/>
        <v>2.6999999999999941E-4</v>
      </c>
      <c r="O130" s="26">
        <f t="shared" si="60"/>
        <v>0</v>
      </c>
      <c r="P130" s="27">
        <f t="shared" si="61"/>
        <v>1.0499999999999989E-3</v>
      </c>
      <c r="R130" s="6">
        <v>120</v>
      </c>
      <c r="S130" s="32">
        <f t="shared" si="46"/>
        <v>0.2</v>
      </c>
      <c r="T130" s="32">
        <f t="shared" si="47"/>
        <v>0.2</v>
      </c>
    </row>
    <row r="131" spans="2:20" x14ac:dyDescent="0.25">
      <c r="B131" s="4">
        <v>121</v>
      </c>
      <c r="C131" s="19">
        <f t="shared" si="48"/>
        <v>9.9999999999999395E-5</v>
      </c>
      <c r="D131" s="24">
        <f t="shared" si="49"/>
        <v>3.7000000000000227E-4</v>
      </c>
      <c r="E131" s="24">
        <f t="shared" si="50"/>
        <v>1.1699999999999974E-3</v>
      </c>
      <c r="F131" s="24">
        <f t="shared" si="51"/>
        <v>2.5999999999999981E-4</v>
      </c>
      <c r="G131" s="24">
        <f t="shared" si="52"/>
        <v>2.0999999999999838E-4</v>
      </c>
      <c r="H131" s="24">
        <f t="shared" si="53"/>
        <v>-6.0000000000001025E-5</v>
      </c>
      <c r="I131" s="25">
        <f t="shared" si="54"/>
        <v>9.5999999999999905E-4</v>
      </c>
      <c r="J131" s="19">
        <f t="shared" si="55"/>
        <v>1.899999999999992E-4</v>
      </c>
      <c r="K131" s="24">
        <f t="shared" si="56"/>
        <v>3.9000000000000146E-4</v>
      </c>
      <c r="L131" s="24">
        <f t="shared" si="57"/>
        <v>9.8999999999999783E-4</v>
      </c>
      <c r="M131" s="24">
        <f t="shared" si="58"/>
        <v>1.9999999999999879E-4</v>
      </c>
      <c r="N131" s="24">
        <f t="shared" si="59"/>
        <v>2.6999999999999941E-4</v>
      </c>
      <c r="O131" s="24">
        <f t="shared" si="60"/>
        <v>0</v>
      </c>
      <c r="P131" s="25">
        <f t="shared" si="61"/>
        <v>1.0500000000000023E-3</v>
      </c>
      <c r="R131" s="4">
        <v>121</v>
      </c>
      <c r="S131" s="31">
        <f t="shared" si="46"/>
        <v>0.2</v>
      </c>
      <c r="T131" s="31">
        <f t="shared" si="47"/>
        <v>0.2</v>
      </c>
    </row>
    <row r="132" spans="2:20" x14ac:dyDescent="0.25">
      <c r="B132" s="4">
        <v>122</v>
      </c>
      <c r="C132" s="19">
        <f t="shared" si="48"/>
        <v>1.0999999999999899E-4</v>
      </c>
      <c r="D132" s="24">
        <f t="shared" si="49"/>
        <v>3.7000000000000227E-4</v>
      </c>
      <c r="E132" s="24">
        <f t="shared" si="50"/>
        <v>1.1600000000000013E-3</v>
      </c>
      <c r="F132" s="24">
        <f t="shared" si="51"/>
        <v>2.5999999999999981E-4</v>
      </c>
      <c r="G132" s="24">
        <f t="shared" si="52"/>
        <v>2.1000000000000185E-4</v>
      </c>
      <c r="H132" s="24">
        <f t="shared" si="53"/>
        <v>-7.0000000000000617E-5</v>
      </c>
      <c r="I132" s="25">
        <f t="shared" si="54"/>
        <v>9.4999999999999946E-4</v>
      </c>
      <c r="J132" s="19">
        <f t="shared" si="55"/>
        <v>1.9000000000000267E-4</v>
      </c>
      <c r="K132" s="24">
        <f t="shared" si="56"/>
        <v>3.8000000000000186E-4</v>
      </c>
      <c r="L132" s="24">
        <f t="shared" si="57"/>
        <v>9.800000000000017E-4</v>
      </c>
      <c r="M132" s="24">
        <f t="shared" si="58"/>
        <v>1.9999999999999879E-4</v>
      </c>
      <c r="N132" s="24">
        <f t="shared" si="59"/>
        <v>2.6999999999999941E-4</v>
      </c>
      <c r="O132" s="24">
        <f t="shared" si="60"/>
        <v>0</v>
      </c>
      <c r="P132" s="25">
        <f t="shared" si="61"/>
        <v>1.0299999999999997E-3</v>
      </c>
      <c r="R132" s="4">
        <v>122</v>
      </c>
      <c r="S132" s="31">
        <f t="shared" si="46"/>
        <v>0.2</v>
      </c>
      <c r="T132" s="31">
        <f t="shared" si="47"/>
        <v>0.2</v>
      </c>
    </row>
    <row r="133" spans="2:20" x14ac:dyDescent="0.25">
      <c r="B133" s="4">
        <v>123</v>
      </c>
      <c r="C133" s="19">
        <f t="shared" si="48"/>
        <v>1.0000000000000286E-4</v>
      </c>
      <c r="D133" s="24">
        <f t="shared" si="49"/>
        <v>3.5999999999999921E-4</v>
      </c>
      <c r="E133" s="24">
        <f t="shared" si="50"/>
        <v>1.1500000000000017E-3</v>
      </c>
      <c r="F133" s="24">
        <f t="shared" si="51"/>
        <v>2.5000000000000022E-4</v>
      </c>
      <c r="G133" s="24">
        <f t="shared" si="52"/>
        <v>2.1000000000000185E-4</v>
      </c>
      <c r="H133" s="24">
        <f t="shared" si="53"/>
        <v>-6.0000000000001025E-5</v>
      </c>
      <c r="I133" s="25">
        <f t="shared" si="54"/>
        <v>9.4999999999999946E-4</v>
      </c>
      <c r="J133" s="19">
        <f t="shared" si="55"/>
        <v>1.899999999999992E-4</v>
      </c>
      <c r="K133" s="24">
        <f t="shared" si="56"/>
        <v>3.7999999999999839E-4</v>
      </c>
      <c r="L133" s="24">
        <f t="shared" si="57"/>
        <v>9.7000000000000211E-4</v>
      </c>
      <c r="M133" s="24">
        <f t="shared" si="58"/>
        <v>1.899999999999992E-4</v>
      </c>
      <c r="N133" s="24">
        <f t="shared" si="59"/>
        <v>2.5999999999999981E-4</v>
      </c>
      <c r="O133" s="24">
        <f t="shared" si="60"/>
        <v>0</v>
      </c>
      <c r="P133" s="25">
        <f t="shared" si="61"/>
        <v>1.0200000000000001E-3</v>
      </c>
      <c r="R133" s="4">
        <v>123</v>
      </c>
      <c r="S133" s="31">
        <f t="shared" ref="S133:S160" si="62">S132</f>
        <v>0.2</v>
      </c>
      <c r="T133" s="31">
        <f t="shared" ref="T133:T160" si="63">T132</f>
        <v>0.2</v>
      </c>
    </row>
    <row r="134" spans="2:20" x14ac:dyDescent="0.25">
      <c r="B134" s="4">
        <v>124</v>
      </c>
      <c r="C134" s="19">
        <f t="shared" si="48"/>
        <v>9.9999999999999395E-5</v>
      </c>
      <c r="D134" s="24">
        <f t="shared" si="49"/>
        <v>3.5999999999999921E-4</v>
      </c>
      <c r="E134" s="24">
        <f t="shared" si="50"/>
        <v>1.1399999999999987E-3</v>
      </c>
      <c r="F134" s="24">
        <f t="shared" si="51"/>
        <v>2.5000000000000022E-4</v>
      </c>
      <c r="G134" s="24">
        <f t="shared" si="52"/>
        <v>2.1000000000000185E-4</v>
      </c>
      <c r="H134" s="24">
        <f t="shared" si="53"/>
        <v>-7.0000000000000617E-5</v>
      </c>
      <c r="I134" s="25">
        <f t="shared" si="54"/>
        <v>9.3000000000000027E-4</v>
      </c>
      <c r="J134" s="19">
        <f t="shared" si="55"/>
        <v>1.899999999999992E-4</v>
      </c>
      <c r="K134" s="24">
        <f t="shared" si="56"/>
        <v>3.7999999999999839E-4</v>
      </c>
      <c r="L134" s="24">
        <f t="shared" si="57"/>
        <v>9.7000000000000211E-4</v>
      </c>
      <c r="M134" s="24">
        <f t="shared" si="58"/>
        <v>1.899999999999992E-4</v>
      </c>
      <c r="N134" s="24">
        <f t="shared" si="59"/>
        <v>2.5999999999999981E-4</v>
      </c>
      <c r="O134" s="24">
        <f t="shared" si="60"/>
        <v>0</v>
      </c>
      <c r="P134" s="25">
        <f t="shared" si="61"/>
        <v>1.0200000000000001E-3</v>
      </c>
      <c r="R134" s="4">
        <v>124</v>
      </c>
      <c r="S134" s="31">
        <f t="shared" si="62"/>
        <v>0.2</v>
      </c>
      <c r="T134" s="31">
        <f t="shared" si="63"/>
        <v>0.2</v>
      </c>
    </row>
    <row r="135" spans="2:20" x14ac:dyDescent="0.25">
      <c r="B135" s="6">
        <v>125</v>
      </c>
      <c r="C135" s="20">
        <f t="shared" si="48"/>
        <v>9.9999999999999395E-5</v>
      </c>
      <c r="D135" s="26">
        <f t="shared" si="49"/>
        <v>3.5999999999999921E-4</v>
      </c>
      <c r="E135" s="26">
        <f t="shared" si="50"/>
        <v>1.1300000000000025E-3</v>
      </c>
      <c r="F135" s="26">
        <f t="shared" si="51"/>
        <v>2.5000000000000022E-4</v>
      </c>
      <c r="G135" s="26">
        <f t="shared" si="52"/>
        <v>1.9999999999999879E-4</v>
      </c>
      <c r="H135" s="26">
        <f t="shared" si="53"/>
        <v>-5.9999999999997555E-5</v>
      </c>
      <c r="I135" s="27">
        <f t="shared" si="54"/>
        <v>9.3000000000000027E-4</v>
      </c>
      <c r="J135" s="20">
        <f t="shared" si="55"/>
        <v>1.799999999999996E-4</v>
      </c>
      <c r="K135" s="26">
        <f t="shared" si="56"/>
        <v>3.7000000000000227E-4</v>
      </c>
      <c r="L135" s="26">
        <f t="shared" si="57"/>
        <v>9.6000000000000252E-4</v>
      </c>
      <c r="M135" s="26">
        <f t="shared" si="58"/>
        <v>1.9000000000000267E-4</v>
      </c>
      <c r="N135" s="26">
        <f t="shared" si="59"/>
        <v>2.5999999999999981E-4</v>
      </c>
      <c r="O135" s="26">
        <f t="shared" si="60"/>
        <v>0</v>
      </c>
      <c r="P135" s="27">
        <f t="shared" si="61"/>
        <v>1.0100000000000005E-3</v>
      </c>
      <c r="R135" s="6">
        <v>125</v>
      </c>
      <c r="S135" s="32">
        <f t="shared" si="62"/>
        <v>0.2</v>
      </c>
      <c r="T135" s="32">
        <f t="shared" si="63"/>
        <v>0.2</v>
      </c>
    </row>
    <row r="136" spans="2:20" x14ac:dyDescent="0.25">
      <c r="B136" s="4">
        <v>126</v>
      </c>
      <c r="C136" s="19">
        <f t="shared" si="48"/>
        <v>1.1000000000000246E-4</v>
      </c>
      <c r="D136" s="24">
        <f t="shared" si="49"/>
        <v>3.4999999999999962E-4</v>
      </c>
      <c r="E136" s="24">
        <f t="shared" si="50"/>
        <v>1.1199999999999995E-3</v>
      </c>
      <c r="F136" s="24">
        <f t="shared" si="51"/>
        <v>2.4999999999999675E-4</v>
      </c>
      <c r="G136" s="24">
        <f t="shared" si="52"/>
        <v>1.9999999999999879E-4</v>
      </c>
      <c r="H136" s="24">
        <f t="shared" si="53"/>
        <v>-6.0000000000001025E-5</v>
      </c>
      <c r="I136" s="25">
        <f t="shared" si="54"/>
        <v>9.2000000000000068E-4</v>
      </c>
      <c r="J136" s="19">
        <f t="shared" si="55"/>
        <v>1.899999999999992E-4</v>
      </c>
      <c r="K136" s="24">
        <f t="shared" si="56"/>
        <v>3.699999999999988E-4</v>
      </c>
      <c r="L136" s="24">
        <f t="shared" si="57"/>
        <v>9.5999999999999558E-4</v>
      </c>
      <c r="M136" s="24">
        <f t="shared" si="58"/>
        <v>1.799999999999996E-4</v>
      </c>
      <c r="N136" s="24">
        <f t="shared" si="59"/>
        <v>2.5999999999999981E-4</v>
      </c>
      <c r="O136" s="24">
        <f t="shared" si="60"/>
        <v>0</v>
      </c>
      <c r="P136" s="25">
        <f t="shared" si="61"/>
        <v>9.9999999999999742E-4</v>
      </c>
      <c r="R136" s="4">
        <v>126</v>
      </c>
      <c r="S136" s="31">
        <f t="shared" si="62"/>
        <v>0.2</v>
      </c>
      <c r="T136" s="31">
        <f t="shared" si="63"/>
        <v>0.2</v>
      </c>
    </row>
    <row r="137" spans="2:20" x14ac:dyDescent="0.25">
      <c r="B137" s="4">
        <v>127</v>
      </c>
      <c r="C137" s="19">
        <f t="shared" si="48"/>
        <v>9.9999999999999395E-5</v>
      </c>
      <c r="D137" s="24">
        <f t="shared" si="49"/>
        <v>3.4999999999999962E-4</v>
      </c>
      <c r="E137" s="24">
        <f t="shared" si="50"/>
        <v>1.1099999999999999E-3</v>
      </c>
      <c r="F137" s="24">
        <f t="shared" si="51"/>
        <v>2.5000000000000022E-4</v>
      </c>
      <c r="G137" s="24">
        <f t="shared" si="52"/>
        <v>2.0000000000000226E-4</v>
      </c>
      <c r="H137" s="24">
        <f t="shared" si="53"/>
        <v>-6.0000000000001025E-5</v>
      </c>
      <c r="I137" s="25">
        <f t="shared" si="54"/>
        <v>9.1999999999999721E-4</v>
      </c>
      <c r="J137" s="19">
        <f t="shared" si="55"/>
        <v>1.9000000000000267E-4</v>
      </c>
      <c r="K137" s="24">
        <f t="shared" si="56"/>
        <v>3.699999999999988E-4</v>
      </c>
      <c r="L137" s="24">
        <f t="shared" si="57"/>
        <v>9.4999999999999946E-4</v>
      </c>
      <c r="M137" s="24">
        <f t="shared" si="58"/>
        <v>1.9000000000000267E-4</v>
      </c>
      <c r="N137" s="24">
        <f t="shared" si="59"/>
        <v>2.5999999999999981E-4</v>
      </c>
      <c r="O137" s="24">
        <f t="shared" si="60"/>
        <v>0</v>
      </c>
      <c r="P137" s="25">
        <f t="shared" si="61"/>
        <v>1.0000000000000009E-3</v>
      </c>
      <c r="R137" s="4">
        <v>127</v>
      </c>
      <c r="S137" s="31">
        <f t="shared" si="62"/>
        <v>0.2</v>
      </c>
      <c r="T137" s="31">
        <f t="shared" si="63"/>
        <v>0.2</v>
      </c>
    </row>
    <row r="138" spans="2:20" x14ac:dyDescent="0.25">
      <c r="B138" s="4">
        <v>128</v>
      </c>
      <c r="C138" s="19">
        <f t="shared" si="48"/>
        <v>9.9999999999999395E-5</v>
      </c>
      <c r="D138" s="24">
        <f t="shared" si="49"/>
        <v>3.4999999999999962E-4</v>
      </c>
      <c r="E138" s="24">
        <f t="shared" si="50"/>
        <v>1.1000000000000003E-3</v>
      </c>
      <c r="F138" s="24">
        <f t="shared" si="51"/>
        <v>2.3999999999999716E-4</v>
      </c>
      <c r="G138" s="24">
        <f t="shared" si="52"/>
        <v>2.0000000000000226E-4</v>
      </c>
      <c r="H138" s="24">
        <f t="shared" si="53"/>
        <v>-5.9999999999997555E-5</v>
      </c>
      <c r="I138" s="25">
        <f t="shared" si="54"/>
        <v>9.0000000000000149E-4</v>
      </c>
      <c r="J138" s="19">
        <f t="shared" si="55"/>
        <v>1.799999999999996E-4</v>
      </c>
      <c r="K138" s="24">
        <f t="shared" si="56"/>
        <v>3.6000000000000268E-4</v>
      </c>
      <c r="L138" s="24">
        <f t="shared" si="57"/>
        <v>9.4000000000000333E-4</v>
      </c>
      <c r="M138" s="24">
        <f t="shared" si="58"/>
        <v>1.799999999999996E-4</v>
      </c>
      <c r="N138" s="24">
        <f t="shared" si="59"/>
        <v>2.5000000000000022E-4</v>
      </c>
      <c r="O138" s="24">
        <f t="shared" si="60"/>
        <v>0</v>
      </c>
      <c r="P138" s="25">
        <f t="shared" si="61"/>
        <v>9.7999999999999823E-4</v>
      </c>
      <c r="R138" s="4">
        <v>128</v>
      </c>
      <c r="S138" s="31">
        <f t="shared" si="62"/>
        <v>0.2</v>
      </c>
      <c r="T138" s="31">
        <f t="shared" si="63"/>
        <v>0.2</v>
      </c>
    </row>
    <row r="139" spans="2:20" x14ac:dyDescent="0.25">
      <c r="B139" s="4">
        <v>129</v>
      </c>
      <c r="C139" s="19">
        <f t="shared" ref="C139:C160" si="64">INDEX(RfrVaBaseEUR,$B139)-INDEX(RfrNoVaBaseEUR,$B139)</f>
        <v>9.9999999999999395E-5</v>
      </c>
      <c r="D139" s="24">
        <f t="shared" ref="D139:D160" si="65">INDEX(RfrVaBaseGBP,$B139)-INDEX(RfrNoVaBaseGBP,$B139)</f>
        <v>3.4999999999999962E-4</v>
      </c>
      <c r="E139" s="24">
        <f t="shared" ref="E139:E160" si="66">INDEX(RfrVaBaseUSD,$B139)-INDEX(RfrNoVaBaseUSD,$B139)</f>
        <v>1.1000000000000003E-3</v>
      </c>
      <c r="F139" s="24">
        <f t="shared" ref="F139:F160" si="67">INDEX(RfrVaBaseCHF,$B139)-INDEX(RfrNoVaBaseCHF,$B139)</f>
        <v>2.4000000000000063E-4</v>
      </c>
      <c r="G139" s="24">
        <f t="shared" ref="G139:G160" si="68">INDEX(RfrVaBaseJPY,$B139)-INDEX(RfrNoVaBaseJPY,$B139)</f>
        <v>1.9999999999999879E-4</v>
      </c>
      <c r="H139" s="24">
        <f t="shared" ref="H139:H160" si="69">INDEX(RfrVaBaseBGN,$B139)-INDEX(RfrNoVaBaseBGN,$B139)</f>
        <v>-6.0000000000001025E-5</v>
      </c>
      <c r="I139" s="25">
        <f t="shared" ref="I139:I160" si="70">INDEX(RfrVaBaseDKK,$B139)-INDEX(RfrNoVaBaseDKK,$B139)</f>
        <v>8.8999999999999843E-4</v>
      </c>
      <c r="J139" s="19">
        <f t="shared" ref="J139:J160" si="71">INDEX(RfrVaScenEUR,$B139)-INDEX(RfrNoVaScenEUR,$B139)</f>
        <v>1.799999999999996E-4</v>
      </c>
      <c r="K139" s="24">
        <f t="shared" ref="K139:K160" si="72">INDEX(RfrVaScenGBP,$B139)-INDEX(RfrNoVaScenGBP,$B139)</f>
        <v>3.5999999999999921E-4</v>
      </c>
      <c r="L139" s="24">
        <f t="shared" ref="L139:L160" si="73">INDEX(RfrVaScenUSD,$B139)-INDEX(RfrNoVaScenUSD,$B139)</f>
        <v>9.3000000000000027E-4</v>
      </c>
      <c r="M139" s="24">
        <f t="shared" ref="M139:M160" si="74">INDEX(RfrVaScenCHF,$B139)-INDEX(RfrNoVaScenCHF,$B139)</f>
        <v>1.899999999999992E-4</v>
      </c>
      <c r="N139" s="24">
        <f t="shared" ref="N139:N160" si="75">INDEX(RfrVaScenJPY,$B139)-INDEX(RfrNoVaScenJPY,$B139)</f>
        <v>2.5000000000000022E-4</v>
      </c>
      <c r="O139" s="24">
        <f t="shared" ref="O139:O160" si="76">INDEX(RfrVaScenBGN,$B139)-INDEX(RfrNoVaScenBGN,$B139)</f>
        <v>0</v>
      </c>
      <c r="P139" s="25">
        <f t="shared" ref="P139:P160" si="77">INDEX(RfrVaScenDKK,$B139)-INDEX(RfrNoVaScenDKK,$B139)</f>
        <v>9.7999999999999823E-4</v>
      </c>
      <c r="R139" s="4">
        <v>129</v>
      </c>
      <c r="S139" s="31">
        <f t="shared" si="62"/>
        <v>0.2</v>
      </c>
      <c r="T139" s="31">
        <f t="shared" si="63"/>
        <v>0.2</v>
      </c>
    </row>
    <row r="140" spans="2:20" x14ac:dyDescent="0.25">
      <c r="B140" s="6">
        <v>130</v>
      </c>
      <c r="C140" s="20">
        <f t="shared" si="64"/>
        <v>9.9999999999999395E-5</v>
      </c>
      <c r="D140" s="26">
        <f t="shared" si="65"/>
        <v>3.4999999999999962E-4</v>
      </c>
      <c r="E140" s="26">
        <f t="shared" si="66"/>
        <v>1.0900000000000007E-3</v>
      </c>
      <c r="F140" s="26">
        <f t="shared" si="67"/>
        <v>2.3999999999999716E-4</v>
      </c>
      <c r="G140" s="26">
        <f t="shared" si="68"/>
        <v>1.9999999999999879E-4</v>
      </c>
      <c r="H140" s="26">
        <f t="shared" si="69"/>
        <v>-6.0000000000001025E-5</v>
      </c>
      <c r="I140" s="27">
        <f t="shared" si="70"/>
        <v>9.0000000000000149E-4</v>
      </c>
      <c r="J140" s="20">
        <f t="shared" si="71"/>
        <v>1.799999999999996E-4</v>
      </c>
      <c r="K140" s="26">
        <f t="shared" si="72"/>
        <v>3.5999999999999921E-4</v>
      </c>
      <c r="L140" s="26">
        <f t="shared" si="73"/>
        <v>9.1999999999999721E-4</v>
      </c>
      <c r="M140" s="26">
        <f t="shared" si="74"/>
        <v>1.799999999999996E-4</v>
      </c>
      <c r="N140" s="26">
        <f t="shared" si="75"/>
        <v>2.5000000000000022E-4</v>
      </c>
      <c r="O140" s="26">
        <f t="shared" si="76"/>
        <v>0</v>
      </c>
      <c r="P140" s="27">
        <f t="shared" si="77"/>
        <v>9.6999999999999864E-4</v>
      </c>
      <c r="R140" s="6">
        <v>130</v>
      </c>
      <c r="S140" s="32">
        <f t="shared" si="62"/>
        <v>0.2</v>
      </c>
      <c r="T140" s="32">
        <f t="shared" si="63"/>
        <v>0.2</v>
      </c>
    </row>
    <row r="141" spans="2:20" x14ac:dyDescent="0.25">
      <c r="B141" s="4">
        <v>131</v>
      </c>
      <c r="C141" s="19">
        <f t="shared" si="64"/>
        <v>9.9999999999999395E-5</v>
      </c>
      <c r="D141" s="24">
        <f t="shared" si="65"/>
        <v>3.4000000000000002E-4</v>
      </c>
      <c r="E141" s="24">
        <f t="shared" si="66"/>
        <v>1.0900000000000007E-3</v>
      </c>
      <c r="F141" s="24">
        <f t="shared" si="67"/>
        <v>2.4000000000000063E-4</v>
      </c>
      <c r="G141" s="24">
        <f t="shared" si="68"/>
        <v>1.899999999999992E-4</v>
      </c>
      <c r="H141" s="24">
        <f t="shared" si="69"/>
        <v>-5.0000000000001432E-5</v>
      </c>
      <c r="I141" s="25">
        <f t="shared" si="70"/>
        <v>8.8999999999999843E-4</v>
      </c>
      <c r="J141" s="19">
        <f t="shared" si="71"/>
        <v>1.7000000000000001E-4</v>
      </c>
      <c r="K141" s="24">
        <f t="shared" si="72"/>
        <v>3.5999999999999921E-4</v>
      </c>
      <c r="L141" s="24">
        <f t="shared" si="73"/>
        <v>9.1000000000000109E-4</v>
      </c>
      <c r="M141" s="24">
        <f t="shared" si="74"/>
        <v>1.799999999999996E-4</v>
      </c>
      <c r="N141" s="24">
        <f t="shared" si="75"/>
        <v>2.4000000000000063E-4</v>
      </c>
      <c r="O141" s="24">
        <f t="shared" si="76"/>
        <v>0</v>
      </c>
      <c r="P141" s="25">
        <f t="shared" si="77"/>
        <v>9.5999999999999905E-4</v>
      </c>
      <c r="R141" s="4">
        <v>131</v>
      </c>
      <c r="S141" s="31">
        <f t="shared" si="62"/>
        <v>0.2</v>
      </c>
      <c r="T141" s="31">
        <f t="shared" si="63"/>
        <v>0.2</v>
      </c>
    </row>
    <row r="142" spans="2:20" x14ac:dyDescent="0.25">
      <c r="B142" s="4">
        <v>132</v>
      </c>
      <c r="C142" s="19">
        <f t="shared" si="64"/>
        <v>9.9999999999999395E-5</v>
      </c>
      <c r="D142" s="24">
        <f t="shared" si="65"/>
        <v>3.4000000000000002E-4</v>
      </c>
      <c r="E142" s="24">
        <f t="shared" si="66"/>
        <v>1.0700000000000015E-3</v>
      </c>
      <c r="F142" s="24">
        <f t="shared" si="67"/>
        <v>2.4000000000000063E-4</v>
      </c>
      <c r="G142" s="24">
        <f t="shared" si="68"/>
        <v>1.899999999999992E-4</v>
      </c>
      <c r="H142" s="24">
        <f t="shared" si="69"/>
        <v>-6.0000000000001025E-5</v>
      </c>
      <c r="I142" s="25">
        <f t="shared" si="70"/>
        <v>8.7999999999999884E-4</v>
      </c>
      <c r="J142" s="19">
        <f t="shared" si="71"/>
        <v>1.7000000000000001E-4</v>
      </c>
      <c r="K142" s="24">
        <f t="shared" si="72"/>
        <v>3.4999999999999962E-4</v>
      </c>
      <c r="L142" s="24">
        <f t="shared" si="73"/>
        <v>9.1000000000000109E-4</v>
      </c>
      <c r="M142" s="24">
        <f t="shared" si="74"/>
        <v>1.7000000000000001E-4</v>
      </c>
      <c r="N142" s="24">
        <f t="shared" si="75"/>
        <v>2.5000000000000022E-4</v>
      </c>
      <c r="O142" s="24">
        <f t="shared" si="76"/>
        <v>0</v>
      </c>
      <c r="P142" s="25">
        <f t="shared" si="77"/>
        <v>9.4999999999999946E-4</v>
      </c>
      <c r="R142" s="4">
        <v>132</v>
      </c>
      <c r="S142" s="31">
        <f t="shared" si="62"/>
        <v>0.2</v>
      </c>
      <c r="T142" s="31">
        <f t="shared" si="63"/>
        <v>0.2</v>
      </c>
    </row>
    <row r="143" spans="2:20" x14ac:dyDescent="0.25">
      <c r="B143" s="4">
        <v>133</v>
      </c>
      <c r="C143" s="19">
        <f t="shared" si="64"/>
        <v>8.9999999999999802E-5</v>
      </c>
      <c r="D143" s="24">
        <f t="shared" si="65"/>
        <v>3.4000000000000002E-4</v>
      </c>
      <c r="E143" s="24">
        <f t="shared" si="66"/>
        <v>1.069999999999998E-3</v>
      </c>
      <c r="F143" s="24">
        <f t="shared" si="67"/>
        <v>2.4000000000000063E-4</v>
      </c>
      <c r="G143" s="24">
        <f t="shared" si="68"/>
        <v>1.899999999999992E-4</v>
      </c>
      <c r="H143" s="24">
        <f t="shared" si="69"/>
        <v>-6.0000000000001025E-5</v>
      </c>
      <c r="I143" s="25">
        <f t="shared" si="70"/>
        <v>8.6999999999999925E-4</v>
      </c>
      <c r="J143" s="19">
        <f t="shared" si="71"/>
        <v>1.799999999999996E-4</v>
      </c>
      <c r="K143" s="24">
        <f t="shared" si="72"/>
        <v>3.4999999999999962E-4</v>
      </c>
      <c r="L143" s="24">
        <f t="shared" si="73"/>
        <v>9.0999999999999415E-4</v>
      </c>
      <c r="M143" s="24">
        <f t="shared" si="74"/>
        <v>1.799999999999996E-4</v>
      </c>
      <c r="N143" s="24">
        <f t="shared" si="75"/>
        <v>2.5000000000000022E-4</v>
      </c>
      <c r="O143" s="24">
        <f t="shared" si="76"/>
        <v>0</v>
      </c>
      <c r="P143" s="25">
        <f t="shared" si="77"/>
        <v>9.3999999999999986E-4</v>
      </c>
      <c r="R143" s="4">
        <v>133</v>
      </c>
      <c r="S143" s="31">
        <f t="shared" si="62"/>
        <v>0.2</v>
      </c>
      <c r="T143" s="31">
        <f t="shared" si="63"/>
        <v>0.2</v>
      </c>
    </row>
    <row r="144" spans="2:20" x14ac:dyDescent="0.25">
      <c r="B144" s="4">
        <v>134</v>
      </c>
      <c r="C144" s="19">
        <f t="shared" si="64"/>
        <v>9.9999999999999395E-5</v>
      </c>
      <c r="D144" s="24">
        <f t="shared" si="65"/>
        <v>3.4000000000000002E-4</v>
      </c>
      <c r="E144" s="24">
        <f t="shared" si="66"/>
        <v>1.0600000000000019E-3</v>
      </c>
      <c r="F144" s="24">
        <f t="shared" si="67"/>
        <v>2.3000000000000104E-4</v>
      </c>
      <c r="G144" s="24">
        <f t="shared" si="68"/>
        <v>1.799999999999996E-4</v>
      </c>
      <c r="H144" s="24">
        <f t="shared" si="69"/>
        <v>-6.0000000000001025E-5</v>
      </c>
      <c r="I144" s="25">
        <f t="shared" si="70"/>
        <v>8.6999999999999925E-4</v>
      </c>
      <c r="J144" s="19">
        <f t="shared" si="71"/>
        <v>1.7000000000000001E-4</v>
      </c>
      <c r="K144" s="24">
        <f t="shared" si="72"/>
        <v>3.4000000000000002E-4</v>
      </c>
      <c r="L144" s="24">
        <f t="shared" si="73"/>
        <v>8.8999999999999496E-4</v>
      </c>
      <c r="M144" s="24">
        <f t="shared" si="74"/>
        <v>1.799999999999996E-4</v>
      </c>
      <c r="N144" s="24">
        <f t="shared" si="75"/>
        <v>2.4000000000000063E-4</v>
      </c>
      <c r="O144" s="24">
        <f t="shared" si="76"/>
        <v>0</v>
      </c>
      <c r="P144" s="25">
        <f t="shared" si="77"/>
        <v>9.3999999999999986E-4</v>
      </c>
      <c r="R144" s="4">
        <v>134</v>
      </c>
      <c r="S144" s="31">
        <f t="shared" si="62"/>
        <v>0.2</v>
      </c>
      <c r="T144" s="31">
        <f t="shared" si="63"/>
        <v>0.2</v>
      </c>
    </row>
    <row r="145" spans="2:20" x14ac:dyDescent="0.25">
      <c r="B145" s="6">
        <v>135</v>
      </c>
      <c r="C145" s="20">
        <f t="shared" si="64"/>
        <v>8.9999999999999802E-5</v>
      </c>
      <c r="D145" s="26">
        <f t="shared" si="65"/>
        <v>3.4000000000000002E-4</v>
      </c>
      <c r="E145" s="26">
        <f t="shared" si="66"/>
        <v>1.0499999999999989E-3</v>
      </c>
      <c r="F145" s="26">
        <f t="shared" si="67"/>
        <v>2.3000000000000104E-4</v>
      </c>
      <c r="G145" s="26">
        <f t="shared" si="68"/>
        <v>1.899999999999992E-4</v>
      </c>
      <c r="H145" s="26">
        <f t="shared" si="69"/>
        <v>-4.9999999999997963E-5</v>
      </c>
      <c r="I145" s="27">
        <f t="shared" si="70"/>
        <v>8.5999999999999965E-4</v>
      </c>
      <c r="J145" s="20">
        <f t="shared" si="71"/>
        <v>1.7000000000000001E-4</v>
      </c>
      <c r="K145" s="26">
        <f t="shared" si="72"/>
        <v>3.4000000000000002E-4</v>
      </c>
      <c r="L145" s="26">
        <f t="shared" si="73"/>
        <v>8.900000000000019E-4</v>
      </c>
      <c r="M145" s="26">
        <f t="shared" si="74"/>
        <v>1.8000000000000307E-4</v>
      </c>
      <c r="N145" s="26">
        <f t="shared" si="75"/>
        <v>2.5000000000000022E-4</v>
      </c>
      <c r="O145" s="26">
        <f t="shared" si="76"/>
        <v>0</v>
      </c>
      <c r="P145" s="27">
        <f t="shared" si="77"/>
        <v>9.3000000000000027E-4</v>
      </c>
      <c r="R145" s="6">
        <v>135</v>
      </c>
      <c r="S145" s="32">
        <f t="shared" si="62"/>
        <v>0.2</v>
      </c>
      <c r="T145" s="32">
        <f t="shared" si="63"/>
        <v>0.2</v>
      </c>
    </row>
    <row r="146" spans="2:20" x14ac:dyDescent="0.25">
      <c r="B146" s="4">
        <v>136</v>
      </c>
      <c r="C146" s="19">
        <f t="shared" si="64"/>
        <v>9.9999999999999395E-5</v>
      </c>
      <c r="D146" s="24">
        <f t="shared" si="65"/>
        <v>3.3000000000000043E-4</v>
      </c>
      <c r="E146" s="24">
        <f t="shared" si="66"/>
        <v>1.0399999999999993E-3</v>
      </c>
      <c r="F146" s="24">
        <f t="shared" si="67"/>
        <v>2.3000000000000104E-4</v>
      </c>
      <c r="G146" s="24">
        <f t="shared" si="68"/>
        <v>1.899999999999992E-4</v>
      </c>
      <c r="H146" s="24">
        <f t="shared" si="69"/>
        <v>-6.0000000000001025E-5</v>
      </c>
      <c r="I146" s="25">
        <f t="shared" si="70"/>
        <v>8.5999999999999965E-4</v>
      </c>
      <c r="J146" s="19">
        <f t="shared" si="71"/>
        <v>1.7000000000000001E-4</v>
      </c>
      <c r="K146" s="24">
        <f t="shared" si="72"/>
        <v>3.4000000000000002E-4</v>
      </c>
      <c r="L146" s="24">
        <f t="shared" si="73"/>
        <v>8.7999999999999884E-4</v>
      </c>
      <c r="M146" s="24">
        <f t="shared" si="74"/>
        <v>1.7000000000000001E-4</v>
      </c>
      <c r="N146" s="24">
        <f t="shared" si="75"/>
        <v>2.4000000000000063E-4</v>
      </c>
      <c r="O146" s="24">
        <f t="shared" si="76"/>
        <v>0</v>
      </c>
      <c r="P146" s="25">
        <f t="shared" si="77"/>
        <v>9.1999999999999721E-4</v>
      </c>
      <c r="R146" s="4">
        <v>136</v>
      </c>
      <c r="S146" s="31">
        <f t="shared" si="62"/>
        <v>0.2</v>
      </c>
      <c r="T146" s="31">
        <f t="shared" si="63"/>
        <v>0.2</v>
      </c>
    </row>
    <row r="147" spans="2:20" x14ac:dyDescent="0.25">
      <c r="B147" s="4">
        <v>137</v>
      </c>
      <c r="C147" s="19">
        <f t="shared" si="64"/>
        <v>8.9999999999999802E-5</v>
      </c>
      <c r="D147" s="24">
        <f t="shared" si="65"/>
        <v>3.3000000000000043E-4</v>
      </c>
      <c r="E147" s="24">
        <f t="shared" si="66"/>
        <v>1.0299999999999997E-3</v>
      </c>
      <c r="F147" s="24">
        <f t="shared" si="67"/>
        <v>2.2999999999999757E-4</v>
      </c>
      <c r="G147" s="24">
        <f t="shared" si="68"/>
        <v>1.799999999999996E-4</v>
      </c>
      <c r="H147" s="24">
        <f t="shared" si="69"/>
        <v>-4.9999999999997963E-5</v>
      </c>
      <c r="I147" s="25">
        <f t="shared" si="70"/>
        <v>8.4000000000000047E-4</v>
      </c>
      <c r="J147" s="19">
        <f t="shared" si="71"/>
        <v>1.7000000000000001E-4</v>
      </c>
      <c r="K147" s="24">
        <f t="shared" si="72"/>
        <v>3.4000000000000002E-4</v>
      </c>
      <c r="L147" s="24">
        <f t="shared" si="73"/>
        <v>8.7999999999999884E-4</v>
      </c>
      <c r="M147" s="24">
        <f t="shared" si="74"/>
        <v>1.7000000000000001E-4</v>
      </c>
      <c r="N147" s="24">
        <f t="shared" si="75"/>
        <v>2.4000000000000063E-4</v>
      </c>
      <c r="O147" s="24">
        <f t="shared" si="76"/>
        <v>0</v>
      </c>
      <c r="P147" s="25">
        <f t="shared" si="77"/>
        <v>9.2000000000000068E-4</v>
      </c>
      <c r="R147" s="4">
        <v>137</v>
      </c>
      <c r="S147" s="31">
        <f t="shared" si="62"/>
        <v>0.2</v>
      </c>
      <c r="T147" s="31">
        <f t="shared" si="63"/>
        <v>0.2</v>
      </c>
    </row>
    <row r="148" spans="2:20" x14ac:dyDescent="0.25">
      <c r="B148" s="4">
        <v>138</v>
      </c>
      <c r="C148" s="19">
        <f t="shared" si="64"/>
        <v>8.9999999999999802E-5</v>
      </c>
      <c r="D148" s="24">
        <f t="shared" si="65"/>
        <v>3.1999999999999737E-4</v>
      </c>
      <c r="E148" s="24">
        <f t="shared" si="66"/>
        <v>1.0200000000000001E-3</v>
      </c>
      <c r="F148" s="24">
        <f t="shared" si="67"/>
        <v>2.3000000000000104E-4</v>
      </c>
      <c r="G148" s="24">
        <f t="shared" si="68"/>
        <v>1.899999999999992E-4</v>
      </c>
      <c r="H148" s="24">
        <f t="shared" si="69"/>
        <v>-6.0000000000001025E-5</v>
      </c>
      <c r="I148" s="25">
        <f t="shared" si="70"/>
        <v>8.4000000000000047E-4</v>
      </c>
      <c r="J148" s="19">
        <f t="shared" si="71"/>
        <v>1.7000000000000001E-4</v>
      </c>
      <c r="K148" s="24">
        <f t="shared" si="72"/>
        <v>3.4000000000000002E-4</v>
      </c>
      <c r="L148" s="24">
        <f t="shared" si="73"/>
        <v>8.7000000000000272E-4</v>
      </c>
      <c r="M148" s="24">
        <f t="shared" si="74"/>
        <v>1.7000000000000001E-4</v>
      </c>
      <c r="N148" s="24">
        <f t="shared" si="75"/>
        <v>2.3000000000000104E-4</v>
      </c>
      <c r="O148" s="24">
        <f t="shared" si="76"/>
        <v>0</v>
      </c>
      <c r="P148" s="25">
        <f t="shared" si="77"/>
        <v>9.0999999999999762E-4</v>
      </c>
      <c r="R148" s="4">
        <v>138</v>
      </c>
      <c r="S148" s="31">
        <f t="shared" si="62"/>
        <v>0.2</v>
      </c>
      <c r="T148" s="31">
        <f t="shared" si="63"/>
        <v>0.2</v>
      </c>
    </row>
    <row r="149" spans="2:20" x14ac:dyDescent="0.25">
      <c r="B149" s="4">
        <v>139</v>
      </c>
      <c r="C149" s="19">
        <f t="shared" si="64"/>
        <v>8.9999999999999802E-5</v>
      </c>
      <c r="D149" s="24">
        <f t="shared" si="65"/>
        <v>3.3000000000000043E-4</v>
      </c>
      <c r="E149" s="24">
        <f t="shared" si="66"/>
        <v>1.0100000000000005E-3</v>
      </c>
      <c r="F149" s="24">
        <f t="shared" si="67"/>
        <v>2.1999999999999797E-4</v>
      </c>
      <c r="G149" s="24">
        <f t="shared" si="68"/>
        <v>1.799999999999996E-4</v>
      </c>
      <c r="H149" s="24">
        <f t="shared" si="69"/>
        <v>-5.9999999999997555E-5</v>
      </c>
      <c r="I149" s="25">
        <f t="shared" si="70"/>
        <v>8.4000000000000047E-4</v>
      </c>
      <c r="J149" s="19">
        <f t="shared" si="71"/>
        <v>1.6000000000000042E-4</v>
      </c>
      <c r="K149" s="24">
        <f t="shared" si="72"/>
        <v>3.3000000000000043E-4</v>
      </c>
      <c r="L149" s="24">
        <f t="shared" si="73"/>
        <v>8.5999999999999965E-4</v>
      </c>
      <c r="M149" s="24">
        <f t="shared" si="74"/>
        <v>1.7000000000000001E-4</v>
      </c>
      <c r="N149" s="24">
        <f t="shared" si="75"/>
        <v>2.2999999999999757E-4</v>
      </c>
      <c r="O149" s="24">
        <f t="shared" si="76"/>
        <v>0</v>
      </c>
      <c r="P149" s="25">
        <f t="shared" si="77"/>
        <v>9.1000000000000109E-4</v>
      </c>
      <c r="R149" s="4">
        <v>139</v>
      </c>
      <c r="S149" s="31">
        <f t="shared" si="62"/>
        <v>0.2</v>
      </c>
      <c r="T149" s="31">
        <f t="shared" si="63"/>
        <v>0.2</v>
      </c>
    </row>
    <row r="150" spans="2:20" x14ac:dyDescent="0.25">
      <c r="B150" s="6">
        <v>140</v>
      </c>
      <c r="C150" s="20">
        <f t="shared" si="64"/>
        <v>9.9999999999999395E-5</v>
      </c>
      <c r="D150" s="26">
        <f t="shared" si="65"/>
        <v>3.2000000000000084E-4</v>
      </c>
      <c r="E150" s="26">
        <f t="shared" si="66"/>
        <v>1.0200000000000001E-3</v>
      </c>
      <c r="F150" s="26">
        <f t="shared" si="67"/>
        <v>2.2000000000000144E-4</v>
      </c>
      <c r="G150" s="26">
        <f t="shared" si="68"/>
        <v>1.8000000000000307E-4</v>
      </c>
      <c r="H150" s="26">
        <f t="shared" si="69"/>
        <v>-5.0000000000001432E-5</v>
      </c>
      <c r="I150" s="27">
        <f t="shared" si="70"/>
        <v>8.1999999999999781E-4</v>
      </c>
      <c r="J150" s="20">
        <f t="shared" si="71"/>
        <v>1.7000000000000001E-4</v>
      </c>
      <c r="K150" s="26">
        <f t="shared" si="72"/>
        <v>3.3000000000000043E-4</v>
      </c>
      <c r="L150" s="26">
        <f t="shared" si="73"/>
        <v>8.5000000000000353E-4</v>
      </c>
      <c r="M150" s="26">
        <f t="shared" si="74"/>
        <v>1.7000000000000001E-4</v>
      </c>
      <c r="N150" s="26">
        <f t="shared" si="75"/>
        <v>2.3000000000000104E-4</v>
      </c>
      <c r="O150" s="26">
        <f t="shared" si="76"/>
        <v>0</v>
      </c>
      <c r="P150" s="27">
        <f t="shared" si="77"/>
        <v>9.0000000000000149E-4</v>
      </c>
      <c r="R150" s="6">
        <v>140</v>
      </c>
      <c r="S150" s="32">
        <f t="shared" si="62"/>
        <v>0.2</v>
      </c>
      <c r="T150" s="32">
        <f t="shared" si="63"/>
        <v>0.2</v>
      </c>
    </row>
    <row r="151" spans="2:20" x14ac:dyDescent="0.25">
      <c r="B151" s="4">
        <v>141</v>
      </c>
      <c r="C151" s="19">
        <f t="shared" si="64"/>
        <v>8.9999999999999802E-5</v>
      </c>
      <c r="D151" s="24">
        <f t="shared" si="65"/>
        <v>3.2000000000000084E-4</v>
      </c>
      <c r="E151" s="24">
        <f t="shared" si="66"/>
        <v>1.0100000000000005E-3</v>
      </c>
      <c r="F151" s="24">
        <f t="shared" si="67"/>
        <v>2.2000000000000144E-4</v>
      </c>
      <c r="G151" s="24">
        <f t="shared" si="68"/>
        <v>1.7000000000000001E-4</v>
      </c>
      <c r="H151" s="24">
        <f t="shared" si="69"/>
        <v>-4.9999999999997963E-5</v>
      </c>
      <c r="I151" s="25">
        <f t="shared" si="70"/>
        <v>8.2000000000000128E-4</v>
      </c>
      <c r="J151" s="19">
        <f t="shared" si="71"/>
        <v>1.7000000000000001E-4</v>
      </c>
      <c r="K151" s="24">
        <f t="shared" si="72"/>
        <v>3.3000000000000043E-4</v>
      </c>
      <c r="L151" s="24">
        <f t="shared" si="73"/>
        <v>8.5000000000000353E-4</v>
      </c>
      <c r="M151" s="24">
        <f t="shared" si="74"/>
        <v>1.6000000000000042E-4</v>
      </c>
      <c r="N151" s="24">
        <f t="shared" si="75"/>
        <v>2.3000000000000104E-4</v>
      </c>
      <c r="O151" s="24">
        <f t="shared" si="76"/>
        <v>0</v>
      </c>
      <c r="P151" s="25">
        <f t="shared" si="77"/>
        <v>8.900000000000019E-4</v>
      </c>
      <c r="R151" s="4">
        <v>141</v>
      </c>
      <c r="S151" s="31">
        <f t="shared" si="62"/>
        <v>0.2</v>
      </c>
      <c r="T151" s="31">
        <f t="shared" si="63"/>
        <v>0.2</v>
      </c>
    </row>
    <row r="152" spans="2:20" x14ac:dyDescent="0.25">
      <c r="B152" s="4">
        <v>142</v>
      </c>
      <c r="C152" s="19">
        <f t="shared" si="64"/>
        <v>8.9999999999999802E-5</v>
      </c>
      <c r="D152" s="24">
        <f t="shared" si="65"/>
        <v>3.2000000000000084E-4</v>
      </c>
      <c r="E152" s="24">
        <f t="shared" si="66"/>
        <v>1.0000000000000009E-3</v>
      </c>
      <c r="F152" s="24">
        <f t="shared" si="67"/>
        <v>2.1999999999999797E-4</v>
      </c>
      <c r="G152" s="24">
        <f t="shared" si="68"/>
        <v>1.799999999999996E-4</v>
      </c>
      <c r="H152" s="24">
        <f t="shared" si="69"/>
        <v>-6.0000000000001025E-5</v>
      </c>
      <c r="I152" s="25">
        <f t="shared" si="70"/>
        <v>8.0999999999999822E-4</v>
      </c>
      <c r="J152" s="19">
        <f t="shared" si="71"/>
        <v>1.6000000000000042E-4</v>
      </c>
      <c r="K152" s="24">
        <f t="shared" si="72"/>
        <v>3.3000000000000043E-4</v>
      </c>
      <c r="L152" s="24">
        <f t="shared" si="73"/>
        <v>8.4000000000000047E-4</v>
      </c>
      <c r="M152" s="24">
        <f t="shared" si="74"/>
        <v>1.6000000000000042E-4</v>
      </c>
      <c r="N152" s="24">
        <f t="shared" si="75"/>
        <v>2.3000000000000104E-4</v>
      </c>
      <c r="O152" s="24">
        <f t="shared" si="76"/>
        <v>0</v>
      </c>
      <c r="P152" s="25">
        <f t="shared" si="77"/>
        <v>8.8999999999999843E-4</v>
      </c>
      <c r="R152" s="4">
        <v>142</v>
      </c>
      <c r="S152" s="31">
        <f t="shared" si="62"/>
        <v>0.2</v>
      </c>
      <c r="T152" s="31">
        <f t="shared" si="63"/>
        <v>0.2</v>
      </c>
    </row>
    <row r="153" spans="2:20" x14ac:dyDescent="0.25">
      <c r="B153" s="4">
        <v>143</v>
      </c>
      <c r="C153" s="19">
        <f t="shared" si="64"/>
        <v>8.9999999999999802E-5</v>
      </c>
      <c r="D153" s="24">
        <f t="shared" si="65"/>
        <v>3.2000000000000084E-4</v>
      </c>
      <c r="E153" s="24">
        <f t="shared" si="66"/>
        <v>9.9999999999999742E-4</v>
      </c>
      <c r="F153" s="24">
        <f t="shared" si="67"/>
        <v>2.2000000000000144E-4</v>
      </c>
      <c r="G153" s="24">
        <f t="shared" si="68"/>
        <v>1.799999999999996E-4</v>
      </c>
      <c r="H153" s="24">
        <f t="shared" si="69"/>
        <v>-5.9999999999997555E-5</v>
      </c>
      <c r="I153" s="25">
        <f t="shared" si="70"/>
        <v>8.1000000000000169E-4</v>
      </c>
      <c r="J153" s="19">
        <f t="shared" si="71"/>
        <v>1.6000000000000042E-4</v>
      </c>
      <c r="K153" s="24">
        <f t="shared" si="72"/>
        <v>3.2000000000000084E-4</v>
      </c>
      <c r="L153" s="24">
        <f t="shared" si="73"/>
        <v>8.4000000000000047E-4</v>
      </c>
      <c r="M153" s="24">
        <f t="shared" si="74"/>
        <v>1.6000000000000042E-4</v>
      </c>
      <c r="N153" s="24">
        <f t="shared" si="75"/>
        <v>2.3000000000000104E-4</v>
      </c>
      <c r="O153" s="24">
        <f t="shared" si="76"/>
        <v>0</v>
      </c>
      <c r="P153" s="25">
        <f t="shared" si="77"/>
        <v>8.7999999999999884E-4</v>
      </c>
      <c r="R153" s="4">
        <v>143</v>
      </c>
      <c r="S153" s="31">
        <f t="shared" si="62"/>
        <v>0.2</v>
      </c>
      <c r="T153" s="31">
        <f t="shared" si="63"/>
        <v>0.2</v>
      </c>
    </row>
    <row r="154" spans="2:20" x14ac:dyDescent="0.25">
      <c r="B154" s="4">
        <v>144</v>
      </c>
      <c r="C154" s="19">
        <f t="shared" si="64"/>
        <v>8.9999999999999802E-5</v>
      </c>
      <c r="D154" s="24">
        <f t="shared" si="65"/>
        <v>3.0999999999999778E-4</v>
      </c>
      <c r="E154" s="24">
        <f t="shared" si="66"/>
        <v>9.800000000000017E-4</v>
      </c>
      <c r="F154" s="24">
        <f t="shared" si="67"/>
        <v>2.1999999999999797E-4</v>
      </c>
      <c r="G154" s="24">
        <f t="shared" si="68"/>
        <v>1.799999999999996E-4</v>
      </c>
      <c r="H154" s="24">
        <f t="shared" si="69"/>
        <v>-6.0000000000001025E-5</v>
      </c>
      <c r="I154" s="25">
        <f t="shared" si="70"/>
        <v>7.9999999999999863E-4</v>
      </c>
      <c r="J154" s="19">
        <f t="shared" si="71"/>
        <v>1.6000000000000042E-4</v>
      </c>
      <c r="K154" s="24">
        <f t="shared" si="72"/>
        <v>3.3000000000000043E-4</v>
      </c>
      <c r="L154" s="24">
        <f t="shared" si="73"/>
        <v>8.2999999999999741E-4</v>
      </c>
      <c r="M154" s="24">
        <f t="shared" si="74"/>
        <v>1.7000000000000001E-4</v>
      </c>
      <c r="N154" s="24">
        <f t="shared" si="75"/>
        <v>2.2999999999999757E-4</v>
      </c>
      <c r="O154" s="24">
        <f t="shared" si="76"/>
        <v>0</v>
      </c>
      <c r="P154" s="25">
        <f t="shared" si="77"/>
        <v>8.8000000000000231E-4</v>
      </c>
      <c r="R154" s="4">
        <v>144</v>
      </c>
      <c r="S154" s="31">
        <f t="shared" si="62"/>
        <v>0.2</v>
      </c>
      <c r="T154" s="31">
        <f t="shared" si="63"/>
        <v>0.2</v>
      </c>
    </row>
    <row r="155" spans="2:20" x14ac:dyDescent="0.25">
      <c r="B155" s="6">
        <v>145</v>
      </c>
      <c r="C155" s="20">
        <f t="shared" si="64"/>
        <v>8.000000000000021E-5</v>
      </c>
      <c r="D155" s="26">
        <f t="shared" si="65"/>
        <v>2.9999999999999818E-4</v>
      </c>
      <c r="E155" s="26">
        <f t="shared" si="66"/>
        <v>9.6999999999999864E-4</v>
      </c>
      <c r="F155" s="26">
        <f t="shared" si="67"/>
        <v>2.2000000000000144E-4</v>
      </c>
      <c r="G155" s="26">
        <f t="shared" si="68"/>
        <v>1.799999999999996E-4</v>
      </c>
      <c r="H155" s="26">
        <f t="shared" si="69"/>
        <v>-5.9999999999997555E-5</v>
      </c>
      <c r="I155" s="27">
        <f t="shared" si="70"/>
        <v>7.9999999999999863E-4</v>
      </c>
      <c r="J155" s="20">
        <f t="shared" si="71"/>
        <v>1.6000000000000042E-4</v>
      </c>
      <c r="K155" s="26">
        <f t="shared" si="72"/>
        <v>3.2000000000000084E-4</v>
      </c>
      <c r="L155" s="26">
        <f t="shared" si="73"/>
        <v>8.3000000000000435E-4</v>
      </c>
      <c r="M155" s="26">
        <f t="shared" si="74"/>
        <v>1.6000000000000042E-4</v>
      </c>
      <c r="N155" s="26">
        <f t="shared" si="75"/>
        <v>2.2000000000000144E-4</v>
      </c>
      <c r="O155" s="26">
        <f t="shared" si="76"/>
        <v>0</v>
      </c>
      <c r="P155" s="27">
        <f t="shared" si="77"/>
        <v>8.6999999999999925E-4</v>
      </c>
      <c r="R155" s="6">
        <v>145</v>
      </c>
      <c r="S155" s="32">
        <f t="shared" si="62"/>
        <v>0.2</v>
      </c>
      <c r="T155" s="32">
        <f t="shared" si="63"/>
        <v>0.2</v>
      </c>
    </row>
    <row r="156" spans="2:20" x14ac:dyDescent="0.25">
      <c r="B156" s="4">
        <v>146</v>
      </c>
      <c r="C156" s="19">
        <f t="shared" si="64"/>
        <v>8.9999999999999802E-5</v>
      </c>
      <c r="D156" s="24">
        <f t="shared" si="65"/>
        <v>3.1000000000000125E-4</v>
      </c>
      <c r="E156" s="24">
        <f t="shared" si="66"/>
        <v>9.7000000000000211E-4</v>
      </c>
      <c r="F156" s="24">
        <f t="shared" si="67"/>
        <v>2.2000000000000144E-4</v>
      </c>
      <c r="G156" s="24">
        <f t="shared" si="68"/>
        <v>1.7000000000000001E-4</v>
      </c>
      <c r="H156" s="24">
        <f t="shared" si="69"/>
        <v>-6.0000000000001025E-5</v>
      </c>
      <c r="I156" s="25">
        <f t="shared" si="70"/>
        <v>7.8999999999999904E-4</v>
      </c>
      <c r="J156" s="19">
        <f t="shared" si="71"/>
        <v>1.6000000000000042E-4</v>
      </c>
      <c r="K156" s="24">
        <f t="shared" si="72"/>
        <v>3.2000000000000084E-4</v>
      </c>
      <c r="L156" s="24">
        <f t="shared" si="73"/>
        <v>8.2000000000000128E-4</v>
      </c>
      <c r="M156" s="24">
        <f t="shared" si="74"/>
        <v>1.6000000000000042E-4</v>
      </c>
      <c r="N156" s="24">
        <f t="shared" si="75"/>
        <v>2.1999999999999797E-4</v>
      </c>
      <c r="O156" s="24">
        <f t="shared" si="76"/>
        <v>0</v>
      </c>
      <c r="P156" s="25">
        <f t="shared" si="77"/>
        <v>8.7000000000000272E-4</v>
      </c>
      <c r="R156" s="4">
        <v>146</v>
      </c>
      <c r="S156" s="31">
        <f t="shared" si="62"/>
        <v>0.2</v>
      </c>
      <c r="T156" s="31">
        <f t="shared" si="63"/>
        <v>0.2</v>
      </c>
    </row>
    <row r="157" spans="2:20" x14ac:dyDescent="0.25">
      <c r="B157" s="4">
        <v>147</v>
      </c>
      <c r="C157" s="19">
        <f t="shared" si="64"/>
        <v>8.9999999999999802E-5</v>
      </c>
      <c r="D157" s="24">
        <f t="shared" si="65"/>
        <v>3.1000000000000125E-4</v>
      </c>
      <c r="E157" s="24">
        <f t="shared" si="66"/>
        <v>9.6999999999999864E-4</v>
      </c>
      <c r="F157" s="24">
        <f t="shared" si="67"/>
        <v>2.0999999999999838E-4</v>
      </c>
      <c r="G157" s="24">
        <f t="shared" si="68"/>
        <v>1.7000000000000001E-4</v>
      </c>
      <c r="H157" s="24">
        <f t="shared" si="69"/>
        <v>-6.0000000000001025E-5</v>
      </c>
      <c r="I157" s="25">
        <f t="shared" si="70"/>
        <v>7.8999999999999904E-4</v>
      </c>
      <c r="J157" s="19">
        <f t="shared" si="71"/>
        <v>1.6000000000000042E-4</v>
      </c>
      <c r="K157" s="24">
        <f t="shared" si="72"/>
        <v>3.0999999999999778E-4</v>
      </c>
      <c r="L157" s="24">
        <f t="shared" si="73"/>
        <v>8.1999999999999434E-4</v>
      </c>
      <c r="M157" s="24">
        <f t="shared" si="74"/>
        <v>1.6000000000000042E-4</v>
      </c>
      <c r="N157" s="24">
        <f t="shared" si="75"/>
        <v>2.2000000000000144E-4</v>
      </c>
      <c r="O157" s="24">
        <f t="shared" si="76"/>
        <v>0</v>
      </c>
      <c r="P157" s="25">
        <f t="shared" si="77"/>
        <v>8.5999999999999965E-4</v>
      </c>
      <c r="R157" s="4">
        <v>147</v>
      </c>
      <c r="S157" s="31">
        <f t="shared" si="62"/>
        <v>0.2</v>
      </c>
      <c r="T157" s="31">
        <f t="shared" si="63"/>
        <v>0.2</v>
      </c>
    </row>
    <row r="158" spans="2:20" x14ac:dyDescent="0.25">
      <c r="B158" s="4">
        <v>148</v>
      </c>
      <c r="C158" s="19">
        <f t="shared" si="64"/>
        <v>8.9999999999999802E-5</v>
      </c>
      <c r="D158" s="24">
        <f t="shared" si="65"/>
        <v>3.0000000000000165E-4</v>
      </c>
      <c r="E158" s="24">
        <f t="shared" si="66"/>
        <v>9.4999999999999946E-4</v>
      </c>
      <c r="F158" s="24">
        <f t="shared" si="67"/>
        <v>2.1000000000000185E-4</v>
      </c>
      <c r="G158" s="24">
        <f t="shared" si="68"/>
        <v>1.7000000000000001E-4</v>
      </c>
      <c r="H158" s="24">
        <f t="shared" si="69"/>
        <v>-5.0000000000001432E-5</v>
      </c>
      <c r="I158" s="25">
        <f t="shared" si="70"/>
        <v>7.9000000000000251E-4</v>
      </c>
      <c r="J158" s="19">
        <f t="shared" si="71"/>
        <v>1.4999999999999736E-4</v>
      </c>
      <c r="K158" s="24">
        <f t="shared" si="72"/>
        <v>3.1000000000000125E-4</v>
      </c>
      <c r="L158" s="24">
        <f t="shared" si="73"/>
        <v>8.0999999999999822E-4</v>
      </c>
      <c r="M158" s="24">
        <f t="shared" si="74"/>
        <v>1.6000000000000042E-4</v>
      </c>
      <c r="N158" s="24">
        <f t="shared" si="75"/>
        <v>2.1999999999999797E-4</v>
      </c>
      <c r="O158" s="24">
        <f t="shared" si="76"/>
        <v>0</v>
      </c>
      <c r="P158" s="25">
        <f t="shared" si="77"/>
        <v>8.5000000000000006E-4</v>
      </c>
      <c r="R158" s="4">
        <v>148</v>
      </c>
      <c r="S158" s="31">
        <f t="shared" si="62"/>
        <v>0.2</v>
      </c>
      <c r="T158" s="31">
        <f t="shared" si="63"/>
        <v>0.2</v>
      </c>
    </row>
    <row r="159" spans="2:20" x14ac:dyDescent="0.25">
      <c r="B159" s="4">
        <v>149</v>
      </c>
      <c r="C159" s="19">
        <f t="shared" si="64"/>
        <v>8.000000000000021E-5</v>
      </c>
      <c r="D159" s="24">
        <f t="shared" si="65"/>
        <v>3.0999999999999778E-4</v>
      </c>
      <c r="E159" s="24">
        <f t="shared" si="66"/>
        <v>9.4999999999999946E-4</v>
      </c>
      <c r="F159" s="24">
        <f t="shared" si="67"/>
        <v>2.1000000000000185E-4</v>
      </c>
      <c r="G159" s="24">
        <f t="shared" si="68"/>
        <v>1.7000000000000001E-4</v>
      </c>
      <c r="H159" s="24">
        <f t="shared" si="69"/>
        <v>-5.0000000000001432E-5</v>
      </c>
      <c r="I159" s="25">
        <f t="shared" si="70"/>
        <v>7.7999999999999944E-4</v>
      </c>
      <c r="J159" s="19">
        <f t="shared" si="71"/>
        <v>1.5000000000000083E-4</v>
      </c>
      <c r="K159" s="24">
        <f t="shared" si="72"/>
        <v>3.1000000000000125E-4</v>
      </c>
      <c r="L159" s="24">
        <f t="shared" si="73"/>
        <v>8.1000000000000516E-4</v>
      </c>
      <c r="M159" s="24">
        <f t="shared" si="74"/>
        <v>1.6000000000000042E-4</v>
      </c>
      <c r="N159" s="24">
        <f t="shared" si="75"/>
        <v>2.1000000000000185E-4</v>
      </c>
      <c r="O159" s="24">
        <f t="shared" si="76"/>
        <v>0</v>
      </c>
      <c r="P159" s="25">
        <f t="shared" si="77"/>
        <v>8.5000000000000006E-4</v>
      </c>
      <c r="R159" s="4">
        <v>149</v>
      </c>
      <c r="S159" s="31">
        <f t="shared" si="62"/>
        <v>0.2</v>
      </c>
      <c r="T159" s="31">
        <f t="shared" si="63"/>
        <v>0.2</v>
      </c>
    </row>
    <row r="160" spans="2:20" ht="15.75" thickBot="1" x14ac:dyDescent="0.3">
      <c r="B160" s="8">
        <v>150</v>
      </c>
      <c r="C160" s="21">
        <f t="shared" si="64"/>
        <v>8.9999999999999802E-5</v>
      </c>
      <c r="D160" s="28">
        <f t="shared" si="65"/>
        <v>2.9999999999999818E-4</v>
      </c>
      <c r="E160" s="28">
        <f t="shared" si="66"/>
        <v>9.4999999999999946E-4</v>
      </c>
      <c r="F160" s="28">
        <f t="shared" si="67"/>
        <v>2.0999999999999838E-4</v>
      </c>
      <c r="G160" s="28">
        <f t="shared" si="68"/>
        <v>1.7000000000000001E-4</v>
      </c>
      <c r="H160" s="28">
        <f t="shared" si="69"/>
        <v>-4.9999999999997963E-5</v>
      </c>
      <c r="I160" s="29">
        <f t="shared" si="70"/>
        <v>7.7000000000000332E-4</v>
      </c>
      <c r="J160" s="21">
        <f t="shared" si="71"/>
        <v>1.6000000000000042E-4</v>
      </c>
      <c r="K160" s="28">
        <f t="shared" si="72"/>
        <v>3.1000000000000125E-4</v>
      </c>
      <c r="L160" s="28">
        <f t="shared" si="73"/>
        <v>8.000000000000021E-4</v>
      </c>
      <c r="M160" s="28">
        <f t="shared" si="74"/>
        <v>1.4999999999999736E-4</v>
      </c>
      <c r="N160" s="28">
        <f t="shared" si="75"/>
        <v>2.1999999999999797E-4</v>
      </c>
      <c r="O160" s="28">
        <f t="shared" si="76"/>
        <v>0</v>
      </c>
      <c r="P160" s="29">
        <f t="shared" si="77"/>
        <v>8.4000000000000047E-4</v>
      </c>
      <c r="R160" s="8">
        <v>150</v>
      </c>
      <c r="S160" s="33">
        <f t="shared" si="62"/>
        <v>0.2</v>
      </c>
      <c r="T160" s="33">
        <f t="shared" si="63"/>
        <v>0.2</v>
      </c>
    </row>
    <row r="161" x14ac:dyDescent="0.25"/>
  </sheetData>
  <sheetProtection selectLockedCells="1"/>
  <mergeCells count="8">
    <mergeCell ref="R6:T9"/>
    <mergeCell ref="B2:T2"/>
    <mergeCell ref="B3:T3"/>
    <mergeCell ref="B4:T4"/>
    <mergeCell ref="J6:P6"/>
    <mergeCell ref="J7:P7"/>
    <mergeCell ref="C7:I7"/>
    <mergeCell ref="C6:I6"/>
  </mergeCells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951eb87927b40548bb1fcfe6ad9c4d4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b951eb87927b40548bb1fcfe6ad9c4d4>
    <bd0590dde75a4281b274cfe17b88f084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Prudential Policy</TermName>
          <TermId xmlns="http://schemas.microsoft.com/office/infopath/2007/PartnerControls">43245a93-b13b-4262-9edd-8f7887118150</TermId>
        </TermInfo>
        <TermInfo xmlns="http://schemas.microsoft.com/office/infopath/2007/PartnerControls">
          <TermName xmlns="http://schemas.microsoft.com/office/infopath/2007/PartnerControls">Insurance</TermName>
          <TermId xmlns="http://schemas.microsoft.com/office/infopath/2007/PartnerControls">7d742bda-a71f-46ed-a0a2-2b27d7f827fc</TermId>
        </TermInfo>
        <TermInfo xmlns="http://schemas.microsoft.com/office/infopath/2007/PartnerControls">
          <TermName xmlns="http://schemas.microsoft.com/office/infopath/2007/PartnerControls">Project Management</TermName>
          <TermId xmlns="http://schemas.microsoft.com/office/infopath/2007/PartnerControls">cea3a7db-f348-4c35-b78b-82f6e4e7dbce</TermId>
        </TermInfo>
      </Terms>
    </bd0590dde75a4281b274cfe17b88f084>
    <ERIS_ProjectEndDate xmlns="08acf695-f66a-4768-b3cf-48c5dc920dbe" xsi:nil="true"/>
    <TaxCatchAll xmlns="7e994e28-ed27-4294-ae7b-cbc86537dbb0">
      <Value>16</Value>
      <Value>100</Value>
      <Value>14</Value>
      <Value>4</Value>
      <Value>3</Value>
      <Value>1</Value>
    </TaxCatchAll>
    <ERIS_ProjectManager xmlns="08acf695-f66a-4768-b3cf-48c5dc920dbe">
      <UserInfo>
        <DisplayName/>
        <AccountId>202</AccountId>
        <AccountType/>
      </UserInfo>
    </ERIS_ProjectManager>
    <ib9b5da6129a4764bff7589b09465f44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Department</TermName>
          <TermId xmlns="http://schemas.microsoft.com/office/infopath/2007/PartnerControls">b4dfa58b-e139-4fed-98cd-912416c70ce5</TermId>
        </TermInfo>
      </Terms>
    </ib9b5da6129a4764bff7589b09465f44>
    <o5b23233268c446795eaad3746ea89f6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Survey</TermName>
          <TermId xmlns="http://schemas.microsoft.com/office/infopath/2007/PartnerControls">8f287949-b423-4a99-9529-6c80c689e7b2</TermId>
        </TermInfo>
      </Terms>
    </o5b23233268c446795eaad3746ea89f6>
    <oc1166516e544752abf9d2d1855ee661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Department</TermName>
          <TermId xmlns="http://schemas.microsoft.com/office/infopath/2007/PartnerControls">b4dfa58b-e139-4fed-98cd-912416c70ce5</TermId>
        </TermInfo>
      </Terms>
    </oc1166516e544752abf9d2d1855ee661>
    <ERIS_Relation xmlns="08acf695-f66a-4768-b3cf-48c5dc920dbe">, </ERIS_Relation>
    <ERIS_AssignedTo xmlns="08acf695-f66a-4768-b3cf-48c5dc920dbe">
      <UserInfo>
        <DisplayName/>
        <AccountId xsi:nil="true"/>
        <AccountType/>
      </UserInfo>
    </ERIS_AssignedTo>
    <IconOverlay xmlns="http://schemas.microsoft.com/sharepoint/v4" xsi:nil="true"/>
    <ERIS_SupersededObsolete xmlns="08acf695-f66a-4768-b3cf-48c5dc920dbe">false</ERIS_SupersededObsolete>
    <ERIS_RecordNumber xmlns="08acf695-f66a-4768-b3cf-48c5dc920dbe">EIOPA(2021)0020507</ERIS_RecordNumber>
    <ERIS_AdditionalMarkings xmlns="08acf695-f66a-4768-b3cf-48c5dc920dbe" xsi:nil="true"/>
    <ERIS_ProjectID xmlns="08acf695-f66a-4768-b3cf-48c5dc920dbe" xsi:nil="true"/>
    <ERIS_ConfidentialityLevel xmlns="08acf695-f66a-4768-b3cf-48c5dc920dbe">EIOPA Regular Use</ERIS_ConfidentialityLevel>
    <FormData xmlns="http://schemas.microsoft.com/sharepoint/v3">&lt;?xml version="1.0" encoding="utf-8"?&gt;&lt;FormVariables&gt;&lt;Version /&gt;&lt;/FormVariables&gt;</FormData>
    <ERIS_ApprovalStatus xmlns="08acf695-f66a-4768-b3cf-48c5dc920dbe">DRAFT</ERIS_ApprovalStatus>
    <ERIS_OtherReference xmlns="08acf695-f66a-4768-b3cf-48c5dc920dbe" xsi:nil="true"/>
    <ERIS_BusinessArea xmlns="08acf695-f66a-4768-b3cf-48c5dc920dbe" xsi:nil="true"/>
  </documentManagement>
</p:properties>
</file>

<file path=customXml/item2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BD4417634701014DA0CDE7BA7EA0A0370002DF3DDF7691E4409AE7A817C9B92618" ma:contentTypeVersion="44" ma:contentTypeDescription="" ma:contentTypeScope="" ma:versionID="5223c54c4707aba850ce99d546b12f57">
  <xsd:schema xmlns:xsd="http://www.w3.org/2001/XMLSchema" xmlns:xs="http://www.w3.org/2001/XMLSchema" xmlns:p="http://schemas.microsoft.com/office/2006/metadata/properties" xmlns:ns1="http://schemas.microsoft.com/sharepoint/v3" xmlns:ns2="08acf695-f66a-4768-b3cf-48c5dc920dbe" xmlns:ns3="7e994e28-ed27-4294-ae7b-cbc86537dbb0" xmlns:ns4="http://schemas.microsoft.com/sharepoint/v4" xmlns:ns5="14552ce3-aede-469a-b216-8dc8ba25f2ec" targetNamespace="http://schemas.microsoft.com/office/2006/metadata/properties" ma:root="true" ma:fieldsID="ddaa90f2ad70dbafdc9e6c23966393d6" ns1:_="" ns2:_="" ns3:_="" ns4:_="" ns5:_="">
    <xsd:import namespace="http://schemas.microsoft.com/sharepoint/v3"/>
    <xsd:import namespace="08acf695-f66a-4768-b3cf-48c5dc920dbe"/>
    <xsd:import namespace="7e994e28-ed27-4294-ae7b-cbc86537dbb0"/>
    <xsd:import namespace="http://schemas.microsoft.com/sharepoint/v4"/>
    <xsd:import namespace="14552ce3-aede-469a-b216-8dc8ba25f2ec"/>
    <xsd:element name="properties">
      <xsd:complexType>
        <xsd:sequence>
          <xsd:element name="documentManagement">
            <xsd:complexType>
              <xsd:all>
                <xsd:element ref="ns2:o5b23233268c446795eaad3746ea89f6" minOccurs="0"/>
                <xsd:element ref="ns3:TaxCatchAll" minOccurs="0"/>
                <xsd:element ref="ns3:TaxCatchAllLabel" minOccurs="0"/>
                <xsd:element ref="ns2:bd0590dde75a4281b274cfe17b88f084" minOccurs="0"/>
                <xsd:element ref="ns2:ERIS_ConfidentialityLevel"/>
                <xsd:element ref="ns2:ERIS_AdditionalMarkings" minOccurs="0"/>
                <xsd:element ref="ns2:ERIS_ApprovalStatus" minOccurs="0"/>
                <xsd:element ref="ns2:ib9b5da6129a4764bff7589b09465f44" minOccurs="0"/>
                <xsd:element ref="ns2:b951eb87927b40548bb1fcfe6ad9c4d4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2:ERIS_ProjectManager" minOccurs="0"/>
                <xsd:element ref="ns2:ERIS_ProjectEndDate" minOccurs="0"/>
                <xsd:element ref="ns2:ERIS_ProjectID" minOccurs="0"/>
                <xsd:element ref="ns2:oc1166516e544752abf9d2d1855ee661" minOccurs="0"/>
                <xsd:element ref="ns4:IconOverlay" minOccurs="0"/>
                <xsd:element ref="ns2:ERIS_SupersededObsolete" minOccurs="0"/>
                <xsd:element ref="ns5:SharedWithUsers" minOccurs="0"/>
                <xsd:element ref="ns2:ERIS_BusinessAre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5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cf695-f66a-4768-b3cf-48c5dc920dbe" elementFormDefault="qualified">
    <xsd:import namespace="http://schemas.microsoft.com/office/2006/documentManagement/types"/>
    <xsd:import namespace="http://schemas.microsoft.com/office/infopath/2007/PartnerControls"/>
    <xsd:element name="o5b23233268c446795eaad3746ea89f6" ma:index="8" ma:taxonomy="true" ma:internalName="o5b23233268c446795eaad3746ea89f6" ma:taxonomyFieldName="ERIS_DocumentType" ma:displayName="Document Type" ma:readOnly="false" ma:fieldId="{85b23233-268c-4467-95ea-ad3746ea89f6}" ma:sspId="2b1776d1-ae3b-49f8-a97b-1474fa7fa346" ma:termSetId="8291263e-1670-46c0-b090-f3efb02d9c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d0590dde75a4281b274cfe17b88f084" ma:index="12" ma:taxonomy="true" ma:internalName="bd0590dde75a4281b274cfe17b88f084" ma:taxonomyFieldName="ERIS_Keywords" ma:displayName="Keywords" ma:readOnly="false" ma:default="4;#Prudential Policy|43245a93-b13b-4262-9edd-8f7887118150" ma:fieldId="{bd0590dd-e75a-4281-b274-cfe17b88f084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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ib9b5da6129a4764bff7589b09465f44" ma:index="17" nillable="true" ma:taxonomy="true" ma:internalName="ib9b5da6129a4764bff7589b09465f44" ma:taxonomyFieldName="ERIS_Department" ma:displayName="EIOPA Department" ma:default="" ma:fieldId="{2b9b5da6-129a-4764-bff7-589b09465f44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951eb87927b40548bb1fcfe6ad9c4d4" ma:index="19" nillable="true" ma:taxonomy="true" ma:internalName="b951eb87927b40548bb1fcfe6ad9c4d4" ma:taxonomyFieldName="ERIS_Language" ma:displayName="Language" ma:default="3;#English|2741a941-2920-4ba4-aa70-d8ed6ac1785d" ma:fieldId="{b951eb87-927b-4054-8bb1-fcfe6ad9c4d4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21" nillable="true" ma:displayName="Other Reference" ma:internalName="ERIS_OtherReference">
      <xsd:simpleType>
        <xsd:restriction base="dms:Text"/>
      </xsd:simpleType>
    </xsd:element>
    <xsd:element name="ERIS_Relation" ma:index="22" nillable="true" ma:displayName="Relation" ma:internalName="ERIS_Relation">
      <xsd:simpleType>
        <xsd:restriction base="dms:Text"/>
      </xsd:simpleType>
    </xsd:element>
    <xsd:element name="ERIS_AssignedTo" ma:index="23" nillable="true" ma:displayName="Assigned To" ma:internalName="ERIS_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4" nillable="true" ma:displayName="Record Number" ma:internalName="ERIS_RecordNumber">
      <xsd:simpleType>
        <xsd:restriction base="dms:Text"/>
      </xsd:simpleType>
    </xsd:element>
    <xsd:element name="ERIS_ProjectManager" ma:index="26" nillable="true" ma:displayName="Project Manager" ma:internalName="ERIS_Project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ProjectEndDate" ma:index="27" nillable="true" ma:displayName="Project End Date" ma:format="DateOnly" ma:internalName="ERIS_ProjectEndDate">
      <xsd:simpleType>
        <xsd:restriction base="dms:DateTime"/>
      </xsd:simpleType>
    </xsd:element>
    <xsd:element name="ERIS_ProjectID" ma:index="28" nillable="true" ma:displayName="Project ID" ma:internalName="ERIS_ProjectID">
      <xsd:simpleType>
        <xsd:restriction base="dms:Text"/>
      </xsd:simpleType>
    </xsd:element>
    <xsd:element name="oc1166516e544752abf9d2d1855ee661" ma:index="29" nillable="true" ma:taxonomy="true" ma:internalName="oc1166516e544752abf9d2d1855ee661" ma:taxonomyFieldName="ERIS_LeadDepartment" ma:displayName="Lead Department" ma:readOnly="false" ma:fieldId="{8c116651-6e54-4752-abf9-d2d1855ee661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SupersededObsolete" ma:index="32" nillable="true" ma:displayName="Superseded/Obsolete?" ma:default="0" ma:internalName="ERIS_SupersededObsolete">
      <xsd:simpleType>
        <xsd:restriction base="dms:Boolean"/>
      </xsd:simpleType>
    </xsd:element>
    <xsd:element name="ERIS_BusinessArea" ma:index="34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94e28-ed27-4294-ae7b-cbc86537dbb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description="" ma:hidden="true" ma:list="{3f98358d-58db-4fbe-a76e-475cdbd9dc42}" ma:internalName="TaxCatchAll" ma:showField="CatchAllData" ma:web="7e994e28-ed27-4294-ae7b-cbc86537db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3f98358d-58db-4fbe-a76e-475cdbd9dc42}" ma:internalName="TaxCatchAllLabel" ma:readOnly="true" ma:showField="CatchAllDataLabel" ma:web="7e994e28-ed27-4294-ae7b-cbc86537db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52ce3-aede-469a-b216-8dc8ba25f2ec" elementFormDefault="qualified">
    <xsd:import namespace="http://schemas.microsoft.com/office/2006/documentManagement/types"/>
    <xsd:import namespace="http://schemas.microsoft.com/office/infopath/2007/PartnerControls"/>
    <xsd:element name="SharedWithUsers" ma:index="3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5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6.xml><?xml version="1.0" encoding="utf-8"?>
<?mso-contentType ?>
<spe:Receivers xmlns:spe="http://schemas.microsoft.com/sharepoint/events">
  <Receiver>
    <Name/>
    <Synchronization>Asynchronous</Synchronization>
    <Type>10003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10009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10103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102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10002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</spe:Receivers>
</file>

<file path=customXml/itemProps1.xml><?xml version="1.0" encoding="utf-8"?>
<ds:datastoreItem xmlns:ds="http://schemas.openxmlformats.org/officeDocument/2006/customXml" ds:itemID="{1DD8C668-8A28-419B-B7DB-A204732A884D}">
  <ds:schemaRefs>
    <ds:schemaRef ds:uri="http://purl.org/dc/dcmitype/"/>
    <ds:schemaRef ds:uri="http://schemas.microsoft.com/office/2006/documentManagement/types"/>
    <ds:schemaRef ds:uri="7e994e28-ed27-4294-ae7b-cbc86537dbb0"/>
    <ds:schemaRef ds:uri="http://purl.org/dc/elements/1.1/"/>
    <ds:schemaRef ds:uri="http://schemas.microsoft.com/office/infopath/2007/PartnerControls"/>
    <ds:schemaRef ds:uri="08acf695-f66a-4768-b3cf-48c5dc920dbe"/>
    <ds:schemaRef ds:uri="http://schemas.openxmlformats.org/package/2006/metadata/core-properties"/>
    <ds:schemaRef ds:uri="http://schemas.microsoft.com/sharepoint/v3"/>
    <ds:schemaRef ds:uri="14552ce3-aede-469a-b216-8dc8ba25f2ec"/>
    <ds:schemaRef ds:uri="http://purl.org/dc/terms/"/>
    <ds:schemaRef ds:uri="http://schemas.microsoft.com/sharepoint/v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3B7E036-161D-4295-A622-9526701BFACE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DAC68552-9137-48BD-AF96-875B80AFCC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8acf695-f66a-4768-b3cf-48c5dc920dbe"/>
    <ds:schemaRef ds:uri="7e994e28-ed27-4294-ae7b-cbc86537dbb0"/>
    <ds:schemaRef ds:uri="http://schemas.microsoft.com/sharepoint/v4"/>
    <ds:schemaRef ds:uri="14552ce3-aede-469a-b216-8dc8ba25f2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DA62F25-1BA4-4323-9603-ACC473CADE5E}">
  <ds:schemaRefs/>
</ds:datastoreItem>
</file>

<file path=customXml/itemProps5.xml><?xml version="1.0" encoding="utf-8"?>
<ds:datastoreItem xmlns:ds="http://schemas.openxmlformats.org/officeDocument/2006/customXml" ds:itemID="{81749108-04AC-4B14-9FB1-E09F07027ECD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151DD760-0C0E-4415-A520-51600BBDC7E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44</vt:i4>
      </vt:variant>
    </vt:vector>
  </HeadingPairs>
  <TitlesOfParts>
    <vt:vector size="49" baseType="lpstr">
      <vt:lpstr>RFR Baseline - NO VA</vt:lpstr>
      <vt:lpstr>RFR Scenario - NO VA</vt:lpstr>
      <vt:lpstr>RFR Baseline - WITH VA</vt:lpstr>
      <vt:lpstr>RFR Scenario - WITH VA</vt:lpstr>
      <vt:lpstr>VA RunOff + SCR Interest Shocks</vt:lpstr>
      <vt:lpstr>RfrNoVaBaseBGN</vt:lpstr>
      <vt:lpstr>RfrNoVaBaseCHF</vt:lpstr>
      <vt:lpstr>RfrNoVaBaseDKK</vt:lpstr>
      <vt:lpstr>RfrNoVaBaseEUR</vt:lpstr>
      <vt:lpstr>RfrNoVaBaseGBP</vt:lpstr>
      <vt:lpstr>RfrNoVaBaseJPY</vt:lpstr>
      <vt:lpstr>RfrNoVaBaseUSD</vt:lpstr>
      <vt:lpstr>RfrNoVaScenBGN</vt:lpstr>
      <vt:lpstr>RfrNoVaScenCHF</vt:lpstr>
      <vt:lpstr>RfrNoVaScenDKK</vt:lpstr>
      <vt:lpstr>RfrNoVaScenEUR</vt:lpstr>
      <vt:lpstr>RfrNoVaScenGBP</vt:lpstr>
      <vt:lpstr>RfrNoVaScenJPY</vt:lpstr>
      <vt:lpstr>RfrNoVaScenUSD</vt:lpstr>
      <vt:lpstr>RfrVaBaseBGN</vt:lpstr>
      <vt:lpstr>RfrVaBaseCHF</vt:lpstr>
      <vt:lpstr>RfrVaBaseDKK</vt:lpstr>
      <vt:lpstr>RfrVaBaseEUR</vt:lpstr>
      <vt:lpstr>RfrVaBaseGBP</vt:lpstr>
      <vt:lpstr>RfrVaBaseJPY</vt:lpstr>
      <vt:lpstr>RfrVaBaseUSD</vt:lpstr>
      <vt:lpstr>RfrVaScenBGN</vt:lpstr>
      <vt:lpstr>RfrVaScenCHF</vt:lpstr>
      <vt:lpstr>RfrVaScenDKK</vt:lpstr>
      <vt:lpstr>RfrVaScenEUR</vt:lpstr>
      <vt:lpstr>RfrVaScenGBP</vt:lpstr>
      <vt:lpstr>RfrVaScenJPY</vt:lpstr>
      <vt:lpstr>RfrVaScenUSD</vt:lpstr>
      <vt:lpstr>ShockDown</vt:lpstr>
      <vt:lpstr>ShockUp</vt:lpstr>
      <vt:lpstr>VaRunOffBaseBGN</vt:lpstr>
      <vt:lpstr>VaRunOffBaseCHF</vt:lpstr>
      <vt:lpstr>VaRunOffBaseDKK</vt:lpstr>
      <vt:lpstr>VaRunOffBaseEUR</vt:lpstr>
      <vt:lpstr>VaRunOffBaseGBP</vt:lpstr>
      <vt:lpstr>VaRunOffBaseJPY</vt:lpstr>
      <vt:lpstr>VaRunOffBaseUSD</vt:lpstr>
      <vt:lpstr>VaRunOffScenBGN</vt:lpstr>
      <vt:lpstr>VaRunOffScenCHF</vt:lpstr>
      <vt:lpstr>VaRunOffScenDKK</vt:lpstr>
      <vt:lpstr>VaRunOffScenEUR</vt:lpstr>
      <vt:lpstr>VaRunOffScenGBP</vt:lpstr>
      <vt:lpstr>VaRunOffScenJPY</vt:lpstr>
      <vt:lpstr>VaRunOffScenUSD</vt:lpstr>
    </vt:vector>
  </TitlesOfParts>
  <Company>EIOPA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Henk-Jan van Well</dc:creator>
  <cp:lastModifiedBy>Ramona Delcea</cp:lastModifiedBy>
  <dcterms:created xsi:type="dcterms:W3CDTF">2021-04-08T08:28:18Z</dcterms:created>
  <dcterms:modified xsi:type="dcterms:W3CDTF">2021-04-30T08:27:46Z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0x010100BD4417634701014DA0CDE7BA7EA0A0370002DF3DDF7691E4409AE7A817C9B92618</vt:lpwstr>
  </property>
  <property fmtid="{D5CDD505-2E9C-101B-9397-08002B2CF9AE}" pid="3" name="ERIS_Keywords">
    <vt:lpwstr>4;#Prudential Policy|43245a93-b13b-4262-9edd-8f7887118150;#14;#Insurance|7d742bda-a71f-46ed-a0a2-2b27d7f827fc;#16;#Project Management|cea3a7db-f348-4c35-b78b-82f6e4e7dbce</vt:lpwstr>
  </property>
  <property fmtid="{D5CDD505-2E9C-101B-9397-08002B2CF9AE}" pid="4" name="ERIS_Department">
    <vt:lpwstr>1;#Policy Department|b4dfa58b-e139-4fed-98cd-912416c70ce5</vt:lpwstr>
  </property>
  <property fmtid="{D5CDD505-2E9C-101B-9397-08002B2CF9AE}" pid="5" name="ERIS_DocumentType">
    <vt:lpwstr>100;#Survey|8f287949-b423-4a99-9529-6c80c689e7b2</vt:lpwstr>
  </property>
  <property fmtid="{D5CDD505-2E9C-101B-9397-08002B2CF9AE}" pid="6" name="ERIS_LeadDepartment">
    <vt:lpwstr>1;#Policy Department|b4dfa58b-e139-4fed-98cd-912416c70ce5</vt:lpwstr>
  </property>
  <property fmtid="{D5CDD505-2E9C-101B-9397-08002B2CF9AE}" pid="7" name="ERIS_Language">
    <vt:lpwstr>3;#English|2741a941-2920-4ba4-aa70-d8ed6ac1785d</vt:lpwstr>
  </property>
  <property fmtid="{D5CDD505-2E9C-101B-9397-08002B2CF9AE}" pid="8" name="RecordPoint_WorkflowType">
    <vt:lpwstr>ActiveSubmitStub</vt:lpwstr>
  </property>
  <property fmtid="{D5CDD505-2E9C-101B-9397-08002B2CF9AE}" pid="9" name="RecordPoint_ActiveItemWebId">
    <vt:lpwstr>{14552ce3-aede-469a-b216-8dc8ba25f2ec}</vt:lpwstr>
  </property>
  <property fmtid="{D5CDD505-2E9C-101B-9397-08002B2CF9AE}" pid="10" name="RecordPoint_ActiveItemSiteId">
    <vt:lpwstr>{7a172dfa-c9d6-41b8-93a6-13c75f55ec66}</vt:lpwstr>
  </property>
  <property fmtid="{D5CDD505-2E9C-101B-9397-08002B2CF9AE}" pid="11" name="RecordPoint_ActiveItemListId">
    <vt:lpwstr>{1d352869-d986-4d25-9568-e61eedc982cb}</vt:lpwstr>
  </property>
  <property fmtid="{D5CDD505-2E9C-101B-9397-08002B2CF9AE}" pid="12" name="RecordPoint_ActiveItemUniqueId">
    <vt:lpwstr>{6612c7a8-58b8-4939-aea8-ab85af6116fe}</vt:lpwstr>
  </property>
  <property fmtid="{D5CDD505-2E9C-101B-9397-08002B2CF9AE}" pid="13" name="RecordPoint_SubmissionDate">
    <vt:lpwstr/>
  </property>
  <property fmtid="{D5CDD505-2E9C-101B-9397-08002B2CF9AE}" pid="14" name="RecordPoint_RecordNumberSubmitted">
    <vt:lpwstr>EIOPA(2021)0020507</vt:lpwstr>
  </property>
  <property fmtid="{D5CDD505-2E9C-101B-9397-08002B2CF9AE}" pid="15" name="RecordPoint_ActiveItemMoved">
    <vt:lpwstr/>
  </property>
  <property fmtid="{D5CDD505-2E9C-101B-9397-08002B2CF9AE}" pid="16" name="RecordPoint_RecordFormat">
    <vt:lpwstr/>
  </property>
  <property fmtid="{D5CDD505-2E9C-101B-9397-08002B2CF9AE}" pid="17" name="RecordPoint_SubmissionCompleted">
    <vt:lpwstr>2021-04-28T10:08:45.7914062+00:00</vt:lpwstr>
  </property>
</Properties>
</file>