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9.xml" ContentType="application/vnd.openxmlformats-officedocument.drawing+xml"/>
  <Override PartName="/xl/charts/chart3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\Historical EIO Data\"/>
    </mc:Choice>
  </mc:AlternateContent>
  <bookViews>
    <workbookView xWindow="315" yWindow="15" windowWidth="16095" windowHeight="5340"/>
  </bookViews>
  <sheets>
    <sheet name="Life (Fig.1-9)" sheetId="1" r:id="rId1"/>
    <sheet name="NonLife (Fig.10-15)" sheetId="2" r:id="rId2"/>
    <sheet name="NonLife (Fig.16-22)" sheetId="8" r:id="rId3"/>
    <sheet name="SCRMCR (Fig.23-26, 35)" sheetId="3" r:id="rId4"/>
    <sheet name="BSCR Composition (Fig.27-28)" sheetId="4" r:id="rId5"/>
    <sheet name="OwnFunds (Fig.29-30)" sheetId="5" r:id="rId6"/>
    <sheet name="LACDT EPIFP (Fig.31-34)" sheetId="6" r:id="rId7"/>
    <sheet name="LTG TRANS (Fig. 36-38)" sheetId="7" r:id="rId8"/>
    <sheet name="Inv - CIC (Fig.39)" sheetId="9" r:id="rId9"/>
    <sheet name="Inv - CQS (Fig.40)" sheetId="10" r:id="rId10"/>
    <sheet name="Inv - NACE (Fig.41)" sheetId="11" r:id="rId11"/>
  </sheets>
  <definedNames>
    <definedName name="_AMO_ContentDefinition_117832836" hidden="1">"'Partitions:9'"</definedName>
    <definedName name="_AMO_ContentDefinition_117832836.0" hidden="1">"'&lt;ContentDefinition name=""SAS Report - L Prem Growth LOB.srx"" rsid=""117832836"" type=""Report"" format=""ReportXml"" imgfmt=""ActiveX"" created=""09/25/2018 10:06:47"" modifed=""10/29/2018 14:40:33"" user=""Brian Looney"" apply=""False"" css=""C:\Pr'"</definedName>
    <definedName name="_AMO_ContentDefinition_117832836.1" hidden="1">"'ogram Files (x86)\SASHome\x86\SASAddinforMicrosoftOffice\7.1\Styles\AMODefault.css"" range=""SAS_Report___L_Prem_Growth_LOB_srx"" auto=""False"" xTime=""00:00:00.2500016"" rTime=""00:00:00.4531279"" bgnew=""False"" nFmt=""False"" grphSet=""True"" '"</definedName>
    <definedName name="_AMO_ContentDefinition_117832836.2" hidden="1">"'imgY=""0"" imgX=""0"" redirect=""False""&gt;_x000D_
  &lt;files&gt;\\eivpr-fs01\profilesvdi$\RES_LooneyBr\Documents\My SAS Files\Add-In for Microsoft Office\_SOA_LocalReport_167798949\SAS Report - L Prem Growth LOB.srx&lt;/files&gt;_x000D_
  &lt;parents /&gt;_x000D_
  &lt;children /&gt;_x000D_
  &lt;par'"</definedName>
    <definedName name="_AMO_ContentDefinition_117832836.3" hidden="1">"'am n=""DisplayName"" v=""SAS Report - L Prem Growth LOB.srx"" /&gt;_x000D_
  &lt;param n=""DisplayType"" v=""Report"" /&gt;_x000D_
  &lt;param n=""AMO_Version"" v=""7.1"" /&gt;_x000D_
  &lt;param n=""AMO_UniqueID"" v="""" /&gt;_x000D_
  &lt;param n=""AMO_ReportName"" v=""SAS Report - L Prem Growth'"</definedName>
    <definedName name="_AMO_ContentDefinition_117832836.4" hidden="1">"'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 LOB.srx&amp;lt;/Name&amp;gt;'"</definedName>
    <definedName name="_AMO_ContentDefinition_117832836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Prem Growth LOB.srx&amp;lt;/FullPath&amp;gt;&amp;#xD;&amp;'"</definedName>
    <definedName name="_AMO_ContentDefinition_117832836.6" hidden="1">"'#xA;&amp;lt;/DNA&amp;gt;"" /&gt;_x000D_
  &lt;param n=""AMO_PromptXml"" v="""" /&gt;_x000D_
  &lt;param n=""HasPrompts"" v=""False"" /&gt;_x000D_
  &lt;param n=""AMO_LocalPath"" v=""R:\St-Team\Ad-hoc and recurring\Risk Report\SAS Output Reports\SAS Report - L Prem Growth LOB.srx"" /&gt;_x000D_
  &lt;para'"</definedName>
    <definedName name="_AMO_ContentDefinition_117832836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117832836.8" hidden="1">"'n_"" v=""9.4"" /&gt;_x000D_
  &lt;param n=""maxReportCols"" v=""3"" /&gt;_x000D_
  &lt;fids n=""SAS Report - L Prem Growth LOB.srx"" v=""0"" /&gt;_x000D_
  &lt;ExcelXMLOptions AdjColWidths=""True"" RowOpt=""InsertEntire"" ColOpt=""InsertCells"" /&gt;_x000D_
&lt;/ContentDefinition&gt;'"</definedName>
    <definedName name="_AMO_ContentDefinition_118566831" hidden="1">"'Partitions:9'"</definedName>
    <definedName name="_AMO_ContentDefinition_118566831.0" hidden="1">"'&lt;ContentDefinition name=""SAS Report - SCRBOX_REINS_TA.srx"" rsid=""118566831"" type=""Report"" format=""ReportXml"" imgfmt=""ActiveX"" created=""09/25/2018 15:10:20"" modifed=""09/29/2018 22:12:07"" user=""Brian Looney"" apply=""False"" css=""C:\Prog'"</definedName>
    <definedName name="_AMO_ContentDefinition_118566831.1" hidden="1">"'ram Files (x86)\SASHome\x86\SASAddinforMicrosoftOffice\7.1\Styles\AMODefault.css"" range=""SAS_Report___SCRBOX_REINS_TA_srx"" auto=""False"" xTime=""00:00:00.4921938"" rTime=""00:00:00.3593796"" bgnew=""False"" nFmt=""False"" grphSet=""True"" imgY'"</definedName>
    <definedName name="_AMO_ContentDefinition_118566831.2" hidden="1">"'=""0"" imgX=""0"" redirect=""False""&gt;_x000D_
  &lt;files&gt;\\eivpr-fs01\profilesvdi$\RES_LooneyBr\Documents\My SAS Files\Add-In for Microsoft Office\_SOA_LocalReport_572449156\SAS Report - SCRBOX_REINS_TA.srx&lt;/files&gt;_x000D_
  &lt;parents /&gt;_x000D_
  &lt;children /&gt;_x000D_
  &lt;param n=""'"</definedName>
    <definedName name="_AMO_ContentDefinition_118566831.3" hidden="1">"'DisplayName"" v=""SAS Report - SCRBOX_REINS_TA.srx"" /&gt;_x000D_
  &lt;param n=""DisplayType"" v=""Report"" /&gt;_x000D_
  &lt;param n=""AMO_Version"" v=""7.1"" /&gt;_x000D_
  &lt;param n=""AMO_UniqueID"" v="""" /&gt;_x000D_
  &lt;param n=""AMO_ReportName"" v=""SAS Report - SCRBOX_REINS_TA.srx"" '"</definedName>
    <definedName name="_AMO_ContentDefinition_11856683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SCRBOX_REINS_TA.srx&amp;lt;/Name&amp;gt;&amp;#xD;&amp;#xA;  &amp;'"</definedName>
    <definedName name="_AMO_ContentDefinition_118566831.5" hidden="1">"'lt;Version&amp;gt;0&amp;lt;/Version&amp;gt;&amp;#xD;&amp;#xA;  &amp;lt;Assembly /&amp;gt;&amp;#xD;&amp;#xA;  &amp;lt;Factory /&amp;gt;&amp;#xD;&amp;#xA;  &amp;lt;FullPath&amp;gt;R:\St-Team\Ad-hoc and recurring\Risk Report\SAS Output Reports\SAS Report - SCRBOX_REINS_TA.srx&amp;lt;/FullPath&amp;gt;&amp;#xD;&amp;#xA;&amp;lt;/DNA&amp;gt'"</definedName>
    <definedName name="_AMO_ContentDefinition_118566831.6" hidden="1">"';"" /&gt;_x000D_
  &lt;param n=""AMO_PromptXml"" v="""" /&gt;_x000D_
  &lt;param n=""HasPrompts"" v=""False"" /&gt;_x000D_
  &lt;param n=""AMO_LocalPath"" v=""R:\St-Team\Ad-hoc and recurring\Risk Report\SAS Output Reports\SAS Report - SCRBOX_REINS_TA.srx"" /&gt;_x000D_
  &lt;param n=""ClassName"" '"</definedName>
    <definedName name="_AMO_ContentDefinition_118566831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118566831.8" hidden="1">"' &lt;param n=""maxReportCols"" v=""5"" /&gt;_x000D_
  &lt;fids n=""SAS Report - SCRBOX_REINS_TA.srx"" v=""0"" /&gt;_x000D_
  &lt;ExcelXMLOptions AdjColWidths=""True"" RowOpt=""InsertEntire"" ColOpt=""InsertCells"" /&gt;_x000D_
&lt;/ContentDefinition&gt;'"</definedName>
    <definedName name="_AMO_ContentDefinition_121281308" hidden="1">"'Partitions:9'"</definedName>
    <definedName name="_AMO_ContentDefinition_121281308.0" hidden="1">"'&lt;ContentDefinition name=""SAS Report - L Prem Growth.srx"" rsid=""121281308"" type=""Report"" format=""ReportXml"" imgfmt=""ActiveX"" created=""09/25/2018 09:50:27"" modifed=""10/29/2018 14:45:48"" user=""Brian Looney"" apply=""False"" css=""C:\Progra'"</definedName>
    <definedName name="_AMO_ContentDefinition_121281308.1" hidden="1">"'m Files (x86)\SASHome\x86\SASAddinforMicrosoftOffice\7.1\Styles\AMODefault.css"" range=""SAS_Report___L_Prem_Growth_srx"" auto=""False"" xTime=""00:00:00.2343795"" rTime=""00:00:00.5937614"" bgnew=""False"" nFmt=""False"" grphSet=""True"" imgY=""0""'"</definedName>
    <definedName name="_AMO_ContentDefinition_121281308.2" hidden="1">"' imgX=""0"" redirect=""False""&gt;_x000D_
  &lt;files&gt;\\eivpr-fs01\profilesvdi$\RES_LooneyBr\Documents\My SAS Files\Add-In for Microsoft Office\_SOA_LocalReport_919179122\SAS Report - L Prem Growth.srx&lt;/files&gt;_x000D_
  &lt;parents /&gt;_x000D_
  &lt;children /&gt;_x000D_
  &lt;param n=""Display'"</definedName>
    <definedName name="_AMO_ContentDefinition_121281308.3" hidden="1">"'Name"" v=""SAS Report - L Prem Growth.srx"" /&gt;_x000D_
  &lt;param n=""DisplayType"" v=""Report"" /&gt;_x000D_
  &lt;param n=""AMO_Version"" v=""7.1"" /&gt;_x000D_
  &lt;param n=""AMO_UniqueID"" v="""" /&gt;_x000D_
  &lt;param n=""AMO_ReportName"" v=""SAS Report - L Prem Growth.srx"" /&gt;_x000D_
  &lt;para'"</definedName>
    <definedName name="_AMO_ContentDefinition_121281308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Growth.srx&amp;lt;/Name&amp;gt;&amp;#xD;&amp;#xA;  &amp;lt;Version&amp;gt'"</definedName>
    <definedName name="_AMO_ContentDefinition_121281308.5" hidden="1">"';0&amp;lt;/Version&amp;gt;&amp;#xD;&amp;#xA;  &amp;lt;Assembly /&amp;gt;&amp;#xD;&amp;#xA;  &amp;lt;Factory /&amp;gt;&amp;#xD;&amp;#xA;  &amp;lt;FullPath&amp;gt;R:\St-Team\Ad-hoc and recurring\Risk Report\SAS Output Reports\SAS Report - L Prem Growth.srx&amp;lt;/FullPath&amp;gt;&amp;#xD;&amp;#xA;&amp;lt;/DNA&amp;gt;"" /&gt;_x000D_
  &lt;para'"</definedName>
    <definedName name="_AMO_ContentDefinition_121281308.6" hidden="1">"'m n=""AMO_PromptXml"" v="""" /&gt;_x000D_
  &lt;param n=""HasPrompts"" v=""False"" /&gt;_x000D_
  &lt;param n=""AMO_LocalPath"" v=""R:\St-Team\Ad-hoc and recurring\Risk Report\SAS Output Reports\SAS Report - L Prem Growth.srx"" /&gt;_x000D_
  &lt;param n=""ClassName"" v=""SAS.OfficeAdd'"</definedName>
    <definedName name="_AMO_ContentDefinition_121281308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121281308.8" hidden="1">"'ReportCols"" v=""6"" /&gt;_x000D_
  &lt;fids n=""SAS Report - L Prem Growth.srx"" v=""0"" /&gt;_x000D_
  &lt;ExcelXMLOptions AdjColWidths=""True"" RowOpt=""InsertEntire"" ColOpt=""InsertCells"" /&gt;_x000D_
&lt;/ContentDefinition&gt;'"</definedName>
    <definedName name="_AMO_ContentDefinition_145507589" hidden="1">"'Partitions:9'"</definedName>
    <definedName name="_AMO_ContentDefinition_145507589.0" hidden="1">"'&lt;ContentDefinition name=""SAS Report - EPIFP_CNTRY.srx"" rsid=""145507589"" type=""Report"" format=""ReportXml"" imgfmt=""ActiveX"" created=""09/25/2018 16:56:50"" modifed=""10/29/2018 14:33:26"" user=""Brian Looney"" apply=""False"" css=""C:\Program '"</definedName>
    <definedName name="_AMO_ContentDefinition_145507589.1" hidden="1">"'Files (x86)\SASHome\x86\SASAddinforMicrosoftOffice\7.1\Styles\AMODefault.css"" range=""SAS_Report___EPIFP_CNTRY_srx"" auto=""False"" xTime=""00:00:00.2499984"" rTime=""00:00:00.8281197"" bgnew=""False"" nFmt=""False"" grphSet=""True"" imgY=""0"" im'"</definedName>
    <definedName name="_AMO_ContentDefinition_145507589.2" hidden="1">"'gX=""0"" redirect=""False""&gt;_x000D_
  &lt;files&gt;\\eivpr-fs01\profilesvdi$\RES_LooneyBr\Documents\My SAS Files\Add-In for Microsoft Office\_SOA_LocalReport_634657076\SAS Report - EPIFP_CNTRY.srx&lt;/files&gt;_x000D_
  &lt;parents /&gt;_x000D_
  &lt;children /&gt;_x000D_
  &lt;param n=""DisplayName'"</definedName>
    <definedName name="_AMO_ContentDefinition_145507589.3" hidden="1">"'"" v=""SAS Report - EPIFP_CNTRY.srx"" /&gt;_x000D_
  &lt;param n=""DisplayType"" v=""Report"" /&gt;_x000D_
  &lt;param n=""AMO_Version"" v=""7.1"" /&gt;_x000D_
  &lt;param n=""AMO_UniqueID"" v="""" /&gt;_x000D_
  &lt;param n=""AMO_ReportName"" v=""SAS Report - EPIFP_CNTRY.srx"" /&gt;_x000D_
  &lt;param n=""'"</definedName>
    <definedName name="_AMO_ContentDefinition_145507589.4" hidden="1">"'AMO_Description"" v="""" /&gt;_x000D_
  &lt;param n=""AMO_Keywords"" v="""" /&gt;_x000D_
  &lt;param n=""AMO_DNA"" v=""&amp;lt;DNA&amp;gt;&amp;#xD;&amp;#xA;  &amp;lt;Type&amp;gt;LocalFile&amp;lt;/Type&amp;gt;&amp;#xD;&amp;#xA;  &amp;lt;Name&amp;gt;SAS Report - EPIFP_CNTRY.srx&amp;lt;/Name&amp;gt;&amp;#xD;&amp;#xA;  &amp;lt;Version&amp;gt;0&amp;lt;/V'"</definedName>
    <definedName name="_AMO_ContentDefinition_145507589.5" hidden="1">"'ersion&amp;gt;&amp;#xD;&amp;#xA;  &amp;lt;Assembly /&amp;gt;&amp;#xD;&amp;#xA;  &amp;lt;Factory /&amp;gt;&amp;#xD;&amp;#xA;  &amp;lt;FullPath&amp;gt;R:\St-Team\Ad-hoc and recurring\Risk Report\SAS Output Reports\SAS Report - EPIFP_CNTRY.srx&amp;lt;/FullPath&amp;gt;&amp;#xD;&amp;#xA;&amp;lt;/DNA&amp;gt;"" /&gt;_x000D_
  &lt;param n=""AMO_'"</definedName>
    <definedName name="_AMO_ContentDefinition_145507589.6" hidden="1">"'PromptXml"" v="""" /&gt;_x000D_
  &lt;param n=""HasPrompts"" v=""False"" /&gt;_x000D_
  &lt;param n=""AMO_LocalPath"" v=""R:\St-Team\Ad-hoc and recurring\Risk Report\SAS Output Reports\SAS Report - EPIFP_CNTRY.srx"" /&gt;_x000D_
  &lt;param n=""ClassName"" v=""SAS.OfficeAddin.Report"" '"</definedName>
    <definedName name="_AMO_ContentDefinition_145507589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145507589.8" hidden="1">"' v=""4"" /&gt;_x000D_
  &lt;fids n=""SAS Report - EPIFP_CNTRY.srx"" v=""0"" /&gt;_x000D_
  &lt;ExcelXMLOptions AdjColWidths=""True"" RowOpt=""InsertEntire"" ColOpt=""InsertCells"" /&gt;_x000D_
&lt;/ContentDefinition&gt;'"</definedName>
    <definedName name="_AMO_ContentDefinition_181579765" hidden="1">"'Partitions:9'"</definedName>
    <definedName name="_AMO_ContentDefinition_181579765.0" hidden="1">"'&lt;ContentDefinition name=""SAS Report - NACE_TABLE.srx"" rsid=""181579765"" type=""Report"" format=""ReportXml"" imgfmt=""ActiveX"" created=""09/25/2018 15:28:09"" modifed=""10/30/2018 13:25:01"" user=""Brian Looney"" apply=""False"" css=""C:\Program F'"</definedName>
    <definedName name="_AMO_ContentDefinition_181579765.1" hidden="1">"'iles (x86)\SASHome\x86\SASAddinforMicrosoftOffice\7.1\Styles\AMODefault.css"" range=""SAS_Report___NACE_TABLE_srx"" auto=""False"" xTime=""00:00:00.4218831"" rTime=""00:00:00.5937614"" bgnew=""False"" nFmt=""False"" grphSet=""True"" imgY=""0"" imgX'"</definedName>
    <definedName name="_AMO_ContentDefinition_181579765.2" hidden="1">"'=""0"" redirect=""False""&gt;_x000D_
  &lt;files&gt;\\eivpr-fs01\profilesvdi$\RES_LooneyBr\Documents\My SAS Files\Add-In for Microsoft Office\_SOA_LocalReport_516666442\SAS Report - NACE_TABLE.srx&lt;/files&gt;_x000D_
  &lt;parents /&gt;_x000D_
  &lt;children /&gt;_x000D_
  &lt;param n=""DisplayName"" v'"</definedName>
    <definedName name="_AMO_ContentDefinition_181579765.3" hidden="1">"'=""SAS Report - NACE_TABLE.srx"" /&gt;_x000D_
  &lt;param n=""DisplayType"" v=""Report"" /&gt;_x000D_
  &lt;param n=""AMO_Version"" v=""7.1"" /&gt;_x000D_
  &lt;param n=""AMO_UniqueID"" v="""" /&gt;_x000D_
  &lt;param n=""AMO_ReportName"" v=""SAS Report - NACE_TABLE.srx"" /&gt;_x000D_
  &lt;param n=""AMO_De'"</definedName>
    <definedName name="_AMO_ContentDefinition_181579765.4" hidden="1">"'scription"" v="""" /&gt;_x000D_
  &lt;param n=""AMO_Keywords"" v="""" /&gt;_x000D_
  &lt;param n=""AMO_DNA"" v=""&amp;lt;DNA&amp;gt;&amp;#xD;&amp;#xA;  &amp;lt;Type&amp;gt;LocalFile&amp;lt;/Type&amp;gt;&amp;#xD;&amp;#xA;  &amp;lt;Name&amp;gt;SAS Report - NACE_TABLE.srx&amp;lt;/Name&amp;gt;&amp;#xD;&amp;#xA;  &amp;lt;Version&amp;gt;0&amp;lt;/Version&amp;'"</definedName>
    <definedName name="_AMO_ContentDefinition_181579765.5" hidden="1">"'gt;&amp;#xD;&amp;#xA;  &amp;lt;Assembly /&amp;gt;&amp;#xD;&amp;#xA;  &amp;lt;Factory /&amp;gt;&amp;#xD;&amp;#xA;  &amp;lt;FullPath&amp;gt;R:\St-Team\Ad-hoc and recurring\Risk Report\SAS Output Reports\SAS Report - NACE_TABLE.srx&amp;lt;/FullPath&amp;gt;&amp;#xD;&amp;#xA;&amp;lt;/DNA&amp;gt;"" /&gt;_x000D_
  &lt;param n=""AMO_PromptX'"</definedName>
    <definedName name="_AMO_ContentDefinition_181579765.6" hidden="1">"'ml"" v="""" /&gt;_x000D_
  &lt;param n=""HasPrompts"" v=""False"" /&gt;_x000D_
  &lt;param n=""AMO_LocalPath"" v=""R:\St-Team\Ad-hoc and recurring\Risk Report\SAS Output Reports\SAS Report - NACE_TABLE.srx"" /&gt;_x000D_
  &lt;param n=""ClassName"" v=""SAS.OfficeAddin.Report"" /&gt;_x000D_
  &lt;p'"</definedName>
    <definedName name="_AMO_ContentDefinition_181579765.7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v=""30"" '"</definedName>
    <definedName name="_AMO_ContentDefinition_181579765.8" hidden="1">"'/&gt;_x000D_
  &lt;fids n=""SAS Report - NACE_TABLE.srx"" v=""0"" /&gt;_x000D_
  &lt;ExcelXMLOptions AdjColWidths=""True"" RowOpt=""InsertEntire"" ColOpt=""InsertCells"" /&gt;_x000D_
&lt;/ContentDefinition&gt;'"</definedName>
    <definedName name="_AMO_ContentDefinition_218361558" hidden="1">"'Partitions:9'"</definedName>
    <definedName name="_AMO_ContentDefinition_218361558.0" hidden="1">"'&lt;ContentDefinition name=""SAS Report - SCRBOX_COMP.srx"" rsid=""218361558"" type=""Report"" format=""ReportXml"" imgfmt=""ActiveX"" created=""09/25/2018 15:10:35"" modifed=""10/29/2018 14:38:52"" user=""Brian Looney"" apply=""False"" css=""C:\Program '"</definedName>
    <definedName name="_AMO_ContentDefinition_218361558.1" hidden="1">"'Files (x86)\SASHome\x86\SASAddinforMicrosoftOffice\7.1\Styles\AMODefault.css"" range=""SAS_Report___SCRBOX_COMP_srx"" auto=""False"" xTime=""00:00:00.1718761"" rTime=""00:00:00.3906275"" bgnew=""False"" nFmt=""False"" grphSet=""True"" imgY=""0"" im'"</definedName>
    <definedName name="_AMO_ContentDefinition_218361558.2" hidden="1">"'gX=""0"" redirect=""False""&gt;_x000D_
  &lt;files&gt;\\eivpr-fs01\profilesvdi$\RES_LooneyBr\Documents\My SAS Files\Add-In for Microsoft Office\_SOA_LocalReport_691619803\SAS Report - SCRBOX_COMP.srx&lt;/files&gt;_x000D_
  &lt;parents /&gt;_x000D_
  &lt;children /&gt;_x000D_
  &lt;param n=""DisplayName'"</definedName>
    <definedName name="_AMO_ContentDefinition_218361558.3" hidden="1">"'"" v=""SAS Report - SCRBOX_COMP.srx"" /&gt;_x000D_
  &lt;param n=""DisplayType"" v=""Report"" /&gt;_x000D_
  &lt;param n=""AMO_Version"" v=""7.1"" /&gt;_x000D_
  &lt;param n=""AMO_UniqueID"" v="""" /&gt;_x000D_
  &lt;param n=""AMO_ReportName"" v=""SAS Report - SCRBOX_COMP.srx"" /&gt;_x000D_
  &lt;param n=""'"</definedName>
    <definedName name="_AMO_ContentDefinition_218361558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SCRBOX_COMP.srx&amp;lt;/Name&amp;gt;&amp;#xD;&amp;#xA;  &amp;lt;Version&amp;gt;0&amp;lt;/V'"</definedName>
    <definedName name="_AMO_ContentDefinition_218361558.5" hidden="1">"'ersion&amp;gt;&amp;#xD;&amp;#xA;  &amp;lt;Assembly /&amp;gt;&amp;#xD;&amp;#xA;  &amp;lt;Factory /&amp;gt;&amp;#xD;&amp;#xA;  &amp;lt;FullPath&amp;gt;R:\St-Team\Ad-hoc and recurring\Risk Report\SAS Output Reports\SAS Report - SCRBOX_COMP.srx&amp;lt;/FullPath&amp;gt;&amp;#xD;&amp;#xA;&amp;lt;/DNA&amp;gt;"" /&gt;_x000D_
  &lt;param n=""AMO_'"</definedName>
    <definedName name="_AMO_ContentDefinition_218361558.6" hidden="1">"'PromptXml"" v="""" /&gt;_x000D_
  &lt;param n=""HasPrompts"" v=""False"" /&gt;_x000D_
  &lt;param n=""AMO_LocalPath"" v=""R:\St-Team\Ad-hoc and recurring\Risk Report\SAS Output Reports\SAS Report - SCRBOX_COMP.srx"" /&gt;_x000D_
  &lt;param n=""ClassName"" v=""SAS.OfficeAddin.Report"" '"</definedName>
    <definedName name="_AMO_ContentDefinition_218361558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218361558.8" hidden="1">"' v=""5"" /&gt;_x000D_
  &lt;fids n=""SAS Report - SCRBOX_COMP.srx"" v=""0"" /&gt;_x000D_
  &lt;ExcelXMLOptions AdjColWidths=""True"" RowOpt=""InsertEntire"" ColOpt=""InsertCells"" /&gt;_x000D_
&lt;/ContentDefinition&gt;'"</definedName>
    <definedName name="_AMO_ContentDefinition_24716504" hidden="1">"'Partitions:9'"</definedName>
    <definedName name="_AMO_ContentDefinition_24716504.0" hidden="1">"'&lt;ContentDefinition name=""SAS Report - SCR_COMP_CNTRY.srx"" rsid=""24716504"" type=""Report"" format=""ReportXml"" imgfmt=""ActiveX"" created=""09/25/2018 13:47:49"" modifed=""10/29/2018 15:20:01"" user=""Brian Looney"" apply=""False"" css=""C:\Progra'"</definedName>
    <definedName name="_AMO_ContentDefinition_24716504.1" hidden="1">"'m Files (x86)\SASHome\x86\SASAddinforMicrosoftOffice\7.1\Styles\AMODefault.css"" range=""SAS_Report___SCR_COMP_CNTRY_srx"" auto=""False"" xTime=""00:00:00.2343795"" rTime=""00:00:00.5000096"" bgnew=""False"" nFmt=""False"" grphSet=""True"" imgY=""0'"</definedName>
    <definedName name="_AMO_ContentDefinition_24716504.2" hidden="1">"'"" imgX=""0"" redirect=""False""&gt;_x000D_
  &lt;files&gt;\\eivpr-fs01\profilesvdi$\RES_LooneyBr\Documents\My SAS Files\Add-In for Microsoft Office\_SOA_LocalReport_320110885\SAS Report - SCR_COMP_CNTRY.srx&lt;/files&gt;_x000D_
  &lt;parents /&gt;_x000D_
  &lt;children /&gt;_x000D_
  &lt;param n=""Displ'"</definedName>
    <definedName name="_AMO_ContentDefinition_24716504.3" hidden="1">"'ayName"" v=""SAS Report - SCR_COMP_CNTRY.srx"" /&gt;_x000D_
  &lt;param n=""DisplayType"" v=""Report"" /&gt;_x000D_
  &lt;param n=""AMO_Version"" v=""7.1"" /&gt;_x000D_
  &lt;param n=""AMO_UniqueID"" v="""" /&gt;_x000D_
  &lt;param n=""AMO_ReportName"" v=""SAS Report - SCR_COMP_CNTRY.srx"" /&gt;_x000D_
  &lt;'"</definedName>
    <definedName name="_AMO_ContentDefinition_24716504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SCR_COMP_CNTRY.srx&amp;lt;/Name&amp;gt;&amp;#xD;&amp;#xA;  &amp;lt;Versi'"</definedName>
    <definedName name="_AMO_ContentDefinition_24716504.5" hidden="1">"'on&amp;gt;0&amp;lt;/Version&amp;gt;&amp;#xD;&amp;#xA;  &amp;lt;Assembly /&amp;gt;&amp;#xD;&amp;#xA;  &amp;lt;Factory /&amp;gt;&amp;#xD;&amp;#xA;  &amp;lt;FullPath&amp;gt;R:\St-Team\Ad-hoc and recurring\Risk Report\SAS Output Reports\SAS Report - SCR_COMP_CNTRY.srx&amp;lt;/FullPath&amp;gt;&amp;#xD;&amp;#xA;&amp;lt;/DNA&amp;gt;"" /&gt;_x000D_
 '"</definedName>
    <definedName name="_AMO_ContentDefinition_24716504.6" hidden="1">"' &lt;param n=""AMO_PromptXml"" v="""" /&gt;_x000D_
  &lt;param n=""HasPrompts"" v=""False"" /&gt;_x000D_
  &lt;param n=""AMO_LocalPath"" v=""R:\St-Team\Ad-hoc and recurring\Risk Report\SAS Output Reports\SAS Report - SCR_COMP_CNTRY.srx"" /&gt;_x000D_
  &lt;param n=""ClassName"" v=""SAS.Off'"</definedName>
    <definedName name="_AMO_ContentDefinition_24716504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24716504.8" hidden="1">"'n=""maxReportCols"" v=""12"" /&gt;_x000D_
  &lt;fids n=""SAS Report - SCR_COMP_CNTRY.srx"" v=""0"" /&gt;_x000D_
  &lt;ExcelXMLOptions AdjColWidths=""True"" RowOpt=""InsertEntire"" ColOpt=""InsertCells"" /&gt;_x000D_
&lt;/ContentDefinition&gt;'"</definedName>
    <definedName name="_AMO_ContentDefinition_313062606" hidden="1">"'Partitions:9'"</definedName>
    <definedName name="_AMO_ContentDefinition_313062606.0" hidden="1">"'&lt;ContentDefinition name=""SAS Report - gwp_l_lob_cntry.srx"" rsid=""313062606"" type=""Report"" format=""ReportXml"" imgfmt=""ActiveX"" created=""09/25/2018 10:11:13"" modifed=""10/29/2018 14:40:29"" user=""Brian Looney"" apply=""False"" css=""C:\Prog'"</definedName>
    <definedName name="_AMO_ContentDefinition_313062606.1" hidden="1">"'ram Files (x86)\SASHome\x86\SASAddinforMicrosoftOffice\7.1\Styles\AMODefault.css"" range=""SAS_Report___gwp_l_lob_cntry_srx"" auto=""False"" xTime=""00:00:00.1718761"" rTime=""00:00:00.5312534"" bgnew=""False"" nFmt=""False"" grphSet=""True"" imgY'"</definedName>
    <definedName name="_AMO_ContentDefinition_313062606.2" hidden="1">"'=""0"" imgX=""0"" redirect=""False""&gt;_x000D_
  &lt;files&gt;\\eivpr-fs01\profilesvdi$\RES_LooneyBr\Documents\My SAS Files\Add-In for Microsoft Office\_SOA_LocalReport_123312539\SAS Report - gwp_l_lob_cntry.srx&lt;/files&gt;_x000D_
  &lt;parents /&gt;_x000D_
  &lt;children /&gt;_x000D_
  &lt;param n=""'"</definedName>
    <definedName name="_AMO_ContentDefinition_313062606.3" hidden="1">"'DisplayName"" v=""SAS Report - gwp_l_lob_cntry.srx"" /&gt;_x000D_
  &lt;param n=""DisplayType"" v=""Report"" /&gt;_x000D_
  &lt;param n=""AMO_Version"" v=""7.1"" /&gt;_x000D_
  &lt;param n=""AMO_UniqueID"" v="""" /&gt;_x000D_
  &lt;param n=""AMO_ReportName"" v=""SAS Report - gwp_l_lob_cntry.srx"" '"</definedName>
    <definedName name="_AMO_ContentDefinition_313062606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gwp_l_lob_cntry.srx&amp;lt;/Name&amp;gt;&amp;#xD;&amp;#xA;  &amp;'"</definedName>
    <definedName name="_AMO_ContentDefinition_313062606.5" hidden="1">"'lt;Version&amp;gt;0&amp;lt;/Version&amp;gt;&amp;#xD;&amp;#xA;  &amp;lt;Assembly /&amp;gt;&amp;#xD;&amp;#xA;  &amp;lt;Factory /&amp;gt;&amp;#xD;&amp;#xA;  &amp;lt;FullPath&amp;gt;R:\St-Team\Ad-hoc and recurring\Risk Report\SAS Output Reports\SAS Report - gwp_l_lob_cntry.srx&amp;lt;/FullPath&amp;gt;&amp;#xD;&amp;#xA;&amp;lt;/DNA&amp;gt'"</definedName>
    <definedName name="_AMO_ContentDefinition_313062606.6" hidden="1">"';"" /&gt;_x000D_
  &lt;param n=""AMO_PromptXml"" v="""" /&gt;_x000D_
  &lt;param n=""HasPrompts"" v=""False"" /&gt;_x000D_
  &lt;param n=""AMO_LocalPath"" v=""R:\St-Team\Ad-hoc and recurring\Risk Report\SAS Output Reports\SAS Report - gwp_l_lob_cntry.srx"" /&gt;_x000D_
  &lt;param n=""ClassName"" '"</definedName>
    <definedName name="_AMO_ContentDefinition_313062606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313062606.8" hidden="1">"' &lt;param n=""maxReportCols"" v=""10"" /&gt;_x000D_
  &lt;fids n=""SAS Report - gwp_l_lob_cntry.srx"" v=""0"" /&gt;_x000D_
  &lt;ExcelXMLOptions AdjColWidths=""True"" RowOpt=""InsertEntire"" ColOpt=""InsertCells"" /&gt;_x000D_
&lt;/ContentDefinition&gt;'"</definedName>
    <definedName name="_AMO_ContentDefinition_331462999" hidden="1">"'Partitions:9'"</definedName>
    <definedName name="_AMO_ContentDefinition_331462999.0" hidden="1">"'&lt;ContentDefinition name=""SAS Report - SCRBOX_REINS.srx"" rsid=""331462999"" type=""Report"" format=""ReportXml"" imgfmt=""ActiveX"" created=""09/25/2018 15:10:07"" modifed=""10/29/2018 14:38:48"" user=""Brian Looney"" apply=""False"" css=""C:\Program'"</definedName>
    <definedName name="_AMO_ContentDefinition_331462999.1" hidden="1">"' Files (x86)\SASHome\x86\SASAddinforMicrosoftOffice\7.1\Styles\AMODefault.css"" range=""SAS_Report___SCRBOX_REINS_srx"" auto=""False"" xTime=""00:00:00.1718761"" rTime=""00:00:00.4218777"" bgnew=""False"" nFmt=""False"" grphSet=""True"" imgY=""0"" '"</definedName>
    <definedName name="_AMO_ContentDefinition_331462999.2" hidden="1">"'imgX=""0"" redirect=""False""&gt;_x000D_
  &lt;files&gt;\\eivpr-fs01\profilesvdi$\RES_LooneyBr\Documents\My SAS Files\Add-In for Microsoft Office\_SOA_LocalReport_455122990\SAS Report - SCRBOX_REINS.srx&lt;/files&gt;_x000D_
  &lt;parents /&gt;_x000D_
  &lt;children /&gt;_x000D_
  &lt;param n=""DisplayNa'"</definedName>
    <definedName name="_AMO_ContentDefinition_331462999.3" hidden="1">"'me"" v=""SAS Report - SCRBOX_REINS.srx"" /&gt;_x000D_
  &lt;param n=""DisplayType"" v=""Report"" /&gt;_x000D_
  &lt;param n=""AMO_Version"" v=""7.1"" /&gt;_x000D_
  &lt;param n=""AMO_UniqueID"" v="""" /&gt;_x000D_
  &lt;param n=""AMO_ReportName"" v=""SAS Report - SCRBOX_REINS.srx"" /&gt;_x000D_
  &lt;param n'"</definedName>
    <definedName name="_AMO_ContentDefinition_33146299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SCRBOX_REINS.srx&amp;lt;/Name&amp;gt;&amp;#xD;&amp;#xA;  &amp;lt;Version&amp;gt;0&amp;l'"</definedName>
    <definedName name="_AMO_ContentDefinition_331462999.5" hidden="1">"'t;/Version&amp;gt;&amp;#xD;&amp;#xA;  &amp;lt;Assembly /&amp;gt;&amp;#xD;&amp;#xA;  &amp;lt;Factory /&amp;gt;&amp;#xD;&amp;#xA;  &amp;lt;FullPath&amp;gt;R:\St-Team\Ad-hoc and recurring\Risk Report\SAS Output Reports\SAS Report - SCRBOX_REINS.srx&amp;lt;/FullPath&amp;gt;&amp;#xD;&amp;#xA;&amp;lt;/DNA&amp;gt;"" /&gt;_x000D_
  &lt;param n='"</definedName>
    <definedName name="_AMO_ContentDefinition_331462999.6" hidden="1">"'""AMO_PromptXml"" v="""" /&gt;_x000D_
  &lt;param n=""HasPrompts"" v=""False"" /&gt;_x000D_
  &lt;param n=""AMO_LocalPath"" v=""R:\St-Team\Ad-hoc and recurring\Risk Report\SAS Output Reports\SAS Report - SCRBOX_REINS.srx"" /&gt;_x000D_
  &lt;param n=""ClassName"" v=""SAS.OfficeAddin.Re'"</definedName>
    <definedName name="_AMO_ContentDefinition_33146299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31462999.8" hidden="1">"'tCols"" v=""5"" /&gt;_x000D_
  &lt;fids n=""SAS Report - SCRBOX_REINS.srx"" v=""0"" /&gt;_x000D_
  &lt;ExcelXMLOptions AdjColWidths=""True"" RowOpt=""InsertEntire"" ColOpt=""InsertCells"" /&gt;_x000D_
&lt;/ContentDefinition&gt;'"</definedName>
    <definedName name="_AMO_ContentDefinition_341643897" hidden="1">"'Partitions:9'"</definedName>
    <definedName name="_AMO_ContentDefinition_341643897.0" hidden="1">"'&lt;ContentDefinition name=""SAS Report - SCRBOX_NONLIFE_TA.srx"" rsid=""341643897"" type=""Report"" format=""ReportXml"" imgfmt=""ActiveX"" created=""09/25/2018 15:09:54"" modifed=""10/29/2018 14:39:15"" user=""Brian Looney"" apply=""False"" css=""C:\Pr'"</definedName>
    <definedName name="_AMO_ContentDefinition_341643897.1" hidden="1">"'ogram Files (x86)\SASHome\x86\SASAddinforMicrosoftOffice\7.1\Styles\AMODefault.css"" range=""SAS_Report___SCRBOX_NONLIFE_TA_srx"" auto=""False"" xTime=""00:00:00.2031263"" rTime=""00:00:00.3750024"" bgnew=""False"" nFmt=""False"" grphSet=""True"" '"</definedName>
    <definedName name="_AMO_ContentDefinition_341643897.2" hidden="1">"'imgY=""0"" imgX=""0"" redirect=""False""&gt;_x000D_
  &lt;files&gt;\\eivpr-fs01\profilesvdi$\RES_LooneyBr\Documents\My SAS Files\Add-In for Microsoft Office\_SOA_LocalReport_545172068\SAS Report - SCRBOX_NONLIFE_TA.srx&lt;/files&gt;_x000D_
  &lt;parents /&gt;_x000D_
  &lt;children /&gt;_x000D_
  &lt;par'"</definedName>
    <definedName name="_AMO_ContentDefinition_341643897.3" hidden="1">"'am n=""DisplayName"" v=""SAS Report - SCRBOX_NONLIFE_TA.srx"" /&gt;_x000D_
  &lt;param n=""DisplayType"" v=""Report"" /&gt;_x000D_
  &lt;param n=""AMO_Version"" v=""7.1"" /&gt;_x000D_
  &lt;param n=""AMO_UniqueID"" v="""" /&gt;_x000D_
  &lt;param n=""AMO_ReportName"" v=""SAS Report - SCRBOX_NONLIF'"</definedName>
    <definedName name="_AMO_ContentDefinition_341643897.4" hidden="1">"'E_TA.srx""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SCRBOX_NONLIFE_TA.srx&amp;lt;/Name&amp;gt;'"</definedName>
    <definedName name="_AMO_ContentDefinition_34164389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SCRBOX_NONLIFE_TA.srx&amp;lt;/FullPath&amp;gt;&amp;#xD;&amp;'"</definedName>
    <definedName name="_AMO_ContentDefinition_341643897.6" hidden="1">"'#xA;&amp;lt;/DNA&amp;gt;"" /&gt;_x000D_
  &lt;param n=""AMO_PromptXml"" v="""" /&gt;_x000D_
  &lt;param n=""HasPrompts"" v=""False"" /&gt;_x000D_
  &lt;param n=""AMO_LocalPath"" v=""R:\St-Team\Ad-hoc and recurring\Risk Report\SAS Output Reports\SAS Report - SCRBOX_NONLIFE_TA.srx"" /&gt;_x000D_
  &lt;para'"</definedName>
    <definedName name="_AMO_ContentDefinition_34164389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341643897.8" hidden="1">"'n_"" v=""9.4"" /&gt;_x000D_
  &lt;param n=""maxReportCols"" v=""5"" /&gt;_x000D_
  &lt;fids n=""SAS Report - SCRBOX_NONLIFE_TA.srx"" v=""0"" /&gt;_x000D_
  &lt;ExcelXMLOptions AdjColWidths=""True"" RowOpt=""InsertEntire"" ColOpt=""InsertCells"" /&gt;_x000D_
&lt;/ContentDefinition&gt;'"</definedName>
    <definedName name="_AMO_ContentDefinition_356314701" hidden="1">"'Partitions:9'"</definedName>
    <definedName name="_AMO_ContentDefinition_356314701.0" hidden="1">"'&lt;ContentDefinition name=""SAS Report - Prem Ratios LOB.srx"" rsid=""356314701"" type=""Report"" format=""ReportXml"" imgfmt=""ActiveX"" created=""09/25/2018 11:12:15"" modifed=""10/29/2018 14:39:35"" user=""Brian Looney"" apply=""False"" css=""C:\Prog'"</definedName>
    <definedName name="_AMO_ContentDefinition_356314701.1" hidden="1">"'ram Files (x86)\SASHome\x86\SASAddinforMicrosoftOffice\7.1\Styles\AMODefault.css"" range=""SAS_Report___Prem_Ratios_LOB_srx"" auto=""False"" xTime=""00:00:00.2343765"" rTime=""00:00:00.4843781"" bgnew=""False"" nFmt=""False"" grphSet=""True"" imgY'"</definedName>
    <definedName name="_AMO_ContentDefinition_356314701.2" hidden="1">"'=""0"" imgX=""0"" redirect=""False""&gt;_x000D_
  &lt;files&gt;\\eivpr-fs01\profilesvdi$\RES_LooneyBr\Documents\My SAS Files\Add-In for Microsoft Office\_SOA_LocalReport_364803014\SAS Report - Prem Ratios LOB.srx&lt;/files&gt;_x000D_
  &lt;parents /&gt;_x000D_
  &lt;children /&gt;_x000D_
  &lt;param n=""'"</definedName>
    <definedName name="_AMO_ContentDefinition_356314701.3" hidden="1">"'DisplayName"" v=""SAS Report - Prem Ratios LOB.srx"" /&gt;_x000D_
  &lt;param n=""DisplayType"" v=""Report"" /&gt;_x000D_
  &lt;param n=""AMO_Version"" v=""7.1"" /&gt;_x000D_
  &lt;param n=""AMO_UniqueID"" v="""" /&gt;_x000D_
  &lt;param n=""AMO_ReportName"" v=""SAS Report - Prem Ratios LOB.srx"" '"</definedName>
    <definedName name="_AMO_ContentDefinition_35631470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Prem Ratios LOB.srx&amp;lt;/Name&amp;gt;&amp;#xD;&amp;#xA;  &amp;'"</definedName>
    <definedName name="_AMO_ContentDefinition_356314701.5" hidden="1">"'lt;Version&amp;gt;0&amp;lt;/Version&amp;gt;&amp;#xD;&amp;#xA;  &amp;lt;Assembly /&amp;gt;&amp;#xD;&amp;#xA;  &amp;lt;Factory /&amp;gt;&amp;#xD;&amp;#xA;  &amp;lt;FullPath&amp;gt;R:\St-Team\Ad-hoc and recurring\Risk Report\SAS Output Reports\SAS Report - Prem Ratios LOB.srx&amp;lt;/FullPath&amp;gt;&amp;#xD;&amp;#xA;&amp;lt;/DNA&amp;gt'"</definedName>
    <definedName name="_AMO_ContentDefinition_356314701.6" hidden="1">"';"" /&gt;_x000D_
  &lt;param n=""AMO_PromptXml"" v="""" /&gt;_x000D_
  &lt;param n=""HasPrompts"" v=""False"" /&gt;_x000D_
  &lt;param n=""AMO_LocalPath"" v=""R:\St-Team\Ad-hoc and recurring\Risk Report\SAS Output Reports\SAS Report - Prem Ratios LOB.srx"" /&gt;_x000D_
  &lt;param n=""ClassName"" '"</definedName>
    <definedName name="_AMO_ContentDefinition_356314701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356314701.8" hidden="1">"'_ROM_AppVersion_"" v=""9.4"" /&gt;_x000D_
  &lt;param n=""maxReportCols"" v=""7"" /&gt;_x000D_
  &lt;fids n=""SAS Report - Prem Ratios LOB.srx"" v=""0"" /&gt;_x000D_
  &lt;ExcelXMLOptions AdjColWidths=""True"" RowOpt=""InsertEntire"" ColOpt=""InsertCells"" /&gt;_x000D_
&lt;/ContentDefinition&gt;'"</definedName>
    <definedName name="_AMO_ContentDefinition_395569611" hidden="1">"'Partitions:9'"</definedName>
    <definedName name="_AMO_ContentDefinition_395569611.0" hidden="1">"'&lt;ContentDefinition name=""SAS Report - CQS_BY_CNTRY.srx"" rsid=""395569611"" type=""Report"" format=""ReportXml"" imgfmt=""ActiveX"" created=""09/25/2018 15:27:32"" modifed=""10/30/2018 13:24:21"" user=""Brian Looney"" apply=""False"" css=""C:\Program'"</definedName>
    <definedName name="_AMO_ContentDefinition_395569611.1" hidden="1">"' Files (x86)\SASHome\x86\SASAddinforMicrosoftOffice\7.1\Styles\AMODefault.css"" range=""SAS_Report___CQS_BY_CNTRY_srx"" auto=""False"" xTime=""00:00:00.3593819"" rTime=""00:00:00.5000096"" bgnew=""False"" nFmt=""False"" grphSet=""True"" imgY=""0"" '"</definedName>
    <definedName name="_AMO_ContentDefinition_395569611.2" hidden="1">"'imgX=""0"" redirect=""False""&gt;_x000D_
  &lt;files&gt;\\eivpr-fs01\profilesvdi$\RES_LooneyBr\Documents\My SAS Files\Add-In for Microsoft Office\_SOA_LocalReport_682028805\SAS Report - CQS_BY_CNTRY.srx&lt;/files&gt;_x000D_
  &lt;parents /&gt;_x000D_
  &lt;children /&gt;_x000D_
  &lt;param n=""DisplayNa'"</definedName>
    <definedName name="_AMO_ContentDefinition_395569611.3" hidden="1">"'me"" v=""SAS Report - CQS_BY_CNTRY.srx"" /&gt;_x000D_
  &lt;param n=""DisplayType"" v=""Report"" /&gt;_x000D_
  &lt;param n=""AMO_Version"" v=""7.1"" /&gt;_x000D_
  &lt;param n=""AMO_UniqueID"" v="""" /&gt;_x000D_
  &lt;param n=""AMO_ReportName"" v=""SAS Report - CQS_BY_CNTRY.srx"" /&gt;_x000D_
  &lt;param n'"</definedName>
    <definedName name="_AMO_ContentDefinition_395569611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CQS_BY_CNTRY.srx&amp;lt;/Name&amp;gt;&amp;#xD;&amp;#xA;  &amp;lt;Version&amp;gt;0&amp;l'"</definedName>
    <definedName name="_AMO_ContentDefinition_395569611.5" hidden="1">"'t;/Version&amp;gt;&amp;#xD;&amp;#xA;  &amp;lt;Assembly /&amp;gt;&amp;#xD;&amp;#xA;  &amp;lt;Factory /&amp;gt;&amp;#xD;&amp;#xA;  &amp;lt;FullPath&amp;gt;R:\St-Team\Ad-hoc and recurring\Risk Report\SAS Output Reports\SAS Report - CQS_BY_CNTRY.srx&amp;lt;/FullPath&amp;gt;&amp;#xD;&amp;#xA;&amp;lt;/DNA&amp;gt;"" /&gt;_x000D_
  &lt;param n='"</definedName>
    <definedName name="_AMO_ContentDefinition_395569611.6" hidden="1">"'""AMO_PromptXml"" v="""" /&gt;_x000D_
  &lt;param n=""HasPrompts"" v=""False"" /&gt;_x000D_
  &lt;param n=""AMO_LocalPath"" v=""R:\St-Team\Ad-hoc and recurring\Risk Report\SAS Output Reports\SAS Report - CQS_BY_CNTRY.srx"" /&gt;_x000D_
  &lt;param n=""ClassName"" v=""SAS.OfficeAddin.Re'"</definedName>
    <definedName name="_AMO_ContentDefinition_395569611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95569611.8" hidden="1">"'tCols"" v=""11"" /&gt;_x000D_
  &lt;fids n=""SAS Report - CQS_BY_CNTRY.srx"" v=""0"" /&gt;_x000D_
  &lt;ExcelXMLOptions AdjColWidths=""True"" RowOpt=""InsertEntire"" ColOpt=""InsertCells"" /&gt;_x000D_
&lt;/ContentDefinition&gt;'"</definedName>
    <definedName name="_AMO_ContentDefinition_421872928" hidden="1">"'Partitions:9'"</definedName>
    <definedName name="_AMO_ContentDefinition_421872928.0" hidden="1">"'&lt;ContentDefinition name=""SAS Report - NL Prem Growth LOB.srx"" rsid=""421872928"" type=""Report"" format=""ReportXml"" imgfmt=""ActiveX"" created=""09/25/2018 10:19:56"" modifed=""10/29/2018 14:40:06"" user=""Brian Looney"" apply=""False"" css=""C:\P'"</definedName>
    <definedName name="_AMO_ContentDefinition_421872928.1" hidden="1">"'rogram Files (x86)\SASHome\x86\SASAddinforMicrosoftOffice\7.1\Styles\AMODefault.css"" range=""SAS_Report___NL_Prem_Growth_LOB_srx"" auto=""False"" xTime=""00:00:00.2187514"" rTime=""00:00:00.4375028"" bgnew=""False"" nFmt=""False"" grphSet=""True'"</definedName>
    <definedName name="_AMO_ContentDefinition_421872928.2" hidden="1">"'"" imgY=""0"" imgX=""0"" redirect=""False""&gt;_x000D_
  &lt;files&gt;\\eivpr-fs01\profilesvdi$\RES_LooneyBr\Documents\My SAS Files\Add-In for Microsoft Office\_SOA_LocalReport_17070862\SAS Report - NL Prem Growth LOB.srx&lt;/files&gt;_x000D_
  &lt;parents /&gt;_x000D_
  &lt;children /&gt;_x000D_
  &lt;p'"</definedName>
    <definedName name="_AMO_ContentDefinition_421872928.3" hidden="1">"'aram n=""DisplayName"" v=""SAS Report - NL Prem Growth LOB.srx"" /&gt;_x000D_
  &lt;param n=""DisplayType"" v=""Report"" /&gt;_x000D_
  &lt;param n=""AMO_Version"" v=""7.1"" /&gt;_x000D_
  &lt;param n=""AMO_UniqueID"" v="""" /&gt;_x000D_
  &lt;param n=""AMO_ReportName"" v=""SAS Report - NL Prem Gr'"</definedName>
    <definedName name="_AMO_ContentDefinition_421872928.4" hidden="1">"'owth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 LOB.srx&amp;lt;/Nam'"</definedName>
    <definedName name="_AMO_ContentDefinition_421872928.5" hidden="1">"'e&amp;gt;&amp;#xD;&amp;#xA;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Prem Growth LOB.srx&amp;lt;/FullPath&amp;gt;'"</definedName>
    <definedName name="_AMO_ContentDefinition_421872928.6" hidden="1">"'&amp;#xD;&amp;#xA;&amp;lt;/DNA&amp;gt;"" /&gt;_x000D_
  &lt;param n=""AMO_PromptXml"" v="""" /&gt;_x000D_
  &lt;param n=""HasPrompts"" v=""False"" /&gt;_x000D_
  &lt;param n=""AMO_LocalPath"" v=""R:\St-Team\Ad-hoc and recurring\Risk Report\SAS Output Reports\SAS Report - NL Prem Growth LOB.srx"" /&gt;_x000D_
 '"</definedName>
    <definedName name="_AMO_ContentDefinition_421872928.7" hidden="1">"'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n=""_ROM_App'"</definedName>
    <definedName name="_AMO_ContentDefinition_421872928.8" hidden="1">"'Version_"" v=""9.4"" /&gt;_x000D_
  &lt;param n=""maxReportCols"" v=""3"" /&gt;_x000D_
  &lt;fids n=""SAS Report - NL Prem Growth LOB.srx"" v=""0"" /&gt;_x000D_
  &lt;ExcelXMLOptions AdjColWidths=""True"" RowOpt=""InsertEntire"" ColOpt=""InsertCells"" /&gt;_x000D_
&lt;/ContentDefinition&gt;'"</definedName>
    <definedName name="_AMO_ContentDefinition_425491491" hidden="1">"'Partitions:10'"</definedName>
    <definedName name="_AMO_ContentDefinition_425491491.0" hidden="1">"'&lt;ContentDefinition name=""SAS Report - LTG_TRANS_RATIOS_IMPACTS.srx"" rsid=""425491491"" type=""Report"" format=""ReportXml"" imgfmt=""ActiveX"" created=""09/29/2018 22:15:31"" modifed=""10/30/2018 14:54:01"" user=""Brian Looney"" apply=""False"" css'"</definedName>
    <definedName name="_AMO_ContentDefinition_425491491.1" hidden="1">"'=""C:\Program Files (x86)\SASHome\x86\SASAddinforMicrosoftOffice\7.1\Styles\AMODefault.css"" range=""SAS_Report___LTG_TRANS_RATIOS_IMPACTS_srx"" auto=""False"" xTime=""00:00:00.1875036"" rTime=""00:00:00.6875132"" bgnew=""False"" nFmt=""False"" grph'"</definedName>
    <definedName name="_AMO_ContentDefinition_425491491.2" hidden="1">"'Set=""True"" imgY=""0"" imgX=""0"" redirect=""False""&gt;_x000D_
  &lt;files&gt;\\eivpr-fs01\profilesvdi$\RES_LooneyBr\Documents\My SAS Files\Add-In for Microsoft Office\_SOA_LocalReport_317306575\SAS Report - LTG_TRANS_RATIOS_IMPACTS.srx&lt;/files&gt;_x000D_
  &lt;parents /&gt;_x000D_
  &lt;'"</definedName>
    <definedName name="_AMO_ContentDefinition_425491491.3" hidden="1">"'children /&gt;_x000D_
  &lt;param n=""DisplayName"" v=""SAS Report - LTG_TRANS_RATIOS_IMPACTS.srx"" /&gt;_x000D_
  &lt;param n=""DisplayType"" v=""Report"" /&gt;_x000D_
  &lt;param n=""AMO_Version"" v=""7.1"" /&gt;_x000D_
  &lt;param n=""AMO_UniqueID"" v="""" /&gt;_x000D_
  &lt;param n=""AMO_ReportName"" v=""S'"</definedName>
    <definedName name="_AMO_ContentDefinition_425491491.4" hidden="1">"'AS Report - LTG_TRANS_RATIOS_IMPACTS.srx""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LT'"</definedName>
    <definedName name="_AMO_ContentDefinition_425491491.5" hidden="1">"'G_TRANS_RATIOS_IMPACTS.srx&amp;lt;/Name&amp;gt;&amp;#xD;&amp;#xA;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LTG_T'"</definedName>
    <definedName name="_AMO_ContentDefinition_425491491.6" hidden="1">"'RANS_RATIOS_IMPACTS.srx&amp;lt;/FullPath&amp;gt;&amp;#xD;&amp;#xA;&amp;lt;/DNA&amp;gt;""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'"</definedName>
    <definedName name="_AMO_ContentDefinition_425491491.7" hidden="1">"'Report - LTG_TRANS_RATIOS_IMPACTS.srx"" /&gt;_x000D_
  &lt;param n=""ClassName"" v=""SAS.OfficeAddin.Report"" /&gt;_x000D_
  &lt;param n=""XlNative"" v=""False"" /&gt;_x000D_
  &lt;param n=""UnselectedIds"" v="""" /&gt;_x000D_
  &lt;param n=""_ROM_Version_"" v=""1.3"" /&gt;_x000D_
  &lt;param n=""_ROM_Appli'"</definedName>
    <definedName name="_AMO_ContentDefinition_425491491.8" hidden="1">"'cation_"" v=""ODS"" /&gt;_x000D_
  &lt;param n=""_ROM_AppVersion_"" v=""9.4"" /&gt;_x000D_
  &lt;param n=""maxReportCols"" v=""10"" /&gt;_x000D_
  &lt;fids n=""SAS Report - LTG_TRANS_RATIOS_IMPACTS.srx"" v=""0"" /&gt;_x000D_
  &lt;ExcelXMLOptions AdjColWidths=""True"" RowOpt=""InsertEntire"" ColO'"</definedName>
    <definedName name="_AMO_ContentDefinition_425491491.9" hidden="1">"'pt=""InsertCells"" /&gt;_x000D_
&lt;/ContentDefinition&gt;'"</definedName>
    <definedName name="_AMO_ContentDefinition_433503607" hidden="1">"'Partitions:10'"</definedName>
    <definedName name="_AMO_ContentDefinition_433503607.0" hidden="1">"'&lt;ContentDefinition name=""SAS Report - SCR_MCR_DIST_BUSLINE.srx"" rsid=""433503607"" type=""Report"" format=""ReportXml"" imgfmt=""ActiveX"" created=""09/25/2018 12:02:17"" modifed=""10/29/2018 14:38:15"" user=""Brian Looney"" apply=""False"" css=""C:'"</definedName>
    <definedName name="_AMO_ContentDefinition_433503607.1" hidden="1">"'\Program Files (x86)\SASHome\x86\SASAddinforMicrosoftOffice\7.1\Styles\AMODefault.css"" range=""SAS_Report___SCR_MCR_DIST_BUSLINE_srx"" auto=""False"" xTime=""00:00:00.1718761"" rTime=""00:00:00.4843781"" bgnew=""False"" nFmt=""False"" grphSet=""Tr'"</definedName>
    <definedName name="_AMO_ContentDefinition_433503607.2" hidden="1">"'ue"" imgY=""0"" imgX=""0"" redirect=""False""&gt;_x000D_
  &lt;files&gt;\\eivpr-fs01\profilesvdi$\RES_LooneyBr\Documents\My SAS Files\Add-In for Microsoft Office\_SOA_LocalReport_714516542\SAS Report - SCR_MCR_DIST_BUSLINE.srx&lt;/files&gt;_x000D_
  &lt;parents /&gt;_x000D_
  &lt;children /&gt;_x000D_'"</definedName>
    <definedName name="_AMO_ContentDefinition_433503607.3" hidden="1">"'
  &lt;param n=""DisplayName"" v=""SAS Report - SCR_MCR_DIST_BUSLINE.srx"" /&gt;_x000D_
  &lt;param n=""DisplayType"" v=""Report"" /&gt;_x000D_
  &lt;param n=""AMO_Version"" v=""7.1"" /&gt;_x000D_
  &lt;param n=""AMO_UniqueID"" v="""" /&gt;_x000D_
  &lt;param n=""AMO_ReportName"" v=""SAS Report - SCR_'"</definedName>
    <definedName name="_AMO_ContentDefinition_433503607.4" hidden="1">"'MCR_DIST_BUSLINE.srx""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SCR_MCR_DIST_BUSLINE.s'"</definedName>
    <definedName name="_AMO_ContentDefinition_433503607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SCR_MCR_DIST_BUSLINE.srx&amp;lt;/'"</definedName>
    <definedName name="_AMO_ContentDefinition_433503607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SCR_MCR_DIST_BUSLI'"</definedName>
    <definedName name="_AMO_ContentDefinition_433503607.7" hidden="1">"'NE.srx""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433503607.8" hidden="1">"' n=""_ROM_AppVersion_"" v=""9.4"" /&gt;_x000D_
  &lt;param n=""maxReportCols"" v=""9"" /&gt;_x000D_
  &lt;fids n=""SAS Report - SCR_MCR_DIST_BUSLINE.srx"" v=""0"" /&gt;_x000D_
  &lt;ExcelXMLOptions AdjColWidths=""True"" RowOpt=""InsertEntire"" ColOpt=""InsertCells"" /&gt;_x000D_
&lt;/'"</definedName>
    <definedName name="_AMO_ContentDefinition_433503607.9" hidden="1">"'ContentDefinition&gt;'"</definedName>
    <definedName name="_AMO_ContentDefinition_444853265" hidden="1">"'Partitions:9'"</definedName>
    <definedName name="_AMO_ContentDefinition_444853265.0" hidden="1">"'&lt;ContentDefinition name=""SAS Report - SCRBOX_LIFE.srx"" rsid=""444853265"" type=""Report"" format=""ReportXml"" imgfmt=""ActiveX"" created=""09/25/2018 15:08:11"" modifed=""10/29/2018 14:38:27"" user=""Brian Looney"" apply=""False"" css=""C:\Program '"</definedName>
    <definedName name="_AMO_ContentDefinition_444853265.1" hidden="1">"'Files (x86)\SASHome\x86\SASAddinforMicrosoftOffice\7.1\Styles\AMODefault.css"" range=""SAS_Report___SCRBOX_LIFE_srx"" auto=""False"" xTime=""00:00:00.1875012"" rTime=""00:00:00.5000032"" bgnew=""False"" nFmt=""False"" grphSet=""True"" imgY=""0"" im'"</definedName>
    <definedName name="_AMO_ContentDefinition_444853265.2" hidden="1">"'gX=""0"" redirect=""False""&gt;_x000D_
  &lt;files&gt;\\eivpr-fs01\profilesvdi$\RES_LooneyBr\Documents\My SAS Files\Add-In for Microsoft Office\_SOA_LocalReport_995825456\SAS Report - SCRBOX_LIFE.srx&lt;/files&gt;_x000D_
  &lt;parents /&gt;_x000D_
  &lt;children /&gt;_x000D_
  &lt;param n=""DisplayName'"</definedName>
    <definedName name="_AMO_ContentDefinition_444853265.3" hidden="1">"'"" v=""SAS Report - SCRBOX_LIFE.srx"" /&gt;_x000D_
  &lt;param n=""DisplayType"" v=""Report"" /&gt;_x000D_
  &lt;param n=""AMO_Version"" v=""7.1"" /&gt;_x000D_
  &lt;param n=""AMO_UniqueID"" v="""" /&gt;_x000D_
  &lt;param n=""AMO_ReportName"" v=""SAS Report - SCRBOX_LIFE.srx"" /&gt;_x000D_
  &lt;param n=""'"</definedName>
    <definedName name="_AMO_ContentDefinition_444853265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SCRBOX_LIFE.srx&amp;lt;/Name&amp;gt;&amp;#xD;&amp;#xA;  &amp;lt;Version&amp;gt;0&amp;lt;/V'"</definedName>
    <definedName name="_AMO_ContentDefinition_444853265.5" hidden="1">"'ersion&amp;gt;&amp;#xD;&amp;#xA;  &amp;lt;Assembly /&amp;gt;&amp;#xD;&amp;#xA;  &amp;lt;Factory /&amp;gt;&amp;#xD;&amp;#xA;  &amp;lt;FullPath&amp;gt;R:\St-Team\Ad-hoc and recurring\Risk Report\SAS Output Reports\SAS Report - SCRBOX_LIFE.srx&amp;lt;/FullPath&amp;gt;&amp;#xD;&amp;#xA;&amp;lt;/DNA&amp;gt;"" /&gt;_x000D_
  &lt;param n=""AMO_'"</definedName>
    <definedName name="_AMO_ContentDefinition_444853265.6" hidden="1">"'PromptXml"" v="""" /&gt;_x000D_
  &lt;param n=""HasPrompts"" v=""False"" /&gt;_x000D_
  &lt;param n=""AMO_LocalPath"" v=""R:\St-Team\Ad-hoc and recurring\Risk Report\SAS Output Reports\SAS Report - SCRBOX_LIFE.srx"" /&gt;_x000D_
  &lt;param n=""ClassName"" v=""SAS.OfficeAddin.Report"" '"</definedName>
    <definedName name="_AMO_ContentDefinition_444853265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444853265.8" hidden="1">"' v=""5"" /&gt;_x000D_
  &lt;fids n=""SAS Report - SCRBOX_LIFE.srx"" v=""0"" /&gt;_x000D_
  &lt;ExcelXMLOptions AdjColWidths=""True"" RowOpt=""InsertEntire"" ColOpt=""InsertCells"" /&gt;_x000D_
&lt;/ContentDefinition&gt;'"</definedName>
    <definedName name="_AMO_ContentDefinition_459299741" hidden="1">"'Partitions:9'"</definedName>
    <definedName name="_AMO_ContentDefinition_459299741.0" hidden="1">"'&lt;ContentDefinition name=""SAS Report - NL Prem Growth.srx"" rsid=""459299741"" type=""Report"" format=""ReportXml"" imgfmt=""ActiveX"" created=""09/25/2018 10:19:11"" modifed=""10/29/2018 14:48:12"" user=""Brian Looney"" apply=""False"" css=""C:\Progr'"</definedName>
    <definedName name="_AMO_ContentDefinition_459299741.1" hidden="1">"'am Files (x86)\SASHome\x86\SASAddinforMicrosoftOffice\7.1\Styles\AMODefault.css"" range=""SAS_Report___NL_Prem_Growth_srx"" auto=""False"" xTime=""00:00:00.2031289"" rTime=""00:00:00.5468855"" bgnew=""False"" nFmt=""False"" grphSet=""True"" imgY=""'"</definedName>
    <definedName name="_AMO_ContentDefinition_459299741.2" hidden="1">"'0"" imgX=""0"" redirect=""False""&gt;_x000D_
  &lt;files&gt;\\eivpr-fs01\profilesvdi$\RES_LooneyBr\Documents\My SAS Files\Add-In for Microsoft Office\_SOA_LocalReport_194523125\SAS Report - NL Prem Growth.srx&lt;/files&gt;_x000D_
  &lt;parents /&gt;_x000D_
  &lt;children /&gt;_x000D_
  &lt;param n=""Disp'"</definedName>
    <definedName name="_AMO_ContentDefinition_459299741.3" hidden="1">"'layName"" v=""SAS Report - NL Prem Growth.srx"" /&gt;_x000D_
  &lt;param n=""DisplayType"" v=""Report"" /&gt;_x000D_
  &lt;param n=""AMO_Version"" v=""7.1"" /&gt;_x000D_
  &lt;param n=""AMO_UniqueID"" v="""" /&gt;_x000D_
  &lt;param n=""AMO_ReportName"" v=""SAS Report - NL Prem Growth.srx"" /&gt;_x000D_
  '"</definedName>
    <definedName name="_AMO_ContentDefinition_459299741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Growth.srx&amp;lt;/Name&amp;gt;&amp;#xD;&amp;#xA;  &amp;lt;Vers'"</definedName>
    <definedName name="_AMO_ContentDefinition_459299741.5" hidden="1">"'ion&amp;gt;0&amp;lt;/Version&amp;gt;&amp;#xD;&amp;#xA;  &amp;lt;Assembly /&amp;gt;&amp;#xD;&amp;#xA;  &amp;lt;Factory /&amp;gt;&amp;#xD;&amp;#xA;  &amp;lt;FullPath&amp;gt;R:\St-Team\Ad-hoc and recurring\Risk Report\SAS Output Reports\SAS Report - NL Prem Growth.srx&amp;lt;/FullPath&amp;gt;&amp;#xD;&amp;#xA;&amp;lt;/DNA&amp;gt;"" /&gt;_x000D_
'"</definedName>
    <definedName name="_AMO_ContentDefinition_459299741.6" hidden="1">"'  &lt;param n=""AMO_PromptXml"" v="""" /&gt;_x000D_
  &lt;param n=""HasPrompts"" v=""False"" /&gt;_x000D_
  &lt;param n=""AMO_LocalPath"" v=""R:\St-Team\Ad-hoc and recurring\Risk Report\SAS Output Reports\SAS Report - NL Prem Growth.srx"" /&gt;_x000D_
  &lt;param n=""ClassName"" v=""SAS.Of'"</definedName>
    <definedName name="_AMO_ContentDefinition_459299741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459299741.8" hidden="1">"' n=""maxReportCols"" v=""6"" /&gt;_x000D_
  &lt;fids n=""SAS Report - NL Prem Growth.srx"" v=""0"" /&gt;_x000D_
  &lt;ExcelXMLOptions AdjColWidths=""True"" RowOpt=""InsertEntire"" ColOpt=""InsertCells"" /&gt;_x000D_
&lt;/ContentDefinition&gt;'"</definedName>
    <definedName name="_AMO_ContentDefinition_477913827" hidden="1">"'Partitions:9'"</definedName>
    <definedName name="_AMO_ContentDefinition_477913827.0" hidden="1">"'&lt;ContentDefinition name=""SAS Report - GWP Concentration.srx"" rsid=""477913827"" type=""Report"" format=""ReportXml"" imgfmt=""ActiveX"" created=""09/25/2018 09:49:35"" modifed=""10/29/2018 14:40:44"" user=""Brian Looney"" apply=""False"" css=""C:\Pr'"</definedName>
    <definedName name="_AMO_ContentDefinition_477913827.1" hidden="1">"'ogram Files (x86)\SASHome\x86\SASAddinforMicrosoftOffice\7.1\Styles\AMODefault.css"" range=""SAS_Report___GWP_Concentration_srx"" auto=""False"" xTime=""00:00:00.2187514"" rTime=""00:00:00.4218777"" bgnew=""False"" nFmt=""False"" grphSet=""True"" '"</definedName>
    <definedName name="_AMO_ContentDefinition_477913827.2" hidden="1">"'imgY=""0"" imgX=""0"" redirect=""False""&gt;_x000D_
  &lt;files&gt;\\eivpr-fs01\profilesvdi$\RES_LooneyBr\Documents\My SAS Files\Add-In for Microsoft Office\_SOA_LocalReport_337061407\SAS Report - GWP Concentration.srx&lt;/files&gt;_x000D_
  &lt;parents /&gt;_x000D_
  &lt;children /&gt;_x000D_
  &lt;par'"</definedName>
    <definedName name="_AMO_ContentDefinition_477913827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477913827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47791382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477913827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47791382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477913827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56040899" hidden="1">"'Partitions:10'"</definedName>
    <definedName name="_AMO_ContentDefinition_56040899.0" hidden="1">"'&lt;ContentDefinition name=""SAS Report - Get_SCR_vs_MCR_table.srx"" rsid=""56040899"" type=""Report"" format=""ReportXml"" imgfmt=""ActiveX"" created=""09/25/2018 12:00:25"" modifed=""10/29/2018 14:38:10"" user=""Brian Looney"" apply=""False"" css=""C:\'"</definedName>
    <definedName name="_AMO_ContentDefinition_56040899.1" hidden="1">"'Program Files (x86)\SASHome\x86\SASAddinforMicrosoftOffice\7.1\Styles\AMODefault.css"" range=""SAS_Report___Get_SCR_vs_MCR_table_srx"" auto=""False"" xTime=""00:00:00.2343765"" rTime=""00:00:00.4687530"" bgnew=""False"" nFmt=""False"" grphSet=""Tru'"</definedName>
    <definedName name="_AMO_ContentDefinition_56040899.2" hidden="1">"'e"" imgY=""0"" imgX=""0"" redirect=""False""&gt;_x000D_
  &lt;files&gt;\\eivpr-fs01\profilesvdi$\RES_LooneyBr\Documents\My SAS Files\Add-In for Microsoft Office\_SOA_LocalReport_553861671\SAS Report - Get_SCR_vs_MCR_table.srx&lt;/files&gt;_x000D_
  &lt;parents /&gt;_x000D_
  &lt;children /&gt;_x000D_
'"</definedName>
    <definedName name="_AMO_ContentDefinition_56040899.3" hidden="1">"'  &lt;param n=""DisplayName"" v=""SAS Report - Get_SCR_vs_MCR_table.srx"" /&gt;_x000D_
  &lt;param n=""DisplayType"" v=""Report"" /&gt;_x000D_
  &lt;param n=""AMO_Version"" v=""7.1"" /&gt;_x000D_
  &lt;param n=""AMO_UniqueID"" v="""" /&gt;_x000D_
  &lt;param n=""AMO_ReportName"" v=""SAS Report - Get_S'"</definedName>
    <definedName name="_AMO_ContentDefinition_56040899.4" hidden="1">"'CR_vs_MCR_table.srx""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Get_SCR_vs_MCR_table.sr'"</definedName>
    <definedName name="_AMO_ContentDefinition_56040899.5" hidden="1">"'x&amp;lt;/Name&amp;gt;&amp;#xD;&amp;#xA;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Get_SCR_vs_MCR_table.srx&amp;lt;/F'"</definedName>
    <definedName name="_AMO_ContentDefinition_56040899.6" hidden="1">"'ullPath&amp;gt;&amp;#xD;&amp;#xA;&amp;lt;/DNA&amp;gt;""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Get_SCR_vs_MCR_tabl'"</definedName>
    <definedName name="_AMO_ContentDefinition_56040899.7" hidden="1">"'e.srx""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6040899.8" hidden="1">"'n=""_ROM_AppVersion_"" v=""9.4"" /&gt;_x000D_
  &lt;param n=""maxReportCols"" v=""3"" /&gt;_x000D_
  &lt;fids n=""SAS Report - Get_SCR_vs_MCR_table.srx"" v=""0"" /&gt;_x000D_
  &lt;ExcelXMLOptions AdjColWidths=""True"" RowOpt=""InsertEntire"" ColOpt=""InsertCells"" /&gt;_x000D_
&lt;/'"</definedName>
    <definedName name="_AMO_ContentDefinition_56040899.9" hidden="1">"'ContentDefinition&gt;'"</definedName>
    <definedName name="_AMO_ContentDefinition_564693521" hidden="1">"'Partitions:9'"</definedName>
    <definedName name="_AMO_ContentDefinition_564693521.0" hidden="1">"'&lt;ContentDefinition name=""SAS Report - LTG_TRANS_ALL.srx"" rsid=""564693521"" type=""Report"" format=""ReportXml"" imgfmt=""ActiveX"" created=""09/29/2018 22:16:55"" modifed=""10/29/2018 14:34:04"" user=""Brian Looney"" apply=""False"" css=""C:\Progra'"</definedName>
    <definedName name="_AMO_ContentDefinition_564693521.1" hidden="1">"'m Files (x86)\SASHome\x86\SASAddinforMicrosoftOffice\7.1\Styles\AMODefault.css"" range=""SAS_Report___LTG_TRANS_ALL_srx"" auto=""False"" xTime=""00:00:00.1874988"" rTime=""00:00:00.4531221"" bgnew=""False"" nFmt=""False"" grphSet=""True"" imgY=""0""'"</definedName>
    <definedName name="_AMO_ContentDefinition_564693521.2" hidden="1">"' imgX=""0"" redirect=""False""&gt;_x000D_
  &lt;files&gt;\\eivpr-fs01\profilesvdi$\RES_LooneyBr\Documents\My SAS Files\Add-In for Microsoft Office\_SOA_LocalReport_566854420\SAS Report - LTG_TRANS_ALL.srx&lt;/files&gt;_x000D_
  &lt;parents /&gt;_x000D_
  &lt;children /&gt;_x000D_
  &lt;param n=""Display'"</definedName>
    <definedName name="_AMO_ContentDefinition_564693521.3" hidden="1">"'Name"" v=""SAS Report - LTG_TRANS_ALL.srx"" /&gt;_x000D_
  &lt;param n=""DisplayType"" v=""Report"" /&gt;_x000D_
  &lt;param n=""AMO_Version"" v=""7.1"" /&gt;_x000D_
  &lt;param n=""AMO_UniqueID"" v="""" /&gt;_x000D_
  &lt;param n=""AMO_ReportName"" v=""SAS Report - LTG_TRANS_ALL.srx"" /&gt;_x000D_
  &lt;para'"</definedName>
    <definedName name="_AMO_ContentDefinition_564693521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LTG_TRANS_ALL.srx&amp;lt;/Name&amp;gt;&amp;#xD;&amp;#xA;  &amp;lt;Version&amp;gt'"</definedName>
    <definedName name="_AMO_ContentDefinition_564693521.5" hidden="1">"';0&amp;lt;/Version&amp;gt;&amp;#xD;&amp;#xA;  &amp;lt;Assembly /&amp;gt;&amp;#xD;&amp;#xA;  &amp;lt;Factory /&amp;gt;&amp;#xD;&amp;#xA;  &amp;lt;FullPath&amp;gt;R:\St-Team\Ad-hoc and recurring\Risk Report\SAS Output Reports\SAS Report - LTG_TRANS_ALL.srx&amp;lt;/FullPath&amp;gt;&amp;#xD;&amp;#xA;&amp;lt;/DNA&amp;gt;"" /&gt;_x000D_
  &lt;para'"</definedName>
    <definedName name="_AMO_ContentDefinition_564693521.6" hidden="1">"'m n=""AMO_PromptXml"" v="""" /&gt;_x000D_
  &lt;param n=""HasPrompts"" v=""False"" /&gt;_x000D_
  &lt;param n=""AMO_LocalPath"" v=""R:\St-Team\Ad-hoc and recurring\Risk Report\SAS Output Reports\SAS Report - LTG_TRANS_ALL.srx"" /&gt;_x000D_
  &lt;param n=""ClassName"" v=""SAS.OfficeAdd'"</definedName>
    <definedName name="_AMO_ContentDefinition_564693521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64693521.8" hidden="1">"'ReportCols"" v=""5"" /&gt;_x000D_
  &lt;fids n=""SAS Report - LTG_TRANS_ALL.srx"" v=""0"" /&gt;_x000D_
  &lt;ExcelXMLOptions AdjColWidths=""True"" RowOpt=""InsertEntire"" ColOpt=""InsertCells"" /&gt;_x000D_
&lt;/ContentDefinition&gt;'"</definedName>
    <definedName name="_AMO_ContentDefinition_585896953" hidden="1">"'Partitions:9'"</definedName>
    <definedName name="_AMO_ContentDefinition_585896953.0" hidden="1">"'&lt;ContentDefinition name=""SAS Report - TOP3_LIFE_LOB.srx"" rsid=""585896953"" type=""Report"" format=""ReportXml"" imgfmt=""ActiveX"" created=""09/25/2018 10:17:43"" modifed=""10/29/2018 14:40:26"" user=""Brian Looney"" apply=""False"" css=""C:\Progra'"</definedName>
    <definedName name="_AMO_ContentDefinition_585896953.1" hidden="1">"'m Files (x86)\SASHome\x86\SASAddinforMicrosoftOffice\7.1\Styles\AMODefault.css"" range=""SAS_Report___TOP3_LIFE_LOB_srx"" auto=""False"" xTime=""00:00:00.1875012"" rTime=""00:00:00.6250040"" bgnew=""False"" nFmt=""False"" grphSet=""True"" imgY=""0""'"</definedName>
    <definedName name="_AMO_ContentDefinition_585896953.2" hidden="1">"' imgX=""0"" redirect=""False""&gt;_x000D_
  &lt;files&gt;\\eivpr-fs01\profilesvdi$\RES_LooneyBr\Documents\My SAS Files\Add-In for Microsoft Office\_SOA_LocalReport_265853656\SAS Report - TOP3_LIFE_LOB.srx&lt;/files&gt;_x000D_
  &lt;parents /&gt;_x000D_
  &lt;children /&gt;_x000D_
  &lt;param n=""Display'"</definedName>
    <definedName name="_AMO_ContentDefinition_585896953.3" hidden="1">"'Name"" v=""SAS Report - TOP3_LIFE_LOB.srx"" /&gt;_x000D_
  &lt;param n=""DisplayType"" v=""Report"" /&gt;_x000D_
  &lt;param n=""AMO_Version"" v=""7.1"" /&gt;_x000D_
  &lt;param n=""AMO_UniqueID"" v="""" /&gt;_x000D_
  &lt;param n=""AMO_ReportName"" v=""SAS Report - TOP3_LIFE_LOB.srx"" /&gt;_x000D_
  &lt;para'"</definedName>
    <definedName name="_AMO_ContentDefinition_585896953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TOP3_LIFE_LOB.srx&amp;lt;/Name&amp;gt;&amp;#xD;&amp;#xA;  &amp;lt;Version&amp;gt'"</definedName>
    <definedName name="_AMO_ContentDefinition_585896953.5" hidden="1">"';0&amp;lt;/Version&amp;gt;&amp;#xD;&amp;#xA;  &amp;lt;Assembly /&amp;gt;&amp;#xD;&amp;#xA;  &amp;lt;Factory /&amp;gt;&amp;#xD;&amp;#xA;  &amp;lt;FullPath&amp;gt;R:\St-Team\Ad-hoc and recurring\Risk Report\SAS Output Reports\SAS Report - TOP3_LIFE_LOB.srx&amp;lt;/FullPath&amp;gt;&amp;#xD;&amp;#xA;&amp;lt;/DNA&amp;gt;"" /&gt;_x000D_
  &lt;para'"</definedName>
    <definedName name="_AMO_ContentDefinition_585896953.6" hidden="1">"'m n=""AMO_PromptXml"" v="""" /&gt;_x000D_
  &lt;param n=""HasPrompts"" v=""False"" /&gt;_x000D_
  &lt;param n=""AMO_LocalPath"" v=""R:\St-Team\Ad-hoc and recurring\Risk Report\SAS Output Reports\SAS Report - TOP3_LIFE_LOB.srx"" /&gt;_x000D_
  &lt;param n=""ClassName"" v=""SAS.OfficeAdd'"</definedName>
    <definedName name="_AMO_ContentDefinition_585896953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85896953.8" hidden="1">"'ReportCols"" v=""33"" /&gt;_x000D_
  &lt;fids n=""SAS Report - TOP3_LIFE_LOB.srx"" v=""0"" /&gt;_x000D_
  &lt;ExcelXMLOptions AdjColWidths=""True"" RowOpt=""InsertEntire"" ColOpt=""InsertCells"" /&gt;_x000D_
&lt;/ContentDefinition&gt;'"</definedName>
    <definedName name="_AMO_ContentDefinition_588716427" hidden="1">"'Partitions:9'"</definedName>
    <definedName name="_AMO_ContentDefinition_588716427.0" hidden="1">"'&lt;ContentDefinition name=""SAS Report - SCR_COMP_BUSTYPE.srx"" rsid=""588716427"" type=""Report"" format=""ReportXml"" imgfmt=""ActiveX"" created=""09/25/2018 13:47:33"" modifed=""10/29/2018 15:19:50"" user=""Brian Looney"" apply=""False"" css=""C:\Pro'"</definedName>
    <definedName name="_AMO_ContentDefinition_588716427.1" hidden="1">"'gram Files (x86)\SASHome\x86\SASAddinforMicrosoftOffice\7.1\Styles\AMODefault.css"" range=""SAS_Report___SCR_COMP_BUSTYPE_srx"" auto=""False"" xTime=""00:00:00.2187542"" rTime=""00:00:00.4687590"" bgnew=""False"" nFmt=""False"" grphSet=""True"" im'"</definedName>
    <definedName name="_AMO_ContentDefinition_588716427.2" hidden="1">"'gY=""0"" imgX=""0"" redirect=""False""&gt;_x000D_
  &lt;files&gt;\\eivpr-fs01\profilesvdi$\RES_LooneyBr\Documents\My SAS Files\Add-In for Microsoft Office\_SOA_LocalReport_870713247\SAS Report - SCR_COMP_BUSTYPE.srx&lt;/files&gt;_x000D_
  &lt;parents /&gt;_x000D_
  &lt;children /&gt;_x000D_
  &lt;param '"</definedName>
    <definedName name="_AMO_ContentDefinition_588716427.3" hidden="1">"'n=""DisplayName"" v=""SAS Report - SCR_COMP_BUSTYPE.srx"" /&gt;_x000D_
  &lt;param n=""DisplayType"" v=""Report"" /&gt;_x000D_
  &lt;param n=""AMO_Version"" v=""7.1"" /&gt;_x000D_
  &lt;param n=""AMO_UniqueID"" v="""" /&gt;_x000D_
  &lt;param n=""AMO_ReportName"" v=""SAS Report - SCR_COMP_BUSTYPE.'"</definedName>
    <definedName name="_AMO_ContentDefinition_58871642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SCR_COMP_BUSTYPE.srx&amp;lt;/Name&amp;gt;&amp;#xD;&amp;'"</definedName>
    <definedName name="_AMO_ContentDefinition_58871642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SCR_COMP_BUSTYPE.srx&amp;lt;/FullPath&amp;gt;&amp;#xD;&amp;#xA;&amp;lt'"</definedName>
    <definedName name="_AMO_ContentDefinition_588716427.6" hidden="1">"';/DNA&amp;gt;"" /&gt;_x000D_
  &lt;param n=""AMO_PromptXml"" v="""" /&gt;_x000D_
  &lt;param n=""HasPrompts"" v=""False"" /&gt;_x000D_
  &lt;param n=""AMO_LocalPath"" v=""R:\St-Team\Ad-hoc and recurring\Risk Report\SAS Output Reports\SAS Report - SCR_COMP_BUSTYPE.srx"" /&gt;_x000D_
  &lt;param n=""Cl'"</definedName>
    <definedName name="_AMO_ContentDefinition_58871642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88716427.8" hidden="1">"'9.4"" /&gt;_x000D_
  &lt;param n=""maxReportCols"" v=""11"" /&gt;_x000D_
  &lt;fids n=""SAS Report - SCR_COMP_BUSTYPE.srx"" v=""0"" /&gt;_x000D_
  &lt;ExcelXMLOptions AdjColWidths=""True"" RowOpt=""InsertEntire"" ColOpt=""InsertCells"" /&gt;_x000D_
&lt;/ContentDefinition&gt;'"</definedName>
    <definedName name="_AMO_ContentDefinition_602169158" hidden="1">"'Partitions:9'"</definedName>
    <definedName name="_AMO_ContentDefinition_602169158.0" hidden="1">"'&lt;ContentDefinition name=""SAS Report - SCRBOX_COMP_TA.srx"" rsid=""602169158"" type=""Report"" format=""ReportXml"" imgfmt=""ActiveX"" created=""09/25/2018 15:10:47"" modifed=""10/29/2018 14:39:00"" user=""Brian Looney"" apply=""False"" css=""C:\Progr'"</definedName>
    <definedName name="_AMO_ContentDefinition_602169158.1" hidden="1">"'am Files (x86)\SASHome\x86\SASAddinforMicrosoftOffice\7.1\Styles\AMODefault.css"" range=""SAS_Report___SCRBOX_COMP_TA_srx"" auto=""False"" xTime=""00:00:00.2500016"" rTime=""00:00:00.4062526"" bgnew=""False"" nFmt=""False"" grphSet=""True"" imgY=""'"</definedName>
    <definedName name="_AMO_ContentDefinition_602169158.2" hidden="1">"'0"" imgX=""0"" redirect=""False""&gt;_x000D_
  &lt;files&gt;\\eivpr-fs01\profilesvdi$\RES_LooneyBr\Documents\My SAS Files\Add-In for Microsoft Office\_SOA_LocalReport_253817633\SAS Report - SCRBOX_COMP_TA.srx&lt;/files&gt;_x000D_
  &lt;parents /&gt;_x000D_
  &lt;children /&gt;_x000D_
  &lt;param n=""Disp'"</definedName>
    <definedName name="_AMO_ContentDefinition_602169158.3" hidden="1">"'layName"" v=""SAS Report - SCRBOX_COMP_TA.srx"" /&gt;_x000D_
  &lt;param n=""DisplayType"" v=""Report"" /&gt;_x000D_
  &lt;param n=""AMO_Version"" v=""7.1"" /&gt;_x000D_
  &lt;param n=""AMO_UniqueID"" v="""" /&gt;_x000D_
  &lt;param n=""AMO_ReportName"" v=""SAS Report - SCRBOX_COMP_TA.srx"" /&gt;_x000D_
  '"</definedName>
    <definedName name="_AMO_ContentDefinition_602169158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SCRBOX_COMP_TA.srx&amp;lt;/Name&amp;gt;&amp;#xD;&amp;#xA;  &amp;lt;Vers'"</definedName>
    <definedName name="_AMO_ContentDefinition_602169158.5" hidden="1">"'ion&amp;gt;0&amp;lt;/Version&amp;gt;&amp;#xD;&amp;#xA;  &amp;lt;Assembly /&amp;gt;&amp;#xD;&amp;#xA;  &amp;lt;Factory /&amp;gt;&amp;#xD;&amp;#xA;  &amp;lt;FullPath&amp;gt;R:\St-Team\Ad-hoc and recurring\Risk Report\SAS Output Reports\SAS Report - SCRBOX_COMP_TA.srx&amp;lt;/FullPath&amp;gt;&amp;#xD;&amp;#xA;&amp;lt;/DNA&amp;gt;"" /&gt;_x000D_
'"</definedName>
    <definedName name="_AMO_ContentDefinition_602169158.6" hidden="1">"'  &lt;param n=""AMO_PromptXml"" v="""" /&gt;_x000D_
  &lt;param n=""HasPrompts"" v=""False"" /&gt;_x000D_
  &lt;param n=""AMO_LocalPath"" v=""R:\St-Team\Ad-hoc and recurring\Risk Report\SAS Output Reports\SAS Report - SCRBOX_COMP_TA.srx"" /&gt;_x000D_
  &lt;param n=""ClassName"" v=""SAS.Of'"</definedName>
    <definedName name="_AMO_ContentDefinition_602169158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02169158.8" hidden="1">"' n=""maxReportCols"" v=""5"" /&gt;_x000D_
  &lt;fids n=""SAS Report - SCRBOX_COMP_TA.srx"" v=""0"" /&gt;_x000D_
  &lt;ExcelXMLOptions AdjColWidths=""True"" RowOpt=""InsertEntire"" ColOpt=""InsertCells"" /&gt;_x000D_
&lt;/ContentDefinition&gt;'"</definedName>
    <definedName name="_AMO_ContentDefinition_605146999" hidden="1">"'Partitions:9'"</definedName>
    <definedName name="_AMO_ContentDefinition_605146999.0" hidden="1">"'&lt;ContentDefinition name=""SAS Report - Claims Ratios.srx"" rsid=""605146999"" type=""Report"" format=""ReportXml"" imgfmt=""ActiveX"" created=""09/25/2018 10:54:51"" modifed=""09/25/2018 10:54:51"" user=""Brian Looney"" apply=""False"" css=""C:\Progra'"</definedName>
    <definedName name="_AMO_ContentDefinition_605146999.1" hidden="1">"'m Files (x86)\SASHome\x86\SASAddinforMicrosoftOffice\7.1\Styles\AMODefault.css"" range=""SAS_Report___Claims_Ratios_srx"" auto=""False"" xTime=""00:00:00.1875024"" rTime=""00:00:00.6093828"" bgnew=""False"" nFmt=""False"" grphSet=""True"" imgY=""0""'"</definedName>
    <definedName name="_AMO_ContentDefinition_605146999.2" hidden="1">"' imgX=""0"" redirect=""False""&gt;_x000D_
  &lt;files&gt;\\eivpr-fs01\profilesvdi$\RES_LooneyBr\Documents\My SAS Files\Add-In for Microsoft Office\_SOA_LocalReport_623784188\SAS Report - Claims Ratios.srx&lt;/files&gt;_x000D_
  &lt;parents /&gt;_x000D_
  &lt;children /&gt;_x000D_
  &lt;param n=""Display'"</definedName>
    <definedName name="_AMO_ContentDefinition_605146999.3" hidden="1">"'Name"" v=""SAS Report - Claims Ratios.srx"" /&gt;_x000D_
  &lt;param n=""DisplayType"" v=""Report"" /&gt;_x000D_
  &lt;param n=""AMO_Version"" v=""7.1"" /&gt;_x000D_
  &lt;param n=""AMO_UniqueID"" v="""" /&gt;_x000D_
  &lt;param n=""AMO_ReportName"" v=""SAS Report - Claims Ratios.srx"" /&gt;_x000D_
  &lt;para'"</definedName>
    <definedName name="_AMO_ContentDefinition_605146999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Claims Ratios.srx&amp;lt;/Name&amp;gt;&amp;#xD;&amp;#xA;  &amp;lt;Version&amp;gt'"</definedName>
    <definedName name="_AMO_ContentDefinition_605146999.5" hidden="1">"';0&amp;lt;/Version&amp;gt;&amp;#xD;&amp;#xA;  &amp;lt;Assembly /&amp;gt;&amp;#xD;&amp;#xA;  &amp;lt;Factory /&amp;gt;&amp;#xD;&amp;#xA;  &amp;lt;FullPath&amp;gt;R:\St-Team\Ad-hoc and recurring\Risk Report\SAS Output Reports\SAS Report - Claims Ratios.srx&amp;lt;/FullPath&amp;gt;&amp;#xD;&amp;#xA;&amp;lt;/DNA&amp;gt;"" /&gt;_x000D_
  &lt;para'"</definedName>
    <definedName name="_AMO_ContentDefinition_605146999.6" hidden="1">"'m n=""AMO_PromptXml"" v="""" /&gt;_x000D_
  &lt;param n=""HasPrompts"" v=""False"" /&gt;_x000D_
  &lt;param n=""AMO_LocalPath"" v=""R:\St-Team\Ad-hoc and recurring\Risk Report\SAS Output Reports\SAS Report - Claims Ratios.srx"" /&gt;_x000D_
  &lt;param n=""ClassName"" v=""SAS.OfficeAdd'"</definedName>
    <definedName name="_AMO_ContentDefinition_605146999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05146999.8" hidden="1">"'ReportCols"" v=""6"" /&gt;_x000D_
  &lt;fids n=""SAS Report - Claims Ratios.srx"" v=""0"" /&gt;_x000D_
  &lt;ExcelXMLOptions AdjColWidths=""True"" RowOpt=""InsertEntire"" ColOpt=""InsertCells"" /&gt;_x000D_
&lt;/ContentDefinition&gt;'"</definedName>
    <definedName name="_AMO_ContentDefinition_632928030" hidden="1">"'Partitions:10'"</definedName>
    <definedName name="_AMO_ContentDefinition_632928030.0" hidden="1">"'&lt;ContentDefinition name=""SAS Report - Get_tiers_by_country.srx"" rsid=""632928030"" type=""Report"" format=""ReportXml"" imgfmt=""ActiveX"" created=""09/25/2018 13:51:42"" modifed=""10/29/2018 14:35:17"" user=""Brian Looney"" apply=""False"" css=""C:'"</definedName>
    <definedName name="_AMO_ContentDefinition_632928030.1" hidden="1">"'\Program Files (x86)\SASHome\x86\SASAddinforMicrosoftOffice\7.1\Styles\AMODefault.css"" range=""SAS_Report___Get_tiers_by_country_srx"" auto=""False"" xTime=""00:00:00.2187486"" rTime=""00:00:00.5468715"" bgnew=""False"" nFmt=""False"" grphSet=""Tr'"</definedName>
    <definedName name="_AMO_ContentDefinition_632928030.2" hidden="1">"'ue"" imgY=""0"" imgX=""0"" redirect=""False""&gt;_x000D_
  &lt;files&gt;\\eivpr-fs01\profilesvdi$\RES_LooneyBr\Documents\My SAS Files\Add-In for Microsoft Office\_SOA_LocalReport_175210991\SAS Report - Get_tiers_by_country.srx&lt;/files&gt;_x000D_
  &lt;parents /&gt;_x000D_
  &lt;children /&gt;_x000D_'"</definedName>
    <definedName name="_AMO_ContentDefinition_632928030.3" hidden="1">"'
  &lt;param n=""DisplayName"" v=""SAS Report - Get_tiers_by_country.srx"" /&gt;_x000D_
  &lt;param n=""DisplayType"" v=""Report"" /&gt;_x000D_
  &lt;param n=""AMO_Version"" v=""7.1"" /&gt;_x000D_
  &lt;param n=""AMO_UniqueID"" v="""" /&gt;_x000D_
  &lt;param n=""AMO_ReportName"" v=""SAS Report - Get_'"</definedName>
    <definedName name="_AMO_ContentDefinition_632928030.4" hidden="1">"'tiers_by_country.srx""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Get_tiers_by_country.s'"</definedName>
    <definedName name="_AMO_ContentDefinition_632928030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Get_tiers_by_country.srx&amp;lt;/'"</definedName>
    <definedName name="_AMO_ContentDefinition_632928030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Get_tiers_by_count'"</definedName>
    <definedName name="_AMO_ContentDefinition_632928030.7" hidden="1">"'ry.srx""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632928030.8" hidden="1">"' n=""_ROM_AppVersion_"" v=""9.4"" /&gt;_x000D_
  &lt;param n=""maxReportCols"" v=""6"" /&gt;_x000D_
  &lt;fids n=""SAS Report - Get_tiers_by_country.srx"" v=""0"" /&gt;_x000D_
  &lt;ExcelXMLOptions AdjColWidths=""True"" RowOpt=""InsertEntire"" ColOpt=""InsertCells"" /&gt;_x000D_
&lt;/'"</definedName>
    <definedName name="_AMO_ContentDefinition_632928030.9" hidden="1">"'ContentDefinition&gt;'"</definedName>
    <definedName name="_AMO_ContentDefinition_638258419" hidden="1">"'Partitions:9'"</definedName>
    <definedName name="_AMO_ContentDefinition_638258419.0" hidden="1">"'&lt;ContentDefinition name=""SAS Report - SCRBOX_NONLIFE.srx"" rsid=""638258419"" type=""Report"" format=""ReportXml"" imgfmt=""ActiveX"" created=""09/25/2018 15:09:42"" modifed=""10/29/2018 14:38:41"" user=""Brian Looney"" apply=""False"" css=""C:\Progr'"</definedName>
    <definedName name="_AMO_ContentDefinition_638258419.1" hidden="1">"'am Files (x86)\SASHome\x86\SASAddinforMicrosoftOffice\7.1\Styles\AMODefault.css"" range=""SAS_Report___SCRBOX_NONLIFE_srx"" auto=""False"" xTime=""00:00:00.2031263"" rTime=""00:00:00.4218777"" bgnew=""False"" nFmt=""False"" grphSet=""True"" imgY=""'"</definedName>
    <definedName name="_AMO_ContentDefinition_638258419.2" hidden="1">"'0"" imgX=""0"" redirect=""False""&gt;_x000D_
  &lt;files&gt;\\eivpr-fs01\profilesvdi$\RES_LooneyBr\Documents\My SAS Files\Add-In for Microsoft Office\_SOA_LocalReport_841940511\SAS Report - SCRBOX_NONLIFE.srx&lt;/files&gt;_x000D_
  &lt;parents /&gt;_x000D_
  &lt;children /&gt;_x000D_
  &lt;param n=""Disp'"</definedName>
    <definedName name="_AMO_ContentDefinition_638258419.3" hidden="1">"'layName"" v=""SAS Report - SCRBOX_NONLIFE.srx"" /&gt;_x000D_
  &lt;param n=""DisplayType"" v=""Report"" /&gt;_x000D_
  &lt;param n=""AMO_Version"" v=""7.1"" /&gt;_x000D_
  &lt;param n=""AMO_UniqueID"" v="""" /&gt;_x000D_
  &lt;param n=""AMO_ReportName"" v=""SAS Report - SCRBOX_NONLIFE.srx"" /&gt;_x000D_
  '"</definedName>
    <definedName name="_AMO_ContentDefinition_638258419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SCRBOX_NONLIFE.srx&amp;lt;/Name&amp;gt;&amp;#xD;&amp;#xA;  &amp;lt;Vers'"</definedName>
    <definedName name="_AMO_ContentDefinition_638258419.5" hidden="1">"'ion&amp;gt;0&amp;lt;/Version&amp;gt;&amp;#xD;&amp;#xA;  &amp;lt;Assembly /&amp;gt;&amp;#xD;&amp;#xA;  &amp;lt;Factory /&amp;gt;&amp;#xD;&amp;#xA;  &amp;lt;FullPath&amp;gt;R:\St-Team\Ad-hoc and recurring\Risk Report\SAS Output Reports\SAS Report - SCRBOX_NONLIFE.srx&amp;lt;/FullPath&amp;gt;&amp;#xD;&amp;#xA;&amp;lt;/DNA&amp;gt;"" /&gt;_x000D_
'"</definedName>
    <definedName name="_AMO_ContentDefinition_638258419.6" hidden="1">"'  &lt;param n=""AMO_PromptXml"" v="""" /&gt;_x000D_
  &lt;param n=""HasPrompts"" v=""False"" /&gt;_x000D_
  &lt;param n=""AMO_LocalPath"" v=""R:\St-Team\Ad-hoc and recurring\Risk Report\SAS Output Reports\SAS Report - SCRBOX_NONLIFE.srx"" /&gt;_x000D_
  &lt;param n=""ClassName"" v=""SAS.Of'"</definedName>
    <definedName name="_AMO_ContentDefinition_638258419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38258419.8" hidden="1">"' n=""maxReportCols"" v=""5"" /&gt;_x000D_
  &lt;fids n=""SAS Report - SCRBOX_NONLIFE.srx"" v=""0"" /&gt;_x000D_
  &lt;ExcelXMLOptions AdjColWidths=""True"" RowOpt=""InsertEntire"" ColOpt=""InsertCells"" /&gt;_x000D_
&lt;/ContentDefinition&gt;'"</definedName>
    <definedName name="_AMO_ContentDefinition_639979229" hidden="1">"'Partitions:9'"</definedName>
    <definedName name="_AMO_ContentDefinition_639979229.0" hidden="1">"'&lt;ContentDefinition name=""SAS Report - LAC_DT_CNTRY.srx"" rsid=""639979229"" type=""Report"" format=""ReportXml"" imgfmt=""ActiveX"" created=""09/25/2018 16:56:08"" modifed=""10/29/2018 14:32:35"" user=""Brian Looney"" apply=""False"" css=""C:\Program'"</definedName>
    <definedName name="_AMO_ContentDefinition_639979229.1" hidden="1">"' Files (x86)\SASHome\x86\SASAddinforMicrosoftOffice\7.1\Styles\AMODefault.css"" range=""SAS_Report___LAC_DT_CNTRY_srx"" auto=""False"" xTime=""00:00:00.2343735"" rTime=""00:00:01.0312434"" bgnew=""False"" nFmt=""False"" grphSet=""True"" imgY=""0"" '"</definedName>
    <definedName name="_AMO_ContentDefinition_639979229.2" hidden="1">"'imgX=""0"" redirect=""False""&gt;_x000D_
  &lt;files&gt;\\eivpr-fs01\profilesvdi$\RES_LooneyBr\Documents\My SAS Files\Add-In for Microsoft Office\_SOA_LocalReport_525725017\SAS Report - LAC_DT_CNTRY.srx&lt;/files&gt;_x000D_
  &lt;parents /&gt;_x000D_
  &lt;children /&gt;_x000D_
  &lt;param n=""DisplayNa'"</definedName>
    <definedName name="_AMO_ContentDefinition_639979229.3" hidden="1">"'me"" v=""SAS Report - LAC_DT_CNTRY.srx"" /&gt;_x000D_
  &lt;param n=""DisplayType"" v=""Report"" /&gt;_x000D_
  &lt;param n=""AMO_Version"" v=""7.1"" /&gt;_x000D_
  &lt;param n=""AMO_UniqueID"" v="""" /&gt;_x000D_
  &lt;param n=""AMO_ReportName"" v=""SAS Report - LAC_DT_CNTRY.srx"" /&gt;_x000D_
  &lt;param n'"</definedName>
    <definedName name="_AMO_ContentDefinition_63997922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LAC_DT_CNTRY.srx&amp;lt;/Name&amp;gt;&amp;#xD;&amp;#xA;  &amp;lt;Version&amp;gt;0&amp;l'"</definedName>
    <definedName name="_AMO_ContentDefinition_639979229.5" hidden="1">"'t;/Version&amp;gt;&amp;#xD;&amp;#xA;  &amp;lt;Assembly /&amp;gt;&amp;#xD;&amp;#xA;  &amp;lt;Factory /&amp;gt;&amp;#xD;&amp;#xA;  &amp;lt;FullPath&amp;gt;R:\St-Team\Ad-hoc and recurring\Risk Report\SAS Output Reports\SAS Report - LAC_DT_CNTRY.srx&amp;lt;/FullPath&amp;gt;&amp;#xD;&amp;#xA;&amp;lt;/DNA&amp;gt;"" /&gt;_x000D_
  &lt;param n='"</definedName>
    <definedName name="_AMO_ContentDefinition_639979229.6" hidden="1">"'""AMO_PromptXml"" v="""" /&gt;_x000D_
  &lt;param n=""HasPrompts"" v=""False"" /&gt;_x000D_
  &lt;param n=""AMO_LocalPath"" v=""R:\St-Team\Ad-hoc and recurring\Risk Report\SAS Output Reports\SAS Report - LAC_DT_CNTRY.srx"" /&gt;_x000D_
  &lt;param n=""ClassName"" v=""SAS.OfficeAddin.Re'"</definedName>
    <definedName name="_AMO_ContentDefinition_63997922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639979229.8" hidden="1">"'tCols"" v=""4"" /&gt;_x000D_
  &lt;fids n=""SAS Report - LAC_DT_CNTRY.srx"" v=""0"" /&gt;_x000D_
  &lt;ExcelXMLOptions AdjColWidths=""True"" RowOpt=""InsertEntire"" ColOpt=""InsertCells"" /&gt;_x000D_
&lt;/ContentDefinition&gt;'"</definedName>
    <definedName name="_AMO_ContentDefinition_647644461" hidden="1">"'Partitions:9'"</definedName>
    <definedName name="_AMO_ContentDefinition_647644461.0" hidden="1">"'&lt;ContentDefinition name=""SAS Report - CIC_HEATMAP_TABLE.srx"" rsid=""647644461"" type=""Report"" format=""ReportXml"" imgfmt=""ActiveX"" created=""09/25/2018 15:27:18"" modifed=""10/30/2018 13:24:00"" user=""Brian Looney"" apply=""False"" css=""C:\Pr'"</definedName>
    <definedName name="_AMO_ContentDefinition_647644461.1" hidden="1">"'ogram Files (x86)\SASHome\x86\SASAddinforMicrosoftOffice\7.1\Styles\AMODefault.css"" range=""SAS_Report___CIC_HEATMAP_TABLE_srx"" auto=""False"" xTime=""00:00:00.6875132"" rTime=""00:00:01.0781457"" bgnew=""False"" nFmt=""False"" grphSet=""True"" '"</definedName>
    <definedName name="_AMO_ContentDefinition_647644461.2" hidden="1">"'imgY=""0"" imgX=""0"" redirect=""False""&gt;_x000D_
  &lt;files&gt;\\eivpr-fs01\profilesvdi$\RES_LooneyBr\Documents\My SAS Files\Add-In for Microsoft Office\_SOA_LocalReport_727933398\SAS Report - CIC_HEATMAP_TABLE.srx&lt;/files&gt;_x000D_
  &lt;parents /&gt;_x000D_
  &lt;children /&gt;_x000D_
  &lt;par'"</definedName>
    <definedName name="_AMO_ContentDefinition_647644461.3" hidden="1">"'am n=""DisplayName"" v=""SAS Report - CIC_HEATMAP_TABLE.srx"" /&gt;_x000D_
  &lt;param n=""DisplayType"" v=""Report"" /&gt;_x000D_
  &lt;param n=""AMO_Version"" v=""7.1"" /&gt;_x000D_
  &lt;param n=""AMO_UniqueID"" v="""" /&gt;_x000D_
  &lt;param n=""AMO_ReportName"" v=""SAS Report - CIC_HEATMAP_T'"</definedName>
    <definedName name="_AMO_ContentDefinition_647644461.4" hidden="1">"'ABLE.srx""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CIC_HEATMAP_TABLE.srx&amp;lt;/Name&amp;gt;'"</definedName>
    <definedName name="_AMO_ContentDefinition_64764446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CIC_HEATMAP_TABLE.srx&amp;lt;/FullPath&amp;gt;&amp;#xD;&amp;'"</definedName>
    <definedName name="_AMO_ContentDefinition_647644461.6" hidden="1">"'#xA;&amp;lt;/DNA&amp;gt;"" /&gt;_x000D_
  &lt;param n=""AMO_PromptXml"" v="""" /&gt;_x000D_
  &lt;param n=""HasPrompts"" v=""False"" /&gt;_x000D_
  &lt;param n=""AMO_LocalPath"" v=""R:\St-Team\Ad-hoc and recurring\Risk Report\SAS Output Reports\SAS Report - CIC_HEATMAP_TABLE.srx"" /&gt;_x000D_
  &lt;para'"</definedName>
    <definedName name="_AMO_ContentDefinition_64764446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647644461.8" hidden="1">"'n_"" v=""9.4"" /&gt;_x000D_
  &lt;param n=""maxReportCols"" v=""12"" /&gt;_x000D_
  &lt;fids n=""SAS Report - CIC_HEATMAP_TABLE.srx"" v=""0"" /&gt;_x000D_
  &lt;ExcelXMLOptions AdjColWidths=""True"" RowOpt=""InsertEntire"" ColOpt=""InsertCells"" /&gt;_x000D_
&lt;/ContentDefinition&gt;'"</definedName>
    <definedName name="_AMO_ContentDefinition_65762251" hidden="1">"'Partitions:10'"</definedName>
    <definedName name="_AMO_ContentDefinition_65762251.0" hidden="1">"'&lt;ContentDefinition name=""SAS Report - Get_tiers_by_business_type.srx"" rsid=""65762251"" type=""Report"" format=""ReportXml"" imgfmt=""ActiveX"" created=""09/25/2018 13:51:27"" modifed=""10/29/2018 14:34:19"" user=""Brian Looney"" apply=""False"" cs'"</definedName>
    <definedName name="_AMO_ContentDefinition_65762251.1" hidden="1">"'s=""C:\Program Files (x86)\SASHome\x86\SASAddinforMicrosoftOffice\7.1\Styles\AMODefault.css"" range=""SAS_Report___Get_tiers_by_business_type_srx"" auto=""False"" xTime=""00:00:00.2031237"" rTime=""00:00:00.3437478"" bgnew=""False"" nFmt=""False"" g'"</definedName>
    <definedName name="_AMO_ContentDefinition_65762251.2" hidden="1">"'rphSet=""True"" imgY=""0"" imgX=""0"" redirect=""False""&gt;_x000D_
  &lt;files&gt;\\eivpr-fs01\profilesvdi$\RES_LooneyBr\Documents\My SAS Files\Add-In for Microsoft Office\_SOA_LocalReport_108907363\SAS Report - Get_tiers_by_business_type.srx&lt;/files&gt;_x000D_
  &lt;parents /&gt;'"</definedName>
    <definedName name="_AMO_ContentDefinition_65762251.3" hidden="1">"'_x000D_
  &lt;children /&gt;_x000D_
  &lt;param n=""DisplayName"" v=""SAS Report - Get_tiers_by_business_type.srx"" /&gt;_x000D_
  &lt;param n=""DisplayType"" v=""Report"" /&gt;_x000D_
  &lt;param n=""AMO_Version"" v=""7.1"" /&gt;_x000D_
  &lt;param n=""AMO_UniqueID"" v="""" /&gt;_x000D_
  &lt;param n=""AMO_ReportNam'"</definedName>
    <definedName name="_AMO_ContentDefinition_65762251.4" hidden="1">"'e"" v=""SAS Report - Get_tiers_by_business_type.srx""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'"</definedName>
    <definedName name="_AMO_ContentDefinition_65762251.5" hidden="1">"'Report - Get_tiers_by_business_type.srx&amp;lt;/Name&amp;gt;&amp;#xD;&amp;#xA;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R'"</definedName>
    <definedName name="_AMO_ContentDefinition_65762251.6" hidden="1">"'eport - Get_tiers_by_business_type.srx&amp;lt;/FullPath&amp;gt;&amp;#xD;&amp;#xA;&amp;lt;/DNA&amp;gt;"" /&gt;_x000D_
  &lt;param n=""AMO_PromptXml"" v="""" /&gt;_x000D_
  &lt;param n=""HasPrompts"" v=""False"" /&gt;_x000D_
  &lt;param n=""AMO_LocalPath"" v=""R:\St-Team\Ad-hoc and recurring\Risk Report\SAS Outp'"</definedName>
    <definedName name="_AMO_ContentDefinition_65762251.7" hidden="1">"'ut Reports\SAS Report - Get_tiers_by_business_type.srx"" /&gt;_x000D_
  &lt;param n=""ClassName"" v=""SAS.OfficeAddin.Report"" /&gt;_x000D_
  &lt;param n=""XlNative"" v=""False"" /&gt;_x000D_
  &lt;param n=""UnselectedIds"" v="""" /&gt;_x000D_
  &lt;param n=""_ROM_Version_"" v=""1.3"" /&gt;_x000D_
  &lt;param'"</definedName>
    <definedName name="_AMO_ContentDefinition_65762251.8" hidden="1">"' n=""_ROM_Application_"" v=""ODS"" /&gt;_x000D_
  &lt;param n=""_ROM_AppVersion_"" v=""9.4"" /&gt;_x000D_
  &lt;param n=""maxReportCols"" v=""6"" /&gt;_x000D_
  &lt;fids n=""SAS Report - Get_tiers_by_business_type.srx"" v=""0"" /&gt;_x000D_
  &lt;ExcelXMLOptions AdjColWidths=""True"" RowOpt=""Ins'"</definedName>
    <definedName name="_AMO_ContentDefinition_65762251.9" hidden="1">"'ertEntire"" ColOpt=""InsertCells"" /&gt;_x000D_
&lt;/ContentDefinition&gt;'"</definedName>
    <definedName name="_AMO_ContentDefinition_686186322" hidden="1">"'Partitions:9'"</definedName>
    <definedName name="_AMO_ContentDefinition_686186322.0" hidden="1">"'&lt;ContentDefinition name=""SAS Report - EPIFP_BUSTYPE.srx"" rsid=""686186322"" type=""Report"" format=""ReportXml"" imgfmt=""ActiveX"" created=""09/25/2018 16:56:38"" modifed=""10/29/2018 14:32:58"" user=""Brian Looney"" apply=""False"" css=""C:\Progra'"</definedName>
    <definedName name="_AMO_ContentDefinition_686186322.1" hidden="1">"'m Files (x86)\SASHome\x86\SASAddinforMicrosoftOffice\7.1\Styles\AMODefault.css"" range=""SAS_Report___EPIFP_BUSTYPE_srx"" auto=""False"" xTime=""00:00:02.3281101"" rTime=""00:00:00.7343703"" bgnew=""False"" nFmt=""False"" grphSet=""True"" imgY=""0""'"</definedName>
    <definedName name="_AMO_ContentDefinition_686186322.2" hidden="1">"' imgX=""0"" redirect=""False""&gt;_x000D_
  &lt;files&gt;\\eivpr-fs01\profilesvdi$\RES_LooneyBr\Documents\My SAS Files\Add-In for Microsoft Office\_SOA_LocalReport_531023518\SAS Report - EPIFP_BUSTYPE.srx&lt;/files&gt;_x000D_
  &lt;parents /&gt;_x000D_
  &lt;children /&gt;_x000D_
  &lt;param n=""Display'"</definedName>
    <definedName name="_AMO_ContentDefinition_686186322.3" hidden="1">"'Name"" v=""SAS Report - EPIFP_BUSTYPE.srx"" /&gt;_x000D_
  &lt;param n=""DisplayType"" v=""Report"" /&gt;_x000D_
  &lt;param n=""AMO_Version"" v=""7.1"" /&gt;_x000D_
  &lt;param n=""AMO_UniqueID"" v="""" /&gt;_x000D_
  &lt;param n=""AMO_ReportName"" v=""SAS Report - EPIFP_BUSTYPE.srx"" /&gt;_x000D_
  &lt;para'"</definedName>
    <definedName name="_AMO_ContentDefinition_686186322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EPIFP_BUSTYPE.srx&amp;lt;/Name&amp;gt;&amp;#xD;&amp;#xA;  &amp;lt;Version&amp;gt'"</definedName>
    <definedName name="_AMO_ContentDefinition_686186322.5" hidden="1">"';0&amp;lt;/Version&amp;gt;&amp;#xD;&amp;#xA;  &amp;lt;Assembly /&amp;gt;&amp;#xD;&amp;#xA;  &amp;lt;Factory /&amp;gt;&amp;#xD;&amp;#xA;  &amp;lt;FullPath&amp;gt;R:\St-Team\Ad-hoc and recurring\Risk Report\SAS Output Reports\SAS Report - EPIFP_BUSTYPE.srx&amp;lt;/FullPath&amp;gt;&amp;#xD;&amp;#xA;&amp;lt;/DNA&amp;gt;"" /&gt;_x000D_
  &lt;para'"</definedName>
    <definedName name="_AMO_ContentDefinition_686186322.6" hidden="1">"'m n=""AMO_PromptXml"" v="""" /&gt;_x000D_
  &lt;param n=""HasPrompts"" v=""False"" /&gt;_x000D_
  &lt;param n=""AMO_LocalPath"" v=""R:\St-Team\Ad-hoc and recurring\Risk Report\SAS Output Reports\SAS Report - EPIFP_BUSTYPE.srx"" /&gt;_x000D_
  &lt;param n=""ClassName"" v=""SAS.OfficeAdd'"</definedName>
    <definedName name="_AMO_ContentDefinition_686186322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86186322.8" hidden="1">"'ReportCols"" v=""4"" /&gt;_x000D_
  &lt;fids n=""SAS Report - EPIFP_BUSTYPE.srx"" v=""0"" /&gt;_x000D_
  &lt;ExcelXMLOptions AdjColWidths=""True"" RowOpt=""InsertEntire"" ColOpt=""InsertCells"" /&gt;_x000D_
&lt;/ContentDefinition&gt;'"</definedName>
    <definedName name="_AMO_ContentDefinition_687777700" hidden="1">"'Partitions:9'"</definedName>
    <definedName name="_AMO_ContentDefinition_687777700.0" hidden="1">"'&lt;ContentDefinition name=""SAS Report - Combined Ratios.srx"" rsid=""687777700"" type=""Report"" format=""ReportXml"" imgfmt=""ActiveX"" created=""09/25/2018 10:50:51"" modifed=""10/29/2018 14:40:14"" user=""Brian Looney"" apply=""False"" css=""C:\Prog'"</definedName>
    <definedName name="_AMO_ContentDefinition_687777700.1" hidden="1">"'ram Files (x86)\SASHome\x86\SASAddinforMicrosoftOffice\7.1\Styles\AMODefault.css"" range=""SAS_Report___Combined_Ratios_srx"" auto=""False"" xTime=""00:00:00.2187514"" rTime=""00:00:00.5781287"" bgnew=""False"" nFmt=""False"" grphSet=""True"" imgY'"</definedName>
    <definedName name="_AMO_ContentDefinition_687777700.2" hidden="1">"'=""0"" imgX=""0"" redirect=""False""&gt;_x000D_
  &lt;files&gt;\\eivpr-fs01\profilesvdi$\RES_LooneyBr\Documents\My SAS Files\Add-In for Microsoft Office\_SOA_LocalReport_525743102\SAS Report - Combined Ratios.srx&lt;/files&gt;_x000D_
  &lt;parents /&gt;_x000D_
  &lt;children /&gt;_x000D_
  &lt;param n=""'"</definedName>
    <definedName name="_AMO_ContentDefinition_687777700.3" hidden="1">"'DisplayName"" v=""SAS Report - Combined Ratios.srx"" /&gt;_x000D_
  &lt;param n=""DisplayType"" v=""Report"" /&gt;_x000D_
  &lt;param n=""AMO_Version"" v=""7.1"" /&gt;_x000D_
  &lt;param n=""AMO_UniqueID"" v="""" /&gt;_x000D_
  &lt;param n=""AMO_ReportName"" v=""SAS Report - Combined Ratios.srx"" '"</definedName>
    <definedName name="_AMO_ContentDefinition_687777700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Combined Ratios.srx&amp;lt;/Name&amp;gt;&amp;#xD;&amp;#xA;  &amp;'"</definedName>
    <definedName name="_AMO_ContentDefinition_687777700.5" hidden="1">"'lt;Version&amp;gt;0&amp;lt;/Version&amp;gt;&amp;#xD;&amp;#xA;  &amp;lt;Assembly /&amp;gt;&amp;#xD;&amp;#xA;  &amp;lt;Factory /&amp;gt;&amp;#xD;&amp;#xA;  &amp;lt;FullPath&amp;gt;R:\St-Team\Ad-hoc and recurring\Risk Report\SAS Output Reports\SAS Report - Combined Ratios.srx&amp;lt;/FullPath&amp;gt;&amp;#xD;&amp;#xA;&amp;lt;/DNA&amp;gt'"</definedName>
    <definedName name="_AMO_ContentDefinition_687777700.6" hidden="1">"';"" /&gt;_x000D_
  &lt;param n=""AMO_PromptXml"" v="""" /&gt;_x000D_
  &lt;param n=""HasPrompts"" v=""False"" /&gt;_x000D_
  &lt;param n=""AMO_LocalPath"" v=""R:\St-Team\Ad-hoc and recurring\Risk Report\SAS Output Reports\SAS Report - Combined Ratios.srx"" /&gt;_x000D_
  &lt;param n=""ClassName"" '"</definedName>
    <definedName name="_AMO_ContentDefinition_687777700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687777700.8" hidden="1">"'_ROM_AppVersion_"" v=""9.4"" /&gt;_x000D_
  &lt;param n=""maxReportCols"" v=""7"" /&gt;_x000D_
  &lt;fids n=""SAS Report - Combined Ratios.srx"" v=""0"" /&gt;_x000D_
  &lt;ExcelXMLOptions AdjColWidths=""True"" RowOpt=""InsertEntire"" ColOpt=""InsertCells"" /&gt;_x000D_
&lt;/ContentDefinition&gt;'"</definedName>
    <definedName name="_AMO_ContentDefinition_717897111" hidden="1">"'Partitions:9'"</definedName>
    <definedName name="_AMO_ContentDefinition_717897111.0" hidden="1">"'&lt;ContentDefinition name=""SAS Report - Expense Ratios.srx"" rsid=""717897111"" type=""Report"" format=""ReportXml"" imgfmt=""ActiveX"" created=""09/25/2018 10:54:35"" modifed=""09/25/2018 10:54:35"" user=""Brian Looney"" apply=""False"" css=""C:\Progr'"</definedName>
    <definedName name="_AMO_ContentDefinition_717897111.1" hidden="1">"'am Files (x86)\SASHome\x86\SASAddinforMicrosoftOffice\7.1\Styles\AMODefault.css"" range=""SAS_Report___Expense_Ratios_srx_3"" auto=""False"" xTime=""00:00:00.1718772"" rTime=""00:00:00.6250080"" bgnew=""False"" nFmt=""False"" grphSet=""True"" imgY'"</definedName>
    <definedName name="_AMO_ContentDefinition_717897111.2" hidden="1">"'=""0"" imgX=""0"" redirect=""False""&gt;_x000D_
  &lt;files&gt;\\eivpr-fs01\profilesvdi$\RES_LooneyBr\Documents\My SAS Files\Add-In for Microsoft Office\_SOA_LocalReport_647316392\SAS Report - Expense Ratios.srx&lt;/files&gt;_x000D_
  &lt;parents /&gt;_x000D_
  &lt;children /&gt;_x000D_
  &lt;param n=""D'"</definedName>
    <definedName name="_AMO_ContentDefinition_717897111.3" hidden="1">"'isplayName"" v=""SAS Report - Expense Ratios.srx"" /&gt;_x000D_
  &lt;param n=""DisplayType"" v=""Report"" /&gt;_x000D_
  &lt;param n=""AMO_Version"" v=""7.1"" /&gt;_x000D_
  &lt;param n=""AMO_UniqueID"" v="""" /&gt;_x000D_
  &lt;param n=""AMO_ReportName"" v=""SAS Report - Expense Ratios.srx"" /&gt;_x000D_'"</definedName>
    <definedName name="_AMO_ContentDefinition_717897111.4" hidden="1">"'
  &lt;param n=""AMO_Description"" v="""" /&gt;_x000D_
  &lt;param n=""AMO_Keywords"" v="""" /&gt;_x000D_
  &lt;param n=""AMO_DNA"" v=""&amp;lt;DNA&amp;gt;&amp;#xD;&amp;#xA;  &amp;lt;Type&amp;gt;LocalFile&amp;lt;/Type&amp;gt;&amp;#xD;&amp;#xA;  &amp;lt;Name&amp;gt;SAS Report - Expense Ratios.srx&amp;lt;/Name&amp;gt;&amp;#xD;&amp;#xA;  &amp;lt;V'"</definedName>
    <definedName name="_AMO_ContentDefinition_717897111.5" hidden="1">"'ersion&amp;gt;0&amp;lt;/Version&amp;gt;&amp;#xD;&amp;#xA;  &amp;lt;Assembly /&amp;gt;&amp;#xD;&amp;#xA;  &amp;lt;Factory /&amp;gt;&amp;#xD;&amp;#xA;  &amp;lt;FullPath&amp;gt;R:\St-Team\Ad-hoc and recurring\Risk Report\SAS Output Reports\SAS Report - Expense Ratios.srx&amp;lt;/FullPath&amp;gt;&amp;#xD;&amp;#xA;&amp;lt;/DNA&amp;gt;"" /'"</definedName>
    <definedName name="_AMO_ContentDefinition_717897111.6" hidden="1">"'&gt;_x000D_
  &lt;param n=""AMO_PromptXml"" v="""" /&gt;_x000D_
  &lt;param n=""HasPrompts"" v=""False"" /&gt;_x000D_
  &lt;param n=""AMO_LocalPath"" v=""R:\St-Team\Ad-hoc and recurring\Risk Report\SAS Output Reports\SAS Report - Expense Ratios.srx"" /&gt;_x000D_
  &lt;param n=""ClassName"" v=""SAS'"</definedName>
    <definedName name="_AMO_ContentDefinition_717897111.7" hidden="1">"'.OfficeAddin.Report""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&lt;par'"</definedName>
    <definedName name="_AMO_ContentDefinition_717897111.8" hidden="1">"'am n=""maxReportCols"" v=""6"" /&gt;_x000D_
  &lt;fids n=""SAS Report - Expense Ratios.srx"" v=""0"" /&gt;_x000D_
  &lt;ExcelXMLOptions AdjColWidths=""True"" RowOpt=""InsertEntire"" ColOpt=""InsertCells"" /&gt;_x000D_
&lt;/ContentDefinition&gt;'"</definedName>
    <definedName name="_AMO_ContentDefinition_720580860" hidden="1">"'Partitions:9'"</definedName>
    <definedName name="_AMO_ContentDefinition_720580860.0" hidden="1">"'&lt;ContentDefinition name=""SAS Report - SCRBOX_LIFE_TA.srx"" rsid=""720580860"" type=""Report"" format=""ReportXml"" imgfmt=""ActiveX"" created=""09/25/2018 15:09:29"" modifed=""10/29/2018 14:39:08"" user=""Brian Looney"" apply=""False"" css=""C:\Progr'"</definedName>
    <definedName name="_AMO_ContentDefinition_720580860.1" hidden="1">"'am Files (x86)\SASHome\x86\SASAddinforMicrosoftOffice\7.1\Styles\AMODefault.css"" range=""SAS_Report___SCRBOX_LIFE_TA_srx"" auto=""False"" xTime=""00:00:00.3125020"" rTime=""00:00:00.2812518"" bgnew=""False"" nFmt=""False"" grphSet=""True"" imgY=""'"</definedName>
    <definedName name="_AMO_ContentDefinition_720580860.2" hidden="1">"'0"" imgX=""0"" redirect=""False""&gt;_x000D_
  &lt;files&gt;\\eivpr-fs01\profilesvdi$\RES_LooneyBr\Documents\My SAS Files\Add-In for Microsoft Office\_SOA_LocalReport_62797137\SAS Report - SCRBOX_LIFE_TA.srx&lt;/files&gt;_x000D_
  &lt;parents /&gt;_x000D_
  &lt;children /&gt;_x000D_
  &lt;param n=""Displ'"</definedName>
    <definedName name="_AMO_ContentDefinition_720580860.3" hidden="1">"'ayName"" v=""SAS Report - SCRBOX_LIFE_TA.srx"" /&gt;_x000D_
  &lt;param n=""DisplayType"" v=""Report"" /&gt;_x000D_
  &lt;param n=""AMO_Version"" v=""7.1"" /&gt;_x000D_
  &lt;param n=""AMO_UniqueID"" v="""" /&gt;_x000D_
  &lt;param n=""AMO_ReportName"" v=""SAS Report - SCRBOX_LIFE_TA.srx"" /&gt;_x000D_
  &lt;'"</definedName>
    <definedName name="_AMO_ContentDefinition_720580860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SCRBOX_LIFE_TA.srx&amp;lt;/Name&amp;gt;&amp;#xD;&amp;#xA;  &amp;lt;Versi'"</definedName>
    <definedName name="_AMO_ContentDefinition_720580860.5" hidden="1">"'on&amp;gt;0&amp;lt;/Version&amp;gt;&amp;#xD;&amp;#xA;  &amp;lt;Assembly /&amp;gt;&amp;#xD;&amp;#xA;  &amp;lt;Factory /&amp;gt;&amp;#xD;&amp;#xA;  &amp;lt;FullPath&amp;gt;R:\St-Team\Ad-hoc and recurring\Risk Report\SAS Output Reports\SAS Report - SCRBOX_LIFE_TA.srx&amp;lt;/FullPath&amp;gt;&amp;#xD;&amp;#xA;&amp;lt;/DNA&amp;gt;"" /&gt;_x000D_
 '"</definedName>
    <definedName name="_AMO_ContentDefinition_720580860.6" hidden="1">"' &lt;param n=""AMO_PromptXml"" v="""" /&gt;_x000D_
  &lt;param n=""HasPrompts"" v=""False"" /&gt;_x000D_
  &lt;param n=""AMO_LocalPath"" v=""R:\St-Team\Ad-hoc and recurring\Risk Report\SAS Output Reports\SAS Report - SCRBOX_LIFE_TA.srx"" /&gt;_x000D_
  &lt;param n=""ClassName"" v=""SAS.Off'"</definedName>
    <definedName name="_AMO_ContentDefinition_720580860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720580860.8" hidden="1">"'n=""maxReportCols"" v=""5"" /&gt;_x000D_
  &lt;fids n=""SAS Report - SCRBOX_LIFE_TA.srx"" v=""0"" /&gt;_x000D_
  &lt;ExcelXMLOptions AdjColWidths=""True"" RowOpt=""InsertEntire"" ColOpt=""InsertCells"" /&gt;_x000D_
&lt;/ContentDefinition&gt;'"</definedName>
    <definedName name="_AMO_ContentDefinition_80229030" hidden="1">"'Partitions:9'"</definedName>
    <definedName name="_AMO_ContentDefinition_80229030.0" hidden="1">"'&lt;ContentDefinition name=""SAS Report - Reins part NL.srx"" rsid=""80229030"" type=""Report"" format=""ReportXml"" imgfmt=""ActiveX"" created=""09/25/2018 11:11:39"" modifed=""10/29/2018 14:39:30"" user=""Brian Looney"" apply=""False"" css=""C:\Program'"</definedName>
    <definedName name="_AMO_ContentDefinition_80229030.1" hidden="1">"' Files (x86)\SASHome\x86\SASAddinforMicrosoftOffice\7.1\Styles\AMODefault.css"" range=""SAS_Report___Reins_part_NL_srx_3"" auto=""False"" xTime=""00:00:00.1718761"" rTime=""00:00:00.3906275"" bgnew=""False"" nFmt=""False"" grphSet=""True"" imgY=""0'"</definedName>
    <definedName name="_AMO_ContentDefinition_80229030.2" hidden="1">"'"" imgX=""0"" redirect=""False""&gt;_x000D_
  &lt;files&gt;\\eivpr-fs01\profilesvdi$\RES_LooneyBr\Documents\My SAS Files\Add-In for Microsoft Office\_SOA_LocalReport_270570624\SAS Report - Reins part NL.srx&lt;/files&gt;_x000D_
  &lt;parents /&gt;_x000D_
  &lt;children /&gt;_x000D_
  &lt;param n=""Displ'"</definedName>
    <definedName name="_AMO_ContentDefinition_80229030.3" hidden="1">"'ayName"" v=""SAS Report - Reins part NL.srx"" /&gt;_x000D_
  &lt;param n=""DisplayType"" v=""Report"" /&gt;_x000D_
  &lt;param n=""AMO_Version"" v=""7.1"" /&gt;_x000D_
  &lt;param n=""AMO_UniqueID"" v="""" /&gt;_x000D_
  &lt;param n=""AMO_ReportName"" v=""SAS Report - Reins part NL.srx"" /&gt;_x000D_
  &lt;pa'"</definedName>
    <definedName name="_AMO_ContentDefinition_80229030.4" hidden="1">"'ram n=""AMO_Description"" v="""" /&gt;_x000D_
  &lt;param n=""AMO_Keywords"" v="""" /&gt;_x000D_
  &lt;param n=""AMO_DNA"" v=""&amp;lt;DNA&amp;gt;&amp;#xD;&amp;#xA;  &amp;lt;Type&amp;gt;LocalFile&amp;lt;/Type&amp;gt;&amp;#xD;&amp;#xA;  &amp;lt;Name&amp;gt;SAS Report - Reins part NL.srx&amp;lt;/Name&amp;gt;&amp;#xD;&amp;#xA;  &amp;lt;Version&amp;'"</definedName>
    <definedName name="_AMO_ContentDefinition_80229030.5" hidden="1">"'gt;0&amp;lt;/Version&amp;gt;&amp;#xD;&amp;#xA;  &amp;lt;Assembly /&amp;gt;&amp;#xD;&amp;#xA;  &amp;lt;Factory /&amp;gt;&amp;#xD;&amp;#xA;  &amp;lt;FullPath&amp;gt;R:\St-Team\Ad-hoc and recurring\Risk Report\SAS Output Reports\SAS Report - Reins part NL.srx&amp;lt;/FullPath&amp;gt;&amp;#xD;&amp;#xA;&amp;lt;/DNA&amp;gt;"" /&gt;_x000D_
  &lt;pa'"</definedName>
    <definedName name="_AMO_ContentDefinition_80229030.6" hidden="1">"'ram n=""AMO_PromptXml"" v="""" /&gt;_x000D_
  &lt;param n=""HasPrompts"" v=""False"" /&gt;_x000D_
  &lt;param n=""AMO_LocalPath"" v=""R:\St-Team\Ad-hoc and recurring\Risk Report\SAS Output Reports\SAS Report - Reins part NL.srx"" /&gt;_x000D_
  &lt;param n=""ClassName"" v=""SAS.OfficeA'"</definedName>
    <definedName name="_AMO_ContentDefinition_80229030.7" hidden="1">"'ddin.Report""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n=""m'"</definedName>
    <definedName name="_AMO_ContentDefinition_80229030.8" hidden="1">"'axReportCols"" v=""6"" /&gt;_x000D_
  &lt;fids n=""SAS Report - Reins part NL.srx"" v=""0"" /&gt;_x000D_
  &lt;ExcelXMLOptions AdjColWidths=""True"" RowOpt=""InsertEntire"" ColOpt=""InsertCells"" /&gt;_x000D_
&lt;/ContentDefinition&gt;'"</definedName>
    <definedName name="_AMO_ContentDefinition_881317095" hidden="1">"'Partitions:9'"</definedName>
    <definedName name="_AMO_ContentDefinition_881317095.0" hidden="1">"'&lt;ContentDefinition name=""SAS Report - LAC_DT_BUSTYPE.srx"" rsid=""881317095"" type=""Report"" format=""ReportXml"" imgfmt=""ActiveX"" created=""09/25/2018 16:55:56"" modifed=""10/29/2018 14:32:12"" user=""Brian Looney"" apply=""False"" css=""C:\Progr'"</definedName>
    <definedName name="_AMO_ContentDefinition_881317095.1" hidden="1">"'am Files (x86)\SASHome\x86\SASAddinforMicrosoftOffice\7.1\Styles\AMODefault.css"" range=""SAS_Report___LAC_DT_BUSTYPE_srx"" auto=""False"" xTime=""00:00:00.5312466"" rTime=""00:00:01.1718675"" bgnew=""False"" nFmt=""False"" grphSet=""True"" imgY=""'"</definedName>
    <definedName name="_AMO_ContentDefinition_881317095.2" hidden="1">"'0"" imgX=""0"" redirect=""False""&gt;_x000D_
  &lt;files&gt;\\eivpr-fs01\profilesvdi$\RES_LooneyBr\Documents\My SAS Files\Add-In for Microsoft Office\_SOA_LocalReport_693872895\SAS Report - LAC_DT_BUSTYPE.srx&lt;/files&gt;_x000D_
  &lt;parents /&gt;_x000D_
  &lt;children /&gt;_x000D_
  &lt;param n=""Disp'"</definedName>
    <definedName name="_AMO_ContentDefinition_881317095.3" hidden="1">"'layName"" v=""SAS Report - LAC_DT_BUSTYPE.srx"" /&gt;_x000D_
  &lt;param n=""DisplayType"" v=""Report"" /&gt;_x000D_
  &lt;param n=""AMO_Version"" v=""7.1"" /&gt;_x000D_
  &lt;param n=""AMO_UniqueID"" v="""" /&gt;_x000D_
  &lt;param n=""AMO_ReportName"" v=""SAS Report - LAC_DT_BUSTYPE.srx"" /&gt;_x000D_
  '"</definedName>
    <definedName name="_AMO_ContentDefinition_881317095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LAC_DT_BUSTYPE.srx&amp;lt;/Name&amp;gt;&amp;#xD;&amp;#xA;  &amp;lt;Vers'"</definedName>
    <definedName name="_AMO_ContentDefinition_881317095.5" hidden="1">"'ion&amp;gt;0&amp;lt;/Version&amp;gt;&amp;#xD;&amp;#xA;  &amp;lt;Assembly /&amp;gt;&amp;#xD;&amp;#xA;  &amp;lt;Factory /&amp;gt;&amp;#xD;&amp;#xA;  &amp;lt;FullPath&amp;gt;R:\St-Team\Ad-hoc and recurring\Risk Report\SAS Output Reports\SAS Report - LAC_DT_BUSTYPE.srx&amp;lt;/FullPath&amp;gt;&amp;#xD;&amp;#xA;&amp;lt;/DNA&amp;gt;"" /&gt;_x000D_
'"</definedName>
    <definedName name="_AMO_ContentDefinition_881317095.6" hidden="1">"'  &lt;param n=""AMO_PromptXml"" v="""" /&gt;_x000D_
  &lt;param n=""HasPrompts"" v=""False"" /&gt;_x000D_
  &lt;param n=""AMO_LocalPath"" v=""R:\St-Team\Ad-hoc and recurring\Risk Report\SAS Output Reports\SAS Report - LAC_DT_BUSTYPE.srx"" /&gt;_x000D_
  &lt;param n=""ClassName"" v=""SAS.Of'"</definedName>
    <definedName name="_AMO_ContentDefinition_881317095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881317095.8" hidden="1">"' n=""maxReportCols"" v=""4"" /&gt;_x000D_
  &lt;fids n=""SAS Report - LAC_DT_BUSTYPE.srx"" v=""0"" /&gt;_x000D_
  &lt;ExcelXMLOptions AdjColWidths=""True"" RowOpt=""InsertEntire"" ColOpt=""InsertCells"" /&gt;_x000D_
&lt;/ContentDefinition&gt;'"</definedName>
    <definedName name="_AMO_ContentDefinition_883644760" hidden="1">"'Partitions:9'"</definedName>
    <definedName name="_AMO_ContentDefinition_883644760.0" hidden="1">"'&lt;ContentDefinition name=""SAS Report - SCR_MCR_DIST_CNTRY.srx"" rsid=""883644760"" type=""Report"" format=""ReportXml"" imgfmt=""ActiveX"" created=""09/25/2018 12:43:24"" modifed=""10/29/2018 14:38:21"" user=""Brian Looney"" apply=""False"" css=""C:\P'"</definedName>
    <definedName name="_AMO_ContentDefinition_883644760.1" hidden="1">"'rogram Files (x86)\SASHome\x86\SASAddinforMicrosoftOffice\7.1\Styles\AMODefault.css"" range=""SAS_Report___SCR_MCR_DIST_CNTRY_srx"" auto=""False"" xTime=""00:00:00.2500016"" rTime=""00:00:00.6406291"" bgnew=""False"" nFmt=""False"" grphSet=""True'"</definedName>
    <definedName name="_AMO_ContentDefinition_883644760.2" hidden="1">"'"" imgY=""0"" imgX=""0"" redirect=""False""&gt;_x000D_
  &lt;files&gt;\\eivpr-fs01\profilesvdi$\RES_LooneyBr\Documents\My SAS Files\Add-In for Microsoft Office\_SOA_LocalReport_72782539\SAS Report - SCR_MCR_DIST_CNTRY.srx&lt;/files&gt;_x000D_
  &lt;parents /&gt;_x000D_
  &lt;children /&gt;_x000D_
  &lt;p'"</definedName>
    <definedName name="_AMO_ContentDefinition_883644760.3" hidden="1">"'aram n=""DisplayName"" v=""SAS Report - SCR_MCR_DIST_CNTRY.srx"" /&gt;_x000D_
  &lt;param n=""DisplayType"" v=""Report"" /&gt;_x000D_
  &lt;param n=""AMO_Version"" v=""7.1"" /&gt;_x000D_
  &lt;param n=""AMO_UniqueID"" v="""" /&gt;_x000D_
  &lt;param n=""AMO_ReportName"" v=""SAS Report - SCR_MCR_DI'"</definedName>
    <definedName name="_AMO_ContentDefinition_883644760.4" hidden="1">"'ST_CNTRY.srx""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SCR_MCR_DIST_CNTRY.srx&amp;lt;/Nam'"</definedName>
    <definedName name="_AMO_ContentDefinition_883644760.5" hidden="1">"'e&amp;gt;&amp;#xD;&amp;#xA;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SCR_MCR_DIST_CNTRY.srx&amp;lt;/FullPath&amp;gt;'"</definedName>
    <definedName name="_AMO_ContentDefinition_883644760.6" hidden="1">"'&amp;#xD;&amp;#xA;&amp;lt;/DNA&amp;gt;""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SCR_MCR_DIST_CNTRY.srx"" /&gt;_x000D_
 '"</definedName>
    <definedName name="_AMO_ContentDefinition_883644760.7" hidden="1">"'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n=""_ROM_App'"</definedName>
    <definedName name="_AMO_ContentDefinition_883644760.8" hidden="1">"'Version_"" v=""9.4"" /&gt;_x000D_
  &lt;param n=""maxReportCols"" v=""9"" /&gt;_x000D_
  &lt;fids n=""SAS Report - SCR_MCR_DIST_CNTRY.srx"" v=""0"" /&gt;_x000D_
  &lt;ExcelXMLOptions AdjColWidths=""True"" RowOpt=""InsertEntire"" ColOpt=""InsertCells"" /&gt;_x000D_
&lt;/ContentDefinition&gt;'"</definedName>
    <definedName name="_AMO_ContentDefinition_885798257" hidden="1">"'Partitions:9'"</definedName>
    <definedName name="_AMO_ContentDefinition_885798257.0" hidden="1">"'&lt;ContentDefinition name=""SAS Report - gwp_nl_lob_cntry.srx"" rsid=""885798257"" type=""Report"" format=""ReportXml"" imgfmt=""ActiveX"" created=""09/25/2018 15:36:27"" modifed=""10/29/2018 14:39:40"" user=""Brian Looney"" apply=""False"" css=""C:\Pro'"</definedName>
    <definedName name="_AMO_ContentDefinition_885798257.1" hidden="1">"'gram Files (x86)\SASHome\x86\SASAddinforMicrosoftOffice\7.1\Styles\AMODefault.css"" range=""SAS_Report___gwp_nl_lob_cntry_srx"" auto=""False"" xTime=""00:00:00.2656267"" rTime=""00:00:00.5312534"" bgnew=""False"" nFmt=""False"" grphSet=""True"" im'"</definedName>
    <definedName name="_AMO_ContentDefinition_885798257.2" hidden="1">"'gY=""0"" imgX=""0"" redirect=""False""&gt;_x000D_
  &lt;files&gt;\\eivpr-fs01\profilesvdi$\RES_LooneyBr\Documents\My SAS Files\Add-In for Microsoft Office\_SOA_LocalReport_335844571\SAS Report - gwp_nl_lob_cntry.srx&lt;/files&gt;_x000D_
  &lt;parents /&gt;_x000D_
  &lt;children /&gt;_x000D_
  &lt;param '"</definedName>
    <definedName name="_AMO_ContentDefinition_885798257.3" hidden="1">"'n=""DisplayName"" v=""SAS Report - gwp_nl_lob_cntry.srx"" /&gt;_x000D_
  &lt;param n=""DisplayType"" v=""Report"" /&gt;_x000D_
  &lt;param n=""AMO_Version"" v=""7.1"" /&gt;_x000D_
  &lt;param n=""AMO_UniqueID"" v="""" /&gt;_x000D_
  &lt;param n=""AMO_ReportName"" v=""SAS Report - gwp_nl_lob_cntry.'"</definedName>
    <definedName name="_AMO_ContentDefinition_88579825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gwp_nl_lob_cntry.srx&amp;lt;/Name&amp;gt;&amp;#xD;&amp;'"</definedName>
    <definedName name="_AMO_ContentDefinition_88579825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gwp_nl_lob_cntry.srx&amp;lt;/FullPath&amp;gt;&amp;#xD;&amp;#xA;&amp;lt'"</definedName>
    <definedName name="_AMO_ContentDefinition_885798257.6" hidden="1">"';/DNA&amp;gt;"" /&gt;_x000D_
  &lt;param n=""AMO_PromptXml"" v="""" /&gt;_x000D_
  &lt;param n=""HasPrompts"" v=""False"" /&gt;_x000D_
  &lt;param n=""AMO_LocalPath"" v=""R:\St-Team\Ad-hoc and recurring\Risk Report\SAS Output Reports\SAS Report - gwp_nl_lob_cntry.srx"" /&gt;_x000D_
  &lt;param n=""Cl'"</definedName>
    <definedName name="_AMO_ContentDefinition_88579825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85798257.8" hidden="1">"'9.4"" /&gt;_x000D_
  &lt;param n=""maxReportCols"" v=""14"" /&gt;_x000D_
  &lt;fids n=""SAS Report - gwp_nl_lob_cntry.srx"" v=""0"" /&gt;_x000D_
  &lt;ExcelXMLOptions AdjColWidths=""True"" RowOpt=""InsertEntire"" ColOpt=""InsertCells"" /&gt;_x000D_
&lt;/ContentDefinition&gt;'"</definedName>
    <definedName name="_AMO_ContentDefinition_895249504" hidden="1">"'Partitions:9'"</definedName>
    <definedName name="_AMO_ContentDefinition_895249504.0" hidden="1">"'&lt;ContentDefinition name=""SAS Report - GWP Concentration.srx"" rsid=""895249504"" type=""Report"" format=""ReportXml"" imgfmt=""ActiveX"" created=""09/25/2018 10:18:44"" modifed=""10/29/2018 14:39:53"" user=""Brian Looney"" apply=""False"" css=""C:\Pr'"</definedName>
    <definedName name="_AMO_ContentDefinition_895249504.1" hidden="1">"'ogram Files (x86)\SASHome\x86\SASAddinforMicrosoftOffice\7.1\Styles\AMODefault.css"" range=""SAS_Report___GWP_Concentration_s_2"" auto=""False"" xTime=""00:00:00.2656267"" rTime=""00:00:00.4531279"" bgnew=""False"" nFmt=""False"" grphSet=""True"" '"</definedName>
    <definedName name="_AMO_ContentDefinition_895249504.2" hidden="1">"'imgY=""0"" imgX=""0"" redirect=""False""&gt;_x000D_
  &lt;files&gt;\\eivpr-fs01\profilesvdi$\RES_LooneyBr\Documents\My SAS Files\Add-In for Microsoft Office\_SOA_LocalReport_235751601\SAS Report - GWP Concentration.srx&lt;/files&gt;_x000D_
  &lt;parents /&gt;_x000D_
  &lt;children /&gt;_x000D_
  &lt;par'"</definedName>
    <definedName name="_AMO_ContentDefinition_895249504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895249504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895249504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895249504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895249504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895249504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916471313" hidden="1">"'Partitions:9'"</definedName>
    <definedName name="_AMO_ContentDefinition_916471313.0" hidden="1">"'&lt;ContentDefinition name=""SAS Report - Reins part L.srx"" rsid=""916471313"" type=""Report"" format=""ReportXml"" imgfmt=""ActiveX"" created=""09/25/2018 10:02:25"" modifed=""10/29/2018 14:40:38"" user=""Brian Looney"" apply=""False"" css=""C:\Program'"</definedName>
    <definedName name="_AMO_ContentDefinition_916471313.1" hidden="1">"' Files (x86)\SASHome\x86\SASAddinforMicrosoftOffice\7.1\Styles\AMODefault.css"" range=""SAS_Report___Reins_part_L_srx"" auto=""False"" xTime=""00:00:00.2343765"" rTime=""00:00:00.4843781"" bgnew=""False"" nFmt=""False"" grphSet=""True"" imgY=""0"" '"</definedName>
    <definedName name="_AMO_ContentDefinition_916471313.2" hidden="1">"'imgX=""0"" redirect=""False""&gt;_x000D_
  &lt;files&gt;\\eivpr-fs01\profilesvdi$\RES_LooneyBr\Documents\My SAS Files\Add-In for Microsoft Office\_SOA_LocalReport_204452691\SAS Report - Reins part L.srx&lt;/files&gt;_x000D_
  &lt;parents /&gt;_x000D_
  &lt;children /&gt;_x000D_
  &lt;param n=""DisplayNa'"</definedName>
    <definedName name="_AMO_ContentDefinition_916471313.3" hidden="1">"'me"" v=""SAS Report - Reins part L.srx"" /&gt;_x000D_
  &lt;param n=""DisplayType"" v=""Report"" /&gt;_x000D_
  &lt;param n=""AMO_Version"" v=""7.1"" /&gt;_x000D_
  &lt;param n=""AMO_UniqueID"" v="""" /&gt;_x000D_
  &lt;param n=""AMO_ReportName"" v=""SAS Report - Reins part L.srx"" /&gt;_x000D_
  &lt;param n'"</definedName>
    <definedName name="_AMO_ContentDefinition_916471313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Reins part L.srx&amp;lt;/Name&amp;gt;&amp;#xD;&amp;#xA;  &amp;lt;Version&amp;gt;0&amp;l'"</definedName>
    <definedName name="_AMO_ContentDefinition_916471313.5" hidden="1">"'t;/Version&amp;gt;&amp;#xD;&amp;#xA;  &amp;lt;Assembly /&amp;gt;&amp;#xD;&amp;#xA;  &amp;lt;Factory /&amp;gt;&amp;#xD;&amp;#xA;  &amp;lt;FullPath&amp;gt;R:\St-Team\Ad-hoc and recurring\Risk Report\SAS Output Reports\SAS Report - Reins part L.srx&amp;lt;/FullPath&amp;gt;&amp;#xD;&amp;#xA;&amp;lt;/DNA&amp;gt;"" /&gt;_x000D_
  &lt;param n='"</definedName>
    <definedName name="_AMO_ContentDefinition_916471313.6" hidden="1">"'""AMO_PromptXml"" v="""" /&gt;_x000D_
  &lt;param n=""HasPrompts"" v=""False"" /&gt;_x000D_
  &lt;param n=""AMO_LocalPath"" v=""R:\St-Team\Ad-hoc and recurring\Risk Report\SAS Output Reports\SAS Report - Reins part L.srx"" /&gt;_x000D_
  &lt;param n=""ClassName"" v=""SAS.OfficeAddin.Re'"</definedName>
    <definedName name="_AMO_ContentDefinition_916471313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916471313.8" hidden="1">"'tCols"" v=""6"" /&gt;_x000D_
  &lt;fids n=""SAS Report - Reins part L.srx"" v=""0"" /&gt;_x000D_
  &lt;ExcelXMLOptions AdjColWidths=""False"" RowOpt=""InsertEntire"" ColOpt=""InsertCells"" /&gt;_x000D_
&lt;/ContentDefinition&gt;'"</definedName>
    <definedName name="_AMO_ContentDefinition_979975409" hidden="1">"'Partitions:9'"</definedName>
    <definedName name="_AMO_ContentDefinition_979975409.0" hidden="1">"'&lt;ContentDefinition name=""SAS Report - TOP3_NONLIFE_LOB.srx"" rsid=""979975409"" type=""Report"" format=""ReportXml"" imgfmt=""ActiveX"" created=""09/25/2018 15:36:51"" modifed=""10/29/2018 14:39:44"" user=""Brian Looney"" apply=""False"" css=""C:\Pro'"</definedName>
    <definedName name="_AMO_ContentDefinition_979975409.1" hidden="1">"'gram Files (x86)\SASHome\x86\SASAddinforMicrosoftOffice\7.1\Styles\AMODefault.css"" range=""SAS_Report___TOP3_NONLIFE_LOB_srx"" auto=""False"" xTime=""00:00:00.2343765"" rTime=""00:00:00.5625036"" bgnew=""False"" nFmt=""False"" grphSet=""True"" im'"</definedName>
    <definedName name="_AMO_ContentDefinition_979975409.2" hidden="1">"'gY=""0"" imgX=""0"" redirect=""False""&gt;_x000D_
  &lt;files&gt;\\eivpr-fs01\profilesvdi$\RES_LooneyBr\Documents\My SAS Files\Add-In for Microsoft Office\_SOA_LocalReport_706226627\SAS Report - TOP3_NONLIFE_LOB.srx&lt;/files&gt;_x000D_
  &lt;parents /&gt;_x000D_
  &lt;children /&gt;_x000D_
  &lt;param '"</definedName>
    <definedName name="_AMO_ContentDefinition_979975409.3" hidden="1">"'n=""DisplayName"" v=""SAS Report - TOP3_NONLIFE_LOB.srx"" /&gt;_x000D_
  &lt;param n=""DisplayType"" v=""Report"" /&gt;_x000D_
  &lt;param n=""AMO_Version"" v=""7.1"" /&gt;_x000D_
  &lt;param n=""AMO_UniqueID"" v="""" /&gt;_x000D_
  &lt;param n=""AMO_ReportName"" v=""SAS Report - TOP3_NONLIFE_LOB.'"</definedName>
    <definedName name="_AMO_ContentDefinition_979975409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TOP3_NONLIFE_LOB.srx&amp;lt;/Name&amp;gt;&amp;#xD;&amp;'"</definedName>
    <definedName name="_AMO_ContentDefinition_979975409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TOP3_NONLIFE_LOB.srx&amp;lt;/FullPath&amp;gt;&amp;#xD;&amp;#xA;&amp;lt'"</definedName>
    <definedName name="_AMO_ContentDefinition_979975409.6" hidden="1">"';/DNA&amp;gt;"" /&gt;_x000D_
  &lt;param n=""AMO_PromptXml"" v="""" /&gt;_x000D_
  &lt;param n=""HasPrompts"" v=""False"" /&gt;_x000D_
  &lt;param n=""AMO_LocalPath"" v=""R:\St-Team\Ad-hoc and recurring\Risk Report\SAS Output Reports\SAS Report - TOP3_NONLIFE_LOB.srx"" /&gt;_x000D_
  &lt;param n=""Cl'"</definedName>
    <definedName name="_AMO_ContentDefinition_979975409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979975409.8" hidden="1">"'9.4"" /&gt;_x000D_
  &lt;param n=""maxReportCols"" v=""33"" /&gt;_x000D_
  &lt;fids n=""SAS Report - TOP3_NONLIFE_LOB.srx"" v=""0"" /&gt;_x000D_
  &lt;ExcelXMLOptions AdjColWidths=""True"" RowOpt=""InsertEntire"" ColOpt=""InsertCells"" /&gt;_x000D_
&lt;/ContentDefinition&gt;'"</definedName>
    <definedName name="_AMO_ContentLocation_117832836_ROM_F0.SEC2.Tabulate_1.SEC1.BDY.Cross_tabular_summary_report_Table_1" hidden="1">"'Partitions:2'"</definedName>
    <definedName name="_AMO_ContentLocation_117832836_ROM_F0.SEC2.Tabulate_1.SEC1.BDY.Cross_tabular_summary_report_Table_1.0" hidden="1">"'&lt;ContentLocation path=""F0.SEC2.Tabulate_1.SEC1.BDY.Cross_tabular_summary_report_Table_1"" rsid=""117832836"" tag=""ROM"" fid=""0""&gt;_x000D_
  &lt;param n=""_NumRows"" v=""9"" /&gt;_x000D_
  &lt;param n=""_NumCols"" v=""3"" /&gt;_x000D_
  &lt;param n=""tableSig"" v=""R:R=9:C=3:FCR=2:'"</definedName>
    <definedName name="_AMO_ContentLocation_117832836_ROM_F0.SEC2.Tabulate_1.SEC1.BDY.Cross_tabular_summary_report_Table_1.1" hidden="1">"'FCC=3:RSP.1=1,H,2"" /&gt;_x000D_
  &lt;param n=""leftMargin"" v=""0"" /&gt;_x000D_
&lt;/ContentLocation&gt;'"</definedName>
    <definedName name="_AMO_ContentLocation_117832836_ROM_F0.SEC2.Tabulate_1.SEC1.FTR.TXT1" hidden="1">"'&lt;ContentLocation path=""F0.SEC2.Tabulate_1.SEC1.FTR.TXT1"" rsid=""117832836"" tag=""ROM"" fid=""0""&gt;_x000D_
  &lt;param n=""_NumRows"" v=""1"" /&gt;_x000D_
  &lt;param n=""_NumCols"" v=""3"" /&gt;_x000D_
&lt;/ContentLocation&gt;'"</definedName>
    <definedName name="_AMO_ContentLocation_117832836_ROM_F0.SEC2.Tabulate_1.SEC1.HDR.TXT1" hidden="1">"'&lt;ContentLocation path=""F0.SEC2.Tabulate_1.SEC1.HDR.TXT1"" rsid=""117832836"" tag=""ROM"" fid=""0""&gt;_x000D_
  &lt;param n=""_NumRows"" v=""1"" /&gt;_x000D_
  &lt;param n=""_NumCols"" v=""3"" /&gt;_x000D_
&lt;/ContentLocation&gt;'"</definedName>
    <definedName name="_AMO_ContentLocation_118566831_ROM_F0.SEC2.Tabulate_1.SEC1.BDY.Cross_tabular_summary_report_Table_1" hidden="1">"'Partitions:2'"</definedName>
    <definedName name="_AMO_ContentLocation_118566831_ROM_F0.SEC2.Tabulate_1.SEC1.BDY.Cross_tabular_summary_report_Table_1.0" hidden="1">"'&lt;ContentLocation path=""F0.SEC2.Tabulate_1.SEC1.BDY.Cross_tabular_summary_report_Table_1"" rsid=""118566831"" tag=""ROM"" fid=""0""&gt;_x000D_
  &lt;param n=""_NumRows"" v=""3"" /&gt;_x000D_
  &lt;param n=""_NumCols"" v=""5"" /&gt;_x000D_
  &lt;param n=""tableSig"" v=""R:R=3:C=5:FCR=2:'"</definedName>
    <definedName name="_AMO_ContentLocation_118566831_ROM_F0.SEC2.Tabulate_1.SEC1.BDY.Cross_tabular_summary_report_Table_1.1" hidden="1">"'FCC=3:RSP.1=1,H,2"" /&gt;_x000D_
  &lt;param n=""leftMargin"" v=""0"" /&gt;_x000D_
&lt;/ContentLocation&gt;'"</definedName>
    <definedName name="_AMO_ContentLocation_118566831_ROM_F0.SEC2.Tabulate_1.SEC1.FTR.TXT1" hidden="1">"'&lt;ContentLocation path=""F0.SEC2.Tabulate_1.SEC1.FTR.TXT1"" rsid=""118566831"" tag=""ROM"" fid=""0""&gt;_x000D_
  &lt;param n=""_NumRows"" v=""1"" /&gt;_x000D_
  &lt;param n=""_NumCols"" v=""5"" /&gt;_x000D_
&lt;/ContentLocation&gt;'"</definedName>
    <definedName name="_AMO_ContentLocation_118566831_ROM_F0.SEC2.Tabulate_1.SEC1.HDR.TXT1" hidden="1">"'&lt;ContentLocation path=""F0.SEC2.Tabulate_1.SEC1.HDR.TXT1"" rsid=""118566831"" tag=""ROM"" fid=""0""&gt;_x000D_
  &lt;param n=""_NumRows"" v=""1"" /&gt;_x000D_
  &lt;param n=""_NumCols"" v=""5"" /&gt;_x000D_
&lt;/ContentLocation&gt;'"</definedName>
    <definedName name="_AMO_ContentLocation_121281308_ROM_F0.SEC2.Means_1.SEC1.HDR.TXT1" hidden="1">"'&lt;ContentLocation path=""F0.SEC2.Means_1.SEC1.HDR.TXT1"" rsid=""121281308"" tag=""ROM"" fid=""0""&gt;_x000D_
  &lt;param n=""_NumRows"" v=""1"" /&gt;_x000D_
  &lt;param n=""_NumCols"" v=""6"" /&gt;_x000D_
&lt;/ContentLocation&gt;'"</definedName>
    <definedName name="_AMO_ContentLocation_121281308_ROM_F0.SEC2.Means_1.SEC1.HDR.TXT2" hidden="1">"'&lt;ContentLocation path=""F0.SEC2.Means_1.SEC1.HDR.TXT2"" rsid=""121281308"" tag=""ROM"" fid=""0""&gt;_x000D_
  &lt;param n=""_NumRows"" v=""1"" /&gt;_x000D_
  &lt;param n=""_NumCols"" v=""6"" /&gt;_x000D_
&lt;/ContentLocation&gt;'"</definedName>
    <definedName name="_AMO_ContentLocation_121281308_ROM_F0.SEC2.Means_1.SEC1.SEC2.BDY.Summary_statistics" hidden="1">"'Partitions:2'"</definedName>
    <definedName name="_AMO_ContentLocation_121281308_ROM_F0.SEC2.Means_1.SEC1.SEC2.BDY.Summary_statistics.0" hidden="1">"'&lt;ContentLocation path=""F0.SEC2.Means_1.SEC1.SEC2.BDY.Summary_statistics"" rsid=""121281308"" tag=""ROM"" fid=""0""&gt;_x000D_
  &lt;param n=""_NumRows"" v=""32"" /&gt;_x000D_
  &lt;param n=""_NumCols"" v=""4"" /&gt;_x000D_
  &lt;param n=""tableSig"" v=""R:R=32:C=4:FCR=3:FCC=1:RSP.1=1,'"</definedName>
    <definedName name="_AMO_ContentLocation_121281308_ROM_F0.SEC2.Means_1.SEC1.SEC2.BDY.Summary_statistics.1" hidden="1">"'H,4"" /&gt;_x000D_
  &lt;param n=""leftMargin"" v=""0"" /&gt;_x000D_
&lt;/ContentLocation&gt;'"</definedName>
    <definedName name="_AMO_ContentLocation_121281308_ROM_F0.SEC2.Means_1.SEC1.SEC2.FTR.TXT1" hidden="1">"'&lt;ContentLocation path=""F0.SEC2.Means_1.SEC1.SEC2.FTR.TXT1"" rsid=""121281308"" tag=""ROM"" fid=""0""&gt;_x000D_
  &lt;param n=""_NumRows"" v=""1"" /&gt;_x000D_
  &lt;param n=""_NumCols"" v=""6"" /&gt;_x000D_
&lt;/ContentLocation&gt;'"</definedName>
    <definedName name="_AMO_ContentLocation_121281308_ROM_F0.SEC2.Means_1.SEC1.SEC2.HDR.TXT1" hidden="1">"'&lt;ContentLocation path=""F0.SEC2.Means_1.SEC1.SEC2.HDR.TXT1"" rsid=""121281308"" tag=""ROM"" fid=""0""&gt;_x000D_
  &lt;param n=""_NumRows"" v=""1"" /&gt;_x000D_
  &lt;param n=""_NumCols"" v=""6"" /&gt;_x000D_
&lt;/ContentLocation&gt;'"</definedName>
    <definedName name="_AMO_ContentLocation_145507589_ROM_F0.SEC2.Means_1.SEC1.HDR.TXT1" hidden="1">"'&lt;ContentLocation path=""F0.SEC2.Means_1.SEC1.HDR.TXT1"" rsid=""145507589"" tag=""ROM"" fid=""0""&gt;_x000D_
  &lt;param n=""_NumRows"" v=""1"" /&gt;_x000D_
  &lt;param n=""_NumCols"" v=""4"" /&gt;_x000D_
&lt;/ContentLocation&gt;'"</definedName>
    <definedName name="_AMO_ContentLocation_145507589_ROM_F0.SEC2.Means_1.SEC1.HDR.TXT2" hidden="1">"'&lt;ContentLocation path=""F0.SEC2.Means_1.SEC1.HDR.TXT2"" rsid=""145507589"" tag=""ROM"" fid=""0""&gt;_x000D_
  &lt;param n=""_NumRows"" v=""1"" /&gt;_x000D_
  &lt;param n=""_NumCols"" v=""4"" /&gt;_x000D_
&lt;/ContentLocation&gt;'"</definedName>
    <definedName name="_AMO_ContentLocation_145507589_ROM_F0.SEC2.Means_1.SEC1.SEC2.BDY.Summary_statistics" hidden="1">"'Partitions:2'"</definedName>
    <definedName name="_AMO_ContentLocation_145507589_ROM_F0.SEC2.Means_1.SEC1.SEC2.BDY.Summary_statistics.0" hidden="1">"'&lt;ContentLocation path=""F0.SEC2.Means_1.SEC1.SEC2.BDY.Summary_statistics"" rsid=""145507589"" tag=""ROM"" fid=""0""&gt;_x000D_
  &lt;param n=""_NumRows"" v=""33"" /&gt;_x000D_
  &lt;param n=""_NumCols"" v=""4"" /&gt;_x000D_
  &lt;param n=""tableSig"" v=""R:R=33:C=4:FCR=3:FCC=1:RSP.1=1,'"</definedName>
    <definedName name="_AMO_ContentLocation_145507589_ROM_F0.SEC2.Means_1.SEC1.SEC2.BDY.Summary_statistics.1" hidden="1">"'H,4"" /&gt;_x000D_
  &lt;param n=""leftMargin"" v=""0"" /&gt;_x000D_
&lt;/ContentLocation&gt;'"</definedName>
    <definedName name="_AMO_ContentLocation_145507589_ROM_F0.SEC2.Means_1.SEC1.SEC2.FTR.TXT1" hidden="1">"'&lt;ContentLocation path=""F0.SEC2.Means_1.SEC1.SEC2.FTR.TXT1"" rsid=""145507589"" tag=""ROM"" fid=""0""&gt;_x000D_
  &lt;param n=""_NumRows"" v=""1"" /&gt;_x000D_
  &lt;param n=""_NumCols"" v=""4"" /&gt;_x000D_
&lt;/ContentLocation&gt;'"</definedName>
    <definedName name="_AMO_ContentLocation_145507589_ROM_F0.SEC2.Means_1.SEC1.SEC2.HDR.TXT1" hidden="1">"'&lt;ContentLocation path=""F0.SEC2.Means_1.SEC1.SEC2.HDR.TXT1"" rsid=""145507589"" tag=""ROM"" fid=""0""&gt;_x000D_
  &lt;param n=""_NumRows"" v=""2"" /&gt;_x000D_
  &lt;param n=""_NumCols"" v=""4"" /&gt;_x000D_
&lt;/ContentLocation&gt;'"</definedName>
    <definedName name="_AMO_ContentLocation_181579765_ROM_F0.SEC2.Tabulate_1.SEC1.BDY.Cross_tabular_summary_report_Table_1" hidden="1">"'Partitions:2'"</definedName>
    <definedName name="_AMO_ContentLocation_181579765_ROM_F0.SEC2.Tabulate_1.SEC1.BDY.Cross_tabular_summary_report_Table_1.0" hidden="1">"'&lt;ContentLocation path=""F0.SEC2.Tabulate_1.SEC1.BDY.Cross_tabular_summary_report_Table_1"" rsid=""181579765"" tag=""ROM"" fid=""0""&gt;_x000D_
  &lt;param n=""_NumRows"" v=""41"" /&gt;_x000D_
  &lt;param n=""_NumCols"" v=""30"" /&gt;_x000D_
  &lt;param n=""tableSig"" v=""R:R=41:C=30:FCR'"</definedName>
    <definedName name="_AMO_ContentLocation_181579765_ROM_F0.SEC2.Tabulate_1.SEC1.BDY.Cross_tabular_summary_report_Table_1.1" hidden="1">"'=3:FCC=2:RSP.1=1,V,2;2,H,29"" /&gt;_x000D_
  &lt;param n=""leftMargin"" v=""0"" /&gt;_x000D_
&lt;/ContentLocation&gt;'"</definedName>
    <definedName name="_AMO_ContentLocation_181579765_ROM_F0.SEC2.Tabulate_1.SEC1.FTR.TXT1" hidden="1">"'&lt;ContentLocation path=""F0.SEC2.Tabulate_1.SEC1.FTR.TXT1"" rsid=""181579765"" tag=""ROM"" fid=""0""&gt;_x000D_
  &lt;param n=""_NumRows"" v=""1"" /&gt;_x000D_
  &lt;param n=""_NumCols"" v=""30"" /&gt;_x000D_
&lt;/ContentLocation&gt;'"</definedName>
    <definedName name="_AMO_ContentLocation_181579765_ROM_F0.SEC2.Tabulate_1.SEC1.HDR.TXT1" hidden="1">"'&lt;ContentLocation path=""F0.SEC2.Tabulate_1.SEC1.HDR.TXT1"" rsid=""181579765"" tag=""ROM"" fid=""0""&gt;_x000D_
  &lt;param n=""_NumRows"" v=""1"" /&gt;_x000D_
  &lt;param n=""_NumCols"" v=""30"" /&gt;_x000D_
&lt;/ContentLocation&gt;'"</definedName>
    <definedName name="_AMO_ContentLocation_218361558_ROM_F0.SEC2.Tabulate_1.SEC1.BDY.Cross_tabular_summary_report_Table_1" hidden="1">"'Partitions:2'"</definedName>
    <definedName name="_AMO_ContentLocation_218361558_ROM_F0.SEC2.Tabulate_1.SEC1.BDY.Cross_tabular_summary_report_Table_1.0" hidden="1">"'&lt;ContentLocation path=""F0.SEC2.Tabulate_1.SEC1.BDY.Cross_tabular_summary_report_Table_1"" rsid=""218361558"" tag=""ROM"" fid=""0""&gt;_x000D_
  &lt;param n=""_NumRows"" v=""4"" /&gt;_x000D_
  &lt;param n=""_NumCols"" v=""5"" /&gt;_x000D_
  &lt;param n=""tableSig"" v=""R:R=4:C=5:FCR=2:'"</definedName>
    <definedName name="_AMO_ContentLocation_218361558_ROM_F0.SEC2.Tabulate_1.SEC1.BDY.Cross_tabular_summary_report_Table_1.1" hidden="1">"'FCC=3:RSP.1=1,H,2"" /&gt;_x000D_
  &lt;param n=""leftMargin"" v=""0"" /&gt;_x000D_
&lt;/ContentLocation&gt;'"</definedName>
    <definedName name="_AMO_ContentLocation_218361558_ROM_F0.SEC2.Tabulate_1.SEC1.FTR.TXT1" hidden="1">"'&lt;ContentLocation path=""F0.SEC2.Tabulate_1.SEC1.FTR.TXT1"" rsid=""218361558"" tag=""ROM"" fid=""0""&gt;_x000D_
  &lt;param n=""_NumRows"" v=""1"" /&gt;_x000D_
  &lt;param n=""_NumCols"" v=""5"" /&gt;_x000D_
&lt;/ContentLocation&gt;'"</definedName>
    <definedName name="_AMO_ContentLocation_218361558_ROM_F0.SEC2.Tabulate_1.SEC1.HDR.TXT1" hidden="1">"'&lt;ContentLocation path=""F0.SEC2.Tabulate_1.SEC1.HDR.TXT1"" rsid=""218361558"" tag=""ROM"" fid=""0""&gt;_x000D_
  &lt;param n=""_NumRows"" v=""1"" /&gt;_x000D_
  &lt;param n=""_NumCols"" v=""5"" /&gt;_x000D_
&lt;/ContentLocation&gt;'"</definedName>
    <definedName name="_AMO_ContentLocation_24716504_ROM_F0.SEC2.Tabulate_1.SEC1.BDY.Cross_tabular_summary_report_Table_1" hidden="1">"'Partitions:2'"</definedName>
    <definedName name="_AMO_ContentLocation_24716504_ROM_F0.SEC2.Tabulate_1.SEC1.BDY.Cross_tabular_summary_report_Table_1.0" hidden="1">"'&lt;ContentLocation path=""F0.SEC2.Tabulate_1.SEC1.BDY.Cross_tabular_summary_report_Table_1"" rsid=""24716504"" tag=""ROM"" fid=""0""&gt;_x000D_
  &lt;param n=""_NumRows"" v=""34"" /&gt;_x000D_
  &lt;param n=""_NumCols"" v=""10"" /&gt;_x000D_
  &lt;param n=""tableSig"" v=""R:R=34:C=10:FCR='"</definedName>
    <definedName name="_AMO_ContentLocation_24716504_ROM_F0.SEC2.Tabulate_1.SEC1.BDY.Cross_tabular_summary_report_Table_1.1" hidden="1">"'4:FCC=3:RSP.1=1,H,2;1,V,3;3,H,8"" /&gt;_x000D_
  &lt;param n=""leftMargin"" v=""0"" /&gt;_x000D_
&lt;/ContentLocation&gt;'"</definedName>
    <definedName name="_AMO_ContentLocation_24716504_ROM_F0.SEC2.Tabulate_1.SEC1.FTR.TXT1" hidden="1">"'&lt;ContentLocation path=""F0.SEC2.Tabulate_1.SEC1.FTR.TXT1"" rsid=""24716504"" tag=""ROM"" fid=""0""&gt;_x000D_
  &lt;param n=""_NumRows"" v=""1"" /&gt;_x000D_
  &lt;param n=""_NumCols"" v=""10"" /&gt;_x000D_
&lt;/ContentLocation&gt;'"</definedName>
    <definedName name="_AMO_ContentLocation_24716504_ROM_F0.SEC2.Tabulate_1.SEC1.HDR.TXT1" hidden="1">"'&lt;ContentLocation path=""F0.SEC2.Tabulate_1.SEC1.HDR.TXT1"" rsid=""24716504"" tag=""ROM"" fid=""0""&gt;_x000D_
  &lt;param n=""_NumRows"" v=""1"" /&gt;_x000D_
  &lt;param n=""_NumCols"" v=""10"" /&gt;_x000D_
&lt;/ContentLocation&gt;'"</definedName>
    <definedName name="_AMO_ContentLocation_313062606_ROM_F0.SEC2.Tabulate_1.SEC1.BDY.Cross_tabular_summary_report_Table_1" hidden="1">"'Partitions:2'"</definedName>
    <definedName name="_AMO_ContentLocation_313062606_ROM_F0.SEC2.Tabulate_1.SEC1.BDY.Cross_tabular_summary_report_Table_1.0" hidden="1">"'&lt;ContentLocation path=""F0.SEC2.Tabulate_1.SEC1.BDY.Cross_tabular_summary_report_Table_1"" rsid=""313062606"" tag=""ROM"" fid=""0""&gt;_x000D_
  &lt;param n=""_NumRows"" v=""33"" /&gt;_x000D_
  &lt;param n=""_NumCols"" v=""10"" /&gt;_x000D_
  &lt;param n=""tableSig"" v=""R:R=33:C=10:FCR'"</definedName>
    <definedName name="_AMO_ContentLocation_313062606_ROM_F0.SEC2.Tabulate_1.SEC1.BDY.Cross_tabular_summary_report_Table_1.1" hidden="1">"'=2:FCC=3:RSP.1=1,H,2"" /&gt;_x000D_
  &lt;param n=""leftMargin"" v=""0"" /&gt;_x000D_
&lt;/ContentLocation&gt;'"</definedName>
    <definedName name="_AMO_ContentLocation_313062606_ROM_F0.SEC2.Tabulate_1.SEC1.FTR.TXT1" hidden="1">"'&lt;ContentLocation path=""F0.SEC2.Tabulate_1.SEC1.FTR.TXT1"" rsid=""313062606"" tag=""ROM"" fid=""0""&gt;_x000D_
  &lt;param n=""_NumRows"" v=""1"" /&gt;_x000D_
  &lt;param n=""_NumCols"" v=""10"" /&gt;_x000D_
&lt;/ContentLocation&gt;'"</definedName>
    <definedName name="_AMO_ContentLocation_313062606_ROM_F0.SEC2.Tabulate_1.SEC1.HDR.TXT1" hidden="1">"'&lt;ContentLocation path=""F0.SEC2.Tabulate_1.SEC1.HDR.TXT1"" rsid=""313062606"" tag=""ROM"" fid=""0""&gt;_x000D_
  &lt;param n=""_NumRows"" v=""1"" /&gt;_x000D_
  &lt;param n=""_NumCols"" v=""10"" /&gt;_x000D_
&lt;/ContentLocation&gt;'"</definedName>
    <definedName name="_AMO_ContentLocation_331462999_ROM_F0.SEC2.Tabulate_1.SEC1.BDY.Cross_tabular_summary_report_Table_1" hidden="1">"'Partitions:2'"</definedName>
    <definedName name="_AMO_ContentLocation_331462999_ROM_F0.SEC2.Tabulate_1.SEC1.BDY.Cross_tabular_summary_report_Table_1.0" hidden="1">"'&lt;ContentLocation path=""F0.SEC2.Tabulate_1.SEC1.BDY.Cross_tabular_summary_report_Table_1"" rsid=""331462999"" tag=""ROM"" fid=""0""&gt;_x000D_
  &lt;param n=""_NumRows"" v=""3"" /&gt;_x000D_
  &lt;param n=""_NumCols"" v=""5"" /&gt;_x000D_
  &lt;param n=""tableSig"" v=""R:R=3:C=5:FCR=2:'"</definedName>
    <definedName name="_AMO_ContentLocation_331462999_ROM_F0.SEC2.Tabulate_1.SEC1.BDY.Cross_tabular_summary_report_Table_1.1" hidden="1">"'FCC=3:RSP.1=1,H,2"" /&gt;_x000D_
  &lt;param n=""leftMargin"" v=""0"" /&gt;_x000D_
&lt;/ContentLocation&gt;'"</definedName>
    <definedName name="_AMO_ContentLocation_331462999_ROM_F0.SEC2.Tabulate_1.SEC1.FTR.TXT1" hidden="1">"'&lt;ContentLocation path=""F0.SEC2.Tabulate_1.SEC1.FTR.TXT1"" rsid=""331462999"" tag=""ROM"" fid=""0""&gt;_x000D_
  &lt;param n=""_NumRows"" v=""1"" /&gt;_x000D_
  &lt;param n=""_NumCols"" v=""5"" /&gt;_x000D_
&lt;/ContentLocation&gt;'"</definedName>
    <definedName name="_AMO_ContentLocation_331462999_ROM_F0.SEC2.Tabulate_1.SEC1.HDR.TXT1" hidden="1">"'&lt;ContentLocation path=""F0.SEC2.Tabulate_1.SEC1.HDR.TXT1"" rsid=""331462999"" tag=""ROM"" fid=""0""&gt;_x000D_
  &lt;param n=""_NumRows"" v=""1"" /&gt;_x000D_
  &lt;param n=""_NumCols"" v=""5"" /&gt;_x000D_
&lt;/ContentLocation&gt;'"</definedName>
    <definedName name="_AMO_ContentLocation_341643897_ROM_F0.SEC2.Tabulate_1.SEC1.BDY.Cross_tabular_summary_report_Table_1" hidden="1">"'Partitions:2'"</definedName>
    <definedName name="_AMO_ContentLocation_341643897_ROM_F0.SEC2.Tabulate_1.SEC1.BDY.Cross_tabular_summary_report_Table_1.0" hidden="1">"'&lt;ContentLocation path=""F0.SEC2.Tabulate_1.SEC1.BDY.Cross_tabular_summary_report_Table_1"" rsid=""341643897"" tag=""ROM"" fid=""0""&gt;_x000D_
  &lt;param n=""_NumRows"" v=""4"" /&gt;_x000D_
  &lt;param n=""_NumCols"" v=""5"" /&gt;_x000D_
  &lt;param n=""tableSig"" v=""R:R=4:C=5:FCR=2:'"</definedName>
    <definedName name="_AMO_ContentLocation_341643897_ROM_F0.SEC2.Tabulate_1.SEC1.BDY.Cross_tabular_summary_report_Table_1.1" hidden="1">"'FCC=3:RSP.1=1,H,2"" /&gt;_x000D_
  &lt;param n=""leftMargin"" v=""0"" /&gt;_x000D_
&lt;/ContentLocation&gt;'"</definedName>
    <definedName name="_AMO_ContentLocation_341643897_ROM_F0.SEC2.Tabulate_1.SEC1.FTR.TXT1" hidden="1">"'&lt;ContentLocation path=""F0.SEC2.Tabulate_1.SEC1.FTR.TXT1"" rsid=""341643897"" tag=""ROM"" fid=""0""&gt;_x000D_
  &lt;param n=""_NumRows"" v=""1"" /&gt;_x000D_
  &lt;param n=""_NumCols"" v=""5"" /&gt;_x000D_
&lt;/ContentLocation&gt;'"</definedName>
    <definedName name="_AMO_ContentLocation_341643897_ROM_F0.SEC2.Tabulate_1.SEC1.HDR.TXT1" hidden="1">"'&lt;ContentLocation path=""F0.SEC2.Tabulate_1.SEC1.HDR.TXT1"" rsid=""341643897"" tag=""ROM"" fid=""0""&gt;_x000D_
  &lt;param n=""_NumRows"" v=""1"" /&gt;_x000D_
  &lt;param n=""_NumCols"" v=""5"" /&gt;_x000D_
&lt;/ContentLocation&gt;'"</definedName>
    <definedName name="_AMO_ContentLocation_356314701_ROM_F0.SEC2.Means_1.SEC1.HDR.TXT1" hidden="1">"'&lt;ContentLocation path=""F0.SEC2.Means_1.SEC1.HDR.TXT1"" rsid=""356314701"" tag=""ROM"" fid=""0""&gt;_x000D_
  &lt;param n=""_NumRows"" v=""1"" /&gt;_x000D_
  &lt;param n=""_NumCols"" v=""7"" /&gt;_x000D_
&lt;/ContentLocation&gt;'"</definedName>
    <definedName name="_AMO_ContentLocation_356314701_ROM_F0.SEC2.Means_1.SEC1.HDR.TXT2" hidden="1">"'&lt;ContentLocation path=""F0.SEC2.Means_1.SEC1.HDR.TXT2"" rsid=""356314701"" tag=""ROM"" fid=""0""&gt;_x000D_
  &lt;param n=""_NumRows"" v=""1"" /&gt;_x000D_
  &lt;param n=""_NumCols"" v=""7"" /&gt;_x000D_
&lt;/ContentLocation&gt;'"</definedName>
    <definedName name="_AMO_ContentLocation_356314701_ROM_F0.SEC2.Means_1.SEC1.SEC2.BDY.Summary_statistics" hidden="1">"'Partitions:2'"</definedName>
    <definedName name="_AMO_ContentLocation_356314701_ROM_F0.SEC2.Means_1.SEC1.SEC2.BDY.Summary_statistics.0" hidden="1">"'&lt;ContentLocation path=""F0.SEC2.Means_1.SEC1.SEC2.BDY.Summary_statistics"" rsid=""356314701"" tag=""ROM"" fid=""0""&gt;_x000D_
  &lt;param n=""_NumRows"" v=""18"" /&gt;_x000D_
  &lt;param n=""_NumCols"" v=""6"" /&gt;_x000D_
  &lt;param n=""tableSig"" v=""R:R=18:C=6:FCR=3:FCC=1:RSP.1=1,'"</definedName>
    <definedName name="_AMO_ContentLocation_356314701_ROM_F0.SEC2.Means_1.SEC1.SEC2.BDY.Summary_statistics.1" hidden="1">"'H,6"" /&gt;_x000D_
  &lt;param n=""leftMargin"" v=""0"" /&gt;_x000D_
&lt;/ContentLocation&gt;'"</definedName>
    <definedName name="_AMO_ContentLocation_356314701_ROM_F0.SEC2.Means_1.SEC1.SEC2.FTR.TXT1" hidden="1">"'&lt;ContentLocation path=""F0.SEC2.Means_1.SEC1.SEC2.FTR.TXT1"" rsid=""356314701"" tag=""ROM"" fid=""0""&gt;_x000D_
  &lt;param n=""_NumRows"" v=""1"" /&gt;_x000D_
  &lt;param n=""_NumCols"" v=""7"" /&gt;_x000D_
&lt;/ContentLocation&gt;'"</definedName>
    <definedName name="_AMO_ContentLocation_356314701_ROM_F0.SEC2.Means_1.SEC1.SEC2.HDR.TXT1" hidden="1">"'&lt;ContentLocation path=""F0.SEC2.Means_1.SEC1.SEC2.HDR.TXT1"" rsid=""356314701"" tag=""ROM"" fid=""0""&gt;_x000D_
  &lt;param n=""_NumRows"" v=""1"" /&gt;_x000D_
  &lt;param n=""_NumCols"" v=""7"" /&gt;_x000D_
&lt;/ContentLocation&gt;'"</definedName>
    <definedName name="_AMO_ContentLocation_395569611_ROM_F0.SEC2.Tabulate_1.SEC1.BDY.Cross_tabular_summary_report_Table_1" hidden="1">"'Partitions:2'"</definedName>
    <definedName name="_AMO_ContentLocation_395569611_ROM_F0.SEC2.Tabulate_1.SEC1.BDY.Cross_tabular_summary_report_Table_1.0" hidden="1">"'&lt;ContentLocation path=""F0.SEC2.Tabulate_1.SEC1.BDY.Cross_tabular_summary_report_Table_1"" rsid=""395569611"" tag=""ROM"" fid=""0""&gt;_x000D_
  &lt;param n=""_NumRows"" v=""34"" /&gt;_x000D_
  &lt;param n=""_NumCols"" v=""11"" /&gt;_x000D_
  &lt;param n=""tableSig"" v=""R:R=34:C=11:FCR'"</definedName>
    <definedName name="_AMO_ContentLocation_395569611_ROM_F0.SEC2.Tabulate_1.SEC1.BDY.Cross_tabular_summary_report_Table_1.1" hidden="1">"'=4:FCC=3:RSP.1=1,H,2;1,V,3;3,H,9:RSP.2=3,H,9"" /&gt;_x000D_
  &lt;param n=""leftMargin"" v=""0"" /&gt;_x000D_
&lt;/ContentLocation&gt;'"</definedName>
    <definedName name="_AMO_ContentLocation_395569611_ROM_F0.SEC2.Tabulate_1.SEC1.FTR.TXT1" hidden="1">"'&lt;ContentLocation path=""F0.SEC2.Tabulate_1.SEC1.FTR.TXT1"" rsid=""395569611"" tag=""ROM"" fid=""0""&gt;_x000D_
  &lt;param n=""_NumRows"" v=""1"" /&gt;_x000D_
  &lt;param n=""_NumCols"" v=""11"" /&gt;_x000D_
&lt;/ContentLocation&gt;'"</definedName>
    <definedName name="_AMO_ContentLocation_395569611_ROM_F0.SEC2.Tabulate_1.SEC1.HDR.TXT1" hidden="1">"'&lt;ContentLocation path=""F0.SEC2.Tabulate_1.SEC1.HDR.TXT1"" rsid=""395569611"" tag=""ROM"" fid=""0""&gt;_x000D_
  &lt;param n=""_NumRows"" v=""1"" /&gt;_x000D_
  &lt;param n=""_NumCols"" v=""11"" /&gt;_x000D_
&lt;/ContentLocation&gt;'"</definedName>
    <definedName name="_AMO_ContentLocation_421872928_ROM_F0.SEC2.Tabulate_1.SEC1.BDY.Cross_tabular_summary_report_Table_1" hidden="1">"'Partitions:2'"</definedName>
    <definedName name="_AMO_ContentLocation_421872928_ROM_F0.SEC2.Tabulate_1.SEC1.BDY.Cross_tabular_summary_report_Table_1.0" hidden="1">"'&lt;ContentLocation path=""F0.SEC2.Tabulate_1.SEC1.BDY.Cross_tabular_summary_report_Table_1"" rsid=""421872928"" tag=""ROM"" fid=""0""&gt;_x000D_
  &lt;param n=""_NumRows"" v=""17"" /&gt;_x000D_
  &lt;param n=""_NumCols"" v=""3"" /&gt;_x000D_
  &lt;param n=""tableSig"" v=""R:R=17:C=3:FCR='"</definedName>
    <definedName name="_AMO_ContentLocation_421872928_ROM_F0.SEC2.Tabulate_1.SEC1.BDY.Cross_tabular_summary_report_Table_1.1" hidden="1">"'2:FCC=3:RSP.1=1,H,2"" /&gt;_x000D_
  &lt;param n=""leftMargin"" v=""0"" /&gt;_x000D_
&lt;/ContentLocation&gt;'"</definedName>
    <definedName name="_AMO_ContentLocation_421872928_ROM_F0.SEC2.Tabulate_1.SEC1.FTR.TXT1" hidden="1">"'&lt;ContentLocation path=""F0.SEC2.Tabulate_1.SEC1.FTR.TXT1"" rsid=""421872928"" tag=""ROM"" fid=""0""&gt;_x000D_
  &lt;param n=""_NumRows"" v=""1"" /&gt;_x000D_
  &lt;param n=""_NumCols"" v=""3"" /&gt;_x000D_
&lt;/ContentLocation&gt;'"</definedName>
    <definedName name="_AMO_ContentLocation_421872928_ROM_F0.SEC2.Tabulate_1.SEC1.HDR.TXT1" hidden="1">"'&lt;ContentLocation path=""F0.SEC2.Tabulate_1.SEC1.HDR.TXT1"" rsid=""421872928"" tag=""ROM"" fid=""0""&gt;_x000D_
  &lt;param n=""_NumRows"" v=""1"" /&gt;_x000D_
  &lt;param n=""_NumCols"" v=""3"" /&gt;_x000D_
&lt;/ContentLocation&gt;'"</definedName>
    <definedName name="_AMO_ContentLocation_425491491_ROM_F0.SEC2.Tabulate_1.SEC1.BDY.Cross_tabular_summary_report_Table_1" hidden="1">"'Partitions:2'"</definedName>
    <definedName name="_AMO_ContentLocation_425491491_ROM_F0.SEC2.Tabulate_1.SEC1.BDY.Cross_tabular_summary_report_Table_1.0" hidden="1">"'&lt;ContentLocation path=""F0.SEC2.Tabulate_1.SEC1.BDY.Cross_tabular_summary_report_Table_1"" rsid=""425491491"" tag=""ROM"" fid=""0""&gt;_x000D_
  &lt;param n=""_NumRows"" v=""22"" /&gt;_x000D_
  &lt;param n=""_NumCols"" v=""8"" /&gt;_x000D_
  &lt;param n=""tableSig"" v=""R:R=22:C=8:FCR='"</definedName>
    <definedName name="_AMO_ContentLocation_425491491_ROM_F0.SEC2.Tabulate_1.SEC1.BDY.Cross_tabular_summary_report_Table_1.1" hidden="1">"'2:FCC=3:RSP.1=1,H,2"" /&gt;_x000D_
  &lt;param n=""leftMargin"" v=""0"" /&gt;_x000D_
&lt;/ContentLocation&gt;'"</definedName>
    <definedName name="_AMO_ContentLocation_425491491_ROM_F0.SEC2.Tabulate_1.SEC1.FTR.TXT1" hidden="1">"'&lt;ContentLocation path=""F0.SEC2.Tabulate_1.SEC1.FTR.TXT1"" rsid=""425491491"" tag=""ROM"" fid=""0""&gt;_x000D_
  &lt;param n=""_NumRows"" v=""1"" /&gt;_x000D_
  &lt;param n=""_NumCols"" v=""10"" /&gt;_x000D_
&lt;/ContentLocation&gt;'"</definedName>
    <definedName name="_AMO_ContentLocation_425491491_ROM_F0.SEC2.Tabulate_1.SEC1.HDR.TXT1" hidden="1">"'&lt;ContentLocation path=""F0.SEC2.Tabulate_1.SEC1.HDR.TXT1"" rsid=""425491491"" tag=""ROM"" fid=""0""&gt;_x000D_
  &lt;param n=""_NumRows"" v=""1"" /&gt;_x000D_
  &lt;param n=""_NumCols"" v=""10"" /&gt;_x000D_
&lt;/ContentLocation&gt;'"</definedName>
    <definedName name="_AMO_ContentLocation_433503607_ROM_F0.SEC2.Tabulate_1.SEC1.BDY.Cross_tabular_summary_report_Table_1" hidden="1">"'Partitions:2'"</definedName>
    <definedName name="_AMO_ContentLocation_433503607_ROM_F0.SEC2.Tabulate_1.SEC1.BDY.Cross_tabular_summary_report_Table_1.0" hidden="1">"'&lt;ContentLocation path=""F0.SEC2.Tabulate_1.SEC1.BDY.Cross_tabular_summary_report_Table_1"" rsid=""433503607"" tag=""ROM"" fid=""0""&gt;_x000D_
  &lt;param n=""_NumRows"" v=""7"" /&gt;_x000D_
  &lt;param n=""_NumCols"" v=""9"" /&gt;_x000D_
  &lt;param n=""tableSig"" v=""R:R=7:C=9:FCR=4:F'"</definedName>
    <definedName name="_AMO_ContentLocation_433503607_ROM_F0.SEC2.Tabulate_1.SEC1.BDY.Cross_tabular_summary_report_Table_1.1" hidden="1">"'CC=4:RSP.1=1,H,3;1,V,3;4,H,6"" /&gt;_x000D_
  &lt;param n=""leftMargin"" v=""0"" /&gt;_x000D_
&lt;/ContentLocation&gt;'"</definedName>
    <definedName name="_AMO_ContentLocation_433503607_ROM_F0.SEC2.Tabulate_1.SEC1.FTR.TXT1" hidden="1">"'&lt;ContentLocation path=""F0.SEC2.Tabulate_1.SEC1.FTR.TXT1"" rsid=""433503607"" tag=""ROM"" fid=""0""&gt;_x000D_
  &lt;param n=""_NumRows"" v=""1"" /&gt;_x000D_
  &lt;param n=""_NumCols"" v=""9"" /&gt;_x000D_
&lt;/ContentLocation&gt;'"</definedName>
    <definedName name="_AMO_ContentLocation_433503607_ROM_F0.SEC2.Tabulate_1.SEC1.HDR.TXT1" hidden="1">"'&lt;ContentLocation path=""F0.SEC2.Tabulate_1.SEC1.HDR.TXT1"" rsid=""433503607"" tag=""ROM"" fid=""0""&gt;_x000D_
  &lt;param n=""_NumRows"" v=""1"" /&gt;_x000D_
  &lt;param n=""_NumCols"" v=""9"" /&gt;_x000D_
&lt;/ContentLocation&gt;'"</definedName>
    <definedName name="_AMO_ContentLocation_444853265_ROM_F0.SEC2.Tabulate_1.SEC1.BDY.Cross_tabular_summary_report_Table_1" hidden="1">"'Partitions:2'"</definedName>
    <definedName name="_AMO_ContentLocation_444853265_ROM_F0.SEC2.Tabulate_1.SEC1.BDY.Cross_tabular_summary_report_Table_1.0" hidden="1">"'&lt;ContentLocation path=""F0.SEC2.Tabulate_1.SEC1.BDY.Cross_tabular_summary_report_Table_1"" rsid=""444853265"" tag=""ROM"" fid=""0""&gt;_x000D_
  &lt;param n=""_NumRows"" v=""4"" /&gt;_x000D_
  &lt;param n=""_NumCols"" v=""5"" /&gt;_x000D_
  &lt;param n=""tableSig"" v=""R:R=4:C=5:FCR=2:'"</definedName>
    <definedName name="_AMO_ContentLocation_444853265_ROM_F0.SEC2.Tabulate_1.SEC1.BDY.Cross_tabular_summary_report_Table_1.1" hidden="1">"'FCC=3:RSP.1=1,H,2"" /&gt;_x000D_
  &lt;param n=""leftMargin"" v=""0"" /&gt;_x000D_
&lt;/ContentLocation&gt;'"</definedName>
    <definedName name="_AMO_ContentLocation_444853265_ROM_F0.SEC2.Tabulate_1.SEC1.FTR.TXT1" hidden="1">"'&lt;ContentLocation path=""F0.SEC2.Tabulate_1.SEC1.FTR.TXT1"" rsid=""444853265"" tag=""ROM"" fid=""0""&gt;_x000D_
  &lt;param n=""_NumRows"" v=""1"" /&gt;_x000D_
  &lt;param n=""_NumCols"" v=""5"" /&gt;_x000D_
&lt;/ContentLocation&gt;'"</definedName>
    <definedName name="_AMO_ContentLocation_444853265_ROM_F0.SEC2.Tabulate_1.SEC1.HDR.TXT1" hidden="1">"'&lt;ContentLocation path=""F0.SEC2.Tabulate_1.SEC1.HDR.TXT1"" rsid=""444853265"" tag=""ROM"" fid=""0""&gt;_x000D_
  &lt;param n=""_NumRows"" v=""1"" /&gt;_x000D_
  &lt;param n=""_NumCols"" v=""5"" /&gt;_x000D_
&lt;/ContentLocation&gt;'"</definedName>
    <definedName name="_AMO_ContentLocation_459299741_ROM_F0.SEC2.Means_1.SEC1.HDR.TXT1" hidden="1">"'&lt;ContentLocation path=""F0.SEC2.Means_1.SEC1.HDR.TXT1"" rsid=""459299741"" tag=""ROM"" fid=""0""&gt;_x000D_
  &lt;param n=""_NumRows"" v=""1"" /&gt;_x000D_
  &lt;param n=""_NumCols"" v=""6"" /&gt;_x000D_
&lt;/ContentLocation&gt;'"</definedName>
    <definedName name="_AMO_ContentLocation_459299741_ROM_F0.SEC2.Means_1.SEC1.HDR.TXT2" hidden="1">"'&lt;ContentLocation path=""F0.SEC2.Means_1.SEC1.HDR.TXT2"" rsid=""459299741"" tag=""ROM"" fid=""0""&gt;_x000D_
  &lt;param n=""_NumRows"" v=""1"" /&gt;_x000D_
  &lt;param n=""_NumCols"" v=""6"" /&gt;_x000D_
&lt;/ContentLocation&gt;'"</definedName>
    <definedName name="_AMO_ContentLocation_459299741_ROM_F0.SEC2.Means_1.SEC1.SEC2.BDY.Summary_statistics" hidden="1">"'Partitions:2'"</definedName>
    <definedName name="_AMO_ContentLocation_459299741_ROM_F0.SEC2.Means_1.SEC1.SEC2.BDY.Summary_statistics.0" hidden="1">"'&lt;ContentLocation path=""F0.SEC2.Means_1.SEC1.SEC2.BDY.Summary_statistics"" rsid=""459299741"" tag=""ROM"" fid=""0""&gt;_x000D_
  &lt;param n=""_NumRows"" v=""32"" /&gt;_x000D_
  &lt;param n=""_NumCols"" v=""4"" /&gt;_x000D_
  &lt;param n=""tableSig"" v=""R:R=32:C=4:FCR=3:FCC=1:RSP.1=1,'"</definedName>
    <definedName name="_AMO_ContentLocation_459299741_ROM_F0.SEC2.Means_1.SEC1.SEC2.BDY.Summary_statistics.1" hidden="1">"'H,4"" /&gt;_x000D_
  &lt;param n=""leftMargin"" v=""0"" /&gt;_x000D_
&lt;/ContentLocation&gt;'"</definedName>
    <definedName name="_AMO_ContentLocation_459299741_ROM_F0.SEC2.Means_1.SEC1.SEC2.FTR.TXT1" hidden="1">"'&lt;ContentLocation path=""F0.SEC2.Means_1.SEC1.SEC2.FTR.TXT1"" rsid=""459299741"" tag=""ROM"" fid=""0""&gt;_x000D_
  &lt;param n=""_NumRows"" v=""1"" /&gt;_x000D_
  &lt;param n=""_NumCols"" v=""6"" /&gt;_x000D_
&lt;/ContentLocation&gt;'"</definedName>
    <definedName name="_AMO_ContentLocation_459299741_ROM_F0.SEC2.Means_1.SEC1.SEC2.HDR.TXT1" hidden="1">"'&lt;ContentLocation path=""F0.SEC2.Means_1.SEC1.SEC2.HDR.TXT1"" rsid=""459299741"" tag=""ROM"" fid=""0""&gt;_x000D_
  &lt;param n=""_NumRows"" v=""1"" /&gt;_x000D_
  &lt;param n=""_NumCols"" v=""6"" /&gt;_x000D_
&lt;/ContentLocation&gt;'"</definedName>
    <definedName name="_AMO_ContentLocation_477913827_ROM_F0.SEC2.Tabulate_1.SEC1.BDY.Cross_tabular_summary_report_Table_1" hidden="1">"'Partitions:2'"</definedName>
    <definedName name="_AMO_ContentLocation_477913827_ROM_F0.SEC2.Tabulate_1.SEC1.BDY.Cross_tabular_summary_report_Table_1.0" hidden="1">"'&lt;ContentLocation path=""F0.SEC2.Tabulate_1.SEC1.BDY.Cross_tabular_summary_report_Table_1"" rsid=""477913827"" tag=""ROM"" fid=""0""&gt;_x000D_
  &lt;param n=""_NumRows"" v=""33"" /&gt;_x000D_
  &lt;param n=""_NumCols"" v=""7"" /&gt;_x000D_
  &lt;param n=""tableSig"" v=""R:R=33:C=7:FCR=3'"</definedName>
    <definedName name="_AMO_ContentLocation_477913827_ROM_F0.SEC2.Tabulate_1.SEC1.BDY.Cross_tabular_summary_report_Table_1.1" hidden="1">"':FCC=2:RSP.1=1,V,2;2,H,6"" /&gt;_x000D_
  &lt;param n=""leftMargin"" v=""0"" /&gt;_x000D_
&lt;/ContentLocation&gt;'"</definedName>
    <definedName name="_AMO_ContentLocation_477913827_ROM_F0.SEC2.Tabulate_1.SEC1.FTR.TXT1" hidden="1">"'&lt;ContentLocation path=""F0.SEC2.Tabulate_1.SEC1.FTR.TXT1"" rsid=""477913827"" tag=""ROM"" fid=""0""&gt;_x000D_
  &lt;param n=""_NumRows"" v=""1"" /&gt;_x000D_
  &lt;param n=""_NumCols"" v=""7"" /&gt;_x000D_
&lt;/ContentLocation&gt;'"</definedName>
    <definedName name="_AMO_ContentLocation_477913827_ROM_F0.SEC2.Tabulate_1.SEC1.HDR.TXT1" hidden="1">"'&lt;ContentLocation path=""F0.SEC2.Tabulate_1.SEC1.HDR.TXT1"" rsid=""477913827"" tag=""ROM"" fid=""0""&gt;_x000D_
  &lt;param n=""_NumRows"" v=""1"" /&gt;_x000D_
  &lt;param n=""_NumCols"" v=""7"" /&gt;_x000D_
&lt;/ContentLocation&gt;'"</definedName>
    <definedName name="_AMO_ContentLocation_56040899_ROM_F0.SEC2.Tabulate_1.SEC1.BDY.Cross_tabular_summary_report_Table_1" hidden="1">"'Partitions:2'"</definedName>
    <definedName name="_AMO_ContentLocation_56040899_ROM_F0.SEC2.Tabulate_1.SEC1.BDY.Cross_tabular_summary_report_Table_1.0" hidden="1">"'&lt;ContentLocation path=""F0.SEC2.Tabulate_1.SEC1.BDY.Cross_tabular_summary_report_Table_1"" rsid=""56040899"" tag=""ROM"" fid=""0""&gt;_x000D_
  &lt;param n=""_NumRows"" v=""35"" /&gt;_x000D_
  &lt;param n=""_NumCols"" v=""3"" /&gt;_x000D_
  &lt;param n=""tableSig"" v=""R:R=35:C=3:FCR=5:'"</definedName>
    <definedName name="_AMO_ContentLocation_56040899_ROM_F0.SEC2.Tabulate_1.SEC1.BDY.Cross_tabular_summary_report_Table_1.1" hidden="1">"'FCC=2:RSP.1=1,V,4;2,H,2:RSP.2=2,H,2:RSP.3=2,H,2"" /&gt;_x000D_
  &lt;param n=""leftMargin"" v=""0"" /&gt;_x000D_
&lt;/ContentLocation&gt;'"</definedName>
    <definedName name="_AMO_ContentLocation_56040899_ROM_F0.SEC2.Tabulate_1.SEC1.FTR.TXT1" hidden="1">"'&lt;ContentLocation path=""F0.SEC2.Tabulate_1.SEC1.FTR.TXT1"" rsid=""56040899"" tag=""ROM"" fid=""0""&gt;_x000D_
  &lt;param n=""_NumRows"" v=""1"" /&gt;_x000D_
  &lt;param n=""_NumCols"" v=""3"" /&gt;_x000D_
&lt;/ContentLocation&gt;'"</definedName>
    <definedName name="_AMO_ContentLocation_56040899_ROM_F0.SEC2.Tabulate_1.SEC1.HDR.TXT1" hidden="1">"'&lt;ContentLocation path=""F0.SEC2.Tabulate_1.SEC1.HDR.TXT1"" rsid=""56040899"" tag=""ROM"" fid=""0""&gt;_x000D_
  &lt;param n=""_NumRows"" v=""1"" /&gt;_x000D_
  &lt;param n=""_NumCols"" v=""3"" /&gt;_x000D_
&lt;/ContentLocation&gt;'"</definedName>
    <definedName name="_AMO_ContentLocation_564693521_ROM_F0.SEC2.Tabulate_1.SEC1.BDY.Cross_tabular_summary_report_Table_1" hidden="1">"'Partitions:2'"</definedName>
    <definedName name="_AMO_ContentLocation_564693521_ROM_F0.SEC2.Tabulate_1.SEC1.BDY.Cross_tabular_summary_report_Table_1.0" hidden="1">"'&lt;ContentLocation path=""F0.SEC2.Tabulate_1.SEC1.BDY.Cross_tabular_summary_report_Table_1"" rsid=""564693521"" tag=""ROM"" fid=""0""&gt;_x000D_
  &lt;param n=""_NumRows"" v=""32"" /&gt;_x000D_
  &lt;param n=""_NumCols"" v=""5"" /&gt;_x000D_
  &lt;param n=""tableSig"" v=""R:R=32:C=5:FCR='"</definedName>
    <definedName name="_AMO_ContentLocation_564693521_ROM_F0.SEC2.Tabulate_1.SEC1.BDY.Cross_tabular_summary_report_Table_1.1" hidden="1">"'2:FCC=3:RSP.1=1,H,2"" /&gt;_x000D_
  &lt;param n=""leftMargin"" v=""0"" /&gt;_x000D_
&lt;/ContentLocation&gt;'"</definedName>
    <definedName name="_AMO_ContentLocation_564693521_ROM_F0.SEC2.Tabulate_1.SEC1.FTR.TXT1" hidden="1">"'&lt;ContentLocation path=""F0.SEC2.Tabulate_1.SEC1.FTR.TXT1"" rsid=""564693521"" tag=""ROM"" fid=""0""&gt;_x000D_
  &lt;param n=""_NumRows"" v=""1"" /&gt;_x000D_
  &lt;param n=""_NumCols"" v=""5"" /&gt;_x000D_
&lt;/ContentLocation&gt;'"</definedName>
    <definedName name="_AMO_ContentLocation_564693521_ROM_F0.SEC2.Tabulate_1.SEC1.HDR.TXT1" hidden="1">"'&lt;ContentLocation path=""F0.SEC2.Tabulate_1.SEC1.HDR.TXT1"" rsid=""564693521"" tag=""ROM"" fid=""0""&gt;_x000D_
  &lt;param n=""_NumRows"" v=""1"" /&gt;_x000D_
  &lt;param n=""_NumCols"" v=""5"" /&gt;_x000D_
&lt;/ContentLocation&gt;'"</definedName>
    <definedName name="_AMO_ContentLocation_585896953_ROM_F0.SEC2.Tabulate_1.SEC1.BDY.Cross_tabular_summary_report_Table_1" hidden="1">"'Partitions:2'"</definedName>
    <definedName name="_AMO_ContentLocation_585896953_ROM_F0.SEC2.Tabulate_1.SEC1.BDY.Cross_tabular_summary_report_Table_1.0" hidden="1">"'&lt;ContentLocation path=""F0.SEC2.Tabulate_1.SEC1.BDY.Cross_tabular_summary_report_Table_1"" rsid=""585896953"" tag=""ROM"" fid=""0""&gt;_x000D_
  &lt;param n=""_NumRows"" v=""4"" /&gt;_x000D_
  &lt;param n=""_NumCols"" v=""33"" /&gt;_x000D_
  &lt;param n=""tableSig"" v=""R:R=4:C=33:FCR='"</definedName>
    <definedName name="_AMO_ContentLocation_585896953_ROM_F0.SEC2.Tabulate_1.SEC1.BDY.Cross_tabular_summary_report_Table_1.1" hidden="1">"'2:FCC=3:RSP.1=1,H,2"" /&gt;_x000D_
  &lt;param n=""leftMargin"" v=""0"" /&gt;_x000D_
&lt;/ContentLocation&gt;'"</definedName>
    <definedName name="_AMO_ContentLocation_585896953_ROM_F0.SEC2.Tabulate_1.SEC1.FTR.TXT1" hidden="1">"'&lt;ContentLocation path=""F0.SEC2.Tabulate_1.SEC1.FTR.TXT1"" rsid=""585896953"" tag=""ROM"" fid=""0""&gt;_x000D_
  &lt;param n=""_NumRows"" v=""1"" /&gt;_x000D_
  &lt;param n=""_NumCols"" v=""33"" /&gt;_x000D_
&lt;/ContentLocation&gt;'"</definedName>
    <definedName name="_AMO_ContentLocation_585896953_ROM_F0.SEC2.Tabulate_1.SEC1.HDR.TXT1" hidden="1">"'&lt;ContentLocation path=""F0.SEC2.Tabulate_1.SEC1.HDR.TXT1"" rsid=""585896953"" tag=""ROM"" fid=""0""&gt;_x000D_
  &lt;param n=""_NumRows"" v=""1"" /&gt;_x000D_
  &lt;param n=""_NumCols"" v=""33"" /&gt;_x000D_
&lt;/ContentLocation&gt;'"</definedName>
    <definedName name="_AMO_ContentLocation_588716427_ROM_F0.SEC2.Tabulate_1.SEC1.BDY.Cross_tabular_summary_report_Table_1" hidden="1">"'Partitions:2'"</definedName>
    <definedName name="_AMO_ContentLocation_588716427_ROM_F0.SEC2.Tabulate_1.SEC1.BDY.Cross_tabular_summary_report_Table_1.0" hidden="1">"'&lt;ContentLocation path=""F0.SEC2.Tabulate_1.SEC1.BDY.Cross_tabular_summary_report_Table_1"" rsid=""588716427"" tag=""ROM"" fid=""0""&gt;_x000D_
  &lt;param n=""_NumRows"" v=""7"" /&gt;_x000D_
  &lt;param n=""_NumCols"" v=""11"" /&gt;_x000D_
  &lt;param n=""tableSig"" v=""R:R=7:C=11:FCR=4'"</definedName>
    <definedName name="_AMO_ContentLocation_588716427_ROM_F0.SEC2.Tabulate_1.SEC1.BDY.Cross_tabular_summary_report_Table_1.1" hidden="1">"':FCC=4:RSP.1=1,H,3;1,V,3;4,H,8"" /&gt;_x000D_
  &lt;param n=""leftMargin"" v=""0"" /&gt;_x000D_
&lt;/ContentLocation&gt;'"</definedName>
    <definedName name="_AMO_ContentLocation_588716427_ROM_F0.SEC2.Tabulate_1.SEC1.FTR.TXT1" hidden="1">"'&lt;ContentLocation path=""F0.SEC2.Tabulate_1.SEC1.FTR.TXT1"" rsid=""588716427"" tag=""ROM"" fid=""0""&gt;_x000D_
  &lt;param n=""_NumRows"" v=""1"" /&gt;_x000D_
  &lt;param n=""_NumCols"" v=""11"" /&gt;_x000D_
&lt;/ContentLocation&gt;'"</definedName>
    <definedName name="_AMO_ContentLocation_588716427_ROM_F0.SEC2.Tabulate_1.SEC1.HDR.TXT1" hidden="1">"'&lt;ContentLocation path=""F0.SEC2.Tabulate_1.SEC1.HDR.TXT1"" rsid=""588716427"" tag=""ROM"" fid=""0""&gt;_x000D_
  &lt;param n=""_NumRows"" v=""1"" /&gt;_x000D_
  &lt;param n=""_NumCols"" v=""11"" /&gt;_x000D_
&lt;/ContentLocation&gt;'"</definedName>
    <definedName name="_AMO_ContentLocation_602169158_ROM_F0.SEC2.Tabulate_1.SEC1.BDY.Cross_tabular_summary_report_Table_1" hidden="1">"'Partitions:2'"</definedName>
    <definedName name="_AMO_ContentLocation_602169158_ROM_F0.SEC2.Tabulate_1.SEC1.BDY.Cross_tabular_summary_report_Table_1.0" hidden="1">"'&lt;ContentLocation path=""F0.SEC2.Tabulate_1.SEC1.BDY.Cross_tabular_summary_report_Table_1"" rsid=""602169158"" tag=""ROM"" fid=""0""&gt;_x000D_
  &lt;param n=""_NumRows"" v=""4"" /&gt;_x000D_
  &lt;param n=""_NumCols"" v=""5"" /&gt;_x000D_
  &lt;param n=""tableSig"" v=""R:R=4:C=5:FCR=2:'"</definedName>
    <definedName name="_AMO_ContentLocation_602169158_ROM_F0.SEC2.Tabulate_1.SEC1.BDY.Cross_tabular_summary_report_Table_1.1" hidden="1">"'FCC=3:RSP.1=1,H,2"" /&gt;_x000D_
  &lt;param n=""leftMargin"" v=""0"" /&gt;_x000D_
&lt;/ContentLocation&gt;'"</definedName>
    <definedName name="_AMO_ContentLocation_602169158_ROM_F0.SEC2.Tabulate_1.SEC1.FTR.TXT1" hidden="1">"'&lt;ContentLocation path=""F0.SEC2.Tabulate_1.SEC1.FTR.TXT1"" rsid=""602169158"" tag=""ROM"" fid=""0""&gt;_x000D_
  &lt;param n=""_NumRows"" v=""1"" /&gt;_x000D_
  &lt;param n=""_NumCols"" v=""5"" /&gt;_x000D_
&lt;/ContentLocation&gt;'"</definedName>
    <definedName name="_AMO_ContentLocation_602169158_ROM_F0.SEC2.Tabulate_1.SEC1.HDR.TXT1" hidden="1">"'&lt;ContentLocation path=""F0.SEC2.Tabulate_1.SEC1.HDR.TXT1"" rsid=""602169158"" tag=""ROM"" fid=""0""&gt;_x000D_
  &lt;param n=""_NumRows"" v=""1"" /&gt;_x000D_
  &lt;param n=""_NumCols"" v=""5"" /&gt;_x000D_
&lt;/ContentLocation&gt;'"</definedName>
    <definedName name="_AMO_ContentLocation_605146999_ROM_F0.SEC2.Means_1.SEC1.HDR.TXT1" hidden="1">"'&lt;ContentLocation path=""F0.SEC2.Means_1.SEC1.HDR.TXT1"" rsid=""605146999"" tag=""ROM"" fid=""0""&gt;_x000D_
  &lt;param n=""_NumRows"" v=""1"" /&gt;_x000D_
  &lt;param n=""_NumCols"" v=""6"" /&gt;_x000D_
&lt;/ContentLocation&gt;'"</definedName>
    <definedName name="_AMO_ContentLocation_605146999_ROM_F0.SEC2.Means_1.SEC1.HDR.TXT2" hidden="1">"'&lt;ContentLocation path=""F0.SEC2.Means_1.SEC1.HDR.TXT2"" rsid=""605146999"" tag=""ROM"" fid=""0""&gt;_x000D_
  &lt;param n=""_NumRows"" v=""1"" /&gt;_x000D_
  &lt;param n=""_NumCols"" v=""6"" /&gt;_x000D_
&lt;/ContentLocation&gt;'"</definedName>
    <definedName name="_AMO_ContentLocation_605146999_ROM_F0.SEC2.Means_1.SEC1.SEC2.BDY.Summary_statistics" hidden="1">"'Partitions:2'"</definedName>
    <definedName name="_AMO_ContentLocation_605146999_ROM_F0.SEC2.Means_1.SEC1.SEC2.BDY.Summary_statistics.0" hidden="1">"'&lt;ContentLocation path=""F0.SEC2.Means_1.SEC1.SEC2.BDY.Summary_statistics"" rsid=""605146999"" tag=""ROM"" fid=""0""&gt;_x000D_
  &lt;param n=""_NumRows"" v=""33"" /&gt;_x000D_
  &lt;param n=""_NumCols"" v=""6"" /&gt;_x000D_
  &lt;param n=""tableSig"" v=""R:R=33:C=6:FCR=3:FCC=1:RSP.1=1,'"</definedName>
    <definedName name="_AMO_ContentLocation_605146999_ROM_F0.SEC2.Means_1.SEC1.SEC2.BDY.Summary_statistics.1" hidden="1">"'H,6"" /&gt;_x000D_
  &lt;param n=""leftMargin"" v=""0"" /&gt;_x000D_
&lt;/ContentLocation&gt;'"</definedName>
    <definedName name="_AMO_ContentLocation_605146999_ROM_F0.SEC2.Means_1.SEC1.SEC2.FTR.TXT1" hidden="1">"'&lt;ContentLocation path=""F0.SEC2.Means_1.SEC1.SEC2.FTR.TXT1"" rsid=""605146999"" tag=""ROM"" fid=""0""&gt;_x000D_
  &lt;param n=""_NumRows"" v=""1"" /&gt;_x000D_
  &lt;param n=""_NumCols"" v=""6"" /&gt;_x000D_
&lt;/ContentLocation&gt;'"</definedName>
    <definedName name="_AMO_ContentLocation_605146999_ROM_F0.SEC2.Means_1.SEC1.SEC2.HDR.TXT1" hidden="1">"'&lt;ContentLocation path=""F0.SEC2.Means_1.SEC1.SEC2.HDR.TXT1"" rsid=""605146999"" tag=""ROM"" fid=""0""&gt;_x000D_
  &lt;param n=""_NumRows"" v=""2"" /&gt;_x000D_
  &lt;param n=""_NumCols"" v=""6"" /&gt;_x000D_
&lt;/ContentLocation&gt;'"</definedName>
    <definedName name="_AMO_ContentLocation_632928030_ROM_F0.SEC2.Tabulate_1.SEC1.BDY.Cross_tabular_summary_report_Table_1" hidden="1">"'Partitions:2'"</definedName>
    <definedName name="_AMO_ContentLocation_632928030_ROM_F0.SEC2.Tabulate_1.SEC1.BDY.Cross_tabular_summary_report_Table_1.0" hidden="1">"'&lt;ContentLocation path=""F0.SEC2.Tabulate_1.SEC1.BDY.Cross_tabular_summary_report_Table_1"" rsid=""632928030"" tag=""ROM"" fid=""0""&gt;_x000D_
  &lt;param n=""_NumRows"" v=""32"" /&gt;_x000D_
  &lt;param n=""_NumCols"" v=""6"" /&gt;_x000D_
  &lt;param n=""tableSig"" v=""R:R=32:C=6:FCR='"</definedName>
    <definedName name="_AMO_ContentLocation_632928030_ROM_F0.SEC2.Tabulate_1.SEC1.BDY.Cross_tabular_summary_report_Table_1.1" hidden="1">"'2:FCC=3:RSP.1=1,H,2"" /&gt;_x000D_
  &lt;param n=""leftMargin"" v=""0"" /&gt;_x000D_
&lt;/ContentLocation&gt;'"</definedName>
    <definedName name="_AMO_ContentLocation_632928030_ROM_F0.SEC2.Tabulate_1.SEC1.FTR.TXT1" hidden="1">"'&lt;ContentLocation path=""F0.SEC2.Tabulate_1.SEC1.FTR.TXT1"" rsid=""632928030"" tag=""ROM"" fid=""0""&gt;_x000D_
  &lt;param n=""_NumRows"" v=""1"" /&gt;_x000D_
  &lt;param n=""_NumCols"" v=""6"" /&gt;_x000D_
&lt;/ContentLocation&gt;'"</definedName>
    <definedName name="_AMO_ContentLocation_632928030_ROM_F0.SEC2.Tabulate_1.SEC1.HDR.TXT1" hidden="1">"'&lt;ContentLocation path=""F0.SEC2.Tabulate_1.SEC1.HDR.TXT1"" rsid=""632928030"" tag=""ROM"" fid=""0""&gt;_x000D_
  &lt;param n=""_NumRows"" v=""1"" /&gt;_x000D_
  &lt;param n=""_NumCols"" v=""6"" /&gt;_x000D_
&lt;/ContentLocation&gt;'"</definedName>
    <definedName name="_AMO_ContentLocation_638258419_ROM_F0.SEC2.Tabulate_1.SEC1.BDY.Cross_tabular_summary_report_Table_1" hidden="1">"'Partitions:2'"</definedName>
    <definedName name="_AMO_ContentLocation_638258419_ROM_F0.SEC2.Tabulate_1.SEC1.BDY.Cross_tabular_summary_report_Table_1.0" hidden="1">"'&lt;ContentLocation path=""F0.SEC2.Tabulate_1.SEC1.BDY.Cross_tabular_summary_report_Table_1"" rsid=""638258419"" tag=""ROM"" fid=""0""&gt;_x000D_
  &lt;param n=""_NumRows"" v=""4"" /&gt;_x000D_
  &lt;param n=""_NumCols"" v=""5"" /&gt;_x000D_
  &lt;param n=""tableSig"" v=""R:R=4:C=5:FCR=2:'"</definedName>
    <definedName name="_AMO_ContentLocation_638258419_ROM_F0.SEC2.Tabulate_1.SEC1.BDY.Cross_tabular_summary_report_Table_1.1" hidden="1">"'FCC=3:RSP.1=1,H,2"" /&gt;_x000D_
  &lt;param n=""leftMargin"" v=""0"" /&gt;_x000D_
&lt;/ContentLocation&gt;'"</definedName>
    <definedName name="_AMO_ContentLocation_638258419_ROM_F0.SEC2.Tabulate_1.SEC1.FTR.TXT1" hidden="1">"'&lt;ContentLocation path=""F0.SEC2.Tabulate_1.SEC1.FTR.TXT1"" rsid=""638258419"" tag=""ROM"" fid=""0""&gt;_x000D_
  &lt;param n=""_NumRows"" v=""1"" /&gt;_x000D_
  &lt;param n=""_NumCols"" v=""5"" /&gt;_x000D_
&lt;/ContentLocation&gt;'"</definedName>
    <definedName name="_AMO_ContentLocation_638258419_ROM_F0.SEC2.Tabulate_1.SEC1.HDR.TXT1" hidden="1">"'&lt;ContentLocation path=""F0.SEC2.Tabulate_1.SEC1.HDR.TXT1"" rsid=""638258419"" tag=""ROM"" fid=""0""&gt;_x000D_
  &lt;param n=""_NumRows"" v=""1"" /&gt;_x000D_
  &lt;param n=""_NumCols"" v=""5"" /&gt;_x000D_
&lt;/ContentLocation&gt;'"</definedName>
    <definedName name="_AMO_ContentLocation_639979229_ROM_F0.SEC2.Means_1.SEC1.HDR.TXT1" hidden="1">"'&lt;ContentLocation path=""F0.SEC2.Means_1.SEC1.HDR.TXT1"" rsid=""639979229"" tag=""ROM"" fid=""0""&gt;_x000D_
  &lt;param n=""_NumRows"" v=""1"" /&gt;_x000D_
  &lt;param n=""_NumCols"" v=""4"" /&gt;_x000D_
&lt;/ContentLocation&gt;'"</definedName>
    <definedName name="_AMO_ContentLocation_639979229_ROM_F0.SEC2.Means_1.SEC1.HDR.TXT2" hidden="1">"'&lt;ContentLocation path=""F0.SEC2.Means_1.SEC1.HDR.TXT2"" rsid=""639979229"" tag=""ROM"" fid=""0""&gt;_x000D_
  &lt;param n=""_NumRows"" v=""1"" /&gt;_x000D_
  &lt;param n=""_NumCols"" v=""4"" /&gt;_x000D_
&lt;/ContentLocation&gt;'"</definedName>
    <definedName name="_AMO_ContentLocation_639979229_ROM_F0.SEC2.Means_1.SEC1.SEC2.BDY.Summary_statistics" hidden="1">"'Partitions:2'"</definedName>
    <definedName name="_AMO_ContentLocation_639979229_ROM_F0.SEC2.Means_1.SEC1.SEC2.BDY.Summary_statistics.0" hidden="1">"'&lt;ContentLocation path=""F0.SEC2.Means_1.SEC1.SEC2.BDY.Summary_statistics"" rsid=""639979229"" tag=""ROM"" fid=""0""&gt;_x000D_
  &lt;param n=""_NumRows"" v=""33"" /&gt;_x000D_
  &lt;param n=""_NumCols"" v=""4"" /&gt;_x000D_
  &lt;param n=""tableSig"" v=""R:R=33:C=4:FCR=3:FCC=1:RSP.1=1,'"</definedName>
    <definedName name="_AMO_ContentLocation_639979229_ROM_F0.SEC2.Means_1.SEC1.SEC2.BDY.Summary_statistics.1" hidden="1">"'H,4"" /&gt;_x000D_
  &lt;param n=""leftMargin"" v=""0"" /&gt;_x000D_
&lt;/ContentLocation&gt;'"</definedName>
    <definedName name="_AMO_ContentLocation_639979229_ROM_F0.SEC2.Means_1.SEC1.SEC2.FTR.TXT1" hidden="1">"'&lt;ContentLocation path=""F0.SEC2.Means_1.SEC1.SEC2.FTR.TXT1"" rsid=""639979229"" tag=""ROM"" fid=""0""&gt;_x000D_
  &lt;param n=""_NumRows"" v=""1"" /&gt;_x000D_
  &lt;param n=""_NumCols"" v=""4"" /&gt;_x000D_
&lt;/ContentLocation&gt;'"</definedName>
    <definedName name="_AMO_ContentLocation_639979229_ROM_F0.SEC2.Means_1.SEC1.SEC2.HDR.TXT1" hidden="1">"'&lt;ContentLocation path=""F0.SEC2.Means_1.SEC1.SEC2.HDR.TXT1"" rsid=""639979229"" tag=""ROM"" fid=""0""&gt;_x000D_
  &lt;param n=""_NumRows"" v=""2"" /&gt;_x000D_
  &lt;param n=""_NumCols"" v=""4"" /&gt;_x000D_
&lt;/ContentLocation&gt;'"</definedName>
    <definedName name="_AMO_ContentLocation_647644461_ROM_F0.SEC2.Tabulate_1.SEC1.BDY.Cross_tabular_summary_report_Table_1" hidden="1">"'Partitions:2'"</definedName>
    <definedName name="_AMO_ContentLocation_647644461_ROM_F0.SEC2.Tabulate_1.SEC1.BDY.Cross_tabular_summary_report_Table_1.0" hidden="1">"'&lt;ContentLocation path=""F0.SEC2.Tabulate_1.SEC1.BDY.Cross_tabular_summary_report_Table_1"" rsid=""647644461"" tag=""ROM"" fid=""0""&gt;_x000D_
  &lt;param n=""_NumRows"" v=""12"" /&gt;_x000D_
  &lt;param n=""_NumCols"" v=""12"" /&gt;_x000D_
  &lt;param n=""tableSig"" v=""R:R=12:C=12:FCR'"</definedName>
    <definedName name="_AMO_ContentLocation_647644461_ROM_F0.SEC2.Tabulate_1.SEC1.BDY.Cross_tabular_summary_report_Table_1.1" hidden="1">"'=4:FCC=3:RSP.1=1,H,2;1,V,3;3,H,10:RSP.2=3,H,10"" /&gt;_x000D_
  &lt;param n=""leftMargin"" v=""0"" /&gt;_x000D_
&lt;/ContentLocation&gt;'"</definedName>
    <definedName name="_AMO_ContentLocation_647644461_ROM_F0.SEC2.Tabulate_1.SEC1.FTR.TXT1" hidden="1">"'&lt;ContentLocation path=""F0.SEC2.Tabulate_1.SEC1.FTR.TXT1"" rsid=""647644461"" tag=""ROM"" fid=""0""&gt;_x000D_
  &lt;param n=""_NumRows"" v=""1"" /&gt;_x000D_
  &lt;param n=""_NumCols"" v=""12"" /&gt;_x000D_
&lt;/ContentLocation&gt;'"</definedName>
    <definedName name="_AMO_ContentLocation_647644461_ROM_F0.SEC2.Tabulate_1.SEC1.HDR.TXT1" hidden="1">"'&lt;ContentLocation path=""F0.SEC2.Tabulate_1.SEC1.HDR.TXT1"" rsid=""647644461"" tag=""ROM"" fid=""0""&gt;_x000D_
  &lt;param n=""_NumRows"" v=""1"" /&gt;_x000D_
  &lt;param n=""_NumCols"" v=""12"" /&gt;_x000D_
&lt;/ContentLocation&gt;'"</definedName>
    <definedName name="_AMO_ContentLocation_65762251_ROM_F0.SEC2.Tabulate_1.SEC1.BDY.Cross_tabular_summary_report_Table_1" hidden="1">"'Partitions:2'"</definedName>
    <definedName name="_AMO_ContentLocation_65762251_ROM_F0.SEC2.Tabulate_1.SEC1.BDY.Cross_tabular_summary_report_Table_1.0" hidden="1">"'&lt;ContentLocation path=""F0.SEC2.Tabulate_1.SEC1.BDY.Cross_tabular_summary_report_Table_1"" rsid=""65762251"" tag=""ROM"" fid=""0""&gt;_x000D_
  &lt;param n=""_NumRows"" v=""5"" /&gt;_x000D_
  &lt;param n=""_NumCols"" v=""6"" /&gt;_x000D_
  &lt;param n=""tableSig"" v=""R:R=5:C=6:FCR=2:F'"</definedName>
    <definedName name="_AMO_ContentLocation_65762251_ROM_F0.SEC2.Tabulate_1.SEC1.BDY.Cross_tabular_summary_report_Table_1.1" hidden="1">"'CC=3:RSP.1=1,H,2"" /&gt;_x000D_
  &lt;param n=""leftMargin"" v=""0"" /&gt;_x000D_
&lt;/ContentLocation&gt;'"</definedName>
    <definedName name="_AMO_ContentLocation_65762251_ROM_F0.SEC2.Tabulate_1.SEC1.FTR.TXT1" hidden="1">"'&lt;ContentLocation path=""F0.SEC2.Tabulate_1.SEC1.FTR.TXT1"" rsid=""65762251"" tag=""ROM"" fid=""0""&gt;_x000D_
  &lt;param n=""_NumRows"" v=""1"" /&gt;_x000D_
  &lt;param n=""_NumCols"" v=""6"" /&gt;_x000D_
&lt;/ContentLocation&gt;'"</definedName>
    <definedName name="_AMO_ContentLocation_65762251_ROM_F0.SEC2.Tabulate_1.SEC1.HDR.TXT1" hidden="1">"'&lt;ContentLocation path=""F0.SEC2.Tabulate_1.SEC1.HDR.TXT1"" rsid=""65762251"" tag=""ROM"" fid=""0""&gt;_x000D_
  &lt;param n=""_NumRows"" v=""1"" /&gt;_x000D_
  &lt;param n=""_NumCols"" v=""6"" /&gt;_x000D_
&lt;/ContentLocation&gt;'"</definedName>
    <definedName name="_AMO_ContentLocation_686186322_ROM_F0.SEC2.Means_1.SEC1.HDR.TXT1" hidden="1">"'&lt;ContentLocation path=""F0.SEC2.Means_1.SEC1.HDR.TXT1"" rsid=""686186322"" tag=""ROM"" fid=""0""&gt;_x000D_
  &lt;param n=""_NumRows"" v=""1"" /&gt;_x000D_
  &lt;param n=""_NumCols"" v=""4"" /&gt;_x000D_
&lt;/ContentLocation&gt;'"</definedName>
    <definedName name="_AMO_ContentLocation_686186322_ROM_F0.SEC2.Means_1.SEC1.HDR.TXT2" hidden="1">"'&lt;ContentLocation path=""F0.SEC2.Means_1.SEC1.HDR.TXT2"" rsid=""686186322"" tag=""ROM"" fid=""0""&gt;_x000D_
  &lt;param n=""_NumRows"" v=""1"" /&gt;_x000D_
  &lt;param n=""_NumCols"" v=""4"" /&gt;_x000D_
&lt;/ContentLocation&gt;'"</definedName>
    <definedName name="_AMO_ContentLocation_686186322_ROM_F0.SEC2.Means_1.SEC1.SEC2.BDY.Summary_statistics" hidden="1">"'Partitions:2'"</definedName>
    <definedName name="_AMO_ContentLocation_686186322_ROM_F0.SEC2.Means_1.SEC1.SEC2.BDY.Summary_statistics.0" hidden="1">"'&lt;ContentLocation path=""F0.SEC2.Means_1.SEC1.SEC2.BDY.Summary_statistics"" rsid=""686186322"" tag=""ROM"" fid=""0""&gt;_x000D_
  &lt;param n=""_NumRows"" v=""6"" /&gt;_x000D_
  &lt;param n=""_NumCols"" v=""4"" /&gt;_x000D_
  &lt;param n=""tableSig"" v=""R:R=6:C=4:FCR=3:FCC=1:RSP.1=1,H'"</definedName>
    <definedName name="_AMO_ContentLocation_686186322_ROM_F0.SEC2.Means_1.SEC1.SEC2.BDY.Summary_statistics.1" hidden="1">"',4"" /&gt;_x000D_
  &lt;param n=""leftMargin"" v=""0"" /&gt;_x000D_
&lt;/ContentLocation&gt;'"</definedName>
    <definedName name="_AMO_ContentLocation_686186322_ROM_F0.SEC2.Means_1.SEC1.SEC2.FTR.TXT1" hidden="1">"'&lt;ContentLocation path=""F0.SEC2.Means_1.SEC1.SEC2.FTR.TXT1"" rsid=""686186322"" tag=""ROM"" fid=""0""&gt;_x000D_
  &lt;param n=""_NumRows"" v=""1"" /&gt;_x000D_
  &lt;param n=""_NumCols"" v=""4"" /&gt;_x000D_
&lt;/ContentLocation&gt;'"</definedName>
    <definedName name="_AMO_ContentLocation_686186322_ROM_F0.SEC2.Means_1.SEC1.SEC2.HDR.TXT1" hidden="1">"'&lt;ContentLocation path=""F0.SEC2.Means_1.SEC1.SEC2.HDR.TXT1"" rsid=""686186322"" tag=""ROM"" fid=""0""&gt;_x000D_
  &lt;param n=""_NumRows"" v=""2"" /&gt;_x000D_
  &lt;param n=""_NumCols"" v=""4"" /&gt;_x000D_
&lt;/ContentLocation&gt;'"</definedName>
    <definedName name="_AMO_ContentLocation_687777700_ROM_F0.SEC2.Means_1.SEC1.HDR.TXT1" hidden="1">"'&lt;ContentLocation path=""F0.SEC2.Means_1.SEC1.HDR.TXT1"" rsid=""687777700"" tag=""ROM"" fid=""0""&gt;_x000D_
  &lt;param n=""_NumRows"" v=""1"" /&gt;_x000D_
  &lt;param n=""_NumCols"" v=""7"" /&gt;_x000D_
&lt;/ContentLocation&gt;'"</definedName>
    <definedName name="_AMO_ContentLocation_687777700_ROM_F0.SEC2.Means_1.SEC1.HDR.TXT2" hidden="1">"'&lt;ContentLocation path=""F0.SEC2.Means_1.SEC1.HDR.TXT2"" rsid=""687777700"" tag=""ROM"" fid=""0""&gt;_x000D_
  &lt;param n=""_NumRows"" v=""1"" /&gt;_x000D_
  &lt;param n=""_NumCols"" v=""7"" /&gt;_x000D_
&lt;/ContentLocation&gt;'"</definedName>
    <definedName name="_AMO_ContentLocation_687777700_ROM_F0.SEC2.Means_1.SEC1.SEC2.BDY.Summary_statistics" hidden="1">"'Partitions:2'"</definedName>
    <definedName name="_AMO_ContentLocation_687777700_ROM_F0.SEC2.Means_1.SEC1.SEC2.BDY.Summary_statistics.0" hidden="1">"'&lt;ContentLocation path=""F0.SEC2.Means_1.SEC1.SEC2.BDY.Summary_statistics"" rsid=""687777700"" tag=""ROM"" fid=""0""&gt;_x000D_
  &lt;param n=""_NumRows"" v=""33"" /&gt;_x000D_
  &lt;param n=""_NumCols"" v=""6"" /&gt;_x000D_
  &lt;param n=""tableSig"" v=""R:R=33:C=6:FCR=3:FCC=1:RSP.1=1,'"</definedName>
    <definedName name="_AMO_ContentLocation_687777700_ROM_F0.SEC2.Means_1.SEC1.SEC2.BDY.Summary_statistics.1" hidden="1">"'H,6"" /&gt;_x000D_
  &lt;param n=""leftMargin"" v=""0"" /&gt;_x000D_
&lt;/ContentLocation&gt;'"</definedName>
    <definedName name="_AMO_ContentLocation_687777700_ROM_F0.SEC2.Means_1.SEC1.SEC2.FTR.TXT1" hidden="1">"'&lt;ContentLocation path=""F0.SEC2.Means_1.SEC1.SEC2.FTR.TXT1"" rsid=""687777700"" tag=""ROM"" fid=""0""&gt;_x000D_
  &lt;param n=""_NumRows"" v=""1"" /&gt;_x000D_
  &lt;param n=""_NumCols"" v=""7"" /&gt;_x000D_
&lt;/ContentLocation&gt;'"</definedName>
    <definedName name="_AMO_ContentLocation_687777700_ROM_F0.SEC2.Means_1.SEC1.SEC2.HDR.TXT1" hidden="1">"'&lt;ContentLocation path=""F0.SEC2.Means_1.SEC1.SEC2.HDR.TXT1"" rsid=""687777700"" tag=""ROM"" fid=""0""&gt;_x000D_
  &lt;param n=""_NumRows"" v=""1"" /&gt;_x000D_
  &lt;param n=""_NumCols"" v=""7"" /&gt;_x000D_
&lt;/ContentLocation&gt;'"</definedName>
    <definedName name="_AMO_ContentLocation_717897111_ROM_F0.SEC2.Means_1.SEC1.HDR.TXT1" hidden="1">"'&lt;ContentLocation path=""F0.SEC2.Means_1.SEC1.HDR.TXT1"" rsid=""717897111"" tag=""ROM"" fid=""0""&gt;_x000D_
  &lt;param n=""_NumRows"" v=""1"" /&gt;_x000D_
  &lt;param n=""_NumCols"" v=""6"" /&gt;_x000D_
&lt;/ContentLocation&gt;'"</definedName>
    <definedName name="_AMO_ContentLocation_717897111_ROM_F0.SEC2.Means_1.SEC1.HDR.TXT2" hidden="1">"'&lt;ContentLocation path=""F0.SEC2.Means_1.SEC1.HDR.TXT2"" rsid=""717897111"" tag=""ROM"" fid=""0""&gt;_x000D_
  &lt;param n=""_NumRows"" v=""1"" /&gt;_x000D_
  &lt;param n=""_NumCols"" v=""6"" /&gt;_x000D_
&lt;/ContentLocation&gt;'"</definedName>
    <definedName name="_AMO_ContentLocation_717897111_ROM_F0.SEC2.Means_1.SEC1.SEC2.BDY.Summary_statistics" hidden="1">"'Partitions:2'"</definedName>
    <definedName name="_AMO_ContentLocation_717897111_ROM_F0.SEC2.Means_1.SEC1.SEC2.BDY.Summary_statistics.0" hidden="1">"'&lt;ContentLocation path=""F0.SEC2.Means_1.SEC1.SEC2.BDY.Summary_statistics"" rsid=""717897111"" tag=""ROM"" fid=""0""&gt;_x000D_
  &lt;param n=""_NumRows"" v=""33"" /&gt;_x000D_
  &lt;param n=""_NumCols"" v=""6"" /&gt;_x000D_
  &lt;param n=""tableSig"" v=""R:R=33:C=6:FCR=3:FCC=1:RSP.1=1,'"</definedName>
    <definedName name="_AMO_ContentLocation_717897111_ROM_F0.SEC2.Means_1.SEC1.SEC2.BDY.Summary_statistics.1" hidden="1">"'H,6"" /&gt;_x000D_
  &lt;param n=""leftMargin"" v=""0"" /&gt;_x000D_
&lt;/ContentLocation&gt;'"</definedName>
    <definedName name="_AMO_ContentLocation_717897111_ROM_F0.SEC2.Means_1.SEC1.SEC2.FTR.TXT1" hidden="1">"'&lt;ContentLocation path=""F0.SEC2.Means_1.SEC1.SEC2.FTR.TXT1"" rsid=""717897111"" tag=""ROM"" fid=""0""&gt;_x000D_
  &lt;param n=""_NumRows"" v=""1"" /&gt;_x000D_
  &lt;param n=""_NumCols"" v=""6"" /&gt;_x000D_
&lt;/ContentLocation&gt;'"</definedName>
    <definedName name="_AMO_ContentLocation_717897111_ROM_F0.SEC2.Means_1.SEC1.SEC2.HDR.TXT1" hidden="1">"'&lt;ContentLocation path=""F0.SEC2.Means_1.SEC1.SEC2.HDR.TXT1"" rsid=""717897111"" tag=""ROM"" fid=""0""&gt;_x000D_
  &lt;param n=""_NumRows"" v=""2"" /&gt;_x000D_
  &lt;param n=""_NumCols"" v=""6"" /&gt;_x000D_
&lt;/ContentLocation&gt;'"</definedName>
    <definedName name="_AMO_ContentLocation_720580860_ROM_F0.SEC2.Tabulate_1.SEC1.BDY.Cross_tabular_summary_report_Table_1" hidden="1">"'Partitions:2'"</definedName>
    <definedName name="_AMO_ContentLocation_720580860_ROM_F0.SEC2.Tabulate_1.SEC1.BDY.Cross_tabular_summary_report_Table_1.0" hidden="1">"'&lt;ContentLocation path=""F0.SEC2.Tabulate_1.SEC1.BDY.Cross_tabular_summary_report_Table_1"" rsid=""720580860"" tag=""ROM"" fid=""0""&gt;_x000D_
  &lt;param n=""_NumRows"" v=""4"" /&gt;_x000D_
  &lt;param n=""_NumCols"" v=""5"" /&gt;_x000D_
  &lt;param n=""tableSig"" v=""R:R=4:C=5:FCR=2:'"</definedName>
    <definedName name="_AMO_ContentLocation_720580860_ROM_F0.SEC2.Tabulate_1.SEC1.BDY.Cross_tabular_summary_report_Table_1.1" hidden="1">"'FCC=3:RSP.1=1,H,2"" /&gt;_x000D_
  &lt;param n=""leftMargin"" v=""0"" /&gt;_x000D_
&lt;/ContentLocation&gt;'"</definedName>
    <definedName name="_AMO_ContentLocation_720580860_ROM_F0.SEC2.Tabulate_1.SEC1.FTR.TXT1" hidden="1">"'&lt;ContentLocation path=""F0.SEC2.Tabulate_1.SEC1.FTR.TXT1"" rsid=""720580860"" tag=""ROM"" fid=""0""&gt;_x000D_
  &lt;param n=""_NumRows"" v=""1"" /&gt;_x000D_
  &lt;param n=""_NumCols"" v=""5"" /&gt;_x000D_
&lt;/ContentLocation&gt;'"</definedName>
    <definedName name="_AMO_ContentLocation_720580860_ROM_F0.SEC2.Tabulate_1.SEC1.HDR.TXT1" hidden="1">"'&lt;ContentLocation path=""F0.SEC2.Tabulate_1.SEC1.HDR.TXT1"" rsid=""720580860"" tag=""ROM"" fid=""0""&gt;_x000D_
  &lt;param n=""_NumRows"" v=""1"" /&gt;_x000D_
  &lt;param n=""_NumCols"" v=""5"" /&gt;_x000D_
&lt;/ContentLocation&gt;'"</definedName>
    <definedName name="_AMO_ContentLocation_80229030_ROM_F0.SEC2.Means_1.SEC1.HDR.TXT1" hidden="1">"'&lt;ContentLocation path=""F0.SEC2.Means_1.SEC1.HDR.TXT1"" rsid=""80229030"" tag=""ROM"" fid=""0""&gt;_x000D_
  &lt;param n=""_NumRows"" v=""1"" /&gt;_x000D_
  &lt;param n=""_NumCols"" v=""6"" /&gt;_x000D_
&lt;/ContentLocation&gt;'"</definedName>
    <definedName name="_AMO_ContentLocation_80229030_ROM_F0.SEC2.Means_1.SEC1.HDR.TXT2" hidden="1">"'&lt;ContentLocation path=""F0.SEC2.Means_1.SEC1.HDR.TXT2"" rsid=""80229030"" tag=""ROM"" fid=""0""&gt;_x000D_
  &lt;param n=""_NumRows"" v=""1"" /&gt;_x000D_
  &lt;param n=""_NumCols"" v=""6"" /&gt;_x000D_
&lt;/ContentLocation&gt;'"</definedName>
    <definedName name="_AMO_ContentLocation_80229030_ROM_F0.SEC2.Means_1.SEC1.SEC2.BDY.Summary_statistics" hidden="1">"'Partitions:2'"</definedName>
    <definedName name="_AMO_ContentLocation_80229030_ROM_F0.SEC2.Means_1.SEC1.SEC2.BDY.Summary_statistics.0" hidden="1">"'&lt;ContentLocation path=""F0.SEC2.Means_1.SEC1.SEC2.BDY.Summary_statistics"" rsid=""80229030"" tag=""ROM"" fid=""0""&gt;_x000D_
  &lt;param n=""_NumRows"" v=""14"" /&gt;_x000D_
  &lt;param n=""_NumCols"" v=""6"" /&gt;_x000D_
  &lt;param n=""tableSig"" v=""R:R=14:C=6:FCR=3:FCC=1:RSP.1=1,'"</definedName>
    <definedName name="_AMO_ContentLocation_80229030_ROM_F0.SEC2.Means_1.SEC1.SEC2.BDY.Summary_statistics.1" hidden="1">"'H,6"" /&gt;_x000D_
  &lt;param n=""leftMargin"" v=""0"" /&gt;_x000D_
&lt;/ContentLocation&gt;'"</definedName>
    <definedName name="_AMO_ContentLocation_80229030_ROM_F0.SEC2.Means_1.SEC1.SEC2.FTR.TXT1" hidden="1">"'&lt;ContentLocation path=""F0.SEC2.Means_1.SEC1.SEC2.FTR.TXT1"" rsid=""80229030"" tag=""ROM"" fid=""0""&gt;_x000D_
  &lt;param n=""_NumRows"" v=""1"" /&gt;_x000D_
  &lt;param n=""_NumCols"" v=""6"" /&gt;_x000D_
&lt;/ContentLocation&gt;'"</definedName>
    <definedName name="_AMO_ContentLocation_80229030_ROM_F0.SEC2.Means_1.SEC1.SEC2.HDR.TXT1" hidden="1">"'&lt;ContentLocation path=""F0.SEC2.Means_1.SEC1.SEC2.HDR.TXT1"" rsid=""80229030"" tag=""ROM"" fid=""0""&gt;_x000D_
  &lt;param n=""_NumRows"" v=""1"" /&gt;_x000D_
  &lt;param n=""_NumCols"" v=""6"" /&gt;_x000D_
&lt;/ContentLocation&gt;'"</definedName>
    <definedName name="_AMO_ContentLocation_881317095_ROM_F0.SEC2.Means_1.SEC1.HDR.TXT1" hidden="1">"'&lt;ContentLocation path=""F0.SEC2.Means_1.SEC1.HDR.TXT1"" rsid=""881317095"" tag=""ROM"" fid=""0""&gt;_x000D_
  &lt;param n=""_NumRows"" v=""1"" /&gt;_x000D_
  &lt;param n=""_NumCols"" v=""4"" /&gt;_x000D_
&lt;/ContentLocation&gt;'"</definedName>
    <definedName name="_AMO_ContentLocation_881317095_ROM_F0.SEC2.Means_1.SEC1.HDR.TXT2" hidden="1">"'&lt;ContentLocation path=""F0.SEC2.Means_1.SEC1.HDR.TXT2"" rsid=""881317095"" tag=""ROM"" fid=""0""&gt;_x000D_
  &lt;param n=""_NumRows"" v=""1"" /&gt;_x000D_
  &lt;param n=""_NumCols"" v=""4"" /&gt;_x000D_
&lt;/ContentLocation&gt;'"</definedName>
    <definedName name="_AMO_ContentLocation_881317095_ROM_F0.SEC2.Means_1.SEC1.SEC2.BDY.Summary_statistics" hidden="1">"'Partitions:2'"</definedName>
    <definedName name="_AMO_ContentLocation_881317095_ROM_F0.SEC2.Means_1.SEC1.SEC2.BDY.Summary_statistics.0" hidden="1">"'&lt;ContentLocation path=""F0.SEC2.Means_1.SEC1.SEC2.BDY.Summary_statistics"" rsid=""881317095"" tag=""ROM"" fid=""0""&gt;_x000D_
  &lt;param n=""_NumRows"" v=""6"" /&gt;_x000D_
  &lt;param n=""_NumCols"" v=""4"" /&gt;_x000D_
  &lt;param n=""tableSig"" v=""R:R=6:C=4:FCR=3:FCC=1:RSP.1=1,H'"</definedName>
    <definedName name="_AMO_ContentLocation_881317095_ROM_F0.SEC2.Means_1.SEC1.SEC2.BDY.Summary_statistics.1" hidden="1">"',4"" /&gt;_x000D_
  &lt;param n=""leftMargin"" v=""0"" /&gt;_x000D_
&lt;/ContentLocation&gt;'"</definedName>
    <definedName name="_AMO_ContentLocation_881317095_ROM_F0.SEC2.Means_1.SEC1.SEC2.FTR.TXT1" hidden="1">"'&lt;ContentLocation path=""F0.SEC2.Means_1.SEC1.SEC2.FTR.TXT1"" rsid=""881317095"" tag=""ROM"" fid=""0""&gt;_x000D_
  &lt;param n=""_NumRows"" v=""1"" /&gt;_x000D_
  &lt;param n=""_NumCols"" v=""4"" /&gt;_x000D_
&lt;/ContentLocation&gt;'"</definedName>
    <definedName name="_AMO_ContentLocation_881317095_ROM_F0.SEC2.Means_1.SEC1.SEC2.HDR.TXT1" hidden="1">"'&lt;ContentLocation path=""F0.SEC2.Means_1.SEC1.SEC2.HDR.TXT1"" rsid=""881317095"" tag=""ROM"" fid=""0""&gt;_x000D_
  &lt;param n=""_NumRows"" v=""2"" /&gt;_x000D_
  &lt;param n=""_NumCols"" v=""4"" /&gt;_x000D_
&lt;/ContentLocation&gt;'"</definedName>
    <definedName name="_AMO_ContentLocation_883644760_ROM_F0.SEC2.Tabulate_1.SEC1.BDY.Cross_tabular_summary_report_Table_1" hidden="1">"'Partitions:2'"</definedName>
    <definedName name="_AMO_ContentLocation_883644760_ROM_F0.SEC2.Tabulate_1.SEC1.BDY.Cross_tabular_summary_report_Table_1.0" hidden="1">"'&lt;ContentLocation path=""F0.SEC2.Tabulate_1.SEC1.BDY.Cross_tabular_summary_report_Table_1"" rsid=""883644760"" tag=""ROM"" fid=""0""&gt;_x000D_
  &lt;param n=""_NumRows"" v=""34"" /&gt;_x000D_
  &lt;param n=""_NumCols"" v=""8"" /&gt;_x000D_
  &lt;param n=""tableSig"" v=""R:R=34:C=8:FCR=4'"</definedName>
    <definedName name="_AMO_ContentLocation_883644760_ROM_F0.SEC2.Tabulate_1.SEC1.BDY.Cross_tabular_summary_report_Table_1.1" hidden="1">"':FCC=3:RSP.1=1,H,2;1,V,3;3,H,6:RSP.2=3,H,6"" /&gt;_x000D_
  &lt;param n=""leftMargin"" v=""0"" /&gt;_x000D_
&lt;/ContentLocation&gt;'"</definedName>
    <definedName name="_AMO_ContentLocation_883644760_ROM_F0.SEC2.Tabulate_1.SEC1.FTR.TXT1" hidden="1">"'&lt;ContentLocation path=""F0.SEC2.Tabulate_1.SEC1.FTR.TXT1"" rsid=""883644760"" tag=""ROM"" fid=""0""&gt;_x000D_
  &lt;param n=""_NumRows"" v=""1"" /&gt;_x000D_
  &lt;param n=""_NumCols"" v=""9"" /&gt;_x000D_
&lt;/ContentLocation&gt;'"</definedName>
    <definedName name="_AMO_ContentLocation_883644760_ROM_F0.SEC2.Tabulate_1.SEC1.HDR.TXT1" hidden="1">"'&lt;ContentLocation path=""F0.SEC2.Tabulate_1.SEC1.HDR.TXT1"" rsid=""883644760"" tag=""ROM"" fid=""0""&gt;_x000D_
  &lt;param n=""_NumRows"" v=""1"" /&gt;_x000D_
  &lt;param n=""_NumCols"" v=""9"" /&gt;_x000D_
&lt;/ContentLocation&gt;'"</definedName>
    <definedName name="_AMO_ContentLocation_885798257_ROM_F0.SEC2.Tabulate_1.SEC1.BDY.Cross_tabular_summary_report_Table_1" hidden="1">"'Partitions:2'"</definedName>
    <definedName name="_AMO_ContentLocation_885798257_ROM_F0.SEC2.Tabulate_1.SEC1.BDY.Cross_tabular_summary_report_Table_1.0" hidden="1">"'&lt;ContentLocation path=""F0.SEC2.Tabulate_1.SEC1.BDY.Cross_tabular_summary_report_Table_1"" rsid=""885798257"" tag=""ROM"" fid=""0""&gt;_x000D_
  &lt;param n=""_NumRows"" v=""33"" /&gt;_x000D_
  &lt;param n=""_NumCols"" v=""14"" /&gt;_x000D_
  &lt;param n=""tableSig"" v=""R:R=33:C=14:FCR'"</definedName>
    <definedName name="_AMO_ContentLocation_885798257_ROM_F0.SEC2.Tabulate_1.SEC1.BDY.Cross_tabular_summary_report_Table_1.1" hidden="1">"'=2:FCC=3:RSP.1=1,H,2"" /&gt;_x000D_
  &lt;param n=""leftMargin"" v=""0"" /&gt;_x000D_
&lt;/ContentLocation&gt;'"</definedName>
    <definedName name="_AMO_ContentLocation_885798257_ROM_F0.SEC2.Tabulate_1.SEC1.FTR.TXT1" hidden="1">"'&lt;ContentLocation path=""F0.SEC2.Tabulate_1.SEC1.FTR.TXT1"" rsid=""885798257"" tag=""ROM"" fid=""0""&gt;_x000D_
  &lt;param n=""_NumRows"" v=""1"" /&gt;_x000D_
  &lt;param n=""_NumCols"" v=""14"" /&gt;_x000D_
&lt;/ContentLocation&gt;'"</definedName>
    <definedName name="_AMO_ContentLocation_885798257_ROM_F0.SEC2.Tabulate_1.SEC1.HDR.TXT1" hidden="1">"'&lt;ContentLocation path=""F0.SEC2.Tabulate_1.SEC1.HDR.TXT1"" rsid=""885798257"" tag=""ROM"" fid=""0""&gt;_x000D_
  &lt;param n=""_NumRows"" v=""1"" /&gt;_x000D_
  &lt;param n=""_NumCols"" v=""14"" /&gt;_x000D_
&lt;/ContentLocation&gt;'"</definedName>
    <definedName name="_AMO_ContentLocation_895249504_ROM_F0.SEC2.Tabulate_1.SEC1.BDY.Cross_tabular_summary_report_Table_1" hidden="1">"'Partitions:2'"</definedName>
    <definedName name="_AMO_ContentLocation_895249504_ROM_F0.SEC2.Tabulate_1.SEC1.BDY.Cross_tabular_summary_report_Table_1.0" hidden="1">"'&lt;ContentLocation path=""F0.SEC2.Tabulate_1.SEC1.BDY.Cross_tabular_summary_report_Table_1"" rsid=""895249504"" tag=""ROM"" fid=""0""&gt;_x000D_
  &lt;param n=""_NumRows"" v=""33"" /&gt;_x000D_
  &lt;param n=""_NumCols"" v=""7"" /&gt;_x000D_
  &lt;param n=""tableSig"" v=""R:R=33:C=7:FCR=3'"</definedName>
    <definedName name="_AMO_ContentLocation_895249504_ROM_F0.SEC2.Tabulate_1.SEC1.BDY.Cross_tabular_summary_report_Table_1.1" hidden="1">"':FCC=2:RSP.1=1,V,2;2,H,6"" /&gt;_x000D_
  &lt;param n=""leftMargin"" v=""0"" /&gt;_x000D_
&lt;/ContentLocation&gt;'"</definedName>
    <definedName name="_AMO_ContentLocation_895249504_ROM_F0.SEC2.Tabulate_1.SEC1.FTR.TXT1" hidden="1">"'&lt;ContentLocation path=""F0.SEC2.Tabulate_1.SEC1.FTR.TXT1"" rsid=""895249504"" tag=""ROM"" fid=""0""&gt;_x000D_
  &lt;param n=""_NumRows"" v=""1"" /&gt;_x000D_
  &lt;param n=""_NumCols"" v=""7"" /&gt;_x000D_
&lt;/ContentLocation&gt;'"</definedName>
    <definedName name="_AMO_ContentLocation_895249504_ROM_F0.SEC2.Tabulate_1.SEC1.HDR.TXT1" hidden="1">"'&lt;ContentLocation path=""F0.SEC2.Tabulate_1.SEC1.HDR.TXT1"" rsid=""895249504"" tag=""ROM"" fid=""0""&gt;_x000D_
  &lt;param n=""_NumRows"" v=""1"" /&gt;_x000D_
  &lt;param n=""_NumCols"" v=""7"" /&gt;_x000D_
&lt;/ContentLocation&gt;'"</definedName>
    <definedName name="_AMO_ContentLocation_916471313_ROM_F0.SEC2.Means_1.SEC1.HDR.TXT1" hidden="1">"'&lt;ContentLocation path=""F0.SEC2.Means_1.SEC1.HDR.TXT1"" rsid=""916471313"" tag=""ROM"" fid=""0""&gt;_x000D_
  &lt;param n=""_NumRows"" v=""1"" /&gt;_x000D_
  &lt;param n=""_NumCols"" v=""6"" /&gt;_x000D_
&lt;/ContentLocation&gt;'"</definedName>
    <definedName name="_AMO_ContentLocation_916471313_ROM_F0.SEC2.Means_1.SEC1.HDR.TXT2" hidden="1">"'&lt;ContentLocation path=""F0.SEC2.Means_1.SEC1.HDR.TXT2"" rsid=""916471313"" tag=""ROM"" fid=""0""&gt;_x000D_
  &lt;param n=""_NumRows"" v=""1"" /&gt;_x000D_
  &lt;param n=""_NumCols"" v=""6"" /&gt;_x000D_
&lt;/ContentLocation&gt;'"</definedName>
    <definedName name="_AMO_ContentLocation_916471313_ROM_F0.SEC2.Means_1.SEC1.SEC2.BDY.Summary_statistics" hidden="1">"'Partitions:2'"</definedName>
    <definedName name="_AMO_ContentLocation_916471313_ROM_F0.SEC2.Means_1.SEC1.SEC2.BDY.Summary_statistics.0" hidden="1">"'&lt;ContentLocation path=""F0.SEC2.Means_1.SEC1.SEC2.BDY.Summary_statistics"" rsid=""916471313"" tag=""ROM"" fid=""0""&gt;_x000D_
  &lt;param n=""_NumRows"" v=""8"" /&gt;_x000D_
  &lt;param n=""_NumCols"" v=""6"" /&gt;_x000D_
  &lt;param n=""tableSig"" v=""R:R=8:C=6:FCR=3:FCC=1:RSP.1=1,H'"</definedName>
    <definedName name="_AMO_ContentLocation_916471313_ROM_F0.SEC2.Means_1.SEC1.SEC2.BDY.Summary_statistics.1" hidden="1">"',6"" /&gt;_x000D_
  &lt;param n=""leftMargin"" v=""0"" /&gt;_x000D_
&lt;/ContentLocation&gt;'"</definedName>
    <definedName name="_AMO_ContentLocation_916471313_ROM_F0.SEC2.Means_1.SEC1.SEC2.FTR.TXT1" hidden="1">"'&lt;ContentLocation path=""F0.SEC2.Means_1.SEC1.SEC2.FTR.TXT1"" rsid=""916471313"" tag=""ROM"" fid=""0""&gt;_x000D_
  &lt;param n=""_NumRows"" v=""1"" /&gt;_x000D_
  &lt;param n=""_NumCols"" v=""6"" /&gt;_x000D_
&lt;/ContentLocation&gt;'"</definedName>
    <definedName name="_AMO_ContentLocation_916471313_ROM_F0.SEC2.Means_1.SEC1.SEC2.HDR.TXT1" hidden="1">"'&lt;ContentLocation path=""F0.SEC2.Means_1.SEC1.SEC2.HDR.TXT1"" rsid=""916471313"" tag=""ROM"" fid=""0""&gt;_x000D_
  &lt;param n=""_NumRows"" v=""1"" /&gt;_x000D_
  &lt;param n=""_NumCols"" v=""6"" /&gt;_x000D_
&lt;/ContentLocation&gt;'"</definedName>
    <definedName name="_AMO_ContentLocation_979975409_ROM_F0.SEC2.Tabulate_1.SEC1.BDY.Cross_tabular_summary_report_Table_1" hidden="1">"'Partitions:2'"</definedName>
    <definedName name="_AMO_ContentLocation_979975409_ROM_F0.SEC2.Tabulate_1.SEC1.BDY.Cross_tabular_summary_report_Table_1.0" hidden="1">"'&lt;ContentLocation path=""F0.SEC2.Tabulate_1.SEC1.BDY.Cross_tabular_summary_report_Table_1"" rsid=""979975409"" tag=""ROM"" fid=""0""&gt;_x000D_
  &lt;param n=""_NumRows"" v=""4"" /&gt;_x000D_
  &lt;param n=""_NumCols"" v=""33"" /&gt;_x000D_
  &lt;param n=""tableSig"" v=""R:R=4:C=33:FCR='"</definedName>
    <definedName name="_AMO_ContentLocation_979975409_ROM_F0.SEC2.Tabulate_1.SEC1.BDY.Cross_tabular_summary_report_Table_1.1" hidden="1">"'2:FCC=3:RSP.1=1,H,2"" /&gt;_x000D_
  &lt;param n=""leftMargin"" v=""0"" /&gt;_x000D_
&lt;/ContentLocation&gt;'"</definedName>
    <definedName name="_AMO_ContentLocation_979975409_ROM_F0.SEC2.Tabulate_1.SEC1.FTR.TXT1" hidden="1">"'&lt;ContentLocation path=""F0.SEC2.Tabulate_1.SEC1.FTR.TXT1"" rsid=""979975409"" tag=""ROM"" fid=""0""&gt;_x000D_
  &lt;param n=""_NumRows"" v=""1"" /&gt;_x000D_
  &lt;param n=""_NumCols"" v=""33"" /&gt;_x000D_
&lt;/ContentLocation&gt;'"</definedName>
    <definedName name="_AMO_ContentLocation_979975409_ROM_F0.SEC2.Tabulate_1.SEC1.HDR.TXT1" hidden="1">"'&lt;ContentLocation path=""F0.SEC2.Tabulate_1.SEC1.HDR.TXT1"" rsid=""979975409"" tag=""ROM"" fid=""0""&gt;_x000D_
  &lt;param n=""_NumRows"" v=""1"" /&gt;_x000D_
  &lt;param n=""_NumCols"" v=""33"" /&gt;_x000D_
&lt;/ContentLocation&gt;'"</definedName>
    <definedName name="_AMO_SingleObject_117832836_ROM_F0.SEC2.Tabulate_1.SEC1.BDY.Cross_tabular_summary_report_Table_1" hidden="1">'Life (Fig.1-9)'!$M$109:$O$117</definedName>
    <definedName name="_AMO_SingleObject_117832836_ROM_F0.SEC2.Tabulate_1.SEC1.FTR.TXT1" hidden="1">'Life (Fig.1-9)'!$M$119:$O$119</definedName>
    <definedName name="_AMO_SingleObject_117832836_ROM_F0.SEC2.Tabulate_1.SEC1.HDR.TXT1" hidden="1">'Life (Fig.1-9)'!$M$107:$O$107</definedName>
    <definedName name="_AMO_SingleObject_118566831_ROM_F0.SEC2.Tabulate_1.SEC1.BDY.Cross_tabular_summary_report_Table_1" hidden="1">'SCRMCR (Fig.23-26, 35)'!$S$127:$W$129</definedName>
    <definedName name="_AMO_SingleObject_118566831_ROM_F0.SEC2.Tabulate_1.SEC1.FTR.TXT1" hidden="1">'SCRMCR (Fig.23-26, 35)'!$S$131:$W$131</definedName>
    <definedName name="_AMO_SingleObject_118566831_ROM_F0.SEC2.Tabulate_1.SEC1.HDR.TXT1" hidden="1">'SCRMCR (Fig.23-26, 35)'!$S$125:$W$125</definedName>
    <definedName name="_AMO_SingleObject_121281308_ROM_F0.SEC2.Means_1.SEC1.HDR.TXT1" hidden="1">'Life (Fig.1-9)'!$M$41:$R$41</definedName>
    <definedName name="_AMO_SingleObject_121281308_ROM_F0.SEC2.Means_1.SEC1.HDR.TXT2" hidden="1">'Life (Fig.1-9)'!$M$43:$R$43</definedName>
    <definedName name="_AMO_SingleObject_121281308_ROM_F0.SEC2.Means_1.SEC1.SEC2.BDY.Summary_statistics" hidden="1">'Life (Fig.1-9)'!$M$48:$P$79</definedName>
    <definedName name="_AMO_SingleObject_121281308_ROM_F0.SEC2.Means_1.SEC1.SEC2.FTR.TXT1" hidden="1">'Life (Fig.1-9)'!$M$82:$R$82</definedName>
    <definedName name="_AMO_SingleObject_121281308_ROM_F0.SEC2.Means_1.SEC1.SEC2.HDR.TXT1" hidden="1">'Life (Fig.1-9)'!$M$45:$R$45</definedName>
    <definedName name="_AMO_SingleObject_145507589_ROM_F0.SEC2.Means_1.SEC1.HDR.TXT1" hidden="1">'LACDT EPIFP (Fig.31-34)'!$M$76:$P$76</definedName>
    <definedName name="_AMO_SingleObject_145507589_ROM_F0.SEC2.Means_1.SEC1.HDR.TXT2" hidden="1">'LACDT EPIFP (Fig.31-34)'!$M$78:$P$78</definedName>
    <definedName name="_AMO_SingleObject_145507589_ROM_F0.SEC2.Means_1.SEC1.SEC2.BDY.Summary_statistics" hidden="1">'LACDT EPIFP (Fig.31-34)'!$M$83:$P$115</definedName>
    <definedName name="_AMO_SingleObject_145507589_ROM_F0.SEC2.Means_1.SEC1.SEC2.FTR.TXT1" hidden="1">'LACDT EPIFP (Fig.31-34)'!$M$117:$P$117</definedName>
    <definedName name="_AMO_SingleObject_145507589_ROM_F0.SEC2.Means_1.SEC1.SEC2.HDR.TXT1" hidden="1">'LACDT EPIFP (Fig.31-34)'!$M$80:$P$81</definedName>
    <definedName name="_AMO_SingleObject_145507589_ROM_F0.SEC2.Tabulate_1.SEC1.BDY.Cross_tabular_summary_report_Table_1" hidden="1">'LACDT EPIFP (Fig.31-34)'!$M$78:$O$109</definedName>
    <definedName name="_AMO_SingleObject_145507589_ROM_F0.SEC2.Tabulate_1.SEC1.FTR.TXT1" hidden="1">'LACDT EPIFP (Fig.31-34)'!$M$111:$O$111</definedName>
    <definedName name="_AMO_SingleObject_145507589_ROM_F0.SEC2.Tabulate_1.SEC1.HDR.TXT1" hidden="1">'LACDT EPIFP (Fig.31-34)'!$M$76:$O$76</definedName>
    <definedName name="_AMO_SingleObject_181579765_ROM_F0.SEC2.Tabulate_1.SEC1.BDY.Cross_tabular_summary_report_Table_1" hidden="1">'Inv - NACE (Fig.41)'!$A$3:$AD$43</definedName>
    <definedName name="_AMO_SingleObject_181579765_ROM_F0.SEC2.Tabulate_1.SEC1.FTR.TXT1" hidden="1">'Inv - NACE (Fig.41)'!$A$45:$AD$45</definedName>
    <definedName name="_AMO_SingleObject_181579765_ROM_F0.SEC2.Tabulate_1.SEC1.HDR.TXT1" hidden="1">'Inv - NACE (Fig.41)'!$A$1:$AD$1</definedName>
    <definedName name="_AMO_SingleObject_218361558_ROM_F0.SEC2.Tabulate_1.SEC1.BDY.Cross_tabular_summary_report_Table_1" hidden="1">'SCRMCR (Fig.23-26, 35)'!$M$137:$Q$140</definedName>
    <definedName name="_AMO_SingleObject_218361558_ROM_F0.SEC2.Tabulate_1.SEC1.FTR.TXT1" hidden="1">'SCRMCR (Fig.23-26, 35)'!$M$142:$Q$142</definedName>
    <definedName name="_AMO_SingleObject_218361558_ROM_F0.SEC2.Tabulate_1.SEC1.HDR.TXT1" hidden="1">'SCRMCR (Fig.23-26, 35)'!$M$135:$Q$135</definedName>
    <definedName name="_AMO_SingleObject_24716504_ROM_F0.SEC2.Tabulate_1.SEC1.BDY.Cross_tabular_summary_report_Table_1" hidden="1">'BSCR Composition (Fig.27-28)'!$M$21:$V$54</definedName>
    <definedName name="_AMO_SingleObject_24716504_ROM_F0.SEC2.Tabulate_1.SEC1.FTR.TXT1" hidden="1">'BSCR Composition (Fig.27-28)'!$M$85:$V$85</definedName>
    <definedName name="_AMO_SingleObject_24716504_ROM_F0.SEC2.Tabulate_1.SEC1.HDR.TXT1" hidden="1">'BSCR Composition (Fig.27-28)'!$M$19:$V$19</definedName>
    <definedName name="_AMO_SingleObject_313062606_ROM_F0.SEC2.Tabulate_1.SEC1.BDY.Cross_tabular_summary_report_Table_1" hidden="1">'Life (Fig.1-9)'!$M$126:$V$158</definedName>
    <definedName name="_AMO_SingleObject_313062606_ROM_F0.SEC2.Tabulate_1.SEC1.FTR.TXT1" hidden="1">'Life (Fig.1-9)'!$M$160:$V$160</definedName>
    <definedName name="_AMO_SingleObject_313062606_ROM_F0.SEC2.Tabulate_1.SEC1.HDR.TXT1" hidden="1">'Life (Fig.1-9)'!$M$124:$V$124</definedName>
    <definedName name="_AMO_SingleObject_331462999_ROM_F0.SEC2.Tabulate_1.SEC1.BDY.Cross_tabular_summary_report_Table_1" hidden="1">'SCRMCR (Fig.23-26, 35)'!$M$127:$Q$129</definedName>
    <definedName name="_AMO_SingleObject_331462999_ROM_F0.SEC2.Tabulate_1.SEC1.FTR.TXT1" hidden="1">'SCRMCR (Fig.23-26, 35)'!$M$131:$Q$131</definedName>
    <definedName name="_AMO_SingleObject_331462999_ROM_F0.SEC2.Tabulate_1.SEC1.HDR.TXT1" hidden="1">'SCRMCR (Fig.23-26, 35)'!$M$125:$Q$125</definedName>
    <definedName name="_AMO_SingleObject_341643897_ROM_F0.SEC2.Tabulate_1.SEC1.BDY.Cross_tabular_summary_report_Table_1" hidden="1">'SCRMCR (Fig.23-26, 35)'!$S$117:$W$120</definedName>
    <definedName name="_AMO_SingleObject_341643897_ROM_F0.SEC2.Tabulate_1.SEC1.FTR.TXT1" hidden="1">'SCRMCR (Fig.23-26, 35)'!$S$122:$W$122</definedName>
    <definedName name="_AMO_SingleObject_341643897_ROM_F0.SEC2.Tabulate_1.SEC1.HDR.TXT1" hidden="1">'SCRMCR (Fig.23-26, 35)'!$S$115:$W$115</definedName>
    <definedName name="_AMO_SingleObject_356314701_ROM_F0.SEC2.Means_1.SEC1.HDR.TXT1" hidden="1">'NonLife (Fig.16-22)'!$M$28:$S$28</definedName>
    <definedName name="_AMO_SingleObject_356314701_ROM_F0.SEC2.Means_1.SEC1.HDR.TXT2" hidden="1">'NonLife (Fig.16-22)'!$M$30:$S$30</definedName>
    <definedName name="_AMO_SingleObject_356314701_ROM_F0.SEC2.Means_1.SEC1.SEC2.BDY.Summary_statistics" hidden="1">'NonLife (Fig.16-22)'!$M$35:$R$52</definedName>
    <definedName name="_AMO_SingleObject_356314701_ROM_F0.SEC2.Means_1.SEC1.SEC2.FTR.TXT1" hidden="1">'NonLife (Fig.16-22)'!#REF!</definedName>
    <definedName name="_AMO_SingleObject_356314701_ROM_F0.SEC2.Means_1.SEC1.SEC2.HDR.TXT1" hidden="1">'NonLife (Fig.16-22)'!$M$32:$S$32</definedName>
    <definedName name="_AMO_SingleObject_395569611_ROM_F0.SEC2.Tabulate_1.SEC1.BDY.Cross_tabular_summary_report_Table_1" hidden="1">'Inv - CQS (Fig.40)'!$A$3:$K$36</definedName>
    <definedName name="_AMO_SingleObject_395569611_ROM_F0.SEC2.Tabulate_1.SEC1.FTR.TXT1" hidden="1">'Inv - CQS (Fig.40)'!$A$38:$K$38</definedName>
    <definedName name="_AMO_SingleObject_395569611_ROM_F0.SEC2.Tabulate_1.SEC1.HDR.TXT1" hidden="1">'Inv - CQS (Fig.40)'!$A$1:$K$1</definedName>
    <definedName name="_AMO_SingleObject_421872928_ROM_F0.SEC2.Tabulate_1.SEC1.BDY.Cross_tabular_summary_report_Table_1" hidden="1">'NonLife (Fig.10-15)'!$M$91:$O$107</definedName>
    <definedName name="_AMO_SingleObject_421872928_ROM_F0.SEC2.Tabulate_1.SEC1.FTR.TXT1" hidden="1">'NonLife (Fig.10-15)'!$M$109:$O$109</definedName>
    <definedName name="_AMO_SingleObject_421872928_ROM_F0.SEC2.Tabulate_1.SEC1.HDR.TXT1" hidden="1">'NonLife (Fig.10-15)'!$M$89:$O$89</definedName>
    <definedName name="_AMO_SingleObject_425491491_ROM_F0.SEC2.Tabulate_1.SEC1.BDY.Cross_tabular_summary_report_Table_1" hidden="1">'LTG TRANS (Fig. 36-38)'!$M$3:$T$24</definedName>
    <definedName name="_AMO_SingleObject_425491491_ROM_F0.SEC2.Tabulate_1.SEC1.FTR.TXT1" hidden="1">'LTG TRANS (Fig. 36-38)'!$M$30:$V$30</definedName>
    <definedName name="_AMO_SingleObject_425491491_ROM_F0.SEC2.Tabulate_1.SEC1.HDR.TXT1" hidden="1">'LTG TRANS (Fig. 36-38)'!$M$1:$V$1</definedName>
    <definedName name="_AMO_SingleObject_433503607_ROM_F0.SEC2.Tabulate_1.SEC1.BDY.Cross_tabular_summary_report_Table_1" hidden="1">'SCRMCR (Fig.23-26, 35)'!$M$48:$U$54</definedName>
    <definedName name="_AMO_SingleObject_433503607_ROM_F0.SEC2.Tabulate_1.SEC1.FTR.TXT1" hidden="1">'SCRMCR (Fig.23-26, 35)'!$M$56:$U$56</definedName>
    <definedName name="_AMO_SingleObject_433503607_ROM_F0.SEC2.Tabulate_1.SEC1.HDR.TXT1" hidden="1">'SCRMCR (Fig.23-26, 35)'!$M$46:$U$46</definedName>
    <definedName name="_AMO_SingleObject_444853265_ROM_F0.SEC2.Tabulate_1.SEC1.BDY.Cross_tabular_summary_report_Table_1" hidden="1">'SCRMCR (Fig.23-26, 35)'!$M$107:$Q$110</definedName>
    <definedName name="_AMO_SingleObject_444853265_ROM_F0.SEC2.Tabulate_1.SEC1.FTR.TXT1" hidden="1">'SCRMCR (Fig.23-26, 35)'!$M$112:$Q$112</definedName>
    <definedName name="_AMO_SingleObject_444853265_ROM_F0.SEC2.Tabulate_1.SEC1.HDR.TXT1" hidden="1">'SCRMCR (Fig.23-26, 35)'!$M$105:$Q$105</definedName>
    <definedName name="_AMO_SingleObject_459299741_ROM_F0.SEC2.Means_1.SEC1.HDR.TXT1" hidden="1">'NonLife (Fig.10-15)'!$M$43:$R$43</definedName>
    <definedName name="_AMO_SingleObject_459299741_ROM_F0.SEC2.Means_1.SEC1.HDR.TXT2" hidden="1">'NonLife (Fig.10-15)'!$M$45:$R$45</definedName>
    <definedName name="_AMO_SingleObject_459299741_ROM_F0.SEC2.Means_1.SEC1.SEC2.BDY.Summary_statistics" hidden="1">'NonLife (Fig.10-15)'!$M$50:$P$81</definedName>
    <definedName name="_AMO_SingleObject_459299741_ROM_F0.SEC2.Means_1.SEC1.SEC2.FTR.TXT1" hidden="1">'NonLife (Fig.10-15)'!$M$84:$R$84</definedName>
    <definedName name="_AMO_SingleObject_459299741_ROM_F0.SEC2.Means_1.SEC1.SEC2.HDR.TXT1" hidden="1">'NonLife (Fig.10-15)'!$M$47:$R$47</definedName>
    <definedName name="_AMO_SingleObject_477913827_ROM_F0.SEC2.Tabulate_1.SEC1.BDY.Cross_tabular_summary_report_Table_1" hidden="1">'Life (Fig.1-9)'!$M$3:$S$35</definedName>
    <definedName name="_AMO_SingleObject_477913827_ROM_F0.SEC2.Tabulate_1.SEC1.FTR.TXT1" hidden="1">'Life (Fig.1-9)'!$M$37:$S$37</definedName>
    <definedName name="_AMO_SingleObject_477913827_ROM_F0.SEC2.Tabulate_1.SEC1.HDR.TXT1" hidden="1">'Life (Fig.1-9)'!$M$1:$S$1</definedName>
    <definedName name="_AMO_SingleObject_56040899_ROM_F0.SEC2.Tabulate_1.SEC1.BDY.Cross_tabular_summary_report_Table_1" hidden="1">'SCRMCR (Fig.23-26, 35)'!$M$3:$O$37</definedName>
    <definedName name="_AMO_SingleObject_56040899_ROM_F0.SEC2.Tabulate_1.SEC1.FTR.TXT1" hidden="1">'SCRMCR (Fig.23-26, 35)'!$M$39:$O$39</definedName>
    <definedName name="_AMO_SingleObject_56040899_ROM_F0.SEC2.Tabulate_1.SEC1.HDR.TXT1" hidden="1">'SCRMCR (Fig.23-26, 35)'!$M$1:$O$1</definedName>
    <definedName name="_AMO_SingleObject_564693521_ROM_F0.SEC2.Tabulate_1.SEC1.BDY.Cross_tabular_summary_report_Table_1" hidden="1">'LTG TRANS (Fig. 36-38)'!$M$77:$Q$108</definedName>
    <definedName name="_AMO_SingleObject_564693521_ROM_F0.SEC2.Tabulate_1.SEC1.FTR.TXT1" hidden="1">'LTG TRANS (Fig. 36-38)'!$M$110:$Q$110</definedName>
    <definedName name="_AMO_SingleObject_564693521_ROM_F0.SEC2.Tabulate_1.SEC1.HDR.TXT1" hidden="1">'LTG TRANS (Fig. 36-38)'!$M$75:$Q$75</definedName>
    <definedName name="_AMO_SingleObject_585896953_ROM_F0.SEC2.Tabulate_1.SEC1.BDY.Cross_tabular_summary_report_Table_1" hidden="1">'Life (Fig.1-9)'!$M$167:$AS$170</definedName>
    <definedName name="_AMO_SingleObject_585896953_ROM_F0.SEC2.Tabulate_1.SEC1.FTR.TXT1" hidden="1">'Life (Fig.1-9)'!$M$172:$AS$172</definedName>
    <definedName name="_AMO_SingleObject_585896953_ROM_F0.SEC2.Tabulate_1.SEC1.HDR.TXT1" hidden="1">'Life (Fig.1-9)'!$M$165:$AS$165</definedName>
    <definedName name="_AMO_SingleObject_588716427_ROM_F0.SEC2.Tabulate_1.SEC1.BDY.Cross_tabular_summary_report_Table_1" hidden="1">'BSCR Composition (Fig.27-28)'!$M$3:$W$9</definedName>
    <definedName name="_AMO_SingleObject_588716427_ROM_F0.SEC2.Tabulate_1.SEC1.FTR.TXT1" hidden="1">'BSCR Composition (Fig.27-28)'!$M$11:$W$11</definedName>
    <definedName name="_AMO_SingleObject_588716427_ROM_F0.SEC2.Tabulate_1.SEC1.HDR.TXT1" hidden="1">'BSCR Composition (Fig.27-28)'!$M$1:$W$1</definedName>
    <definedName name="_AMO_SingleObject_602169158_ROM_F0.SEC2.Tabulate_1.SEC1.BDY.Cross_tabular_summary_report_Table_1" hidden="1">'SCRMCR (Fig.23-26, 35)'!$S$137:$W$140</definedName>
    <definedName name="_AMO_SingleObject_602169158_ROM_F0.SEC2.Tabulate_1.SEC1.FTR.TXT1" hidden="1">'SCRMCR (Fig.23-26, 35)'!$S$142:$W$142</definedName>
    <definedName name="_AMO_SingleObject_602169158_ROM_F0.SEC2.Tabulate_1.SEC1.HDR.TXT1" hidden="1">'SCRMCR (Fig.23-26, 35)'!$S$135:$W$135</definedName>
    <definedName name="_AMO_SingleObject_605146999_ROM_F0.SEC2.Means_1.SEC1.HDR.TXT1" hidden="1">'NonLife (Fig.10-15)'!$Y$114:$AD$114</definedName>
    <definedName name="_AMO_SingleObject_605146999_ROM_F0.SEC2.Means_1.SEC1.HDR.TXT2" hidden="1">'NonLife (Fig.10-15)'!$Y$116:$AD$116</definedName>
    <definedName name="_AMO_SingleObject_605146999_ROM_F0.SEC2.Means_1.SEC1.SEC2.BDY.Summary_statistics" hidden="1">'NonLife (Fig.10-15)'!$W$121:$Z$153</definedName>
    <definedName name="_AMO_SingleObject_605146999_ROM_F0.SEC2.Means_1.SEC1.SEC2.FTR.TXT1" hidden="1">'NonLife (Fig.10-15)'!$Y$155:$AD$155</definedName>
    <definedName name="_AMO_SingleObject_605146999_ROM_F0.SEC2.Means_1.SEC1.SEC2.HDR.TXT1" hidden="1">'NonLife (Fig.10-15)'!$Y$118:$AD$119</definedName>
    <definedName name="_AMO_SingleObject_632928030_ROM_F0.SEC2.Tabulate_1.SEC1.BDY.Cross_tabular_summary_report_Table_1" hidden="1">'OwnFunds (Fig.29-30)'!$M$17:$R$48</definedName>
    <definedName name="_AMO_SingleObject_632928030_ROM_F0.SEC2.Tabulate_1.SEC1.FTR.TXT1" hidden="1">'OwnFunds (Fig.29-30)'!$M$50:$R$50</definedName>
    <definedName name="_AMO_SingleObject_632928030_ROM_F0.SEC2.Tabulate_1.SEC1.HDR.TXT1" hidden="1">'OwnFunds (Fig.29-30)'!$M$15:$R$15</definedName>
    <definedName name="_AMO_SingleObject_638258419_ROM_F0.SEC2.Tabulate_1.SEC1.BDY.Cross_tabular_summary_report_Table_1" hidden="1">'SCRMCR (Fig.23-26, 35)'!$M$117:$Q$120</definedName>
    <definedName name="_AMO_SingleObject_638258419_ROM_F0.SEC2.Tabulate_1.SEC1.FTR.TXT1" hidden="1">'SCRMCR (Fig.23-26, 35)'!$M$122:$Q$122</definedName>
    <definedName name="_AMO_SingleObject_638258419_ROM_F0.SEC2.Tabulate_1.SEC1.HDR.TXT1" hidden="1">'SCRMCR (Fig.23-26, 35)'!$M$115:$Q$115</definedName>
    <definedName name="_AMO_SingleObject_639979229_ROM_F0.SEC2.Means_1.SEC1.HDR.TXT1" hidden="1">'LACDT EPIFP (Fig.31-34)'!$M$17:$P$17</definedName>
    <definedName name="_AMO_SingleObject_639979229_ROM_F0.SEC2.Means_1.SEC1.HDR.TXT2" hidden="1">'LACDT EPIFP (Fig.31-34)'!$M$19:$P$19</definedName>
    <definedName name="_AMO_SingleObject_639979229_ROM_F0.SEC2.Means_1.SEC1.SEC2.BDY.Summary_statistics" hidden="1">'LACDT EPIFP (Fig.31-34)'!$M$24:$P$56</definedName>
    <definedName name="_AMO_SingleObject_639979229_ROM_F0.SEC2.Means_1.SEC1.SEC2.FTR.TXT1" hidden="1">'LACDT EPIFP (Fig.31-34)'!$M$58:$P$58</definedName>
    <definedName name="_AMO_SingleObject_639979229_ROM_F0.SEC2.Means_1.SEC1.SEC2.HDR.TXT1" hidden="1">'LACDT EPIFP (Fig.31-34)'!$M$21:$P$22</definedName>
    <definedName name="_AMO_SingleObject_639979229_ROM_F0.SEC2.Tabulate_1.SEC1.BDY.Cross_tabular_summary_report_Table_1" hidden="1">'LACDT EPIFP (Fig.31-34)'!$M$19:$O$52</definedName>
    <definedName name="_AMO_SingleObject_639979229_ROM_F0.SEC2.Tabulate_1.SEC1.FTR.TXT1" hidden="1">'LACDT EPIFP (Fig.31-34)'!$M$55:$O$55</definedName>
    <definedName name="_AMO_SingleObject_639979229_ROM_F0.SEC2.Tabulate_1.SEC1.HDR.TXT1" hidden="1">'LACDT EPIFP (Fig.31-34)'!$M$17:$O$17</definedName>
    <definedName name="_AMO_SingleObject_647644461_ROM_F0.SEC2.Tabulate_1.SEC1.BDY.Cross_tabular_summary_report_Table_1" hidden="1">'Inv - CIC (Fig.39)'!$B$3:$M$14</definedName>
    <definedName name="_AMO_SingleObject_647644461_ROM_F0.SEC2.Tabulate_1.SEC1.FTR.TXT1" hidden="1">'Inv - CIC (Fig.39)'!$B$16:$M$16</definedName>
    <definedName name="_AMO_SingleObject_647644461_ROM_F0.SEC2.Tabulate_1.SEC1.HDR.TXT1" hidden="1">'Inv - CIC (Fig.39)'!$B$1:$M$1</definedName>
    <definedName name="_AMO_SingleObject_65762251_ROM_F0.SEC2.Tabulate_1.SEC1.BDY.Cross_tabular_summary_report_Table_1" hidden="1">'OwnFunds (Fig.29-30)'!$M$3:$R$7</definedName>
    <definedName name="_AMO_SingleObject_65762251_ROM_F0.SEC2.Tabulate_1.SEC1.FTR.TXT1" hidden="1">'OwnFunds (Fig.29-30)'!$M$9:$R$9</definedName>
    <definedName name="_AMO_SingleObject_65762251_ROM_F0.SEC2.Tabulate_1.SEC1.HDR.TXT1" hidden="1">'OwnFunds (Fig.29-30)'!$M$1:$R$1</definedName>
    <definedName name="_AMO_SingleObject_686186322_ROM_F0.SEC2.Means_1.SEC1.HDR.TXT1" hidden="1">'LACDT EPIFP (Fig.31-34)'!$M$60:$P$60</definedName>
    <definedName name="_AMO_SingleObject_686186322_ROM_F0.SEC2.Means_1.SEC1.HDR.TXT2" hidden="1">'LACDT EPIFP (Fig.31-34)'!$M$62:$P$62</definedName>
    <definedName name="_AMO_SingleObject_686186322_ROM_F0.SEC2.Means_1.SEC1.SEC2.BDY.Summary_statistics" hidden="1">'LACDT EPIFP (Fig.31-34)'!$M$67:$P$72</definedName>
    <definedName name="_AMO_SingleObject_686186322_ROM_F0.SEC2.Means_1.SEC1.SEC2.FTR.TXT1" hidden="1">'LACDT EPIFP (Fig.31-34)'!$M$74:$P$74</definedName>
    <definedName name="_AMO_SingleObject_686186322_ROM_F0.SEC2.Means_1.SEC1.SEC2.HDR.TXT1" hidden="1">'LACDT EPIFP (Fig.31-34)'!$M$64:$P$65</definedName>
    <definedName name="_AMO_SingleObject_686186322_ROM_F0.SEC2.Tabulate_1.SEC1.BDY.Cross_tabular_summary_report_Table_1" hidden="1">'LACDT EPIFP (Fig.31-34)'!$M$62:$O$66</definedName>
    <definedName name="_AMO_SingleObject_686186322_ROM_F0.SEC2.Tabulate_1.SEC1.FTR.TXT1" hidden="1">'LACDT EPIFP (Fig.31-34)'!$M$70:$O$70</definedName>
    <definedName name="_AMO_SingleObject_686186322_ROM_F0.SEC2.Tabulate_1.SEC1.HDR.TXT1" hidden="1">'LACDT EPIFP (Fig.31-34)'!$M$60:$O$60</definedName>
    <definedName name="_AMO_SingleObject_687777700_ROM_F0.SEC2.Means_1.SEC1.HDR.TXT1" hidden="1">'NonLife (Fig.10-15)'!$M$114:$S$114</definedName>
    <definedName name="_AMO_SingleObject_687777700_ROM_F0.SEC2.Means_1.SEC1.HDR.TXT2" hidden="1">'NonLife (Fig.10-15)'!$M$116:$S$116</definedName>
    <definedName name="_AMO_SingleObject_687777700_ROM_F0.SEC2.Means_1.SEC1.SEC2.BDY.Summary_statistics" hidden="1">'NonLife (Fig.10-15)'!$M$121:$P$153</definedName>
    <definedName name="_AMO_SingleObject_687777700_ROM_F0.SEC2.Means_1.SEC1.SEC2.FTR.TXT1" hidden="1">'NonLife (Fig.10-15)'!#REF!</definedName>
    <definedName name="_AMO_SingleObject_687777700_ROM_F0.SEC2.Means_1.SEC1.SEC2.HDR.TXT1" hidden="1">'NonLife (Fig.10-15)'!$M$118:$S$118</definedName>
    <definedName name="_AMO_SingleObject_717897111_ROM_F0.SEC2.Means_1.SEC1.HDR.TXT1" hidden="1">'NonLife (Fig.10-15)'!$T$114:$W$114</definedName>
    <definedName name="_AMO_SingleObject_717897111_ROM_F0.SEC2.Means_1.SEC1.HDR.TXT2" hidden="1">'NonLife (Fig.10-15)'!$T$116:$W$116</definedName>
    <definedName name="_AMO_SingleObject_717897111_ROM_F0.SEC2.Means_1.SEC1.SEC2.BDY.Summary_statistics" hidden="1">'NonLife (Fig.10-15)'!$R$121:$U$153</definedName>
    <definedName name="_AMO_SingleObject_717897111_ROM_F0.SEC2.Means_1.SEC1.SEC2.FTR.TXT1" hidden="1">'NonLife (Fig.10-15)'!$T$155:$W$155</definedName>
    <definedName name="_AMO_SingleObject_717897111_ROM_F0.SEC2.Means_1.SEC1.SEC2.HDR.TXT1" hidden="1">'NonLife (Fig.10-15)'!$T$118:$W$119</definedName>
    <definedName name="_AMO_SingleObject_720580860_ROM_F0.SEC2.Tabulate_1.SEC1.BDY.Cross_tabular_summary_report_Table_1" hidden="1">'SCRMCR (Fig.23-26, 35)'!$S$107:$W$110</definedName>
    <definedName name="_AMO_SingleObject_720580860_ROM_F0.SEC2.Tabulate_1.SEC1.FTR.TXT1" hidden="1">'SCRMCR (Fig.23-26, 35)'!$S$112:$W$112</definedName>
    <definedName name="_AMO_SingleObject_720580860_ROM_F0.SEC2.Tabulate_1.SEC1.HDR.TXT1" hidden="1">'SCRMCR (Fig.23-26, 35)'!$S$105:$W$105</definedName>
    <definedName name="_AMO_SingleObject_80229030_ROM_F0.SEC2.Means_1.SEC1.HDR.TXT1" hidden="1">'NonLife (Fig.16-22)'!$M$1:$R$1</definedName>
    <definedName name="_AMO_SingleObject_80229030_ROM_F0.SEC2.Means_1.SEC1.HDR.TXT2" hidden="1">'NonLife (Fig.16-22)'!$M$3:$R$3</definedName>
    <definedName name="_AMO_SingleObject_80229030_ROM_F0.SEC2.Means_1.SEC1.SEC2.BDY.Summary_statistics" hidden="1">'NonLife (Fig.16-22)'!$M$8:$P$21</definedName>
    <definedName name="_AMO_SingleObject_80229030_ROM_F0.SEC2.Means_1.SEC1.SEC2.FTR.TXT1" hidden="1">'NonLife (Fig.16-22)'!$M$23:$R$23</definedName>
    <definedName name="_AMO_SingleObject_80229030_ROM_F0.SEC2.Means_1.SEC1.SEC2.HDR.TXT1" hidden="1">'NonLife (Fig.16-22)'!$M$5:$R$5</definedName>
    <definedName name="_AMO_SingleObject_881317095_ROM_F0.SEC2.Means_1.SEC1.HDR.TXT1" hidden="1">'LACDT EPIFP (Fig.31-34)'!$M$1:$P$1</definedName>
    <definedName name="_AMO_SingleObject_881317095_ROM_F0.SEC2.Means_1.SEC1.HDR.TXT2" hidden="1">'LACDT EPIFP (Fig.31-34)'!$M$3:$P$3</definedName>
    <definedName name="_AMO_SingleObject_881317095_ROM_F0.SEC2.Means_1.SEC1.SEC2.BDY.Summary_statistics" hidden="1">'LACDT EPIFP (Fig.31-34)'!$M$8:$P$13</definedName>
    <definedName name="_AMO_SingleObject_881317095_ROM_F0.SEC2.Means_1.SEC1.SEC2.FTR.TXT1" hidden="1">'LACDT EPIFP (Fig.31-34)'!$M$15:$P$15</definedName>
    <definedName name="_AMO_SingleObject_881317095_ROM_F0.SEC2.Means_1.SEC1.SEC2.HDR.TXT1" hidden="1">'LACDT EPIFP (Fig.31-34)'!$M$5:$P$6</definedName>
    <definedName name="_AMO_SingleObject_881317095_ROM_F0.SEC2.Tabulate_1.SEC1.BDY.Cross_tabular_summary_report_Table_1" hidden="1">'LACDT EPIFP (Fig.31-34)'!$M$3:$O$7</definedName>
    <definedName name="_AMO_SingleObject_881317095_ROM_F0.SEC2.Tabulate_1.SEC1.FTR.TXT1" hidden="1">'LACDT EPIFP (Fig.31-34)'!$M$12:$O$12</definedName>
    <definedName name="_AMO_SingleObject_881317095_ROM_F0.SEC2.Tabulate_1.SEC1.HDR.TXT1" hidden="1">'LACDT EPIFP (Fig.31-34)'!$M$1:$O$1</definedName>
    <definedName name="_AMO_SingleObject_883644760_ROM_F0.SEC2.Tabulate_1.SEC1.BDY.Cross_tabular_summary_report_Table_1" hidden="1">'SCRMCR (Fig.23-26, 35)'!$M$63:$T$96</definedName>
    <definedName name="_AMO_SingleObject_883644760_ROM_F0.SEC2.Tabulate_1.SEC1.FTR.TXT1" hidden="1">'SCRMCR (Fig.23-26, 35)'!$M$98:$U$98</definedName>
    <definedName name="_AMO_SingleObject_883644760_ROM_F0.SEC2.Tabulate_1.SEC1.HDR.TXT1" hidden="1">'SCRMCR (Fig.23-26, 35)'!$M$61:$U$61</definedName>
    <definedName name="_AMO_SingleObject_885798257_ROM_F0.SEC2.Tabulate_1.SEC1.BDY.Cross_tabular_summary_report_Table_1" hidden="1">'NonLife (Fig.16-22)'!$M$60:$Z$92</definedName>
    <definedName name="_AMO_SingleObject_885798257_ROM_F0.SEC2.Tabulate_1.SEC1.FTR.TXT1" hidden="1">'NonLife (Fig.16-22)'!$M$94:$Z$94</definedName>
    <definedName name="_AMO_SingleObject_885798257_ROM_F0.SEC2.Tabulate_1.SEC1.HDR.TXT1" hidden="1">'NonLife (Fig.16-22)'!$M$58:$Z$58</definedName>
    <definedName name="_AMO_SingleObject_895249504_ROM_F0.SEC2.Tabulate_1.SEC1.BDY.Cross_tabular_summary_report_Table_1" hidden="1">'NonLife (Fig.10-15)'!$M$3:$S$35</definedName>
    <definedName name="_AMO_SingleObject_895249504_ROM_F0.SEC2.Tabulate_1.SEC1.FTR.TXT1" hidden="1">'NonLife (Fig.10-15)'!$M$37:$S$37</definedName>
    <definedName name="_AMO_SingleObject_895249504_ROM_F0.SEC2.Tabulate_1.SEC1.HDR.TXT1" hidden="1">'NonLife (Fig.10-15)'!$M$1:$S$1</definedName>
    <definedName name="_AMO_SingleObject_916471313_ROM_F0.SEC2.Means_1.SEC1.HDR.TXT1" hidden="1">'Life (Fig.1-9)'!$M$86:$R$86</definedName>
    <definedName name="_AMO_SingleObject_916471313_ROM_F0.SEC2.Means_1.SEC1.HDR.TXT2" hidden="1">'Life (Fig.1-9)'!$M$88:$R$88</definedName>
    <definedName name="_AMO_SingleObject_916471313_ROM_F0.SEC2.Means_1.SEC1.SEC2.BDY.Summary_statistics" hidden="1">'Life (Fig.1-9)'!$M$93:$R$100</definedName>
    <definedName name="_AMO_SingleObject_916471313_ROM_F0.SEC2.Means_1.SEC1.SEC2.FTR.TXT1" hidden="1">'Life (Fig.1-9)'!$M$102:$R$102</definedName>
    <definedName name="_AMO_SingleObject_916471313_ROM_F0.SEC2.Means_1.SEC1.SEC2.HDR.TXT1" hidden="1">'Life (Fig.1-9)'!$M$90:$R$90</definedName>
    <definedName name="_AMO_SingleObject_979975409_ROM_F0.SEC2.Tabulate_1.SEC1.BDY.Cross_tabular_summary_report_Table_1" hidden="1">'NonLife (Fig.16-22)'!$M$100:$AS$103</definedName>
    <definedName name="_AMO_SingleObject_979975409_ROM_F0.SEC2.Tabulate_1.SEC1.FTR.TXT1" hidden="1">'NonLife (Fig.16-22)'!$M$105:$AS$105</definedName>
    <definedName name="_AMO_SingleObject_979975409_ROM_F0.SEC2.Tabulate_1.SEC1.HDR.TXT1" hidden="1">'NonLife (Fig.16-22)'!$M$98:$AS$98</definedName>
    <definedName name="_AMO_UniqueIdentifier" hidden="1">"'0793a54e-220b-4b83-b4e9-a7bbf3398502'"</definedName>
    <definedName name="_AMO_XmlVersion" hidden="1">"'1'"</definedName>
  </definedNames>
  <calcPr calcId="162913"/>
</workbook>
</file>

<file path=xl/calcChain.xml><?xml version="1.0" encoding="utf-8"?>
<calcChain xmlns="http://schemas.openxmlformats.org/spreadsheetml/2006/main">
  <c r="U5" i="7" l="1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4" i="7"/>
  <c r="R110" i="8" l="1"/>
  <c r="S110" i="8"/>
  <c r="R108" i="8"/>
  <c r="S108" i="8"/>
  <c r="S111" i="8"/>
  <c r="R111" i="8"/>
  <c r="S107" i="8"/>
  <c r="S106" i="8" s="1"/>
  <c r="R107" i="8"/>
  <c r="R106" i="8" s="1"/>
  <c r="S109" i="8"/>
  <c r="R109" i="8"/>
  <c r="Q176" i="1"/>
  <c r="R180" i="1"/>
  <c r="S180" i="1"/>
  <c r="R178" i="1"/>
  <c r="S178" i="1"/>
  <c r="R176" i="1"/>
  <c r="S176" i="1"/>
  <c r="T181" i="1"/>
  <c r="T179" i="1"/>
  <c r="T177" i="1"/>
  <c r="S181" i="1"/>
  <c r="R181" i="1"/>
  <c r="S177" i="1"/>
  <c r="R177" i="1"/>
  <c r="S179" i="1"/>
  <c r="R179" i="1"/>
  <c r="P110" i="8" l="1"/>
  <c r="Q110" i="8"/>
  <c r="O110" i="8"/>
  <c r="P108" i="8"/>
  <c r="Q108" i="8"/>
  <c r="O108" i="8"/>
  <c r="O106" i="8"/>
  <c r="T111" i="8"/>
  <c r="T109" i="8"/>
  <c r="T107" i="8"/>
  <c r="Q111" i="8"/>
  <c r="P111" i="8"/>
  <c r="O111" i="8"/>
  <c r="Q109" i="8"/>
  <c r="P109" i="8"/>
  <c r="O109" i="8"/>
  <c r="P106" i="8"/>
  <c r="Q106" i="8"/>
  <c r="Q107" i="8"/>
  <c r="P107" i="8"/>
  <c r="O107" i="8"/>
  <c r="P180" i="1"/>
  <c r="Q180" i="1"/>
  <c r="O180" i="1"/>
  <c r="O178" i="1"/>
  <c r="P178" i="1"/>
  <c r="Q178" i="1"/>
  <c r="O176" i="1"/>
  <c r="P176" i="1"/>
  <c r="Q181" i="1" l="1"/>
  <c r="P181" i="1"/>
  <c r="O181" i="1"/>
  <c r="Q179" i="1"/>
  <c r="P179" i="1"/>
  <c r="O179" i="1"/>
  <c r="Q177" i="1"/>
  <c r="P177" i="1"/>
  <c r="O177" i="1"/>
  <c r="P34" i="7" l="1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P33" i="7"/>
  <c r="O33" i="7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50" i="1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52" i="2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26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85" i="6"/>
  <c r="I123" i="3" l="1"/>
  <c r="J123" i="3"/>
  <c r="I124" i="3"/>
  <c r="J124" i="3"/>
  <c r="I125" i="3"/>
  <c r="J125" i="3"/>
  <c r="I126" i="3"/>
  <c r="J126" i="3"/>
  <c r="I127" i="3"/>
  <c r="J127" i="3"/>
  <c r="I128" i="3"/>
  <c r="J128" i="3"/>
  <c r="C123" i="3"/>
  <c r="D123" i="3"/>
  <c r="C124" i="3"/>
  <c r="D124" i="3"/>
  <c r="C125" i="3"/>
  <c r="D125" i="3"/>
  <c r="C126" i="3"/>
  <c r="D126" i="3"/>
  <c r="C127" i="3"/>
  <c r="D127" i="3"/>
  <c r="C128" i="3"/>
  <c r="D128" i="3"/>
  <c r="H128" i="3"/>
  <c r="H126" i="3"/>
  <c r="H124" i="3"/>
  <c r="H127" i="3"/>
  <c r="H125" i="3"/>
  <c r="H123" i="3"/>
  <c r="B128" i="3"/>
  <c r="B127" i="3"/>
  <c r="B126" i="3"/>
  <c r="B125" i="3"/>
  <c r="B124" i="3"/>
  <c r="B123" i="3"/>
  <c r="I111" i="3"/>
  <c r="J111" i="3"/>
  <c r="H111" i="3"/>
  <c r="I115" i="3"/>
  <c r="J115" i="3"/>
  <c r="H115" i="3"/>
  <c r="I112" i="3"/>
  <c r="J112" i="3"/>
  <c r="H112" i="3"/>
  <c r="I114" i="3"/>
  <c r="J114" i="3"/>
  <c r="H114" i="3"/>
  <c r="I113" i="3"/>
  <c r="J113" i="3"/>
  <c r="H113" i="3"/>
  <c r="H110" i="3"/>
  <c r="C115" i="3"/>
  <c r="D115" i="3"/>
  <c r="B115" i="3"/>
  <c r="B113" i="3"/>
  <c r="C114" i="3"/>
  <c r="D114" i="3"/>
  <c r="B114" i="3"/>
  <c r="B112" i="3"/>
  <c r="B110" i="3"/>
  <c r="J110" i="3"/>
  <c r="D112" i="3"/>
  <c r="D113" i="3"/>
  <c r="C113" i="3"/>
  <c r="C112" i="3"/>
  <c r="D111" i="3"/>
  <c r="C111" i="3"/>
  <c r="B111" i="3"/>
  <c r="I110" i="3"/>
  <c r="C110" i="3"/>
  <c r="D110" i="3"/>
  <c r="O93" i="11"/>
  <c r="AD48" i="11"/>
  <c r="C47" i="11"/>
  <c r="C50" i="11" s="1"/>
  <c r="D47" i="11"/>
  <c r="D50" i="11" s="1"/>
  <c r="E47" i="11"/>
  <c r="E50" i="11" s="1"/>
  <c r="F47" i="11"/>
  <c r="F50" i="11" s="1"/>
  <c r="G47" i="11"/>
  <c r="G50" i="11" s="1"/>
  <c r="H47" i="11"/>
  <c r="H50" i="11" s="1"/>
  <c r="I47" i="11"/>
  <c r="I50" i="11" s="1"/>
  <c r="J47" i="11"/>
  <c r="J50" i="11" s="1"/>
  <c r="K47" i="11"/>
  <c r="K50" i="11" s="1"/>
  <c r="L47" i="11"/>
  <c r="L50" i="11" s="1"/>
  <c r="M47" i="11"/>
  <c r="M50" i="11" s="1"/>
  <c r="N47" i="11"/>
  <c r="N50" i="11" s="1"/>
  <c r="O47" i="11"/>
  <c r="O50" i="11" s="1"/>
  <c r="P47" i="11"/>
  <c r="P50" i="11" s="1"/>
  <c r="Q47" i="11"/>
  <c r="B93" i="11" s="1"/>
  <c r="R47" i="11"/>
  <c r="C93" i="11" s="1"/>
  <c r="S47" i="11"/>
  <c r="D93" i="11" s="1"/>
  <c r="T47" i="11"/>
  <c r="E93" i="11" s="1"/>
  <c r="U47" i="11"/>
  <c r="F93" i="11" s="1"/>
  <c r="V47" i="11"/>
  <c r="G93" i="11" s="1"/>
  <c r="W47" i="11"/>
  <c r="H93" i="11" s="1"/>
  <c r="X47" i="11"/>
  <c r="I93" i="11" s="1"/>
  <c r="Y47" i="11"/>
  <c r="J93" i="11" s="1"/>
  <c r="Z47" i="11"/>
  <c r="K93" i="11" s="1"/>
  <c r="AA47" i="11"/>
  <c r="L93" i="11" s="1"/>
  <c r="AB47" i="11"/>
  <c r="M93" i="11" s="1"/>
  <c r="AC47" i="11"/>
  <c r="N93" i="11" s="1"/>
  <c r="C48" i="11"/>
  <c r="C52" i="11" s="1"/>
  <c r="D48" i="11"/>
  <c r="D51" i="11" s="1"/>
  <c r="E48" i="11"/>
  <c r="E51" i="11" s="1"/>
  <c r="F48" i="11"/>
  <c r="G48" i="11"/>
  <c r="G77" i="11" s="1"/>
  <c r="H48" i="11"/>
  <c r="H54" i="11" s="1"/>
  <c r="I48" i="11"/>
  <c r="I53" i="11" s="1"/>
  <c r="J48" i="11"/>
  <c r="J52" i="11" s="1"/>
  <c r="K48" i="11"/>
  <c r="K57" i="11" s="1"/>
  <c r="L48" i="11"/>
  <c r="M48" i="11"/>
  <c r="M52" i="11" s="1"/>
  <c r="N48" i="11"/>
  <c r="N53" i="11" s="1"/>
  <c r="O48" i="11"/>
  <c r="O57" i="11" s="1"/>
  <c r="P48" i="11"/>
  <c r="P54" i="11" s="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B47" i="11"/>
  <c r="B50" i="11" s="1"/>
  <c r="B48" i="11"/>
  <c r="B52" i="11" s="1"/>
  <c r="M94" i="11" l="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13" i="11"/>
  <c r="M114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13" i="11"/>
  <c r="I114" i="11"/>
  <c r="I115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13" i="11"/>
  <c r="E114" i="11"/>
  <c r="E115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L51" i="11"/>
  <c r="L52" i="11"/>
  <c r="L57" i="11"/>
  <c r="L58" i="11"/>
  <c r="L59" i="11"/>
  <c r="L60" i="11"/>
  <c r="L65" i="11"/>
  <c r="L66" i="11"/>
  <c r="L67" i="11"/>
  <c r="L68" i="11"/>
  <c r="L53" i="11"/>
  <c r="L54" i="11"/>
  <c r="L55" i="11"/>
  <c r="L56" i="11"/>
  <c r="L61" i="11"/>
  <c r="L62" i="11"/>
  <c r="L63" i="11"/>
  <c r="L64" i="11"/>
  <c r="L69" i="11"/>
  <c r="L70" i="11"/>
  <c r="L71" i="11"/>
  <c r="L72" i="11"/>
  <c r="L77" i="11"/>
  <c r="L78" i="11"/>
  <c r="L79" i="11"/>
  <c r="L80" i="11"/>
  <c r="F54" i="11"/>
  <c r="F55" i="11"/>
  <c r="F56" i="11"/>
  <c r="F57" i="11"/>
  <c r="F62" i="11"/>
  <c r="F63" i="11"/>
  <c r="F64" i="11"/>
  <c r="F65" i="11"/>
  <c r="F70" i="11"/>
  <c r="F71" i="11"/>
  <c r="F72" i="11"/>
  <c r="F73" i="11"/>
  <c r="F51" i="11"/>
  <c r="F52" i="11"/>
  <c r="F53" i="11"/>
  <c r="F58" i="11"/>
  <c r="F59" i="11"/>
  <c r="F60" i="11"/>
  <c r="F61" i="11"/>
  <c r="F66" i="11"/>
  <c r="F67" i="11"/>
  <c r="F68" i="11"/>
  <c r="F69" i="11"/>
  <c r="F74" i="11"/>
  <c r="F75" i="11"/>
  <c r="F76" i="11"/>
  <c r="F77" i="11"/>
  <c r="F82" i="11"/>
  <c r="F83" i="11"/>
  <c r="F84" i="11"/>
  <c r="F85" i="11"/>
  <c r="B89" i="11"/>
  <c r="B87" i="11"/>
  <c r="B85" i="11"/>
  <c r="B83" i="11"/>
  <c r="B81" i="11"/>
  <c r="B79" i="11"/>
  <c r="B77" i="11"/>
  <c r="B75" i="11"/>
  <c r="B73" i="11"/>
  <c r="B71" i="11"/>
  <c r="B69" i="11"/>
  <c r="B67" i="11"/>
  <c r="B65" i="11"/>
  <c r="B63" i="11"/>
  <c r="B61" i="11"/>
  <c r="B59" i="11"/>
  <c r="B57" i="11"/>
  <c r="B55" i="11"/>
  <c r="B53" i="11"/>
  <c r="C89" i="11"/>
  <c r="C87" i="11"/>
  <c r="C85" i="11"/>
  <c r="C83" i="11"/>
  <c r="C81" i="11"/>
  <c r="C79" i="11"/>
  <c r="C77" i="11"/>
  <c r="C75" i="11"/>
  <c r="C73" i="11"/>
  <c r="C71" i="11"/>
  <c r="C69" i="11"/>
  <c r="C67" i="11"/>
  <c r="C65" i="11"/>
  <c r="C63" i="11"/>
  <c r="C61" i="11"/>
  <c r="C59" i="11"/>
  <c r="C57" i="11"/>
  <c r="C55" i="11"/>
  <c r="C53" i="11"/>
  <c r="C51" i="11"/>
  <c r="G89" i="11"/>
  <c r="L88" i="11"/>
  <c r="L87" i="11"/>
  <c r="L86" i="11"/>
  <c r="L85" i="11"/>
  <c r="L84" i="11"/>
  <c r="L82" i="11"/>
  <c r="F81" i="11"/>
  <c r="F79" i="11"/>
  <c r="L75" i="11"/>
  <c r="L7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B95" i="11"/>
  <c r="B97" i="11"/>
  <c r="B99" i="11"/>
  <c r="B101" i="11"/>
  <c r="B103" i="11"/>
  <c r="B105" i="11"/>
  <c r="B107" i="11"/>
  <c r="B109" i="11"/>
  <c r="B111" i="11"/>
  <c r="B113" i="11"/>
  <c r="B115" i="11"/>
  <c r="B117" i="11"/>
  <c r="B119" i="11"/>
  <c r="B121" i="11"/>
  <c r="B123" i="11"/>
  <c r="B125" i="11"/>
  <c r="B127" i="11"/>
  <c r="B129" i="11"/>
  <c r="B131" i="11"/>
  <c r="B94" i="11"/>
  <c r="B96" i="11"/>
  <c r="B98" i="11"/>
  <c r="B100" i="11"/>
  <c r="B102" i="11"/>
  <c r="B104" i="11"/>
  <c r="B106" i="11"/>
  <c r="B108" i="11"/>
  <c r="B110" i="11"/>
  <c r="B112" i="11"/>
  <c r="B114" i="11"/>
  <c r="B116" i="11"/>
  <c r="B118" i="11"/>
  <c r="B120" i="11"/>
  <c r="B122" i="11"/>
  <c r="B124" i="11"/>
  <c r="B126" i="11"/>
  <c r="B128" i="11"/>
  <c r="B130" i="11"/>
  <c r="B132" i="11"/>
  <c r="G52" i="11"/>
  <c r="G53" i="11"/>
  <c r="G61" i="11"/>
  <c r="G69" i="11"/>
  <c r="G57" i="11"/>
  <c r="G65" i="11"/>
  <c r="G73" i="11"/>
  <c r="G81" i="11"/>
  <c r="O95" i="11"/>
  <c r="O97" i="11"/>
  <c r="O99" i="11"/>
  <c r="O101" i="11"/>
  <c r="O103" i="11"/>
  <c r="O105" i="11"/>
  <c r="O107" i="11"/>
  <c r="O109" i="11"/>
  <c r="O111" i="11"/>
  <c r="O113" i="11"/>
  <c r="O115" i="11"/>
  <c r="O117" i="11"/>
  <c r="O119" i="11"/>
  <c r="O121" i="11"/>
  <c r="O123" i="11"/>
  <c r="O125" i="11"/>
  <c r="O127" i="11"/>
  <c r="O129" i="11"/>
  <c r="O131" i="11"/>
  <c r="O94" i="11"/>
  <c r="O96" i="11"/>
  <c r="O98" i="11"/>
  <c r="O100" i="11"/>
  <c r="O102" i="11"/>
  <c r="O104" i="11"/>
  <c r="O106" i="11"/>
  <c r="O108" i="11"/>
  <c r="O110" i="11"/>
  <c r="O112" i="11"/>
  <c r="O114" i="11"/>
  <c r="O116" i="11"/>
  <c r="O118" i="11"/>
  <c r="O120" i="11"/>
  <c r="O122" i="11"/>
  <c r="O124" i="11"/>
  <c r="O126" i="11"/>
  <c r="O128" i="11"/>
  <c r="O130" i="11"/>
  <c r="O132" i="11"/>
  <c r="B51" i="11"/>
  <c r="B88" i="11"/>
  <c r="B86" i="11"/>
  <c r="B84" i="11"/>
  <c r="B82" i="11"/>
  <c r="B80" i="11"/>
  <c r="B78" i="11"/>
  <c r="B76" i="11"/>
  <c r="B74" i="11"/>
  <c r="B72" i="11"/>
  <c r="B70" i="11"/>
  <c r="B68" i="11"/>
  <c r="B66" i="11"/>
  <c r="B64" i="11"/>
  <c r="B62" i="11"/>
  <c r="B60" i="11"/>
  <c r="B58" i="11"/>
  <c r="B56" i="11"/>
  <c r="B54" i="11"/>
  <c r="C88" i="11"/>
  <c r="C86" i="11"/>
  <c r="C84" i="11"/>
  <c r="C82" i="11"/>
  <c r="C80" i="11"/>
  <c r="C78" i="11"/>
  <c r="C76" i="11"/>
  <c r="C74" i="11"/>
  <c r="C72" i="11"/>
  <c r="C70" i="11"/>
  <c r="C68" i="11"/>
  <c r="C66" i="11"/>
  <c r="C64" i="11"/>
  <c r="C62" i="11"/>
  <c r="C60" i="11"/>
  <c r="C58" i="11"/>
  <c r="C56" i="11"/>
  <c r="C54" i="11"/>
  <c r="L89" i="11"/>
  <c r="F89" i="11"/>
  <c r="F88" i="11"/>
  <c r="F87" i="11"/>
  <c r="F86" i="11"/>
  <c r="G85" i="11"/>
  <c r="L83" i="11"/>
  <c r="L81" i="11"/>
  <c r="F80" i="11"/>
  <c r="F78" i="11"/>
  <c r="L76" i="11"/>
  <c r="L74" i="11"/>
  <c r="P87" i="11"/>
  <c r="P71" i="11"/>
  <c r="P55" i="11"/>
  <c r="P89" i="11"/>
  <c r="P88" i="11"/>
  <c r="P82" i="11"/>
  <c r="P73" i="11"/>
  <c r="P72" i="11"/>
  <c r="P66" i="11"/>
  <c r="P57" i="11"/>
  <c r="P56" i="11"/>
  <c r="P83" i="11"/>
  <c r="P77" i="11"/>
  <c r="P76" i="11"/>
  <c r="P67" i="11"/>
  <c r="P61" i="11"/>
  <c r="P60" i="11"/>
  <c r="P78" i="11"/>
  <c r="P62" i="11"/>
  <c r="P85" i="11"/>
  <c r="P84" i="11"/>
  <c r="P79" i="11"/>
  <c r="P74" i="11"/>
  <c r="P69" i="11"/>
  <c r="P68" i="11"/>
  <c r="P63" i="11"/>
  <c r="P58" i="11"/>
  <c r="P53" i="11"/>
  <c r="P52" i="11"/>
  <c r="P51" i="11"/>
  <c r="P86" i="11"/>
  <c r="P81" i="11"/>
  <c r="P80" i="11"/>
  <c r="P75" i="11"/>
  <c r="P70" i="11"/>
  <c r="P65" i="11"/>
  <c r="P64" i="11"/>
  <c r="P59" i="11"/>
  <c r="O86" i="11"/>
  <c r="O72" i="11"/>
  <c r="O69" i="11"/>
  <c r="O53" i="11"/>
  <c r="O84" i="11"/>
  <c r="O83" i="11"/>
  <c r="O82" i="11"/>
  <c r="O81" i="11"/>
  <c r="O68" i="11"/>
  <c r="O67" i="11"/>
  <c r="O66" i="11"/>
  <c r="O65" i="11"/>
  <c r="O52" i="11"/>
  <c r="O51" i="11"/>
  <c r="O87" i="11"/>
  <c r="O70" i="11"/>
  <c r="O56" i="11"/>
  <c r="O54" i="11"/>
  <c r="O80" i="11"/>
  <c r="O79" i="11"/>
  <c r="O78" i="11"/>
  <c r="O77" i="11"/>
  <c r="O64" i="11"/>
  <c r="O63" i="11"/>
  <c r="O62" i="11"/>
  <c r="O61" i="11"/>
  <c r="O88" i="11"/>
  <c r="O85" i="11"/>
  <c r="O71" i="11"/>
  <c r="O55" i="11"/>
  <c r="O89" i="11"/>
  <c r="O76" i="11"/>
  <c r="O75" i="11"/>
  <c r="O74" i="11"/>
  <c r="O73" i="11"/>
  <c r="O60" i="11"/>
  <c r="O59" i="11"/>
  <c r="O58" i="11"/>
  <c r="N89" i="11"/>
  <c r="N84" i="11"/>
  <c r="N52" i="11"/>
  <c r="N88" i="11"/>
  <c r="N75" i="11"/>
  <c r="N68" i="11"/>
  <c r="N59" i="11"/>
  <c r="N87" i="11"/>
  <c r="N80" i="11"/>
  <c r="N72" i="11"/>
  <c r="N64" i="11"/>
  <c r="N56" i="11"/>
  <c r="N83" i="11"/>
  <c r="N78" i="11"/>
  <c r="N74" i="11"/>
  <c r="N71" i="11"/>
  <c r="N67" i="11"/>
  <c r="N62" i="11"/>
  <c r="N58" i="11"/>
  <c r="N55" i="11"/>
  <c r="N51" i="11"/>
  <c r="N86" i="11"/>
  <c r="N81" i="11"/>
  <c r="N77" i="11"/>
  <c r="N73" i="11"/>
  <c r="N70" i="11"/>
  <c r="N65" i="11"/>
  <c r="N61" i="11"/>
  <c r="N57" i="11"/>
  <c r="N54" i="11"/>
  <c r="N85" i="11"/>
  <c r="N82" i="11"/>
  <c r="N79" i="11"/>
  <c r="N76" i="11"/>
  <c r="N69" i="11"/>
  <c r="N66" i="11"/>
  <c r="N63" i="11"/>
  <c r="N60" i="11"/>
  <c r="M80" i="11"/>
  <c r="M71" i="11"/>
  <c r="M64" i="11"/>
  <c r="M53" i="11"/>
  <c r="M83" i="11"/>
  <c r="M81" i="11"/>
  <c r="M76" i="11"/>
  <c r="M74" i="11"/>
  <c r="M67" i="11"/>
  <c r="M65" i="11"/>
  <c r="M60" i="11"/>
  <c r="M58" i="11"/>
  <c r="M51" i="11"/>
  <c r="M78" i="11"/>
  <c r="M69" i="11"/>
  <c r="M88" i="11"/>
  <c r="M86" i="11"/>
  <c r="M79" i="11"/>
  <c r="M77" i="11"/>
  <c r="M72" i="11"/>
  <c r="M70" i="11"/>
  <c r="M63" i="11"/>
  <c r="M61" i="11"/>
  <c r="M56" i="11"/>
  <c r="M54" i="11"/>
  <c r="M87" i="11"/>
  <c r="M85" i="11"/>
  <c r="M62" i="11"/>
  <c r="M55" i="11"/>
  <c r="M89" i="11"/>
  <c r="M84" i="11"/>
  <c r="M82" i="11"/>
  <c r="M75" i="11"/>
  <c r="M73" i="11"/>
  <c r="M68" i="11"/>
  <c r="M66" i="11"/>
  <c r="M59" i="11"/>
  <c r="M57" i="11"/>
  <c r="J87" i="11"/>
  <c r="J82" i="11"/>
  <c r="J77" i="11"/>
  <c r="J76" i="11"/>
  <c r="J71" i="11"/>
  <c r="J66" i="11"/>
  <c r="J61" i="11"/>
  <c r="J60" i="11"/>
  <c r="J55" i="11"/>
  <c r="J80" i="11"/>
  <c r="J65" i="11"/>
  <c r="J54" i="11"/>
  <c r="J89" i="11"/>
  <c r="J88" i="11"/>
  <c r="J83" i="11"/>
  <c r="J78" i="11"/>
  <c r="J73" i="11"/>
  <c r="J72" i="11"/>
  <c r="J67" i="11"/>
  <c r="J62" i="11"/>
  <c r="J57" i="11"/>
  <c r="J56" i="11"/>
  <c r="J51" i="11"/>
  <c r="J86" i="11"/>
  <c r="J81" i="11"/>
  <c r="J75" i="11"/>
  <c r="J70" i="11"/>
  <c r="J64" i="11"/>
  <c r="J59" i="11"/>
  <c r="J85" i="11"/>
  <c r="J84" i="11"/>
  <c r="J79" i="11"/>
  <c r="J74" i="11"/>
  <c r="J69" i="11"/>
  <c r="J68" i="11"/>
  <c r="J63" i="11"/>
  <c r="J58" i="11"/>
  <c r="J53" i="11"/>
  <c r="K88" i="11"/>
  <c r="K86" i="11"/>
  <c r="K71" i="11"/>
  <c r="K70" i="11"/>
  <c r="K56" i="11"/>
  <c r="K54" i="11"/>
  <c r="K84" i="11"/>
  <c r="K82" i="11"/>
  <c r="K67" i="11"/>
  <c r="K51" i="11"/>
  <c r="K80" i="11"/>
  <c r="K79" i="11"/>
  <c r="K78" i="11"/>
  <c r="K77" i="11"/>
  <c r="K64" i="11"/>
  <c r="K63" i="11"/>
  <c r="K62" i="11"/>
  <c r="K61" i="11"/>
  <c r="K87" i="11"/>
  <c r="K85" i="11"/>
  <c r="K72" i="11"/>
  <c r="K69" i="11"/>
  <c r="K55" i="11"/>
  <c r="K53" i="11"/>
  <c r="K83" i="11"/>
  <c r="K81" i="11"/>
  <c r="K68" i="11"/>
  <c r="K66" i="11"/>
  <c r="K65" i="11"/>
  <c r="K52" i="11"/>
  <c r="K89" i="11"/>
  <c r="K76" i="11"/>
  <c r="K75" i="11"/>
  <c r="K74" i="11"/>
  <c r="K73" i="11"/>
  <c r="K60" i="11"/>
  <c r="K59" i="11"/>
  <c r="K58" i="11"/>
  <c r="I88" i="11"/>
  <c r="I78" i="11"/>
  <c r="I72" i="11"/>
  <c r="I62" i="11"/>
  <c r="I56" i="11"/>
  <c r="I81" i="11"/>
  <c r="I75" i="11"/>
  <c r="I65" i="11"/>
  <c r="I59" i="11"/>
  <c r="I87" i="11"/>
  <c r="I84" i="11"/>
  <c r="I77" i="11"/>
  <c r="I74" i="11"/>
  <c r="I71" i="11"/>
  <c r="I68" i="11"/>
  <c r="I61" i="11"/>
  <c r="I58" i="11"/>
  <c r="I55" i="11"/>
  <c r="I52" i="11"/>
  <c r="I89" i="11"/>
  <c r="I86" i="11"/>
  <c r="I83" i="11"/>
  <c r="I80" i="11"/>
  <c r="I73" i="11"/>
  <c r="I70" i="11"/>
  <c r="I67" i="11"/>
  <c r="I64" i="11"/>
  <c r="I57" i="11"/>
  <c r="I54" i="11"/>
  <c r="I51" i="11"/>
  <c r="I85" i="11"/>
  <c r="I82" i="11"/>
  <c r="I79" i="11"/>
  <c r="I76" i="11"/>
  <c r="I69" i="11"/>
  <c r="I66" i="11"/>
  <c r="I63" i="11"/>
  <c r="I60" i="11"/>
  <c r="H82" i="11"/>
  <c r="H66" i="11"/>
  <c r="H89" i="11"/>
  <c r="H84" i="11"/>
  <c r="H73" i="11"/>
  <c r="H68" i="11"/>
  <c r="H57" i="11"/>
  <c r="H75" i="11"/>
  <c r="H59" i="11"/>
  <c r="H52" i="11"/>
  <c r="H87" i="11"/>
  <c r="H80" i="11"/>
  <c r="H71" i="11"/>
  <c r="H62" i="11"/>
  <c r="H53" i="11"/>
  <c r="H83" i="11"/>
  <c r="H81" i="11"/>
  <c r="H76" i="11"/>
  <c r="H74" i="11"/>
  <c r="H67" i="11"/>
  <c r="H65" i="11"/>
  <c r="H60" i="11"/>
  <c r="H58" i="11"/>
  <c r="H51" i="11"/>
  <c r="H85" i="11"/>
  <c r="H78" i="11"/>
  <c r="H69" i="11"/>
  <c r="H64" i="11"/>
  <c r="H55" i="11"/>
  <c r="H88" i="11"/>
  <c r="H86" i="11"/>
  <c r="H79" i="11"/>
  <c r="H77" i="11"/>
  <c r="H72" i="11"/>
  <c r="H70" i="11"/>
  <c r="H63" i="11"/>
  <c r="H61" i="11"/>
  <c r="H56" i="11"/>
  <c r="G71" i="11"/>
  <c r="G67" i="11"/>
  <c r="G63" i="11"/>
  <c r="G59" i="11"/>
  <c r="G55" i="11"/>
  <c r="G51" i="11"/>
  <c r="G86" i="11"/>
  <c r="G82" i="11"/>
  <c r="G78" i="11"/>
  <c r="G74" i="11"/>
  <c r="G70" i="11"/>
  <c r="G66" i="11"/>
  <c r="G62" i="11"/>
  <c r="G58" i="11"/>
  <c r="G54" i="11"/>
  <c r="G87" i="11"/>
  <c r="G83" i="11"/>
  <c r="G79" i="11"/>
  <c r="G75" i="11"/>
  <c r="G88" i="11"/>
  <c r="G84" i="11"/>
  <c r="G80" i="11"/>
  <c r="G76" i="11"/>
  <c r="G72" i="11"/>
  <c r="G68" i="11"/>
  <c r="G64" i="11"/>
  <c r="G60" i="11"/>
  <c r="G56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D86" i="11"/>
  <c r="D82" i="11"/>
  <c r="D78" i="11"/>
  <c r="D74" i="11"/>
  <c r="D70" i="11"/>
  <c r="D66" i="11"/>
  <c r="D62" i="11"/>
  <c r="D58" i="11"/>
  <c r="D54" i="11"/>
  <c r="D89" i="11"/>
  <c r="D85" i="11"/>
  <c r="D81" i="11"/>
  <c r="D77" i="11"/>
  <c r="D73" i="11"/>
  <c r="D69" i="11"/>
  <c r="D65" i="11"/>
  <c r="D61" i="11"/>
  <c r="D57" i="11"/>
  <c r="D53" i="11"/>
  <c r="D88" i="11"/>
  <c r="D84" i="11"/>
  <c r="D80" i="11"/>
  <c r="D76" i="11"/>
  <c r="D72" i="11"/>
  <c r="D68" i="11"/>
  <c r="D64" i="11"/>
  <c r="D60" i="11"/>
  <c r="D56" i="11"/>
  <c r="D52" i="11"/>
  <c r="D87" i="11"/>
  <c r="D83" i="11"/>
  <c r="D79" i="11"/>
  <c r="D75" i="11"/>
  <c r="D71" i="11"/>
  <c r="D67" i="11"/>
  <c r="D63" i="11"/>
  <c r="D59" i="11"/>
  <c r="D55" i="11"/>
</calcChain>
</file>

<file path=xl/sharedStrings.xml><?xml version="1.0" encoding="utf-8"?>
<sst xmlns="http://schemas.openxmlformats.org/spreadsheetml/2006/main" count="1399" uniqueCount="343">
  <si>
    <t>Summary Tables</t>
  </si>
  <si>
    <t>Sum</t>
  </si>
  <si>
    <t>3_NL_Concentration</t>
  </si>
  <si>
    <t>5_diff_NL</t>
  </si>
  <si>
    <t>10_diff_NL</t>
  </si>
  <si>
    <t>3_L_Concentration</t>
  </si>
  <si>
    <t>5_diff_L</t>
  </si>
  <si>
    <t>10_diff_L</t>
  </si>
  <si>
    <t>Summary Statistics</t>
  </si>
  <si>
    <t>Results</t>
  </si>
  <si>
    <t>The MEANS Procedure</t>
  </si>
  <si>
    <t>Analysis Variable : Life_PREM_GROWTH</t>
  </si>
  <si>
    <t>N Obs</t>
  </si>
  <si>
    <t>N</t>
  </si>
  <si>
    <t>Lower Quartile</t>
  </si>
  <si>
    <t>Median</t>
  </si>
  <si>
    <t>Upper Quartile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</si>
  <si>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</si>
  <si>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</si>
  <si>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</si>
  <si>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</si>
  <si>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</si>
  <si>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</si>
  <si>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</si>
  <si>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</si>
  <si>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</si>
  <si>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</si>
  <si>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</si>
  <si>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</si>
  <si>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</si>
  <si>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</si>
  <si>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</si>
  <si>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</si>
  <si>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</si>
  <si>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</si>
  <si>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</si>
  <si>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</si>
  <si>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</si>
  <si>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</si>
  <si>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</si>
  <si>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</si>
  <si>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</si>
  <si>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</si>
  <si>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</si>
  <si>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</si>
  <si>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</si>
  <si>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</si>
  <si>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NCA</t>
  </si>
  <si>
    <t>UK</t>
  </si>
  <si>
    <t>Analysis Variable : Reinsurers' share GWP %%</t>
  </si>
  <si>
    <t>L_PREMIUMS_CLAIMS_EXPENSES_BY_LINE_OF_BUSINESS_NAME</t>
  </si>
  <si>
    <t>Index-linked and unit-linked insurance</t>
  </si>
  <si>
    <t>Insurance with profit participation</t>
  </si>
  <si>
    <t>Other life insurance</t>
  </si>
  <si>
    <t>Growth in Life Premiums</t>
  </si>
  <si>
    <t>Annuities, health</t>
  </si>
  <si>
    <t>Annuities, non-health</t>
  </si>
  <si>
    <t>Health Ins</t>
  </si>
  <si>
    <t>Health Reins</t>
  </si>
  <si>
    <t>IL &amp; UL</t>
  </si>
  <si>
    <t>Ins with PP</t>
  </si>
  <si>
    <t>Life Reins</t>
  </si>
  <si>
    <t>Other life</t>
  </si>
  <si>
    <t>.</t>
  </si>
  <si>
    <t>Total (ALL)</t>
  </si>
  <si>
    <t>Total GWP</t>
  </si>
  <si>
    <t>Analysis Variable : SUM_of_PREM_GROWTH</t>
  </si>
  <si>
    <t>Growth in NL Premiums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</si>
  <si>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</si>
  <si>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</si>
  <si>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</si>
  <si>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</si>
  <si>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</si>
  <si>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</si>
  <si>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</si>
  <si>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</si>
  <si>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</si>
  <si>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</si>
  <si>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</si>
  <si>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</si>
  <si>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</si>
  <si>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</si>
  <si>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</si>
  <si>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Analysis Variable : Combined Ratio</t>
  </si>
  <si>
    <t>Analysis Variable : Expense Ratio</t>
  </si>
  <si>
    <t>Analysis Variable : Claims Ratio</t>
  </si>
  <si>
    <t>Analysis Variable : Reinsurers' Share %%</t>
  </si>
  <si>
    <t>Fire and other damage to property insurance</t>
  </si>
  <si>
    <t>Medical expense insurance</t>
  </si>
  <si>
    <t>Motor vehicle liability insurance</t>
  </si>
  <si>
    <t>LOB</t>
  </si>
  <si>
    <t>EL</t>
  </si>
  <si>
    <t>The values of the columns being stacked.</t>
  </si>
  <si>
    <t>L_OWN_FUNDS_NAME</t>
  </si>
  <si>
    <t>Ratio of Eligible own funds to MCR</t>
  </si>
  <si>
    <t>Ratio of Eligible own funds to SCR</t>
  </si>
  <si>
    <t>DPM</t>
  </si>
  <si>
    <t>R0620_P25</t>
  </si>
  <si>
    <t>R0620_P50</t>
  </si>
  <si>
    <t>R0620_P75</t>
  </si>
  <si>
    <t>R0640_P25</t>
  </si>
  <si>
    <t>R0640_P50</t>
  </si>
  <si>
    <t>R0640_P75</t>
  </si>
  <si>
    <t>Y2017</t>
  </si>
  <si>
    <t>Composite Undertakings</t>
  </si>
  <si>
    <t>Life undertakings</t>
  </si>
  <si>
    <t>Non-Life undertakings</t>
  </si>
  <si>
    <t>Reinsurance undertakings</t>
  </si>
  <si>
    <t>DPMCODE</t>
  </si>
  <si>
    <t>Output_Value</t>
  </si>
  <si>
    <t>D_SCR_STANDARD_FORMULA_NAME</t>
  </si>
  <si>
    <t>Basic Solvency Capital Requirement</t>
  </si>
  <si>
    <t>Counterparty default risk</t>
  </si>
  <si>
    <t>Diversification</t>
  </si>
  <si>
    <t>Health underwriting risk</t>
  </si>
  <si>
    <t>Intangible asset risk</t>
  </si>
  <si>
    <t>Life underwriting risk</t>
  </si>
  <si>
    <t>Market risk</t>
  </si>
  <si>
    <t>Non-life underwriting risk</t>
  </si>
  <si>
    <t>NET_SCR</t>
  </si>
  <si>
    <t>Composite undertakings</t>
  </si>
  <si>
    <t>C0020</t>
  </si>
  <si>
    <t>C0030</t>
  </si>
  <si>
    <t>C0040</t>
  </si>
  <si>
    <t>C0050</t>
  </si>
  <si>
    <t>SCR &lt;100%</t>
  </si>
  <si>
    <t>SCR &gt; 100%</t>
  </si>
  <si>
    <t>SCR &gt; 150%</t>
  </si>
  <si>
    <t>MCR &gt; 150%</t>
  </si>
  <si>
    <t>MCR &gt; 100%</t>
  </si>
  <si>
    <t>MCR &lt;100%</t>
  </si>
  <si>
    <t>TOT_SOL_2_AMOUNT</t>
  </si>
  <si>
    <t>CIC_CATEGORY_ID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</si>
  <si>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</si>
  <si>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</si>
  <si>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</si>
  <si>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</si>
  <si>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</si>
  <si>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</si>
  <si>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</si>
  <si>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</si>
  <si>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</si>
  <si>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</si>
  <si>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L_CREDIT_QUALITY_STEP_ID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</si>
  <si>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</si>
  <si>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</si>
  <si>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</si>
  <si>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</si>
  <si>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</si>
  <si>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</si>
  <si>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</si>
  <si>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</si>
  <si>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</si>
  <si>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</si>
  <si>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</si>
  <si>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</si>
  <si>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</si>
  <si>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</si>
  <si>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</si>
  <si>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</si>
  <si>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</si>
  <si>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</si>
  <si>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</si>
  <si>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</si>
  <si>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</si>
  <si>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</si>
  <si>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</si>
  <si>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</si>
  <si>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</si>
  <si>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</si>
  <si>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</si>
  <si>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</si>
  <si>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>L</t>
  </si>
  <si>
    <t>M</t>
  </si>
  <si>
    <t>O</t>
  </si>
  <si>
    <t>P</t>
  </si>
  <si>
    <t>Q</t>
  </si>
  <si>
    <t>R</t>
  </si>
  <si>
    <t>S</t>
  </si>
  <si>
    <t>T</t>
  </si>
  <si>
    <t>U</t>
  </si>
  <si>
    <t>FIG 1</t>
  </si>
  <si>
    <t>FIG 2</t>
  </si>
  <si>
    <t>FIG 3</t>
  </si>
  <si>
    <t>FIG 4</t>
  </si>
  <si>
    <t>FIG 5</t>
  </si>
  <si>
    <t>FIG 6</t>
  </si>
  <si>
    <t>FIG 7</t>
  </si>
  <si>
    <t>FIG 10</t>
  </si>
  <si>
    <t>FIG 11</t>
  </si>
  <si>
    <t>FIG 12</t>
  </si>
  <si>
    <t>FIG 16</t>
  </si>
  <si>
    <t>FIG 17</t>
  </si>
  <si>
    <t>FIG 18</t>
  </si>
  <si>
    <t>FIG 19</t>
  </si>
  <si>
    <t>FIG 23</t>
  </si>
  <si>
    <t>Life</t>
  </si>
  <si>
    <t xml:space="preserve"> 100%            150%</t>
  </si>
  <si>
    <t>MCR Ratio</t>
  </si>
  <si>
    <t>SCR Ratio</t>
  </si>
  <si>
    <t>Non-Life</t>
  </si>
  <si>
    <t>Reinsurance</t>
  </si>
  <si>
    <t>Composite</t>
  </si>
  <si>
    <t>FIG 35</t>
  </si>
  <si>
    <t>FIG 24</t>
  </si>
  <si>
    <t>FIG 25 - 26</t>
  </si>
  <si>
    <t>FIG 27</t>
  </si>
  <si>
    <t>FIG 28</t>
  </si>
  <si>
    <t>FIG 29</t>
  </si>
  <si>
    <t>FIG 30</t>
  </si>
  <si>
    <t>FIG 31</t>
  </si>
  <si>
    <t>FIG 32</t>
  </si>
  <si>
    <t>FIG 33</t>
  </si>
  <si>
    <t>FIG 34</t>
  </si>
  <si>
    <t>Government bonds</t>
  </si>
  <si>
    <t>Corporate bonds</t>
  </si>
  <si>
    <t xml:space="preserve">Equity </t>
  </si>
  <si>
    <t>Investment funds Collective Investment Undertakings</t>
  </si>
  <si>
    <t xml:space="preserve">Structured notes </t>
  </si>
  <si>
    <t>Collateralised securities</t>
  </si>
  <si>
    <t>Cash and deposits</t>
  </si>
  <si>
    <t>Mortgages and loans</t>
  </si>
  <si>
    <t>Property</t>
  </si>
  <si>
    <t>Other investments</t>
  </si>
  <si>
    <t>Central Government bonds</t>
  </si>
  <si>
    <t>Common equity</t>
  </si>
  <si>
    <t>Equity funds</t>
  </si>
  <si>
    <t>Equity risk</t>
  </si>
  <si>
    <t>Cash</t>
  </si>
  <si>
    <t xml:space="preserve"> Uncollateralized loans made</t>
  </si>
  <si>
    <t>Property (office and commercial)</t>
  </si>
  <si>
    <t>Supra-national bonds</t>
  </si>
  <si>
    <t>Convertible bonds</t>
  </si>
  <si>
    <t>Equity of real estate related corporation</t>
  </si>
  <si>
    <t>Debt funds</t>
  </si>
  <si>
    <t>Interest rate risk</t>
  </si>
  <si>
    <t>Transferable deposits (cash equivalents)</t>
  </si>
  <si>
    <t xml:space="preserve"> Loans made collateralized with securities</t>
  </si>
  <si>
    <t>Property (residential)</t>
  </si>
  <si>
    <t>Regional government bonds</t>
  </si>
  <si>
    <t>Commercial paper</t>
  </si>
  <si>
    <t>Equity rights</t>
  </si>
  <si>
    <t>Money market funds</t>
  </si>
  <si>
    <t>Currency risk</t>
  </si>
  <si>
    <t>Other deposits short term (less than or equal to one year)</t>
  </si>
  <si>
    <t>Property (for own use)</t>
  </si>
  <si>
    <t>Municipal government bonds</t>
  </si>
  <si>
    <t>Money market instruments</t>
  </si>
  <si>
    <t>Preferred equity</t>
  </si>
  <si>
    <t>Asset allocation funds</t>
  </si>
  <si>
    <t>Credit risk</t>
  </si>
  <si>
    <t>Other deposits with term longer than one year</t>
  </si>
  <si>
    <t>Mortgages</t>
  </si>
  <si>
    <t>Property (under construction)</t>
  </si>
  <si>
    <t>Treasury bonds</t>
  </si>
  <si>
    <t>Hybrid bonds</t>
  </si>
  <si>
    <t>Real estate funds</t>
  </si>
  <si>
    <t>Real estate risk</t>
  </si>
  <si>
    <t>Deposits to cedants</t>
  </si>
  <si>
    <t>Other collateralized loans made</t>
  </si>
  <si>
    <t>Plant and equipment (for own use)</t>
  </si>
  <si>
    <t>Covered bond</t>
  </si>
  <si>
    <t>Common covered bonds</t>
  </si>
  <si>
    <t>Alternative funds</t>
  </si>
  <si>
    <t>Commodity risk</t>
  </si>
  <si>
    <t>Loans on policies</t>
  </si>
  <si>
    <t>National Central Banks</t>
  </si>
  <si>
    <t>Covered bonds subject to specific law</t>
  </si>
  <si>
    <t>Private equity funds</t>
  </si>
  <si>
    <t>Catastrophe  and Weather risk</t>
  </si>
  <si>
    <t>Subordinated bonds</t>
  </si>
  <si>
    <t>Infrastructure funds</t>
  </si>
  <si>
    <t>Mortality risk</t>
  </si>
  <si>
    <t>Other</t>
  </si>
  <si>
    <t>Total:</t>
  </si>
  <si>
    <t>FIG 39</t>
  </si>
  <si>
    <t>FIG 40</t>
  </si>
  <si>
    <t>=B4</t>
  </si>
  <si>
    <t>Blank</t>
  </si>
  <si>
    <t>NACE Sector/Subsector</t>
  </si>
  <si>
    <t>A - Agriculture, forestry and fishing</t>
  </si>
  <si>
    <t>B - Mining and quarrying</t>
  </si>
  <si>
    <t>C - Manufacturing</t>
  </si>
  <si>
    <t>D - Electricity, gas, steam and air conditioning supply</t>
  </si>
  <si>
    <t>E - Water supply; sewerage; waste managment and remediation activities</t>
  </si>
  <si>
    <t>F - Construction</t>
  </si>
  <si>
    <t>G - Wholesale and retail trade; repair of motor vehicles and motorcycles</t>
  </si>
  <si>
    <t>H - Transporting and storage</t>
  </si>
  <si>
    <t>I - Accommodation and food service activities</t>
  </si>
  <si>
    <t>J - Information and communication</t>
  </si>
  <si>
    <t>L - Real estate activities</t>
  </si>
  <si>
    <t>M - Professional, scientific and technical activities</t>
  </si>
  <si>
    <t>N - Administrative and support service activities</t>
  </si>
  <si>
    <t>O - Public administration and defence; compulsory social security</t>
  </si>
  <si>
    <t>P - Education</t>
  </si>
  <si>
    <t>Q - Human health and social work activities</t>
  </si>
  <si>
    <t>R - Arts, entertainment and recreation</t>
  </si>
  <si>
    <t>S - Other services activities</t>
  </si>
  <si>
    <t>T - Activities of households as employers; undifferentiated goods - and services - producing activities of households for own use</t>
  </si>
  <si>
    <t>U - Activities of extraterritorial organisations and bodies</t>
  </si>
  <si>
    <t>FIG 41</t>
  </si>
  <si>
    <t>150%  100%</t>
  </si>
  <si>
    <t>FIG 13</t>
  </si>
  <si>
    <t>FIG 14</t>
  </si>
  <si>
    <t>FIG 15</t>
  </si>
  <si>
    <t>Mean</t>
  </si>
  <si>
    <t>SCR</t>
  </si>
  <si>
    <t>SCR w/o Trans</t>
  </si>
  <si>
    <t>SCR w/o LTGs</t>
  </si>
  <si>
    <t>Analysis Variable : LACDT_RATIO</t>
  </si>
  <si>
    <t>Undertaking Type</t>
  </si>
  <si>
    <t>NCA_COUNTRY</t>
  </si>
  <si>
    <t>Analysis Variable : EPIFP_PERCENTAGE</t>
  </si>
  <si>
    <t>Generated by the SAS System ('SASApp', X64_DSRV12) on 29 October 2018 at 2:31:13 PM</t>
  </si>
  <si>
    <t>SUM_of_EOF</t>
  </si>
  <si>
    <t>SCR_Ratio</t>
  </si>
  <si>
    <t>SCR_Ratio w/o Trans</t>
  </si>
  <si>
    <t>SCR_Ratio w/o LTG</t>
  </si>
  <si>
    <t>Generated by the SAS System ('SASApp', X64_DSRV12) on 29 October 2018 at 2:11:40 PM</t>
  </si>
  <si>
    <t>FIG 37</t>
  </si>
  <si>
    <t>FIG 36</t>
  </si>
  <si>
    <t>Generated by the SAS System ('SASApp', X64_DSRV12) on 29 October 2018 at 3:19:03 PM</t>
  </si>
  <si>
    <t>Generated by the SAS System ('SASApp', X64_DSRV12) on 30 October 2018 at 1:01:24 PM</t>
  </si>
  <si>
    <t>No Rating Available</t>
  </si>
  <si>
    <t>CQS 0</t>
  </si>
  <si>
    <t>CQS 1</t>
  </si>
  <si>
    <t>CQS 2</t>
  </si>
  <si>
    <t>CQS 3</t>
  </si>
  <si>
    <t>CQS 4</t>
  </si>
  <si>
    <t>CQS 5</t>
  </si>
  <si>
    <t>CQS 6</t>
  </si>
  <si>
    <t>Impact Transitionals on E</t>
  </si>
  <si>
    <t>Impact LTGs on EOF</t>
  </si>
  <si>
    <t>FIG 38</t>
  </si>
  <si>
    <t>Impact LTG</t>
  </si>
  <si>
    <t>Impact Trans</t>
  </si>
  <si>
    <t>BU</t>
  </si>
  <si>
    <t xml:space="preserve">FIG 8 </t>
  </si>
  <si>
    <t xml:space="preserve">FIG 9 </t>
  </si>
  <si>
    <t>FIG 20</t>
  </si>
  <si>
    <t>FIG 21</t>
  </si>
  <si>
    <t>FIG 22</t>
  </si>
  <si>
    <t>Zoomed in corner of FIG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</si>
</sst>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-* #,##0.0000_-;\-* #,##0.0000_-;_-* &quot;-&quot;??_-;_-@_-"/>
    <numFmt numFmtId="166" formatCode="0.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49" fontId="0" fillId="0" borderId="2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right"/>
    </xf>
    <xf numFmtId="0" fontId="0" fillId="0" borderId="6" xfId="0" applyNumberFormat="1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right"/>
    </xf>
    <xf numFmtId="0" fontId="0" fillId="0" borderId="3" xfId="0" applyNumberFormat="1" applyBorder="1" applyAlignment="1">
      <alignment horizontal="right" vertical="top"/>
    </xf>
    <xf numFmtId="0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right"/>
    </xf>
    <xf numFmtId="49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3" xfId="0" applyNumberFormat="1" applyBorder="1" applyAlignment="1">
      <alignment horizontal="right"/>
    </xf>
    <xf numFmtId="0" fontId="0" fillId="0" borderId="14" xfId="0" applyNumberFormat="1" applyBorder="1" applyAlignment="1">
      <alignment horizontal="right"/>
    </xf>
    <xf numFmtId="49" fontId="0" fillId="0" borderId="16" xfId="0" applyNumberFormat="1" applyBorder="1" applyAlignment="1">
      <alignment horizontal="left" vertical="top"/>
    </xf>
    <xf numFmtId="0" fontId="0" fillId="0" borderId="18" xfId="0" applyNumberFormat="1" applyBorder="1" applyAlignment="1">
      <alignment horizontal="left" vertical="top"/>
    </xf>
    <xf numFmtId="0" fontId="0" fillId="0" borderId="19" xfId="0" applyNumberFormat="1" applyBorder="1" applyAlignment="1">
      <alignment horizontal="left" vertical="top"/>
    </xf>
    <xf numFmtId="0" fontId="0" fillId="0" borderId="20" xfId="0" applyNumberFormat="1" applyBorder="1" applyAlignment="1">
      <alignment horizontal="left" vertical="top"/>
    </xf>
    <xf numFmtId="0" fontId="0" fillId="0" borderId="21" xfId="0" applyNumberFormat="1" applyBorder="1" applyAlignment="1">
      <alignment horizontal="left" vertical="top"/>
    </xf>
    <xf numFmtId="0" fontId="0" fillId="0" borderId="22" xfId="0" applyNumberFormat="1" applyBorder="1" applyAlignment="1">
      <alignment horizontal="left" vertical="top"/>
    </xf>
    <xf numFmtId="49" fontId="0" fillId="0" borderId="23" xfId="0" applyNumberFormat="1" applyBorder="1" applyAlignment="1">
      <alignment horizontal="left" vertical="top"/>
    </xf>
    <xf numFmtId="49" fontId="0" fillId="0" borderId="24" xfId="0" applyNumberFormat="1" applyBorder="1" applyAlignment="1">
      <alignment horizontal="left" vertical="top"/>
    </xf>
    <xf numFmtId="0" fontId="0" fillId="0" borderId="23" xfId="0" applyNumberFormat="1" applyBorder="1" applyAlignment="1">
      <alignment horizontal="right"/>
    </xf>
    <xf numFmtId="0" fontId="0" fillId="0" borderId="24" xfId="0" applyNumberFormat="1" applyBorder="1" applyAlignment="1">
      <alignment horizontal="right"/>
    </xf>
    <xf numFmtId="0" fontId="0" fillId="0" borderId="25" xfId="0" applyNumberFormat="1" applyBorder="1" applyAlignment="1">
      <alignment horizontal="right"/>
    </xf>
    <xf numFmtId="0" fontId="0" fillId="0" borderId="26" xfId="0" applyNumberFormat="1" applyBorder="1" applyAlignment="1">
      <alignment horizontal="right"/>
    </xf>
    <xf numFmtId="0" fontId="0" fillId="0" borderId="0" xfId="0" applyBorder="1" applyAlignment="1"/>
    <xf numFmtId="11" fontId="0" fillId="0" borderId="3" xfId="0" applyNumberFormat="1" applyBorder="1" applyAlignment="1">
      <alignment horizontal="right"/>
    </xf>
    <xf numFmtId="0" fontId="2" fillId="0" borderId="0" xfId="0" applyFont="1"/>
    <xf numFmtId="9" fontId="0" fillId="0" borderId="3" xfId="1" applyFont="1" applyBorder="1" applyAlignment="1">
      <alignment horizontal="right"/>
    </xf>
    <xf numFmtId="0" fontId="0" fillId="2" borderId="0" xfId="0" applyFill="1"/>
    <xf numFmtId="0" fontId="0" fillId="2" borderId="0" xfId="0" applyFill="1" applyAlignment="1"/>
    <xf numFmtId="0" fontId="0" fillId="2" borderId="7" xfId="0" applyFill="1" applyBorder="1"/>
    <xf numFmtId="10" fontId="0" fillId="3" borderId="27" xfId="1" applyNumberFormat="1" applyFont="1" applyFill="1" applyBorder="1" applyAlignment="1">
      <alignment horizontal="center" vertical="center"/>
    </xf>
    <xf numFmtId="10" fontId="0" fillId="4" borderId="28" xfId="1" applyNumberFormat="1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10" fontId="2" fillId="3" borderId="30" xfId="1" applyNumberFormat="1" applyFont="1" applyFill="1" applyBorder="1" applyAlignment="1">
      <alignment horizontal="center" vertical="center"/>
    </xf>
    <xf numFmtId="10" fontId="2" fillId="4" borderId="31" xfId="1" applyNumberFormat="1" applyFont="1" applyFill="1" applyBorder="1" applyAlignment="1">
      <alignment horizontal="center" vertical="center"/>
    </xf>
    <xf numFmtId="10" fontId="2" fillId="5" borderId="32" xfId="1" applyNumberFormat="1" applyFont="1" applyFill="1" applyBorder="1" applyAlignment="1">
      <alignment horizontal="center" vertical="center"/>
    </xf>
    <xf numFmtId="10" fontId="0" fillId="3" borderId="33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0" fontId="2" fillId="4" borderId="32" xfId="1" applyNumberFormat="1" applyFont="1" applyFill="1" applyBorder="1" applyAlignment="1">
      <alignment horizontal="center" vertical="center"/>
    </xf>
    <xf numFmtId="0" fontId="0" fillId="2" borderId="10" xfId="0" applyFill="1" applyBorder="1"/>
    <xf numFmtId="10" fontId="2" fillId="3" borderId="34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38" xfId="0" applyNumberFormat="1" applyFont="1" applyFill="1" applyBorder="1" applyAlignment="1">
      <alignment horizontal="center" vertical="center"/>
    </xf>
    <xf numFmtId="164" fontId="3" fillId="2" borderId="39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1" fontId="0" fillId="0" borderId="0" xfId="0" applyNumberFormat="1"/>
    <xf numFmtId="49" fontId="0" fillId="0" borderId="0" xfId="0" applyNumberFormat="1"/>
    <xf numFmtId="49" fontId="2" fillId="2" borderId="40" xfId="0" applyNumberFormat="1" applyFont="1" applyFill="1" applyBorder="1"/>
    <xf numFmtId="49" fontId="2" fillId="2" borderId="29" xfId="0" applyNumberFormat="1" applyFont="1" applyFill="1" applyBorder="1"/>
    <xf numFmtId="49" fontId="0" fillId="2" borderId="40" xfId="0" applyNumberFormat="1" applyFill="1" applyBorder="1"/>
    <xf numFmtId="164" fontId="0" fillId="2" borderId="7" xfId="1" applyNumberFormat="1" applyFont="1" applyFill="1" applyBorder="1"/>
    <xf numFmtId="0" fontId="2" fillId="0" borderId="41" xfId="0" applyFont="1" applyBorder="1"/>
    <xf numFmtId="164" fontId="0" fillId="2" borderId="10" xfId="1" applyNumberFormat="1" applyFont="1" applyFill="1" applyBorder="1"/>
    <xf numFmtId="0" fontId="0" fillId="0" borderId="0" xfId="0" applyBorder="1"/>
    <xf numFmtId="49" fontId="0" fillId="2" borderId="0" xfId="0" applyNumberFormat="1" applyFill="1" applyBorder="1"/>
    <xf numFmtId="164" fontId="0" fillId="2" borderId="0" xfId="1" applyNumberFormat="1" applyFont="1" applyFill="1" applyBorder="1"/>
    <xf numFmtId="164" fontId="0" fillId="2" borderId="23" xfId="1" applyNumberFormat="1" applyFont="1" applyFill="1" applyBorder="1"/>
    <xf numFmtId="49" fontId="0" fillId="0" borderId="43" xfId="0" applyNumberFormat="1" applyBorder="1" applyAlignment="1">
      <alignment horizontal="left" vertical="top"/>
    </xf>
    <xf numFmtId="0" fontId="0" fillId="0" borderId="43" xfId="0" applyNumberFormat="1" applyBorder="1" applyAlignment="1">
      <alignment horizontal="left" vertical="top"/>
    </xf>
    <xf numFmtId="49" fontId="0" fillId="0" borderId="2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right"/>
    </xf>
    <xf numFmtId="49" fontId="0" fillId="0" borderId="43" xfId="0" applyNumberFormat="1" applyBorder="1" applyAlignment="1">
      <alignment horizontal="left"/>
    </xf>
    <xf numFmtId="49" fontId="0" fillId="0" borderId="43" xfId="0" applyNumberFormat="1" applyBorder="1" applyAlignment="1">
      <alignment horizontal="right"/>
    </xf>
    <xf numFmtId="0" fontId="0" fillId="0" borderId="43" xfId="0" applyNumberFormat="1" applyBorder="1" applyAlignment="1">
      <alignment horizontal="right" vertical="top"/>
    </xf>
    <xf numFmtId="0" fontId="2" fillId="0" borderId="0" xfId="0" applyFont="1" applyBorder="1" applyAlignment="1"/>
    <xf numFmtId="0" fontId="0" fillId="0" borderId="42" xfId="0" applyNumberFormat="1" applyBorder="1" applyAlignment="1">
      <alignment horizontal="right"/>
    </xf>
    <xf numFmtId="0" fontId="0" fillId="0" borderId="45" xfId="0" applyNumberFormat="1" applyBorder="1" applyAlignment="1">
      <alignment horizontal="right"/>
    </xf>
    <xf numFmtId="0" fontId="0" fillId="0" borderId="46" xfId="0" applyNumberFormat="1" applyBorder="1" applyAlignment="1">
      <alignment horizontal="right"/>
    </xf>
    <xf numFmtId="0" fontId="0" fillId="0" borderId="48" xfId="0" applyNumberFormat="1" applyBorder="1" applyAlignment="1"/>
    <xf numFmtId="0" fontId="0" fillId="0" borderId="2" xfId="0" applyNumberFormat="1" applyBorder="1" applyAlignment="1">
      <alignment horizontal="right" vertical="top"/>
    </xf>
    <xf numFmtId="0" fontId="0" fillId="0" borderId="44" xfId="0" applyNumberFormat="1" applyBorder="1" applyAlignment="1">
      <alignment horizontal="right" vertical="top"/>
    </xf>
    <xf numFmtId="49" fontId="0" fillId="0" borderId="21" xfId="0" applyNumberFormat="1" applyBorder="1" applyAlignment="1">
      <alignment horizontal="left"/>
    </xf>
    <xf numFmtId="49" fontId="0" fillId="0" borderId="42" xfId="0" applyNumberFormat="1" applyBorder="1" applyAlignment="1">
      <alignment horizontal="right"/>
    </xf>
    <xf numFmtId="9" fontId="0" fillId="0" borderId="24" xfId="1" applyFont="1" applyBorder="1" applyAlignment="1">
      <alignment horizontal="right"/>
    </xf>
    <xf numFmtId="9" fontId="0" fillId="0" borderId="23" xfId="1" applyFont="1" applyBorder="1" applyAlignment="1">
      <alignment horizontal="right"/>
    </xf>
    <xf numFmtId="9" fontId="0" fillId="0" borderId="48" xfId="1" applyFont="1" applyBorder="1" applyAlignment="1"/>
    <xf numFmtId="9" fontId="0" fillId="0" borderId="45" xfId="1" applyFont="1" applyBorder="1" applyAlignment="1">
      <alignment horizontal="right"/>
    </xf>
    <xf numFmtId="9" fontId="0" fillId="0" borderId="46" xfId="1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Border="1" applyAlignment="1"/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9" fontId="0" fillId="0" borderId="0" xfId="1" applyFont="1" applyBorder="1" applyAlignment="1"/>
    <xf numFmtId="9" fontId="0" fillId="0" borderId="0" xfId="1" applyFont="1"/>
    <xf numFmtId="9" fontId="0" fillId="0" borderId="43" xfId="1" applyFont="1" applyBorder="1" applyAlignment="1">
      <alignment horizontal="right"/>
    </xf>
    <xf numFmtId="9" fontId="0" fillId="0" borderId="4" xfId="1" applyFont="1" applyBorder="1" applyAlignment="1"/>
    <xf numFmtId="9" fontId="0" fillId="0" borderId="6" xfId="1" applyFont="1" applyBorder="1" applyAlignment="1">
      <alignment horizontal="right"/>
    </xf>
    <xf numFmtId="9" fontId="0" fillId="0" borderId="49" xfId="1" applyFont="1" applyBorder="1" applyAlignment="1">
      <alignment horizontal="right"/>
    </xf>
    <xf numFmtId="0" fontId="0" fillId="0" borderId="16" xfId="0" applyNumberFormat="1" applyBorder="1" applyAlignment="1">
      <alignment horizontal="left" vertical="top"/>
    </xf>
    <xf numFmtId="0" fontId="0" fillId="0" borderId="2" xfId="0" applyNumberFormat="1" applyBorder="1" applyAlignment="1">
      <alignment horizontal="left" vertical="top"/>
    </xf>
    <xf numFmtId="0" fontId="0" fillId="0" borderId="44" xfId="0" applyNumberFormat="1" applyBorder="1" applyAlignment="1">
      <alignment horizontal="left" vertical="top"/>
    </xf>
    <xf numFmtId="9" fontId="0" fillId="0" borderId="57" xfId="1" applyFont="1" applyBorder="1" applyAlignment="1"/>
    <xf numFmtId="9" fontId="0" fillId="0" borderId="53" xfId="1" applyFont="1" applyBorder="1" applyAlignment="1"/>
    <xf numFmtId="9" fontId="0" fillId="0" borderId="55" xfId="1" applyFont="1" applyBorder="1" applyAlignment="1"/>
    <xf numFmtId="9" fontId="0" fillId="0" borderId="56" xfId="1" applyFont="1" applyBorder="1" applyAlignment="1"/>
    <xf numFmtId="9" fontId="0" fillId="0" borderId="51" xfId="1" applyFont="1" applyBorder="1" applyAlignment="1">
      <alignment horizontal="right"/>
    </xf>
    <xf numFmtId="9" fontId="0" fillId="0" borderId="54" xfId="1" applyFont="1" applyBorder="1" applyAlignment="1">
      <alignment horizontal="right"/>
    </xf>
    <xf numFmtId="9" fontId="0" fillId="0" borderId="50" xfId="1" applyFont="1" applyBorder="1" applyAlignment="1">
      <alignment horizontal="right"/>
    </xf>
    <xf numFmtId="9" fontId="0" fillId="0" borderId="52" xfId="1" applyFont="1" applyBorder="1" applyAlignment="1">
      <alignment horizontal="right"/>
    </xf>
    <xf numFmtId="49" fontId="0" fillId="0" borderId="47" xfId="0" applyNumberFormat="1" applyBorder="1" applyAlignment="1">
      <alignment horizontal="left" vertical="top"/>
    </xf>
    <xf numFmtId="9" fontId="0" fillId="0" borderId="47" xfId="1" applyFont="1" applyBorder="1"/>
    <xf numFmtId="0" fontId="0" fillId="0" borderId="3" xfId="0" applyNumberFormat="1" applyBorder="1" applyAlignment="1">
      <alignment horizontal="left" vertical="top"/>
    </xf>
    <xf numFmtId="49" fontId="0" fillId="0" borderId="58" xfId="0" applyNumberFormat="1" applyBorder="1" applyAlignment="1">
      <alignment horizontal="left" vertical="top"/>
    </xf>
    <xf numFmtId="49" fontId="0" fillId="0" borderId="59" xfId="0" applyNumberFormat="1" applyBorder="1" applyAlignment="1">
      <alignment horizontal="left" vertical="top"/>
    </xf>
    <xf numFmtId="49" fontId="0" fillId="0" borderId="60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9" fontId="0" fillId="0" borderId="0" xfId="1" applyFont="1" applyBorder="1"/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right"/>
    </xf>
    <xf numFmtId="49" fontId="0" fillId="0" borderId="51" xfId="0" applyNumberFormat="1" applyBorder="1" applyAlignment="1">
      <alignment horizontal="center" vertical="center"/>
    </xf>
    <xf numFmtId="0" fontId="0" fillId="0" borderId="51" xfId="0" applyNumberFormat="1" applyBorder="1" applyAlignment="1">
      <alignment horizontal="right"/>
    </xf>
    <xf numFmtId="165" fontId="0" fillId="0" borderId="0" xfId="2" applyNumberFormat="1" applyFont="1"/>
    <xf numFmtId="9" fontId="0" fillId="0" borderId="43" xfId="1" applyNumberFormat="1" applyFont="1" applyBorder="1" applyAlignment="1">
      <alignment horizontal="right"/>
    </xf>
    <xf numFmtId="166" fontId="0" fillId="0" borderId="47" xfId="1" applyNumberFormat="1" applyFont="1" applyBorder="1"/>
    <xf numFmtId="49" fontId="0" fillId="0" borderId="3" xfId="0" applyNumberFormat="1" applyBorder="1" applyAlignment="1">
      <alignment horizontal="left" vertical="top"/>
    </xf>
    <xf numFmtId="0" fontId="0" fillId="0" borderId="17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0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9" xfId="0" applyFill="1" applyBorder="1" applyAlignment="1">
      <alignment horizontal="center" vertical="center" textRotation="90"/>
    </xf>
    <xf numFmtId="0" fontId="0" fillId="2" borderId="0" xfId="0" applyFill="1" applyAlignment="1">
      <alignment horizontal="center" vertical="center" textRotation="180"/>
    </xf>
    <xf numFmtId="0" fontId="0" fillId="2" borderId="35" xfId="0" applyFill="1" applyBorder="1" applyAlignment="1">
      <alignment horizontal="center"/>
    </xf>
    <xf numFmtId="0" fontId="0" fillId="0" borderId="43" xfId="0" applyNumberFormat="1" applyBorder="1" applyAlignment="1">
      <alignment horizontal="left"/>
    </xf>
    <xf numFmtId="49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3" xfId="0" applyNumberFormat="1" applyBorder="1" applyAlignment="1">
      <alignment horizontal="left" vertical="top"/>
    </xf>
    <xf numFmtId="0" fontId="0" fillId="0" borderId="23" xfId="0" applyNumberForma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5" xfId="0" applyNumberFormat="1" applyBorder="1" applyAlignment="1">
      <alignment horizontal="left"/>
    </xf>
    <xf numFmtId="0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0" borderId="3" xfId="0" applyNumberFormat="1" applyBorder="1" applyAlignment="1"/>
    <xf numFmtId="0" fontId="0" fillId="0" borderId="3" xfId="0" applyBorder="1" applyAlignment="1"/>
    <xf numFmtId="49" fontId="0" fillId="0" borderId="6" xfId="0" applyNumberFormat="1" applyBorder="1" applyAlignment="1">
      <alignment horizontal="center"/>
    </xf>
    <xf numFmtId="49" fontId="0" fillId="0" borderId="59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'Life (Fig.1-9)'!$N$110:$N$117</c:f>
              <c:strCache>
                <c:ptCount val="8"/>
                <c:pt idx="0">
                  <c:v>Annuities, health</c:v>
                </c:pt>
                <c:pt idx="1">
                  <c:v>Annuities, non-health</c:v>
                </c:pt>
                <c:pt idx="2">
                  <c:v>Health Ins</c:v>
                </c:pt>
                <c:pt idx="3">
                  <c:v>Health Reins</c:v>
                </c:pt>
                <c:pt idx="4">
                  <c:v>IL &amp; UL</c:v>
                </c:pt>
                <c:pt idx="5">
                  <c:v>Ins with PP</c:v>
                </c:pt>
                <c:pt idx="6">
                  <c:v>Life Reins</c:v>
                </c:pt>
                <c:pt idx="7">
                  <c:v>Other life</c:v>
                </c:pt>
              </c:strCache>
            </c:strRef>
          </c:cat>
          <c:val>
            <c:numRef>
              <c:f>'Life (Fig.1-9)'!$O$110:$O$117</c:f>
              <c:numCache>
                <c:formatCode>0%</c:formatCode>
                <c:ptCount val="8"/>
                <c:pt idx="0">
                  <c:v>-0.1</c:v>
                </c:pt>
                <c:pt idx="1">
                  <c:v>0.02</c:v>
                </c:pt>
                <c:pt idx="2">
                  <c:v>0.03</c:v>
                </c:pt>
                <c:pt idx="3">
                  <c:v>0.51</c:v>
                </c:pt>
                <c:pt idx="4">
                  <c:v>0.45</c:v>
                </c:pt>
                <c:pt idx="5">
                  <c:v>0.06</c:v>
                </c:pt>
                <c:pt idx="6">
                  <c:v>-0.54</c:v>
                </c:pt>
                <c:pt idx="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4-498B-A656-AE229E14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271225600"/>
        <c:axId val="271227136"/>
      </c:barChart>
      <c:catAx>
        <c:axId val="2712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227136"/>
        <c:crosses val="autoZero"/>
        <c:auto val="1"/>
        <c:lblAlgn val="ctr"/>
        <c:lblOffset val="100"/>
        <c:noMultiLvlLbl val="0"/>
      </c:catAx>
      <c:valAx>
        <c:axId val="27122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22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'NonLife (Fig.10-15)'!$N$92:$N$107</c:f>
              <c:strCache>
                <c:ptCount val="16"/>
                <c:pt idx="0">
                  <c:v>Assistance</c:v>
                </c:pt>
                <c:pt idx="1">
                  <c:v>C&amp;S</c:v>
                </c:pt>
                <c:pt idx="2">
                  <c:v>Casualty Reins</c:v>
                </c:pt>
                <c:pt idx="3">
                  <c:v>Fire Prop</c:v>
                </c:pt>
                <c:pt idx="4">
                  <c:v>Gen liability</c:v>
                </c:pt>
                <c:pt idx="5">
                  <c:v>Health Reins</c:v>
                </c:pt>
                <c:pt idx="6">
                  <c:v>Inc protect</c:v>
                </c:pt>
                <c:pt idx="7">
                  <c:v>Legal Exp</c:v>
                </c:pt>
                <c:pt idx="8">
                  <c:v>MAT</c:v>
                </c:pt>
                <c:pt idx="9">
                  <c:v>MAT Reins</c:v>
                </c:pt>
                <c:pt idx="10">
                  <c:v>Med Exp</c:v>
                </c:pt>
                <c:pt idx="11">
                  <c:v>Misc Fin</c:v>
                </c:pt>
                <c:pt idx="12">
                  <c:v>Motor Liab</c:v>
                </c:pt>
                <c:pt idx="13">
                  <c:v>Other Motor</c:v>
                </c:pt>
                <c:pt idx="14">
                  <c:v>Property Reins</c:v>
                </c:pt>
                <c:pt idx="15">
                  <c:v>Workers Comp</c:v>
                </c:pt>
              </c:strCache>
            </c:strRef>
          </c:cat>
          <c:val>
            <c:numRef>
              <c:f>'NonLife (Fig.10-15)'!$O$92:$O$107</c:f>
              <c:numCache>
                <c:formatCode>0%</c:formatCode>
                <c:ptCount val="16"/>
                <c:pt idx="0">
                  <c:v>0.13</c:v>
                </c:pt>
                <c:pt idx="1">
                  <c:v>-0.02</c:v>
                </c:pt>
                <c:pt idx="2">
                  <c:v>0.03</c:v>
                </c:pt>
                <c:pt idx="3">
                  <c:v>0.12</c:v>
                </c:pt>
                <c:pt idx="4">
                  <c:v>0.11</c:v>
                </c:pt>
                <c:pt idx="5">
                  <c:v>-0.09</c:v>
                </c:pt>
                <c:pt idx="6">
                  <c:v>0.21</c:v>
                </c:pt>
                <c:pt idx="7">
                  <c:v>0.05</c:v>
                </c:pt>
                <c:pt idx="8">
                  <c:v>0.14000000000000001</c:v>
                </c:pt>
                <c:pt idx="9">
                  <c:v>-0.1</c:v>
                </c:pt>
                <c:pt idx="10">
                  <c:v>7.0000000000000007E-2</c:v>
                </c:pt>
                <c:pt idx="11">
                  <c:v>0.1</c:v>
                </c:pt>
                <c:pt idx="12">
                  <c:v>0.13</c:v>
                </c:pt>
                <c:pt idx="13">
                  <c:v>0.15</c:v>
                </c:pt>
                <c:pt idx="14">
                  <c:v>0.04</c:v>
                </c:pt>
                <c:pt idx="1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4DA-8D2E-1B6603F5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101760"/>
        <c:axId val="273047936"/>
      </c:barChart>
      <c:catAx>
        <c:axId val="2761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47936"/>
        <c:crosses val="autoZero"/>
        <c:auto val="1"/>
        <c:lblAlgn val="ctr"/>
        <c:lblOffset val="100"/>
        <c:noMultiLvlLbl val="0"/>
      </c:catAx>
      <c:valAx>
        <c:axId val="2730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10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(Fig.10-15)'!$M$123:$M$153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(Fig.10-15)'!$N$123:$N$153</c:f>
              <c:numCache>
                <c:formatCode>General</c:formatCode>
                <c:ptCount val="31"/>
                <c:pt idx="0">
                  <c:v>0.92120349999999995</c:v>
                </c:pt>
                <c:pt idx="1">
                  <c:v>0.85789729999999997</c:v>
                </c:pt>
                <c:pt idx="2">
                  <c:v>0.79026059999999998</c:v>
                </c:pt>
                <c:pt idx="3">
                  <c:v>0.88731530000000003</c:v>
                </c:pt>
                <c:pt idx="4">
                  <c:v>0.88362490000000005</c:v>
                </c:pt>
                <c:pt idx="5">
                  <c:v>0.87607259999999998</c:v>
                </c:pt>
                <c:pt idx="6">
                  <c:v>0.76911870000000004</c:v>
                </c:pt>
                <c:pt idx="7">
                  <c:v>0.88315469999999996</c:v>
                </c:pt>
                <c:pt idx="8">
                  <c:v>0.79527099999999995</c:v>
                </c:pt>
                <c:pt idx="9">
                  <c:v>0.79109160000000001</c:v>
                </c:pt>
                <c:pt idx="10">
                  <c:v>0.90764979999999995</c:v>
                </c:pt>
                <c:pt idx="11">
                  <c:v>0.80087699999999995</c:v>
                </c:pt>
                <c:pt idx="12">
                  <c:v>0.92529320000000004</c:v>
                </c:pt>
                <c:pt idx="13">
                  <c:v>0.76976</c:v>
                </c:pt>
                <c:pt idx="14">
                  <c:v>0.4962992</c:v>
                </c:pt>
                <c:pt idx="15">
                  <c:v>1.0062355999999999</c:v>
                </c:pt>
                <c:pt idx="16">
                  <c:v>0.80376309999999995</c:v>
                </c:pt>
                <c:pt idx="17">
                  <c:v>0.75161840000000002</c:v>
                </c:pt>
                <c:pt idx="18">
                  <c:v>0.92010340000000002</c:v>
                </c:pt>
                <c:pt idx="19">
                  <c:v>0.21328839999999999</c:v>
                </c:pt>
                <c:pt idx="20">
                  <c:v>0.29512640000000001</c:v>
                </c:pt>
                <c:pt idx="21">
                  <c:v>0.27497300000000002</c:v>
                </c:pt>
                <c:pt idx="22">
                  <c:v>0.88771009999999995</c:v>
                </c:pt>
                <c:pt idx="23">
                  <c:v>0.87114219999999998</c:v>
                </c:pt>
                <c:pt idx="24">
                  <c:v>0.88748680000000002</c:v>
                </c:pt>
                <c:pt idx="25">
                  <c:v>0.8949201</c:v>
                </c:pt>
                <c:pt idx="26">
                  <c:v>0.74414630000000004</c:v>
                </c:pt>
                <c:pt idx="27">
                  <c:v>0.69153770000000003</c:v>
                </c:pt>
                <c:pt idx="28">
                  <c:v>0.87540799999999996</c:v>
                </c:pt>
                <c:pt idx="29">
                  <c:v>0.83454010000000001</c:v>
                </c:pt>
                <c:pt idx="30">
                  <c:v>0.82862329999999995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F-4EC3-8558-E24B26BED9BC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'NonLife (Fig.10-15)'!$M$123:$M$153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(Fig.10-15)'!$O$123:$O$153</c:f>
              <c:numCache>
                <c:formatCode>General</c:formatCode>
                <c:ptCount val="31"/>
                <c:pt idx="0">
                  <c:v>0.96407620000000005</c:v>
                </c:pt>
                <c:pt idx="1">
                  <c:v>0.95739700000000005</c:v>
                </c:pt>
                <c:pt idx="2">
                  <c:v>0.949573</c:v>
                </c:pt>
                <c:pt idx="3">
                  <c:v>0.97715949999999996</c:v>
                </c:pt>
                <c:pt idx="4">
                  <c:v>0.9449767</c:v>
                </c:pt>
                <c:pt idx="5">
                  <c:v>0.95123360000000001</c:v>
                </c:pt>
                <c:pt idx="6">
                  <c:v>0.86697709999999995</c:v>
                </c:pt>
                <c:pt idx="7">
                  <c:v>0.93783649999999996</c:v>
                </c:pt>
                <c:pt idx="8">
                  <c:v>0.94613789999999998</c:v>
                </c:pt>
                <c:pt idx="9">
                  <c:v>0.83467829999999998</c:v>
                </c:pt>
                <c:pt idx="10">
                  <c:v>0.98477479999999995</c:v>
                </c:pt>
                <c:pt idx="11">
                  <c:v>0.92745619999999995</c:v>
                </c:pt>
                <c:pt idx="12">
                  <c:v>0.97905379999999997</c:v>
                </c:pt>
                <c:pt idx="13">
                  <c:v>0.89543229999999996</c:v>
                </c:pt>
                <c:pt idx="14">
                  <c:v>0.86951829999999997</c:v>
                </c:pt>
                <c:pt idx="15">
                  <c:v>1.0082784</c:v>
                </c:pt>
                <c:pt idx="16">
                  <c:v>0.95548500000000003</c:v>
                </c:pt>
                <c:pt idx="17">
                  <c:v>0.99942929999999996</c:v>
                </c:pt>
                <c:pt idx="18">
                  <c:v>0.99513850000000004</c:v>
                </c:pt>
                <c:pt idx="19">
                  <c:v>0.70522810000000002</c:v>
                </c:pt>
                <c:pt idx="20">
                  <c:v>0.90138079999999998</c:v>
                </c:pt>
                <c:pt idx="21">
                  <c:v>0.64853470000000002</c:v>
                </c:pt>
                <c:pt idx="22">
                  <c:v>0.97665009999999997</c:v>
                </c:pt>
                <c:pt idx="23">
                  <c:v>1.0750116000000001</c:v>
                </c:pt>
                <c:pt idx="24">
                  <c:v>0.95184939999999996</c:v>
                </c:pt>
                <c:pt idx="25">
                  <c:v>0.96014999999999995</c:v>
                </c:pt>
                <c:pt idx="26">
                  <c:v>1.0483228</c:v>
                </c:pt>
                <c:pt idx="27">
                  <c:v>0.90084319999999996</c:v>
                </c:pt>
                <c:pt idx="28">
                  <c:v>0.94887880000000002</c:v>
                </c:pt>
                <c:pt idx="29">
                  <c:v>0.92539329999999997</c:v>
                </c:pt>
                <c:pt idx="30">
                  <c:v>0.98181130000000005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F-4EC3-8558-E24B26BED9BC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(Fig.10-15)'!$M$123:$M$153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(Fig.10-15)'!$P$123:$P$153</c:f>
              <c:numCache>
                <c:formatCode>General</c:formatCode>
                <c:ptCount val="31"/>
                <c:pt idx="0">
                  <c:v>1.0433899</c:v>
                </c:pt>
                <c:pt idx="1">
                  <c:v>1.0178125</c:v>
                </c:pt>
                <c:pt idx="2">
                  <c:v>1.0116171</c:v>
                </c:pt>
                <c:pt idx="3">
                  <c:v>1.1277203</c:v>
                </c:pt>
                <c:pt idx="4">
                  <c:v>1.0094846</c:v>
                </c:pt>
                <c:pt idx="5">
                  <c:v>1.0205667</c:v>
                </c:pt>
                <c:pt idx="6">
                  <c:v>1.0299837000000001</c:v>
                </c:pt>
                <c:pt idx="7">
                  <c:v>0.96601130000000002</c:v>
                </c:pt>
                <c:pt idx="8">
                  <c:v>1.0171635000000001</c:v>
                </c:pt>
                <c:pt idx="9">
                  <c:v>0.86643490000000001</c:v>
                </c:pt>
                <c:pt idx="10">
                  <c:v>1.0503070000000001</c:v>
                </c:pt>
                <c:pt idx="11">
                  <c:v>1.0556276</c:v>
                </c:pt>
                <c:pt idx="12">
                  <c:v>1.0855033000000001</c:v>
                </c:pt>
                <c:pt idx="13">
                  <c:v>1.014548</c:v>
                </c:pt>
                <c:pt idx="14">
                  <c:v>1.0496483000000001</c:v>
                </c:pt>
                <c:pt idx="15">
                  <c:v>1.0377339999999999</c:v>
                </c:pt>
                <c:pt idx="16">
                  <c:v>1.0239510999999999</c:v>
                </c:pt>
                <c:pt idx="17">
                  <c:v>1.1131943</c:v>
                </c:pt>
                <c:pt idx="18">
                  <c:v>1.1072584000000001</c:v>
                </c:pt>
                <c:pt idx="19">
                  <c:v>1.0246767999999999</c:v>
                </c:pt>
                <c:pt idx="20">
                  <c:v>1.0107568</c:v>
                </c:pt>
                <c:pt idx="21">
                  <c:v>0.91224810000000001</c:v>
                </c:pt>
                <c:pt idx="22">
                  <c:v>1.0379012000000001</c:v>
                </c:pt>
                <c:pt idx="23">
                  <c:v>1.3438686</c:v>
                </c:pt>
                <c:pt idx="24">
                  <c:v>1.0609959</c:v>
                </c:pt>
                <c:pt idx="25">
                  <c:v>1.0344903000000001</c:v>
                </c:pt>
                <c:pt idx="26">
                  <c:v>1.3441722</c:v>
                </c:pt>
                <c:pt idx="27">
                  <c:v>0.97960420000000004</c:v>
                </c:pt>
                <c:pt idx="28">
                  <c:v>1.0980866</c:v>
                </c:pt>
                <c:pt idx="29">
                  <c:v>1.0160473000000001</c:v>
                </c:pt>
                <c:pt idx="30">
                  <c:v>1.1397036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F-4EC3-8558-E24B26BE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3067392"/>
        <c:axId val="273073280"/>
      </c:lineChart>
      <c:catAx>
        <c:axId val="2730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073280"/>
        <c:crosses val="autoZero"/>
        <c:auto val="1"/>
        <c:lblAlgn val="ctr"/>
        <c:lblOffset val="100"/>
        <c:noMultiLvlLbl val="0"/>
      </c:catAx>
      <c:valAx>
        <c:axId val="273073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06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(Fig.10-15)'!$R$123:$R$153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(Fig.10-15)'!$S$123:$S$153</c:f>
              <c:numCache>
                <c:formatCode>General</c:formatCode>
                <c:ptCount val="31"/>
                <c:pt idx="0">
                  <c:v>0.27562239999999999</c:v>
                </c:pt>
                <c:pt idx="1">
                  <c:v>0.33684370000000002</c:v>
                </c:pt>
                <c:pt idx="2">
                  <c:v>0.41251690000000002</c:v>
                </c:pt>
                <c:pt idx="3">
                  <c:v>0.35241879999999998</c:v>
                </c:pt>
                <c:pt idx="4">
                  <c:v>0.3700736</c:v>
                </c:pt>
                <c:pt idx="5">
                  <c:v>0.25866549999999999</c:v>
                </c:pt>
                <c:pt idx="6">
                  <c:v>0.1271002</c:v>
                </c:pt>
                <c:pt idx="7">
                  <c:v>0.29049459999999999</c:v>
                </c:pt>
                <c:pt idx="8">
                  <c:v>0.21496219999999999</c:v>
                </c:pt>
                <c:pt idx="9">
                  <c:v>0.27105580000000001</c:v>
                </c:pt>
                <c:pt idx="10">
                  <c:v>0.1607383</c:v>
                </c:pt>
                <c:pt idx="11">
                  <c:v>0.44649800000000001</c:v>
                </c:pt>
                <c:pt idx="12">
                  <c:v>0.4594722</c:v>
                </c:pt>
                <c:pt idx="13">
                  <c:v>0.37259189999999998</c:v>
                </c:pt>
                <c:pt idx="14">
                  <c:v>7.1336399999999994E-2</c:v>
                </c:pt>
                <c:pt idx="15">
                  <c:v>0.18748239999999999</c:v>
                </c:pt>
                <c:pt idx="16">
                  <c:v>0.304558</c:v>
                </c:pt>
                <c:pt idx="17">
                  <c:v>6.1495000000000001E-2</c:v>
                </c:pt>
                <c:pt idx="18">
                  <c:v>0.20634820000000001</c:v>
                </c:pt>
                <c:pt idx="19">
                  <c:v>4.5779199999999999E-2</c:v>
                </c:pt>
                <c:pt idx="20">
                  <c:v>0.125088</c:v>
                </c:pt>
                <c:pt idx="21">
                  <c:v>4.5585599999999997E-2</c:v>
                </c:pt>
                <c:pt idx="22">
                  <c:v>7.1407300000000007E-2</c:v>
                </c:pt>
                <c:pt idx="23">
                  <c:v>0.24066399999999999</c:v>
                </c:pt>
                <c:pt idx="24">
                  <c:v>0.38001079999999998</c:v>
                </c:pt>
                <c:pt idx="25">
                  <c:v>0.27371250000000003</c:v>
                </c:pt>
                <c:pt idx="26">
                  <c:v>0.34547480000000003</c:v>
                </c:pt>
                <c:pt idx="27">
                  <c:v>0.19349160000000001</c:v>
                </c:pt>
                <c:pt idx="28">
                  <c:v>0.18410360000000001</c:v>
                </c:pt>
                <c:pt idx="29">
                  <c:v>0.38766980000000001</c:v>
                </c:pt>
                <c:pt idx="30">
                  <c:v>0.24882299999999999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25A-A9F7-A41E8986613D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'NonLife (Fig.10-15)'!$R$123:$R$153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(Fig.10-15)'!$T$123:$T$153</c:f>
              <c:numCache>
                <c:formatCode>General</c:formatCode>
                <c:ptCount val="31"/>
                <c:pt idx="0">
                  <c:v>0.35193360000000001</c:v>
                </c:pt>
                <c:pt idx="1">
                  <c:v>0.43229190000000001</c:v>
                </c:pt>
                <c:pt idx="2">
                  <c:v>0.54492379999999996</c:v>
                </c:pt>
                <c:pt idx="3">
                  <c:v>0.45857969999999998</c:v>
                </c:pt>
                <c:pt idx="4">
                  <c:v>0.53164880000000003</c:v>
                </c:pt>
                <c:pt idx="5">
                  <c:v>0.36989749999999999</c:v>
                </c:pt>
                <c:pt idx="6">
                  <c:v>0.26305000000000001</c:v>
                </c:pt>
                <c:pt idx="7">
                  <c:v>0.35150229999999999</c:v>
                </c:pt>
                <c:pt idx="8">
                  <c:v>0.32767190000000002</c:v>
                </c:pt>
                <c:pt idx="9">
                  <c:v>0.31532589999999999</c:v>
                </c:pt>
                <c:pt idx="10">
                  <c:v>0.25091599999999997</c:v>
                </c:pt>
                <c:pt idx="11">
                  <c:v>0.53232930000000001</c:v>
                </c:pt>
                <c:pt idx="12">
                  <c:v>0.52474189999999998</c:v>
                </c:pt>
                <c:pt idx="13">
                  <c:v>0.48215580000000002</c:v>
                </c:pt>
                <c:pt idx="14">
                  <c:v>0.2037987</c:v>
                </c:pt>
                <c:pt idx="15">
                  <c:v>0.19849049999999999</c:v>
                </c:pt>
                <c:pt idx="16">
                  <c:v>0.37700319999999998</c:v>
                </c:pt>
                <c:pt idx="17">
                  <c:v>0.19269120000000001</c:v>
                </c:pt>
                <c:pt idx="18">
                  <c:v>0.39677760000000001</c:v>
                </c:pt>
                <c:pt idx="19">
                  <c:v>0.1139812</c:v>
                </c:pt>
                <c:pt idx="20">
                  <c:v>0.28304649999999998</c:v>
                </c:pt>
                <c:pt idx="21">
                  <c:v>0.17194590000000001</c:v>
                </c:pt>
                <c:pt idx="22">
                  <c:v>0.30739329999999998</c:v>
                </c:pt>
                <c:pt idx="23">
                  <c:v>0.42557519999999999</c:v>
                </c:pt>
                <c:pt idx="24">
                  <c:v>0.51671480000000003</c:v>
                </c:pt>
                <c:pt idx="25">
                  <c:v>0.35173720000000003</c:v>
                </c:pt>
                <c:pt idx="26">
                  <c:v>0.51133620000000002</c:v>
                </c:pt>
                <c:pt idx="27">
                  <c:v>0.25770989999999999</c:v>
                </c:pt>
                <c:pt idx="28">
                  <c:v>0.32664880000000002</c:v>
                </c:pt>
                <c:pt idx="29">
                  <c:v>0.47870819999999997</c:v>
                </c:pt>
                <c:pt idx="30">
                  <c:v>0.41769489999999998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2-425A-A9F7-A41E8986613D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(Fig.10-15)'!$R$123:$R$153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(Fig.10-15)'!$U$123:$U$153</c:f>
              <c:numCache>
                <c:formatCode>General</c:formatCode>
                <c:ptCount val="31"/>
                <c:pt idx="0">
                  <c:v>0.42486079999999998</c:v>
                </c:pt>
                <c:pt idx="1">
                  <c:v>0.48596289999999998</c:v>
                </c:pt>
                <c:pt idx="2">
                  <c:v>0.69181760000000003</c:v>
                </c:pt>
                <c:pt idx="3">
                  <c:v>0.58390260000000005</c:v>
                </c:pt>
                <c:pt idx="4">
                  <c:v>0.65508520000000003</c:v>
                </c:pt>
                <c:pt idx="5">
                  <c:v>0.46815820000000002</c:v>
                </c:pt>
                <c:pt idx="6">
                  <c:v>0.33480880000000002</c:v>
                </c:pt>
                <c:pt idx="7">
                  <c:v>0.38318960000000002</c:v>
                </c:pt>
                <c:pt idx="8">
                  <c:v>0.41799890000000001</c:v>
                </c:pt>
                <c:pt idx="9">
                  <c:v>0.3278855</c:v>
                </c:pt>
                <c:pt idx="10">
                  <c:v>0.39631650000000002</c:v>
                </c:pt>
                <c:pt idx="11">
                  <c:v>0.63548340000000003</c:v>
                </c:pt>
                <c:pt idx="12">
                  <c:v>0.60924840000000002</c:v>
                </c:pt>
                <c:pt idx="13">
                  <c:v>0.56561110000000003</c:v>
                </c:pt>
                <c:pt idx="14">
                  <c:v>0.43430970000000002</c:v>
                </c:pt>
                <c:pt idx="15">
                  <c:v>0.22597400000000001</c:v>
                </c:pt>
                <c:pt idx="16">
                  <c:v>0.5792562</c:v>
                </c:pt>
                <c:pt idx="17">
                  <c:v>0.57822689999999999</c:v>
                </c:pt>
                <c:pt idx="18">
                  <c:v>0.55574279999999998</c:v>
                </c:pt>
                <c:pt idx="19">
                  <c:v>0.25762560000000001</c:v>
                </c:pt>
                <c:pt idx="20">
                  <c:v>0.42668400000000001</c:v>
                </c:pt>
                <c:pt idx="21">
                  <c:v>0.38350210000000001</c:v>
                </c:pt>
                <c:pt idx="22">
                  <c:v>0.45971669999999998</c:v>
                </c:pt>
                <c:pt idx="23">
                  <c:v>0.91621189999999997</c:v>
                </c:pt>
                <c:pt idx="24">
                  <c:v>0.69973260000000004</c:v>
                </c:pt>
                <c:pt idx="25">
                  <c:v>0.40004689999999998</c:v>
                </c:pt>
                <c:pt idx="26">
                  <c:v>1.1634749</c:v>
                </c:pt>
                <c:pt idx="27">
                  <c:v>0.32868920000000001</c:v>
                </c:pt>
                <c:pt idx="28">
                  <c:v>0.69331350000000003</c:v>
                </c:pt>
                <c:pt idx="29">
                  <c:v>0.60865029999999998</c:v>
                </c:pt>
                <c:pt idx="30">
                  <c:v>0.65840010000000004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2-425A-A9F7-A41E89866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3092608"/>
        <c:axId val="273094144"/>
      </c:lineChart>
      <c:catAx>
        <c:axId val="2730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094144"/>
        <c:crosses val="autoZero"/>
        <c:auto val="1"/>
        <c:lblAlgn val="ctr"/>
        <c:lblOffset val="100"/>
        <c:noMultiLvlLbl val="0"/>
      </c:catAx>
      <c:valAx>
        <c:axId val="27309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09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(Fig.10-15)'!$W$123:$W$153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(Fig.10-15)'!$X$123:$X$153</c:f>
              <c:numCache>
                <c:formatCode>General</c:formatCode>
                <c:ptCount val="31"/>
                <c:pt idx="0">
                  <c:v>0.51864960000000004</c:v>
                </c:pt>
                <c:pt idx="1">
                  <c:v>0.37165310000000001</c:v>
                </c:pt>
                <c:pt idx="2">
                  <c:v>0.1320393</c:v>
                </c:pt>
                <c:pt idx="3">
                  <c:v>0.49474669999999998</c:v>
                </c:pt>
                <c:pt idx="4">
                  <c:v>0.26547320000000002</c:v>
                </c:pt>
                <c:pt idx="5">
                  <c:v>0.46024870000000001</c:v>
                </c:pt>
                <c:pt idx="6">
                  <c:v>0.51599839999999997</c:v>
                </c:pt>
                <c:pt idx="7">
                  <c:v>0.5199376</c:v>
                </c:pt>
                <c:pt idx="8">
                  <c:v>0.40432269999999998</c:v>
                </c:pt>
                <c:pt idx="9">
                  <c:v>0.4826799</c:v>
                </c:pt>
                <c:pt idx="10">
                  <c:v>0.53371599999999997</c:v>
                </c:pt>
                <c:pt idx="11">
                  <c:v>0.23208229999999999</c:v>
                </c:pt>
                <c:pt idx="12">
                  <c:v>0.36081459999999999</c:v>
                </c:pt>
                <c:pt idx="13">
                  <c:v>0.22750139999999999</c:v>
                </c:pt>
                <c:pt idx="14">
                  <c:v>0.1613656</c:v>
                </c:pt>
                <c:pt idx="15">
                  <c:v>0.75486949999999997</c:v>
                </c:pt>
                <c:pt idx="16">
                  <c:v>0.24956229999999999</c:v>
                </c:pt>
                <c:pt idx="17">
                  <c:v>0.4194946</c:v>
                </c:pt>
                <c:pt idx="18">
                  <c:v>0.51805829999999997</c:v>
                </c:pt>
                <c:pt idx="19">
                  <c:v>2.9376300000000001E-2</c:v>
                </c:pt>
                <c:pt idx="20">
                  <c:v>0.17003840000000001</c:v>
                </c:pt>
                <c:pt idx="21">
                  <c:v>7.7577400000000005E-2</c:v>
                </c:pt>
                <c:pt idx="22">
                  <c:v>0.42908479999999999</c:v>
                </c:pt>
                <c:pt idx="23">
                  <c:v>0.36802800000000002</c:v>
                </c:pt>
                <c:pt idx="24">
                  <c:v>0.31095660000000003</c:v>
                </c:pt>
                <c:pt idx="25">
                  <c:v>0.57302310000000001</c:v>
                </c:pt>
                <c:pt idx="26">
                  <c:v>0.1424243</c:v>
                </c:pt>
                <c:pt idx="27">
                  <c:v>0.33374779999999998</c:v>
                </c:pt>
                <c:pt idx="28">
                  <c:v>0.45848440000000001</c:v>
                </c:pt>
                <c:pt idx="29">
                  <c:v>0.2321733</c:v>
                </c:pt>
                <c:pt idx="30">
                  <c:v>0.28365629999999997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FDC-93E0-3F9390F276E0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'NonLife (Fig.10-15)'!$W$123:$W$153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(Fig.10-15)'!$Y$123:$Y$153</c:f>
              <c:numCache>
                <c:formatCode>General</c:formatCode>
                <c:ptCount val="31"/>
                <c:pt idx="0">
                  <c:v>0.60157229999999995</c:v>
                </c:pt>
                <c:pt idx="1">
                  <c:v>0.49751380000000001</c:v>
                </c:pt>
                <c:pt idx="2">
                  <c:v>0.42431990000000003</c:v>
                </c:pt>
                <c:pt idx="3">
                  <c:v>0.53505210000000003</c:v>
                </c:pt>
                <c:pt idx="4">
                  <c:v>0.48902790000000002</c:v>
                </c:pt>
                <c:pt idx="5">
                  <c:v>0.57023829999999998</c:v>
                </c:pt>
                <c:pt idx="6">
                  <c:v>0.60392710000000005</c:v>
                </c:pt>
                <c:pt idx="7">
                  <c:v>0.57693039999999995</c:v>
                </c:pt>
                <c:pt idx="8">
                  <c:v>0.5937829</c:v>
                </c:pt>
                <c:pt idx="9">
                  <c:v>0.53122320000000001</c:v>
                </c:pt>
                <c:pt idx="10">
                  <c:v>0.71082420000000002</c:v>
                </c:pt>
                <c:pt idx="11">
                  <c:v>0.37175049999999998</c:v>
                </c:pt>
                <c:pt idx="12">
                  <c:v>0.50605540000000004</c:v>
                </c:pt>
                <c:pt idx="13">
                  <c:v>0.47504259999999998</c:v>
                </c:pt>
                <c:pt idx="14">
                  <c:v>0.55371440000000005</c:v>
                </c:pt>
                <c:pt idx="15">
                  <c:v>0.8097879</c:v>
                </c:pt>
                <c:pt idx="16">
                  <c:v>0.4468761</c:v>
                </c:pt>
                <c:pt idx="17">
                  <c:v>0.68319319999999994</c:v>
                </c:pt>
                <c:pt idx="18">
                  <c:v>0.57538889999999998</c:v>
                </c:pt>
                <c:pt idx="19">
                  <c:v>0.42530970000000001</c:v>
                </c:pt>
                <c:pt idx="20">
                  <c:v>0.53276210000000002</c:v>
                </c:pt>
                <c:pt idx="21">
                  <c:v>0.32758350000000003</c:v>
                </c:pt>
                <c:pt idx="22">
                  <c:v>0.62980130000000001</c:v>
                </c:pt>
                <c:pt idx="23">
                  <c:v>0.57678050000000003</c:v>
                </c:pt>
                <c:pt idx="24">
                  <c:v>0.4659798</c:v>
                </c:pt>
                <c:pt idx="25">
                  <c:v>0.62846349999999995</c:v>
                </c:pt>
                <c:pt idx="26">
                  <c:v>0.48723369999999999</c:v>
                </c:pt>
                <c:pt idx="27">
                  <c:v>0.61406179999999999</c:v>
                </c:pt>
                <c:pt idx="28">
                  <c:v>0.57322819999999997</c:v>
                </c:pt>
                <c:pt idx="29">
                  <c:v>0.44294440000000002</c:v>
                </c:pt>
                <c:pt idx="30">
                  <c:v>0.51907029999999998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FDC-93E0-3F9390F276E0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(Fig.10-15)'!$W$123:$W$153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(Fig.10-15)'!$Z$123:$Z$153</c:f>
              <c:numCache>
                <c:formatCode>General</c:formatCode>
                <c:ptCount val="31"/>
                <c:pt idx="0">
                  <c:v>0.65084399999999998</c:v>
                </c:pt>
                <c:pt idx="1">
                  <c:v>0.64919130000000003</c:v>
                </c:pt>
                <c:pt idx="2">
                  <c:v>0.52387600000000001</c:v>
                </c:pt>
                <c:pt idx="3">
                  <c:v>0.63668020000000003</c:v>
                </c:pt>
                <c:pt idx="4">
                  <c:v>0.56461700000000004</c:v>
                </c:pt>
                <c:pt idx="5">
                  <c:v>0.67523619999999995</c:v>
                </c:pt>
                <c:pt idx="6">
                  <c:v>0.8159151</c:v>
                </c:pt>
                <c:pt idx="7">
                  <c:v>0.59266010000000002</c:v>
                </c:pt>
                <c:pt idx="8">
                  <c:v>0.73475959999999996</c:v>
                </c:pt>
                <c:pt idx="9">
                  <c:v>0.59161459999999999</c:v>
                </c:pt>
                <c:pt idx="10">
                  <c:v>0.81119669999999999</c:v>
                </c:pt>
                <c:pt idx="11">
                  <c:v>0.46505600000000002</c:v>
                </c:pt>
                <c:pt idx="12">
                  <c:v>0.56726560000000004</c:v>
                </c:pt>
                <c:pt idx="13">
                  <c:v>0.54129450000000001</c:v>
                </c:pt>
                <c:pt idx="14">
                  <c:v>0.77326150000000005</c:v>
                </c:pt>
                <c:pt idx="15">
                  <c:v>0.81176000000000004</c:v>
                </c:pt>
                <c:pt idx="16">
                  <c:v>0.64588809999999997</c:v>
                </c:pt>
                <c:pt idx="17">
                  <c:v>0.96980370000000005</c:v>
                </c:pt>
                <c:pt idx="18">
                  <c:v>0.75969909999999996</c:v>
                </c:pt>
                <c:pt idx="19">
                  <c:v>0.78702830000000001</c:v>
                </c:pt>
                <c:pt idx="20">
                  <c:v>0.62030839999999998</c:v>
                </c:pt>
                <c:pt idx="21">
                  <c:v>0.58835519999999997</c:v>
                </c:pt>
                <c:pt idx="22">
                  <c:v>0.92269109999999999</c:v>
                </c:pt>
                <c:pt idx="23">
                  <c:v>0.7261841</c:v>
                </c:pt>
                <c:pt idx="24">
                  <c:v>0.54190269999999996</c:v>
                </c:pt>
                <c:pt idx="25">
                  <c:v>0.70806789999999997</c:v>
                </c:pt>
                <c:pt idx="26">
                  <c:v>0.59603640000000002</c:v>
                </c:pt>
                <c:pt idx="27">
                  <c:v>0.69639410000000002</c:v>
                </c:pt>
                <c:pt idx="28">
                  <c:v>0.7951762</c:v>
                </c:pt>
                <c:pt idx="29">
                  <c:v>0.53615009999999996</c:v>
                </c:pt>
                <c:pt idx="30">
                  <c:v>0.72958080000000003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A-4FDC-93E0-3F9390F2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3125760"/>
        <c:axId val="273127296"/>
      </c:lineChart>
      <c:catAx>
        <c:axId val="2731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127296"/>
        <c:crosses val="autoZero"/>
        <c:auto val="1"/>
        <c:lblAlgn val="ctr"/>
        <c:lblOffset val="100"/>
        <c:noMultiLvlLbl val="0"/>
      </c:catAx>
      <c:valAx>
        <c:axId val="273127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3125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 Undertakings</c:v>
          </c:tx>
          <c:invertIfNegative val="0"/>
          <c:cat>
            <c:strRef>
              <c:f>'NonLife (Fig.10-15)'!$M$5:$M$35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(Fig.10-15)'!$N$5:$N$35</c:f>
              <c:numCache>
                <c:formatCode>0%</c:formatCode>
                <c:ptCount val="31"/>
                <c:pt idx="0">
                  <c:v>0.42</c:v>
                </c:pt>
                <c:pt idx="1">
                  <c:v>0.36</c:v>
                </c:pt>
                <c:pt idx="2">
                  <c:v>0.57999999999999996</c:v>
                </c:pt>
                <c:pt idx="3">
                  <c:v>0.26</c:v>
                </c:pt>
                <c:pt idx="4">
                  <c:v>0.56000000000000005</c:v>
                </c:pt>
                <c:pt idx="5">
                  <c:v>0.25</c:v>
                </c:pt>
                <c:pt idx="6">
                  <c:v>0.61</c:v>
                </c:pt>
                <c:pt idx="7">
                  <c:v>0.78</c:v>
                </c:pt>
                <c:pt idx="8">
                  <c:v>0.31</c:v>
                </c:pt>
                <c:pt idx="9">
                  <c:v>0.59</c:v>
                </c:pt>
                <c:pt idx="10">
                  <c:v>0.14000000000000001</c:v>
                </c:pt>
                <c:pt idx="11">
                  <c:v>0.28999999999999998</c:v>
                </c:pt>
                <c:pt idx="12">
                  <c:v>0.57999999999999996</c:v>
                </c:pt>
                <c:pt idx="13">
                  <c:v>0.53</c:v>
                </c:pt>
                <c:pt idx="14">
                  <c:v>0.45</c:v>
                </c:pt>
                <c:pt idx="15">
                  <c:v>0.86</c:v>
                </c:pt>
                <c:pt idx="16">
                  <c:v>0.46</c:v>
                </c:pt>
                <c:pt idx="17">
                  <c:v>0.86</c:v>
                </c:pt>
                <c:pt idx="18">
                  <c:v>0.93</c:v>
                </c:pt>
                <c:pt idx="19">
                  <c:v>0.5</c:v>
                </c:pt>
                <c:pt idx="20">
                  <c:v>0.95</c:v>
                </c:pt>
                <c:pt idx="21">
                  <c:v>0.39</c:v>
                </c:pt>
                <c:pt idx="22">
                  <c:v>0.41</c:v>
                </c:pt>
                <c:pt idx="23">
                  <c:v>0.53</c:v>
                </c:pt>
                <c:pt idx="24">
                  <c:v>0.6</c:v>
                </c:pt>
                <c:pt idx="25">
                  <c:v>0.49</c:v>
                </c:pt>
                <c:pt idx="26">
                  <c:v>0.44</c:v>
                </c:pt>
                <c:pt idx="27">
                  <c:v>0.53</c:v>
                </c:pt>
                <c:pt idx="28">
                  <c:v>0.56999999999999995</c:v>
                </c:pt>
                <c:pt idx="29">
                  <c:v>0.7</c:v>
                </c:pt>
                <c:pt idx="30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8-4065-9D63-6498963A41C3}"/>
            </c:ext>
          </c:extLst>
        </c:ser>
        <c:ser>
          <c:idx val="1"/>
          <c:order val="1"/>
          <c:tx>
            <c:v>5 Undertakings</c:v>
          </c:tx>
          <c:invertIfNegative val="0"/>
          <c:cat>
            <c:strRef>
              <c:f>'NonLife (Fig.10-15)'!$M$5:$M$35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(Fig.10-15)'!$O$5:$O$35</c:f>
              <c:numCache>
                <c:formatCode>0%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0.11</c:v>
                </c:pt>
                <c:pt idx="3">
                  <c:v>0.13</c:v>
                </c:pt>
                <c:pt idx="4">
                  <c:v>0.17</c:v>
                </c:pt>
                <c:pt idx="5">
                  <c:v>0.1</c:v>
                </c:pt>
                <c:pt idx="6">
                  <c:v>0.12</c:v>
                </c:pt>
                <c:pt idx="7">
                  <c:v>0.17</c:v>
                </c:pt>
                <c:pt idx="8">
                  <c:v>0.11</c:v>
                </c:pt>
                <c:pt idx="9">
                  <c:v>0.12</c:v>
                </c:pt>
                <c:pt idx="10">
                  <c:v>7.0000000000000007E-2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0.18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0.1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0.05</c:v>
                </c:pt>
                <c:pt idx="21">
                  <c:v>0.09</c:v>
                </c:pt>
                <c:pt idx="22">
                  <c:v>0.14000000000000001</c:v>
                </c:pt>
                <c:pt idx="23">
                  <c:v>0.1</c:v>
                </c:pt>
                <c:pt idx="24">
                  <c:v>0.1</c:v>
                </c:pt>
                <c:pt idx="25">
                  <c:v>0.13</c:v>
                </c:pt>
                <c:pt idx="26">
                  <c:v>0.25</c:v>
                </c:pt>
                <c:pt idx="27">
                  <c:v>7.0000000000000007E-2</c:v>
                </c:pt>
                <c:pt idx="28">
                  <c:v>0.22</c:v>
                </c:pt>
                <c:pt idx="29">
                  <c:v>0.17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8-4065-9D63-6498963A41C3}"/>
            </c:ext>
          </c:extLst>
        </c:ser>
        <c:ser>
          <c:idx val="2"/>
          <c:order val="2"/>
          <c:tx>
            <c:v>10 Undertakings</c:v>
          </c:tx>
          <c:invertIfNegative val="0"/>
          <c:cat>
            <c:strRef>
              <c:f>'NonLife (Fig.10-15)'!$M$5:$M$35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(Fig.10-15)'!$P$5:$P$35</c:f>
              <c:numCache>
                <c:formatCode>0%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0.24</c:v>
                </c:pt>
                <c:pt idx="4">
                  <c:v>0.2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0.05</c:v>
                </c:pt>
                <c:pt idx="8">
                  <c:v>0.18</c:v>
                </c:pt>
                <c:pt idx="9">
                  <c:v>0.1</c:v>
                </c:pt>
                <c:pt idx="10">
                  <c:v>0.12</c:v>
                </c:pt>
                <c:pt idx="11">
                  <c:v>0.27</c:v>
                </c:pt>
                <c:pt idx="12">
                  <c:v>0.22</c:v>
                </c:pt>
                <c:pt idx="13">
                  <c:v>0.21</c:v>
                </c:pt>
                <c:pt idx="14">
                  <c:v>0.16</c:v>
                </c:pt>
                <c:pt idx="15">
                  <c:v>0</c:v>
                </c:pt>
                <c:pt idx="16">
                  <c:v>0.18</c:v>
                </c:pt>
                <c:pt idx="17">
                  <c:v>7.0000000000000007E-2</c:v>
                </c:pt>
                <c:pt idx="18">
                  <c:v>0</c:v>
                </c:pt>
                <c:pt idx="19">
                  <c:v>0.1</c:v>
                </c:pt>
                <c:pt idx="20">
                  <c:v>0</c:v>
                </c:pt>
                <c:pt idx="21">
                  <c:v>0.17</c:v>
                </c:pt>
                <c:pt idx="22">
                  <c:v>0.13</c:v>
                </c:pt>
                <c:pt idx="23">
                  <c:v>0.16</c:v>
                </c:pt>
                <c:pt idx="24">
                  <c:v>0.15</c:v>
                </c:pt>
                <c:pt idx="25">
                  <c:v>0.23</c:v>
                </c:pt>
                <c:pt idx="26">
                  <c:v>0.26</c:v>
                </c:pt>
                <c:pt idx="27">
                  <c:v>0.09</c:v>
                </c:pt>
                <c:pt idx="28">
                  <c:v>0.2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8-4065-9D63-6498963A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7756928"/>
        <c:axId val="277762816"/>
      </c:barChart>
      <c:catAx>
        <c:axId val="27775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77762816"/>
        <c:crosses val="autoZero"/>
        <c:auto val="1"/>
        <c:lblAlgn val="ctr"/>
        <c:lblOffset val="100"/>
        <c:noMultiLvlLbl val="0"/>
      </c:catAx>
      <c:valAx>
        <c:axId val="2777628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756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'NonLife (Fig.10-15)'!$M$52:$M$81</c:f>
              <c:strCache>
                <c:ptCount val="30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FI</c:v>
                </c:pt>
                <c:pt idx="9">
                  <c:v>FR</c:v>
                </c:pt>
                <c:pt idx="10">
                  <c:v>GR</c:v>
                </c:pt>
                <c:pt idx="11">
                  <c:v>HR</c:v>
                </c:pt>
                <c:pt idx="12">
                  <c:v>HU</c:v>
                </c:pt>
                <c:pt idx="13">
                  <c:v>IE</c:v>
                </c:pt>
                <c:pt idx="14">
                  <c:v>IS</c:v>
                </c:pt>
                <c:pt idx="15">
                  <c:v>IT</c:v>
                </c:pt>
                <c:pt idx="16">
                  <c:v>LI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  <c:pt idx="29">
                  <c:v>UK</c:v>
                </c:pt>
              </c:strCache>
            </c:strRef>
          </c:cat>
          <c:val>
            <c:numRef>
              <c:f>'NonLife (Fig.10-15)'!$O$52:$O$81</c:f>
              <c:numCache>
                <c:formatCode>0%</c:formatCode>
                <c:ptCount val="30"/>
                <c:pt idx="0">
                  <c:v>3.4174599999999999E-2</c:v>
                </c:pt>
                <c:pt idx="1">
                  <c:v>2.70637E-2</c:v>
                </c:pt>
                <c:pt idx="2">
                  <c:v>0.19983809999999999</c:v>
                </c:pt>
                <c:pt idx="3">
                  <c:v>0.11885370000000001</c:v>
                </c:pt>
                <c:pt idx="4">
                  <c:v>0.15632080000000001</c:v>
                </c:pt>
                <c:pt idx="5">
                  <c:v>3.50684E-2</c:v>
                </c:pt>
                <c:pt idx="6">
                  <c:v>0.16123789999999999</c:v>
                </c:pt>
                <c:pt idx="7">
                  <c:v>3.1458199999999999E-2</c:v>
                </c:pt>
                <c:pt idx="8">
                  <c:v>5.9302199999999999E-2</c:v>
                </c:pt>
                <c:pt idx="9">
                  <c:v>3.3437500000000002E-2</c:v>
                </c:pt>
                <c:pt idx="10">
                  <c:v>4.8716099999999998E-2</c:v>
                </c:pt>
                <c:pt idx="11">
                  <c:v>3.9588600000000002E-2</c:v>
                </c:pt>
                <c:pt idx="12">
                  <c:v>0.17019770000000001</c:v>
                </c:pt>
                <c:pt idx="13">
                  <c:v>1.62915E-2</c:v>
                </c:pt>
                <c:pt idx="14">
                  <c:v>6.9169300000000003E-2</c:v>
                </c:pt>
                <c:pt idx="15">
                  <c:v>6.9164000000000003E-2</c:v>
                </c:pt>
                <c:pt idx="16">
                  <c:v>4.6174699999999999E-2</c:v>
                </c:pt>
                <c:pt idx="17">
                  <c:v>2.3644399999999999E-2</c:v>
                </c:pt>
                <c:pt idx="18">
                  <c:v>5.3379200000000002E-2</c:v>
                </c:pt>
                <c:pt idx="19">
                  <c:v>0.22035460000000001</c:v>
                </c:pt>
                <c:pt idx="20">
                  <c:v>6.7447099999999996E-2</c:v>
                </c:pt>
                <c:pt idx="21">
                  <c:v>4.5862399999999998E-2</c:v>
                </c:pt>
                <c:pt idx="22">
                  <c:v>7.1433700000000003E-2</c:v>
                </c:pt>
                <c:pt idx="23">
                  <c:v>0.20748610000000001</c:v>
                </c:pt>
                <c:pt idx="24">
                  <c:v>0.1211641</c:v>
                </c:pt>
                <c:pt idx="25">
                  <c:v>0.20526520000000001</c:v>
                </c:pt>
                <c:pt idx="26">
                  <c:v>-1.9738999999999998E-3</c:v>
                </c:pt>
                <c:pt idx="27">
                  <c:v>0.17917050000000001</c:v>
                </c:pt>
                <c:pt idx="28">
                  <c:v>0.1174854</c:v>
                </c:pt>
                <c:pt idx="29">
                  <c:v>-7.8072600000000006E-2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A-41A5-993C-EE56B8D0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77773696"/>
        <c:axId val="277783680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8000"/>
              </a:solidFill>
            </a:ln>
          </c:spPr>
          <c:marker>
            <c:symbol val="none"/>
          </c:marker>
          <c:val>
            <c:numRef>
              <c:f>'NonLife (Fig.10-15)'!$Q$52:$Q$81</c:f>
              <c:numCache>
                <c:formatCode>0%</c:formatCode>
                <c:ptCount val="30"/>
                <c:pt idx="0">
                  <c:v>8.4956773333333346E-2</c:v>
                </c:pt>
                <c:pt idx="1">
                  <c:v>8.4956773333333346E-2</c:v>
                </c:pt>
                <c:pt idx="2">
                  <c:v>8.4956773333333346E-2</c:v>
                </c:pt>
                <c:pt idx="3">
                  <c:v>8.4956773333333346E-2</c:v>
                </c:pt>
                <c:pt idx="4">
                  <c:v>8.4956773333333346E-2</c:v>
                </c:pt>
                <c:pt idx="5">
                  <c:v>8.4956773333333346E-2</c:v>
                </c:pt>
                <c:pt idx="6">
                  <c:v>8.4956773333333346E-2</c:v>
                </c:pt>
                <c:pt idx="7">
                  <c:v>8.4956773333333346E-2</c:v>
                </c:pt>
                <c:pt idx="8">
                  <c:v>8.4956773333333346E-2</c:v>
                </c:pt>
                <c:pt idx="9">
                  <c:v>8.4956773333333346E-2</c:v>
                </c:pt>
                <c:pt idx="10">
                  <c:v>8.4956773333333346E-2</c:v>
                </c:pt>
                <c:pt idx="11">
                  <c:v>8.4956773333333346E-2</c:v>
                </c:pt>
                <c:pt idx="12">
                  <c:v>8.4956773333333346E-2</c:v>
                </c:pt>
                <c:pt idx="13">
                  <c:v>8.4956773333333346E-2</c:v>
                </c:pt>
                <c:pt idx="14">
                  <c:v>8.4956773333333346E-2</c:v>
                </c:pt>
                <c:pt idx="15">
                  <c:v>8.4956773333333346E-2</c:v>
                </c:pt>
                <c:pt idx="16">
                  <c:v>8.4956773333333346E-2</c:v>
                </c:pt>
                <c:pt idx="17">
                  <c:v>8.4956773333333346E-2</c:v>
                </c:pt>
                <c:pt idx="18">
                  <c:v>8.4956773333333346E-2</c:v>
                </c:pt>
                <c:pt idx="19">
                  <c:v>8.4956773333333346E-2</c:v>
                </c:pt>
                <c:pt idx="20">
                  <c:v>8.4956773333333346E-2</c:v>
                </c:pt>
                <c:pt idx="21">
                  <c:v>8.4956773333333346E-2</c:v>
                </c:pt>
                <c:pt idx="22">
                  <c:v>8.4956773333333346E-2</c:v>
                </c:pt>
                <c:pt idx="23">
                  <c:v>8.4956773333333346E-2</c:v>
                </c:pt>
                <c:pt idx="24">
                  <c:v>8.4956773333333346E-2</c:v>
                </c:pt>
                <c:pt idx="25">
                  <c:v>8.4956773333333346E-2</c:v>
                </c:pt>
                <c:pt idx="26">
                  <c:v>8.4956773333333346E-2</c:v>
                </c:pt>
                <c:pt idx="27">
                  <c:v>8.4956773333333346E-2</c:v>
                </c:pt>
                <c:pt idx="28">
                  <c:v>8.4956773333333346E-2</c:v>
                </c:pt>
                <c:pt idx="29">
                  <c:v>8.4956773333333346E-2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A-41A5-993C-EE56B8D0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773696"/>
        <c:axId val="277783680"/>
      </c:lineChart>
      <c:catAx>
        <c:axId val="27777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7783680"/>
        <c:crosses val="autoZero"/>
        <c:auto val="1"/>
        <c:lblAlgn val="ctr"/>
        <c:lblOffset val="100"/>
        <c:noMultiLvlLbl val="0"/>
      </c:catAx>
      <c:valAx>
        <c:axId val="277783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77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'NonLife (Fig.16-22)'!$O$60</c:f>
              <c:strCache>
                <c:ptCount val="1"/>
                <c:pt idx="0">
                  <c:v>Assistance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(Fig.16-22)'!$O$61:$O$91</c:f>
              <c:numCache>
                <c:formatCode>General</c:formatCode>
                <c:ptCount val="31"/>
                <c:pt idx="0">
                  <c:v>8.94</c:v>
                </c:pt>
                <c:pt idx="1">
                  <c:v>623.94000000000005</c:v>
                </c:pt>
                <c:pt idx="2">
                  <c:v>12.55</c:v>
                </c:pt>
                <c:pt idx="3">
                  <c:v>2.3199999999999998</c:v>
                </c:pt>
                <c:pt idx="4">
                  <c:v>59.22</c:v>
                </c:pt>
                <c:pt idx="5">
                  <c:v>634.83000000000004</c:v>
                </c:pt>
                <c:pt idx="6">
                  <c:v>199.47</c:v>
                </c:pt>
                <c:pt idx="7">
                  <c:v>1.66</c:v>
                </c:pt>
                <c:pt idx="8">
                  <c:v>112.39</c:v>
                </c:pt>
                <c:pt idx="9">
                  <c:v>1081.82</c:v>
                </c:pt>
                <c:pt idx="10">
                  <c:v>0</c:v>
                </c:pt>
                <c:pt idx="11">
                  <c:v>4434.07</c:v>
                </c:pt>
                <c:pt idx="12">
                  <c:v>12.69</c:v>
                </c:pt>
                <c:pt idx="13">
                  <c:v>13.73</c:v>
                </c:pt>
                <c:pt idx="14">
                  <c:v>149.47999999999999</c:v>
                </c:pt>
                <c:pt idx="15">
                  <c:v>0</c:v>
                </c:pt>
                <c:pt idx="16">
                  <c:v>868.7</c:v>
                </c:pt>
                <c:pt idx="17">
                  <c:v>0</c:v>
                </c:pt>
                <c:pt idx="18">
                  <c:v>2.4300000000000002</c:v>
                </c:pt>
                <c:pt idx="19">
                  <c:v>13.7</c:v>
                </c:pt>
                <c:pt idx="20">
                  <c:v>10.67</c:v>
                </c:pt>
                <c:pt idx="21">
                  <c:v>27.46</c:v>
                </c:pt>
                <c:pt idx="22">
                  <c:v>296.66000000000003</c:v>
                </c:pt>
                <c:pt idx="23">
                  <c:v>247.05</c:v>
                </c:pt>
                <c:pt idx="24">
                  <c:v>232.87</c:v>
                </c:pt>
                <c:pt idx="25">
                  <c:v>213.36</c:v>
                </c:pt>
                <c:pt idx="26">
                  <c:v>22.12</c:v>
                </c:pt>
                <c:pt idx="27">
                  <c:v>55.91</c:v>
                </c:pt>
                <c:pt idx="28">
                  <c:v>33.25</c:v>
                </c:pt>
                <c:pt idx="29">
                  <c:v>26.29</c:v>
                </c:pt>
                <c:pt idx="30">
                  <c:v>1984.31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5-45B1-AA35-7628891CEAC4}"/>
            </c:ext>
          </c:extLst>
        </c:ser>
        <c:ser>
          <c:idx val="1"/>
          <c:order val="1"/>
          <c:tx>
            <c:strRef>
              <c:f>'NonLife (Fig.16-22)'!$P$60</c:f>
              <c:strCache>
                <c:ptCount val="1"/>
                <c:pt idx="0">
                  <c:v>C&amp;S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(Fig.16-22)'!$P$61:$P$91</c:f>
              <c:numCache>
                <c:formatCode>General</c:formatCode>
                <c:ptCount val="31"/>
                <c:pt idx="0">
                  <c:v>98.91</c:v>
                </c:pt>
                <c:pt idx="1">
                  <c:v>1654.23</c:v>
                </c:pt>
                <c:pt idx="2">
                  <c:v>18.18</c:v>
                </c:pt>
                <c:pt idx="3">
                  <c:v>0.22</c:v>
                </c:pt>
                <c:pt idx="4">
                  <c:v>37.71</c:v>
                </c:pt>
                <c:pt idx="5">
                  <c:v>2514.2399999999998</c:v>
                </c:pt>
                <c:pt idx="6">
                  <c:v>66.11</c:v>
                </c:pt>
                <c:pt idx="7">
                  <c:v>4.08</c:v>
                </c:pt>
                <c:pt idx="8">
                  <c:v>1.06</c:v>
                </c:pt>
                <c:pt idx="9">
                  <c:v>1898.95</c:v>
                </c:pt>
                <c:pt idx="10">
                  <c:v>22.07</c:v>
                </c:pt>
                <c:pt idx="11">
                  <c:v>1073.3900000000001</c:v>
                </c:pt>
                <c:pt idx="12">
                  <c:v>23.56</c:v>
                </c:pt>
                <c:pt idx="13">
                  <c:v>11.28</c:v>
                </c:pt>
                <c:pt idx="14">
                  <c:v>1450.47</c:v>
                </c:pt>
                <c:pt idx="15">
                  <c:v>0.21</c:v>
                </c:pt>
                <c:pt idx="16">
                  <c:v>466.06</c:v>
                </c:pt>
                <c:pt idx="17">
                  <c:v>27.48</c:v>
                </c:pt>
                <c:pt idx="18">
                  <c:v>6.66</c:v>
                </c:pt>
                <c:pt idx="19">
                  <c:v>1260.1500000000001</c:v>
                </c:pt>
                <c:pt idx="20">
                  <c:v>8.82</c:v>
                </c:pt>
                <c:pt idx="21">
                  <c:v>16.97</c:v>
                </c:pt>
                <c:pt idx="22">
                  <c:v>21.05</c:v>
                </c:pt>
                <c:pt idx="23">
                  <c:v>9.31</c:v>
                </c:pt>
                <c:pt idx="24">
                  <c:v>204.69</c:v>
                </c:pt>
                <c:pt idx="25">
                  <c:v>41.67</c:v>
                </c:pt>
                <c:pt idx="26">
                  <c:v>37.69</c:v>
                </c:pt>
                <c:pt idx="27">
                  <c:v>107.04</c:v>
                </c:pt>
                <c:pt idx="28">
                  <c:v>54.97</c:v>
                </c:pt>
                <c:pt idx="29">
                  <c:v>3.84</c:v>
                </c:pt>
                <c:pt idx="30">
                  <c:v>2787.73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5-45B1-AA35-7628891CEAC4}"/>
            </c:ext>
          </c:extLst>
        </c:ser>
        <c:ser>
          <c:idx val="2"/>
          <c:order val="2"/>
          <c:tx>
            <c:strRef>
              <c:f>'NonLife (Fig.16-22)'!$Q$60</c:f>
              <c:strCache>
                <c:ptCount val="1"/>
                <c:pt idx="0">
                  <c:v>Fire Prop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(Fig.16-22)'!$Q$61:$Q$91</c:f>
              <c:numCache>
                <c:formatCode>General</c:formatCode>
                <c:ptCount val="31"/>
                <c:pt idx="0">
                  <c:v>3061.64</c:v>
                </c:pt>
                <c:pt idx="1">
                  <c:v>2936.07</c:v>
                </c:pt>
                <c:pt idx="2">
                  <c:v>332.1</c:v>
                </c:pt>
                <c:pt idx="3">
                  <c:v>101.93</c:v>
                </c:pt>
                <c:pt idx="4">
                  <c:v>1059.49</c:v>
                </c:pt>
                <c:pt idx="5">
                  <c:v>35807.160000000003</c:v>
                </c:pt>
                <c:pt idx="6">
                  <c:v>3213.45</c:v>
                </c:pt>
                <c:pt idx="7">
                  <c:v>119.52</c:v>
                </c:pt>
                <c:pt idx="8">
                  <c:v>398.52</c:v>
                </c:pt>
                <c:pt idx="9">
                  <c:v>10010.719999999999</c:v>
                </c:pt>
                <c:pt idx="10">
                  <c:v>1070.76</c:v>
                </c:pt>
                <c:pt idx="11">
                  <c:v>21168.23</c:v>
                </c:pt>
                <c:pt idx="12">
                  <c:v>163.26</c:v>
                </c:pt>
                <c:pt idx="13">
                  <c:v>534.91</c:v>
                </c:pt>
                <c:pt idx="14">
                  <c:v>5983.49</c:v>
                </c:pt>
                <c:pt idx="15">
                  <c:v>104.34</c:v>
                </c:pt>
                <c:pt idx="16">
                  <c:v>5445.92</c:v>
                </c:pt>
                <c:pt idx="17">
                  <c:v>266.51</c:v>
                </c:pt>
                <c:pt idx="18">
                  <c:v>83.12</c:v>
                </c:pt>
                <c:pt idx="19">
                  <c:v>1886.52</c:v>
                </c:pt>
                <c:pt idx="20">
                  <c:v>57.03</c:v>
                </c:pt>
                <c:pt idx="21">
                  <c:v>404.48</c:v>
                </c:pt>
                <c:pt idx="22">
                  <c:v>3363.86</c:v>
                </c:pt>
                <c:pt idx="23">
                  <c:v>1722.53</c:v>
                </c:pt>
                <c:pt idx="24">
                  <c:v>1646.4</c:v>
                </c:pt>
                <c:pt idx="25">
                  <c:v>798.1</c:v>
                </c:pt>
                <c:pt idx="26">
                  <c:v>248.85</c:v>
                </c:pt>
                <c:pt idx="27">
                  <c:v>3993.54</c:v>
                </c:pt>
                <c:pt idx="28">
                  <c:v>378.9</c:v>
                </c:pt>
                <c:pt idx="29">
                  <c:v>276.23</c:v>
                </c:pt>
                <c:pt idx="30">
                  <c:v>30444.55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5-45B1-AA35-7628891CEAC4}"/>
            </c:ext>
          </c:extLst>
        </c:ser>
        <c:ser>
          <c:idx val="3"/>
          <c:order val="3"/>
          <c:tx>
            <c:strRef>
              <c:f>'NonLife (Fig.16-22)'!$R$60</c:f>
              <c:strCache>
                <c:ptCount val="1"/>
                <c:pt idx="0">
                  <c:v>Gen liability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(Fig.16-22)'!$R$61:$R$91</c:f>
              <c:numCache>
                <c:formatCode>General</c:formatCode>
                <c:ptCount val="31"/>
                <c:pt idx="0">
                  <c:v>867</c:v>
                </c:pt>
                <c:pt idx="1">
                  <c:v>849.85</c:v>
                </c:pt>
                <c:pt idx="2">
                  <c:v>100.82</c:v>
                </c:pt>
                <c:pt idx="3">
                  <c:v>36.659999999999997</c:v>
                </c:pt>
                <c:pt idx="4">
                  <c:v>313.87</c:v>
                </c:pt>
                <c:pt idx="5">
                  <c:v>15139.37</c:v>
                </c:pt>
                <c:pt idx="6">
                  <c:v>411.94</c:v>
                </c:pt>
                <c:pt idx="7">
                  <c:v>20.059999999999999</c:v>
                </c:pt>
                <c:pt idx="8">
                  <c:v>62.89</c:v>
                </c:pt>
                <c:pt idx="9">
                  <c:v>1240.92</c:v>
                </c:pt>
                <c:pt idx="10">
                  <c:v>240.53</c:v>
                </c:pt>
                <c:pt idx="11">
                  <c:v>6747.04</c:v>
                </c:pt>
                <c:pt idx="12">
                  <c:v>50.11</c:v>
                </c:pt>
                <c:pt idx="13">
                  <c:v>101.15</c:v>
                </c:pt>
                <c:pt idx="14">
                  <c:v>4509.25</c:v>
                </c:pt>
                <c:pt idx="15">
                  <c:v>28.48</c:v>
                </c:pt>
                <c:pt idx="16">
                  <c:v>3009.24</c:v>
                </c:pt>
                <c:pt idx="17">
                  <c:v>328.7</c:v>
                </c:pt>
                <c:pt idx="18">
                  <c:v>11.55</c:v>
                </c:pt>
                <c:pt idx="19">
                  <c:v>1127.19</c:v>
                </c:pt>
                <c:pt idx="20">
                  <c:v>11.6</c:v>
                </c:pt>
                <c:pt idx="21">
                  <c:v>76.94</c:v>
                </c:pt>
                <c:pt idx="22">
                  <c:v>897.9</c:v>
                </c:pt>
                <c:pt idx="23">
                  <c:v>111.98</c:v>
                </c:pt>
                <c:pt idx="24">
                  <c:v>494.25</c:v>
                </c:pt>
                <c:pt idx="25">
                  <c:v>102.28</c:v>
                </c:pt>
                <c:pt idx="26">
                  <c:v>48.82</c:v>
                </c:pt>
                <c:pt idx="27">
                  <c:v>413.59</c:v>
                </c:pt>
                <c:pt idx="28">
                  <c:v>72.739999999999995</c:v>
                </c:pt>
                <c:pt idx="29">
                  <c:v>79.52</c:v>
                </c:pt>
                <c:pt idx="30">
                  <c:v>18735.25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25-45B1-AA35-7628891CEAC4}"/>
            </c:ext>
          </c:extLst>
        </c:ser>
        <c:ser>
          <c:idx val="4"/>
          <c:order val="4"/>
          <c:tx>
            <c:strRef>
              <c:f>'NonLife (Fig.16-22)'!$S$60</c:f>
              <c:strCache>
                <c:ptCount val="1"/>
                <c:pt idx="0">
                  <c:v>Inc protect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(Fig.16-22)'!$S$61:$S$91</c:f>
              <c:numCache>
                <c:formatCode>General</c:formatCode>
                <c:ptCount val="31"/>
                <c:pt idx="0">
                  <c:v>1371.8</c:v>
                </c:pt>
                <c:pt idx="1">
                  <c:v>463.79</c:v>
                </c:pt>
                <c:pt idx="2">
                  <c:v>88.19</c:v>
                </c:pt>
                <c:pt idx="3">
                  <c:v>8.69</c:v>
                </c:pt>
                <c:pt idx="4">
                  <c:v>105.61</c:v>
                </c:pt>
                <c:pt idx="5">
                  <c:v>7269.26</c:v>
                </c:pt>
                <c:pt idx="6">
                  <c:v>1186.97</c:v>
                </c:pt>
                <c:pt idx="7">
                  <c:v>15.77</c:v>
                </c:pt>
                <c:pt idx="8">
                  <c:v>36.24</c:v>
                </c:pt>
                <c:pt idx="9">
                  <c:v>971.88</c:v>
                </c:pt>
                <c:pt idx="10">
                  <c:v>52.49</c:v>
                </c:pt>
                <c:pt idx="11">
                  <c:v>11036.73</c:v>
                </c:pt>
                <c:pt idx="12">
                  <c:v>64.22</c:v>
                </c:pt>
                <c:pt idx="13">
                  <c:v>107.04</c:v>
                </c:pt>
                <c:pt idx="14">
                  <c:v>493.78</c:v>
                </c:pt>
                <c:pt idx="15">
                  <c:v>28.79</c:v>
                </c:pt>
                <c:pt idx="16">
                  <c:v>3388.93</c:v>
                </c:pt>
                <c:pt idx="17">
                  <c:v>26.43</c:v>
                </c:pt>
                <c:pt idx="18">
                  <c:v>13.93</c:v>
                </c:pt>
                <c:pt idx="19">
                  <c:v>104.28</c:v>
                </c:pt>
                <c:pt idx="20">
                  <c:v>8.2200000000000006</c:v>
                </c:pt>
                <c:pt idx="21">
                  <c:v>42.51</c:v>
                </c:pt>
                <c:pt idx="22">
                  <c:v>1452.38</c:v>
                </c:pt>
                <c:pt idx="23">
                  <c:v>395.86</c:v>
                </c:pt>
                <c:pt idx="24">
                  <c:v>551.92999999999995</c:v>
                </c:pt>
                <c:pt idx="25">
                  <c:v>139.94999999999999</c:v>
                </c:pt>
                <c:pt idx="26">
                  <c:v>12.38</c:v>
                </c:pt>
                <c:pt idx="27">
                  <c:v>934.07</c:v>
                </c:pt>
                <c:pt idx="28">
                  <c:v>157.22</c:v>
                </c:pt>
                <c:pt idx="29">
                  <c:v>55.87</c:v>
                </c:pt>
                <c:pt idx="30">
                  <c:v>1998.53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25-45B1-AA35-7628891CEAC4}"/>
            </c:ext>
          </c:extLst>
        </c:ser>
        <c:ser>
          <c:idx val="5"/>
          <c:order val="5"/>
          <c:tx>
            <c:strRef>
              <c:f>'NonLife (Fig.16-22)'!$T$60</c:f>
              <c:strCache>
                <c:ptCount val="1"/>
                <c:pt idx="0">
                  <c:v>Legal Exp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(Fig.16-22)'!$T$61:$T$91</c:f>
              <c:numCache>
                <c:formatCode>General</c:formatCode>
                <c:ptCount val="31"/>
                <c:pt idx="0">
                  <c:v>524.73</c:v>
                </c:pt>
                <c:pt idx="1">
                  <c:v>538.6</c:v>
                </c:pt>
                <c:pt idx="2">
                  <c:v>0</c:v>
                </c:pt>
                <c:pt idx="3">
                  <c:v>0.54</c:v>
                </c:pt>
                <c:pt idx="4">
                  <c:v>3.7</c:v>
                </c:pt>
                <c:pt idx="5">
                  <c:v>5382.85</c:v>
                </c:pt>
                <c:pt idx="6">
                  <c:v>10.59</c:v>
                </c:pt>
                <c:pt idx="7">
                  <c:v>2.1</c:v>
                </c:pt>
                <c:pt idx="8">
                  <c:v>33.43</c:v>
                </c:pt>
                <c:pt idx="9">
                  <c:v>210.84</c:v>
                </c:pt>
                <c:pt idx="10">
                  <c:v>69.08</c:v>
                </c:pt>
                <c:pt idx="11">
                  <c:v>1937.76</c:v>
                </c:pt>
                <c:pt idx="12">
                  <c:v>0.63</c:v>
                </c:pt>
                <c:pt idx="13">
                  <c:v>7.96</c:v>
                </c:pt>
                <c:pt idx="14">
                  <c:v>110.06</c:v>
                </c:pt>
                <c:pt idx="15">
                  <c:v>0</c:v>
                </c:pt>
                <c:pt idx="16">
                  <c:v>394.04</c:v>
                </c:pt>
                <c:pt idx="17">
                  <c:v>0.02</c:v>
                </c:pt>
                <c:pt idx="18">
                  <c:v>0</c:v>
                </c:pt>
                <c:pt idx="19">
                  <c:v>46.35</c:v>
                </c:pt>
                <c:pt idx="20">
                  <c:v>0.03</c:v>
                </c:pt>
                <c:pt idx="21">
                  <c:v>4.26</c:v>
                </c:pt>
                <c:pt idx="22">
                  <c:v>696.38</c:v>
                </c:pt>
                <c:pt idx="23">
                  <c:v>38.08</c:v>
                </c:pt>
                <c:pt idx="24">
                  <c:v>23.61</c:v>
                </c:pt>
                <c:pt idx="25">
                  <c:v>21.08</c:v>
                </c:pt>
                <c:pt idx="26">
                  <c:v>0.01</c:v>
                </c:pt>
                <c:pt idx="27">
                  <c:v>8.07</c:v>
                </c:pt>
                <c:pt idx="28">
                  <c:v>1.17</c:v>
                </c:pt>
                <c:pt idx="29">
                  <c:v>0.35</c:v>
                </c:pt>
                <c:pt idx="30">
                  <c:v>658.21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25-45B1-AA35-7628891CEAC4}"/>
            </c:ext>
          </c:extLst>
        </c:ser>
        <c:ser>
          <c:idx val="6"/>
          <c:order val="6"/>
          <c:tx>
            <c:strRef>
              <c:f>'NonLife (Fig.16-22)'!$U$60</c:f>
              <c:strCache>
                <c:ptCount val="1"/>
                <c:pt idx="0">
                  <c:v>MAT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(Fig.16-22)'!$U$61:$U$91</c:f>
              <c:numCache>
                <c:formatCode>General</c:formatCode>
                <c:ptCount val="31"/>
                <c:pt idx="0">
                  <c:v>126.09</c:v>
                </c:pt>
                <c:pt idx="1">
                  <c:v>188.74</c:v>
                </c:pt>
                <c:pt idx="2">
                  <c:v>40.9</c:v>
                </c:pt>
                <c:pt idx="3">
                  <c:v>11.44</c:v>
                </c:pt>
                <c:pt idx="4">
                  <c:v>35.020000000000003</c:v>
                </c:pt>
                <c:pt idx="5">
                  <c:v>4449.3599999999997</c:v>
                </c:pt>
                <c:pt idx="6">
                  <c:v>206.12</c:v>
                </c:pt>
                <c:pt idx="7">
                  <c:v>5.43</c:v>
                </c:pt>
                <c:pt idx="8">
                  <c:v>33.520000000000003</c:v>
                </c:pt>
                <c:pt idx="9">
                  <c:v>662.93</c:v>
                </c:pt>
                <c:pt idx="10">
                  <c:v>125.22</c:v>
                </c:pt>
                <c:pt idx="11">
                  <c:v>799.04</c:v>
                </c:pt>
                <c:pt idx="12">
                  <c:v>31.81</c:v>
                </c:pt>
                <c:pt idx="13">
                  <c:v>15.31</c:v>
                </c:pt>
                <c:pt idx="14">
                  <c:v>1144.82</c:v>
                </c:pt>
                <c:pt idx="15">
                  <c:v>25.1</c:v>
                </c:pt>
                <c:pt idx="16">
                  <c:v>553.33000000000004</c:v>
                </c:pt>
                <c:pt idx="17">
                  <c:v>124.2</c:v>
                </c:pt>
                <c:pt idx="18">
                  <c:v>2.2799999999999998</c:v>
                </c:pt>
                <c:pt idx="19">
                  <c:v>1014.01</c:v>
                </c:pt>
                <c:pt idx="20">
                  <c:v>4.5999999999999996</c:v>
                </c:pt>
                <c:pt idx="21">
                  <c:v>12.06</c:v>
                </c:pt>
                <c:pt idx="22">
                  <c:v>283.49</c:v>
                </c:pt>
                <c:pt idx="23">
                  <c:v>1225.1099999999999</c:v>
                </c:pt>
                <c:pt idx="24">
                  <c:v>64.97</c:v>
                </c:pt>
                <c:pt idx="25">
                  <c:v>48.2</c:v>
                </c:pt>
                <c:pt idx="26">
                  <c:v>25.72</c:v>
                </c:pt>
                <c:pt idx="27">
                  <c:v>315.76</c:v>
                </c:pt>
                <c:pt idx="28">
                  <c:v>32.61</c:v>
                </c:pt>
                <c:pt idx="29">
                  <c:v>10.44</c:v>
                </c:pt>
                <c:pt idx="30">
                  <c:v>10325.06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25-45B1-AA35-7628891CEAC4}"/>
            </c:ext>
          </c:extLst>
        </c:ser>
        <c:ser>
          <c:idx val="7"/>
          <c:order val="7"/>
          <c:tx>
            <c:strRef>
              <c:f>'NonLife (Fig.16-22)'!$V$60</c:f>
              <c:strCache>
                <c:ptCount val="1"/>
                <c:pt idx="0">
                  <c:v>Med Exp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(Fig.16-22)'!$V$61:$V$91</c:f>
              <c:numCache>
                <c:formatCode>General</c:formatCode>
                <c:ptCount val="31"/>
                <c:pt idx="0">
                  <c:v>28.5</c:v>
                </c:pt>
                <c:pt idx="1">
                  <c:v>1610.69</c:v>
                </c:pt>
                <c:pt idx="2">
                  <c:v>47.72</c:v>
                </c:pt>
                <c:pt idx="3">
                  <c:v>140.91</c:v>
                </c:pt>
                <c:pt idx="4">
                  <c:v>57.56</c:v>
                </c:pt>
                <c:pt idx="5">
                  <c:v>2509.2600000000002</c:v>
                </c:pt>
                <c:pt idx="6">
                  <c:v>835.9</c:v>
                </c:pt>
                <c:pt idx="7">
                  <c:v>40.32</c:v>
                </c:pt>
                <c:pt idx="8">
                  <c:v>241.61</c:v>
                </c:pt>
                <c:pt idx="9">
                  <c:v>7975.58</c:v>
                </c:pt>
                <c:pt idx="10">
                  <c:v>533.53</c:v>
                </c:pt>
                <c:pt idx="11">
                  <c:v>39253.839999999997</c:v>
                </c:pt>
                <c:pt idx="12">
                  <c:v>40.75</c:v>
                </c:pt>
                <c:pt idx="13">
                  <c:v>34.43</c:v>
                </c:pt>
                <c:pt idx="14">
                  <c:v>2225.4499999999998</c:v>
                </c:pt>
                <c:pt idx="15">
                  <c:v>0.44</c:v>
                </c:pt>
                <c:pt idx="16">
                  <c:v>2692.09</c:v>
                </c:pt>
                <c:pt idx="17">
                  <c:v>566.65</c:v>
                </c:pt>
                <c:pt idx="18">
                  <c:v>49.86</c:v>
                </c:pt>
                <c:pt idx="19">
                  <c:v>359.1</c:v>
                </c:pt>
                <c:pt idx="20">
                  <c:v>35.090000000000003</c:v>
                </c:pt>
                <c:pt idx="21">
                  <c:v>35.19</c:v>
                </c:pt>
                <c:pt idx="22">
                  <c:v>43883.31</c:v>
                </c:pt>
                <c:pt idx="23">
                  <c:v>161.71</c:v>
                </c:pt>
                <c:pt idx="24">
                  <c:v>135.58000000000001</c:v>
                </c:pt>
                <c:pt idx="25">
                  <c:v>1210.28</c:v>
                </c:pt>
                <c:pt idx="26">
                  <c:v>49.68</c:v>
                </c:pt>
                <c:pt idx="27">
                  <c:v>471.33</c:v>
                </c:pt>
                <c:pt idx="28">
                  <c:v>511.71</c:v>
                </c:pt>
                <c:pt idx="29">
                  <c:v>11.55</c:v>
                </c:pt>
                <c:pt idx="30">
                  <c:v>7432.84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25-45B1-AA35-7628891CEAC4}"/>
            </c:ext>
          </c:extLst>
        </c:ser>
        <c:ser>
          <c:idx val="8"/>
          <c:order val="8"/>
          <c:tx>
            <c:strRef>
              <c:f>'NonLife (Fig.16-22)'!$W$60</c:f>
              <c:strCache>
                <c:ptCount val="1"/>
                <c:pt idx="0">
                  <c:v>Misc Fin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(Fig.16-22)'!$W$61:$W$91</c:f>
              <c:numCache>
                <c:formatCode>General</c:formatCode>
                <c:ptCount val="31"/>
                <c:pt idx="0">
                  <c:v>148.03</c:v>
                </c:pt>
                <c:pt idx="1">
                  <c:v>345.71</c:v>
                </c:pt>
                <c:pt idx="2">
                  <c:v>6.16</c:v>
                </c:pt>
                <c:pt idx="3">
                  <c:v>5.05</c:v>
                </c:pt>
                <c:pt idx="4">
                  <c:v>83.06</c:v>
                </c:pt>
                <c:pt idx="5">
                  <c:v>2339.71</c:v>
                </c:pt>
                <c:pt idx="6">
                  <c:v>134.96</c:v>
                </c:pt>
                <c:pt idx="7">
                  <c:v>11.62</c:v>
                </c:pt>
                <c:pt idx="8">
                  <c:v>26.54</c:v>
                </c:pt>
                <c:pt idx="9">
                  <c:v>335.23</c:v>
                </c:pt>
                <c:pt idx="10">
                  <c:v>60.64</c:v>
                </c:pt>
                <c:pt idx="11">
                  <c:v>3028.92</c:v>
                </c:pt>
                <c:pt idx="12">
                  <c:v>15.99</c:v>
                </c:pt>
                <c:pt idx="13">
                  <c:v>38.19</c:v>
                </c:pt>
                <c:pt idx="14">
                  <c:v>1045.5899999999999</c:v>
                </c:pt>
                <c:pt idx="15">
                  <c:v>0</c:v>
                </c:pt>
                <c:pt idx="16">
                  <c:v>688.71</c:v>
                </c:pt>
                <c:pt idx="17">
                  <c:v>28.95</c:v>
                </c:pt>
                <c:pt idx="18">
                  <c:v>0.99</c:v>
                </c:pt>
                <c:pt idx="19">
                  <c:v>862.78</c:v>
                </c:pt>
                <c:pt idx="20">
                  <c:v>1.03</c:v>
                </c:pt>
                <c:pt idx="21">
                  <c:v>389.37</c:v>
                </c:pt>
                <c:pt idx="22">
                  <c:v>188.21</c:v>
                </c:pt>
                <c:pt idx="23">
                  <c:v>175.66</c:v>
                </c:pt>
                <c:pt idx="24">
                  <c:v>205.41</c:v>
                </c:pt>
                <c:pt idx="25">
                  <c:v>35.630000000000003</c:v>
                </c:pt>
                <c:pt idx="26">
                  <c:v>12.25</c:v>
                </c:pt>
                <c:pt idx="27">
                  <c:v>228.22</c:v>
                </c:pt>
                <c:pt idx="28">
                  <c:v>10.28</c:v>
                </c:pt>
                <c:pt idx="29">
                  <c:v>10.85</c:v>
                </c:pt>
                <c:pt idx="30">
                  <c:v>3903.02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5-45B1-AA35-7628891CEAC4}"/>
            </c:ext>
          </c:extLst>
        </c:ser>
        <c:ser>
          <c:idx val="9"/>
          <c:order val="9"/>
          <c:tx>
            <c:strRef>
              <c:f>'NonLife (Fig.16-22)'!$X$60</c:f>
              <c:strCache>
                <c:ptCount val="1"/>
                <c:pt idx="0">
                  <c:v>Motor Liab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(Fig.16-22)'!$X$61:$X$91</c:f>
              <c:numCache>
                <c:formatCode>General</c:formatCode>
                <c:ptCount val="31"/>
                <c:pt idx="0">
                  <c:v>2399.3200000000002</c:v>
                </c:pt>
                <c:pt idx="1">
                  <c:v>2580.61</c:v>
                </c:pt>
                <c:pt idx="2">
                  <c:v>530.58000000000004</c:v>
                </c:pt>
                <c:pt idx="3">
                  <c:v>182.52</c:v>
                </c:pt>
                <c:pt idx="4">
                  <c:v>893.91</c:v>
                </c:pt>
                <c:pt idx="5">
                  <c:v>23710.04</c:v>
                </c:pt>
                <c:pt idx="6">
                  <c:v>911.79</c:v>
                </c:pt>
                <c:pt idx="7">
                  <c:v>143.01</c:v>
                </c:pt>
                <c:pt idx="8">
                  <c:v>765.53</c:v>
                </c:pt>
                <c:pt idx="9">
                  <c:v>6668.69</c:v>
                </c:pt>
                <c:pt idx="10">
                  <c:v>719.45</c:v>
                </c:pt>
                <c:pt idx="11">
                  <c:v>9748.4599999999991</c:v>
                </c:pt>
                <c:pt idx="12">
                  <c:v>275.39</c:v>
                </c:pt>
                <c:pt idx="13">
                  <c:v>497.98</c:v>
                </c:pt>
                <c:pt idx="14">
                  <c:v>4518.47</c:v>
                </c:pt>
                <c:pt idx="15">
                  <c:v>183.32</c:v>
                </c:pt>
                <c:pt idx="16">
                  <c:v>12995.45</c:v>
                </c:pt>
                <c:pt idx="17">
                  <c:v>56.32</c:v>
                </c:pt>
                <c:pt idx="18">
                  <c:v>150.6</c:v>
                </c:pt>
                <c:pt idx="19">
                  <c:v>1556.04</c:v>
                </c:pt>
                <c:pt idx="20">
                  <c:v>157.66999999999999</c:v>
                </c:pt>
                <c:pt idx="21">
                  <c:v>249.25</c:v>
                </c:pt>
                <c:pt idx="22">
                  <c:v>2244.8000000000002</c:v>
                </c:pt>
                <c:pt idx="23">
                  <c:v>563.73</c:v>
                </c:pt>
                <c:pt idx="24">
                  <c:v>3710.99</c:v>
                </c:pt>
                <c:pt idx="25">
                  <c:v>890.29</c:v>
                </c:pt>
                <c:pt idx="26">
                  <c:v>812.87</c:v>
                </c:pt>
                <c:pt idx="27">
                  <c:v>938.18</c:v>
                </c:pt>
                <c:pt idx="28">
                  <c:v>247.54</c:v>
                </c:pt>
                <c:pt idx="29">
                  <c:v>308.77</c:v>
                </c:pt>
                <c:pt idx="30">
                  <c:v>13417.86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25-45B1-AA35-7628891CEAC4}"/>
            </c:ext>
          </c:extLst>
        </c:ser>
        <c:ser>
          <c:idx val="10"/>
          <c:order val="10"/>
          <c:tx>
            <c:strRef>
              <c:f>'NonLife (Fig.16-22)'!$Y$60</c:f>
              <c:strCache>
                <c:ptCount val="1"/>
                <c:pt idx="0">
                  <c:v>Other Motor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(Fig.16-22)'!$Y$61:$Y$91</c:f>
              <c:numCache>
                <c:formatCode>General</c:formatCode>
                <c:ptCount val="31"/>
                <c:pt idx="0">
                  <c:v>1550.9</c:v>
                </c:pt>
                <c:pt idx="1">
                  <c:v>1767.36</c:v>
                </c:pt>
                <c:pt idx="2">
                  <c:v>425.25</c:v>
                </c:pt>
                <c:pt idx="3">
                  <c:v>49.99</c:v>
                </c:pt>
                <c:pt idx="4">
                  <c:v>739.01</c:v>
                </c:pt>
                <c:pt idx="5">
                  <c:v>15481.03</c:v>
                </c:pt>
                <c:pt idx="6">
                  <c:v>1733.31</c:v>
                </c:pt>
                <c:pt idx="7">
                  <c:v>140.69</c:v>
                </c:pt>
                <c:pt idx="8">
                  <c:v>172.13</c:v>
                </c:pt>
                <c:pt idx="9">
                  <c:v>4374.6000000000004</c:v>
                </c:pt>
                <c:pt idx="10">
                  <c:v>781.78</c:v>
                </c:pt>
                <c:pt idx="11">
                  <c:v>13572.18</c:v>
                </c:pt>
                <c:pt idx="12">
                  <c:v>119.92</c:v>
                </c:pt>
                <c:pt idx="13">
                  <c:v>264.58999999999997</c:v>
                </c:pt>
                <c:pt idx="14">
                  <c:v>1492.31</c:v>
                </c:pt>
                <c:pt idx="15">
                  <c:v>81.59</c:v>
                </c:pt>
                <c:pt idx="16">
                  <c:v>2773.2</c:v>
                </c:pt>
                <c:pt idx="17">
                  <c:v>8.52</c:v>
                </c:pt>
                <c:pt idx="18">
                  <c:v>108.59</c:v>
                </c:pt>
                <c:pt idx="19">
                  <c:v>535.41999999999996</c:v>
                </c:pt>
                <c:pt idx="20">
                  <c:v>72.59</c:v>
                </c:pt>
                <c:pt idx="21">
                  <c:v>81.37</c:v>
                </c:pt>
                <c:pt idx="22">
                  <c:v>1807.83</c:v>
                </c:pt>
                <c:pt idx="23">
                  <c:v>977.43</c:v>
                </c:pt>
                <c:pt idx="24">
                  <c:v>1854.85</c:v>
                </c:pt>
                <c:pt idx="25">
                  <c:v>579.01</c:v>
                </c:pt>
                <c:pt idx="26">
                  <c:v>408.45</c:v>
                </c:pt>
                <c:pt idx="27">
                  <c:v>2165.7800000000002</c:v>
                </c:pt>
                <c:pt idx="28">
                  <c:v>273.63</c:v>
                </c:pt>
                <c:pt idx="29">
                  <c:v>310.48</c:v>
                </c:pt>
                <c:pt idx="30">
                  <c:v>4634.2700000000004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25-45B1-AA35-7628891CEAC4}"/>
            </c:ext>
          </c:extLst>
        </c:ser>
        <c:ser>
          <c:idx val="11"/>
          <c:order val="11"/>
          <c:tx>
            <c:strRef>
              <c:f>'NonLife (Fig.16-22)'!$Z$60</c:f>
              <c:strCache>
                <c:ptCount val="1"/>
                <c:pt idx="0">
                  <c:v>Workers Comp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'NonLife (Fig.16-22)'!$N$61:$N$91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'NonLife (Fig.16-22)'!$Z$61:$Z$91</c:f>
              <c:numCache>
                <c:formatCode>General</c:formatCode>
                <c:ptCount val="31"/>
                <c:pt idx="0">
                  <c:v>0</c:v>
                </c:pt>
                <c:pt idx="1">
                  <c:v>1098.3699999999999</c:v>
                </c:pt>
                <c:pt idx="2">
                  <c:v>6.13</c:v>
                </c:pt>
                <c:pt idx="3">
                  <c:v>0.66</c:v>
                </c:pt>
                <c:pt idx="4">
                  <c:v>239.17</c:v>
                </c:pt>
                <c:pt idx="5">
                  <c:v>227.52</c:v>
                </c:pt>
                <c:pt idx="6">
                  <c:v>370.27</c:v>
                </c:pt>
                <c:pt idx="7">
                  <c:v>0</c:v>
                </c:pt>
                <c:pt idx="8">
                  <c:v>0</c:v>
                </c:pt>
                <c:pt idx="9">
                  <c:v>28.22</c:v>
                </c:pt>
                <c:pt idx="10">
                  <c:v>555.58000000000004</c:v>
                </c:pt>
                <c:pt idx="11">
                  <c:v>157.86000000000001</c:v>
                </c:pt>
                <c:pt idx="12">
                  <c:v>0</c:v>
                </c:pt>
                <c:pt idx="13">
                  <c:v>1.96</c:v>
                </c:pt>
                <c:pt idx="14">
                  <c:v>117.18</c:v>
                </c:pt>
                <c:pt idx="15">
                  <c:v>22.82</c:v>
                </c:pt>
                <c:pt idx="16">
                  <c:v>0</c:v>
                </c:pt>
                <c:pt idx="17">
                  <c:v>1.1399999999999999</c:v>
                </c:pt>
                <c:pt idx="18">
                  <c:v>0</c:v>
                </c:pt>
                <c:pt idx="19">
                  <c:v>199.49</c:v>
                </c:pt>
                <c:pt idx="20">
                  <c:v>0</c:v>
                </c:pt>
                <c:pt idx="21">
                  <c:v>0.91</c:v>
                </c:pt>
                <c:pt idx="22">
                  <c:v>2.84</c:v>
                </c:pt>
                <c:pt idx="23">
                  <c:v>221.18</c:v>
                </c:pt>
                <c:pt idx="24">
                  <c:v>0</c:v>
                </c:pt>
                <c:pt idx="25">
                  <c:v>639.29</c:v>
                </c:pt>
                <c:pt idx="26">
                  <c:v>0.18</c:v>
                </c:pt>
                <c:pt idx="27">
                  <c:v>110.08</c:v>
                </c:pt>
                <c:pt idx="28">
                  <c:v>0</c:v>
                </c:pt>
                <c:pt idx="29">
                  <c:v>0</c:v>
                </c:pt>
                <c:pt idx="30">
                  <c:v>278.38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25-45B1-AA35-7628891C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7605376"/>
        <c:axId val="273224448"/>
      </c:barChart>
      <c:catAx>
        <c:axId val="27760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24448"/>
        <c:crosses val="autoZero"/>
        <c:auto val="1"/>
        <c:lblAlgn val="ctr"/>
        <c:lblOffset val="100"/>
        <c:noMultiLvlLbl val="0"/>
      </c:catAx>
      <c:valAx>
        <c:axId val="2732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B-4305-AAFB-0015529B26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B-4305-AAFB-0015529B26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9B-4305-AAFB-0015529B26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33-4422-9C6F-17D3E8D00D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133-4422-9C6F-17D3E8D00D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33-4422-9C6F-17D3E8D00D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9B-4305-AAFB-0015529B26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9B-4305-AAFB-0015529B26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9B-4305-AAFB-0015529B26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D9B-4305-AAFB-0015529B26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D9B-4305-AAFB-0015529B266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D9B-4305-AAFB-0015529B2663}"/>
              </c:ext>
            </c:extLst>
          </c:dPt>
          <c:dLbls>
            <c:dLbl>
              <c:idx val="3"/>
              <c:layout>
                <c:manualLayout>
                  <c:x val="9.9999999999999895E-2"/>
                  <c:y val="-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133-4422-9C6F-17D3E8D00DEC}"/>
                </c:ext>
              </c:extLst>
            </c:dLbl>
            <c:dLbl>
              <c:idx val="4"/>
              <c:layout>
                <c:manualLayout>
                  <c:x val="0.11111111111111101"/>
                  <c:y val="-4.1666666666666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33-4422-9C6F-17D3E8D00DEC}"/>
                </c:ext>
              </c:extLst>
            </c:dLbl>
            <c:dLbl>
              <c:idx val="5"/>
              <c:layout>
                <c:manualLayout>
                  <c:x val="4.4444444444444342E-2"/>
                  <c:y val="4.62962962962954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33-4422-9C6F-17D3E8D00DE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'NonLife (Fig.16-22)'!$O$60:$Z$60</c:f>
              <c:strCache>
                <c:ptCount val="12"/>
                <c:pt idx="0">
                  <c:v>Assistance</c:v>
                </c:pt>
                <c:pt idx="1">
                  <c:v>C&amp;S</c:v>
                </c:pt>
                <c:pt idx="2">
                  <c:v>Fire Prop</c:v>
                </c:pt>
                <c:pt idx="3">
                  <c:v>Gen liability</c:v>
                </c:pt>
                <c:pt idx="4">
                  <c:v>Inc protect</c:v>
                </c:pt>
                <c:pt idx="5">
                  <c:v>Legal Exp</c:v>
                </c:pt>
                <c:pt idx="6">
                  <c:v>MAT</c:v>
                </c:pt>
                <c:pt idx="7">
                  <c:v>Med Exp</c:v>
                </c:pt>
                <c:pt idx="8">
                  <c:v>Misc Fin</c:v>
                </c:pt>
                <c:pt idx="9">
                  <c:v>Motor Liab</c:v>
                </c:pt>
                <c:pt idx="10">
                  <c:v>Other Motor</c:v>
                </c:pt>
                <c:pt idx="11">
                  <c:v>Workers Comp</c:v>
                </c:pt>
              </c:strCache>
            </c:strRef>
          </c:cat>
          <c:val>
            <c:numRef>
              <c:f>'NonLife (Fig.16-22)'!$O$92:$Z$92</c:f>
              <c:numCache>
                <c:formatCode>General</c:formatCode>
                <c:ptCount val="12"/>
                <c:pt idx="0">
                  <c:v>11381.91</c:v>
                </c:pt>
                <c:pt idx="1">
                  <c:v>13928.81</c:v>
                </c:pt>
                <c:pt idx="2">
                  <c:v>137082.12</c:v>
                </c:pt>
                <c:pt idx="3">
                  <c:v>56241.46</c:v>
                </c:pt>
                <c:pt idx="4">
                  <c:v>32583.73</c:v>
                </c:pt>
                <c:pt idx="5">
                  <c:v>10724.54</c:v>
                </c:pt>
                <c:pt idx="6">
                  <c:v>21942.67</c:v>
                </c:pt>
                <c:pt idx="7">
                  <c:v>113182.44</c:v>
                </c:pt>
                <c:pt idx="8">
                  <c:v>14366.76</c:v>
                </c:pt>
                <c:pt idx="9">
                  <c:v>93029.47</c:v>
                </c:pt>
                <c:pt idx="10">
                  <c:v>59338.06</c:v>
                </c:pt>
                <c:pt idx="11">
                  <c:v>4279.2299999999996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3-4422-9C6F-17D3E8D0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(Fig.16-22)'!$M$10:$M$21</c:f>
              <c:strCache>
                <c:ptCount val="12"/>
                <c:pt idx="0">
                  <c:v>Assistance</c:v>
                </c:pt>
                <c:pt idx="1">
                  <c:v>C&amp;S</c:v>
                </c:pt>
                <c:pt idx="2">
                  <c:v>Fire Prop</c:v>
                </c:pt>
                <c:pt idx="3">
                  <c:v>Gen liability</c:v>
                </c:pt>
                <c:pt idx="4">
                  <c:v>Inc protect</c:v>
                </c:pt>
                <c:pt idx="5">
                  <c:v>Legal Exp</c:v>
                </c:pt>
                <c:pt idx="6">
                  <c:v>MAT</c:v>
                </c:pt>
                <c:pt idx="7">
                  <c:v>Med Exp</c:v>
                </c:pt>
                <c:pt idx="8">
                  <c:v>Misc Fin</c:v>
                </c:pt>
                <c:pt idx="9">
                  <c:v>Motor Liab</c:v>
                </c:pt>
                <c:pt idx="10">
                  <c:v>Other Motor</c:v>
                </c:pt>
                <c:pt idx="11">
                  <c:v>Workers Comp</c:v>
                </c:pt>
              </c:strCache>
            </c:strRef>
          </c:cat>
          <c:val>
            <c:numRef>
              <c:f>'NonLife (Fig.16-22)'!$N$10:$N$21</c:f>
              <c:numCache>
                <c:formatCode>General</c:formatCode>
                <c:ptCount val="12"/>
                <c:pt idx="0">
                  <c:v>7.6435100000000003E-4</c:v>
                </c:pt>
                <c:pt idx="1">
                  <c:v>0</c:v>
                </c:pt>
                <c:pt idx="2">
                  <c:v>7.7855999999999995E-2</c:v>
                </c:pt>
                <c:pt idx="3">
                  <c:v>3.7420700000000001E-2</c:v>
                </c:pt>
                <c:pt idx="4">
                  <c:v>9.5259999999999997E-3</c:v>
                </c:pt>
                <c:pt idx="5">
                  <c:v>0</c:v>
                </c:pt>
                <c:pt idx="6">
                  <c:v>3.5650099999999997E-2</c:v>
                </c:pt>
                <c:pt idx="7">
                  <c:v>7.1282099999999998E-4</c:v>
                </c:pt>
                <c:pt idx="8" formatCode="0.00E+00">
                  <c:v>1.0804844E-6</c:v>
                </c:pt>
                <c:pt idx="9">
                  <c:v>2.2998999999999999E-2</c:v>
                </c:pt>
                <c:pt idx="10">
                  <c:v>6.4730999999999999E-3</c:v>
                </c:pt>
                <c:pt idx="11">
                  <c:v>3.1082000000000002E-3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2-4A5B-90F9-8AD51F3A44A5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'NonLife (Fig.16-22)'!$M$10:$M$21</c:f>
              <c:strCache>
                <c:ptCount val="12"/>
                <c:pt idx="0">
                  <c:v>Assistance</c:v>
                </c:pt>
                <c:pt idx="1">
                  <c:v>C&amp;S</c:v>
                </c:pt>
                <c:pt idx="2">
                  <c:v>Fire Prop</c:v>
                </c:pt>
                <c:pt idx="3">
                  <c:v>Gen liability</c:v>
                </c:pt>
                <c:pt idx="4">
                  <c:v>Inc protect</c:v>
                </c:pt>
                <c:pt idx="5">
                  <c:v>Legal Exp</c:v>
                </c:pt>
                <c:pt idx="6">
                  <c:v>MAT</c:v>
                </c:pt>
                <c:pt idx="7">
                  <c:v>Med Exp</c:v>
                </c:pt>
                <c:pt idx="8">
                  <c:v>Misc Fin</c:v>
                </c:pt>
                <c:pt idx="9">
                  <c:v>Motor Liab</c:v>
                </c:pt>
                <c:pt idx="10">
                  <c:v>Other Motor</c:v>
                </c:pt>
                <c:pt idx="11">
                  <c:v>Workers Comp</c:v>
                </c:pt>
              </c:strCache>
            </c:strRef>
          </c:cat>
          <c:val>
            <c:numRef>
              <c:f>'NonLife (Fig.16-22)'!$O$10:$O$21</c:f>
              <c:numCache>
                <c:formatCode>General</c:formatCode>
                <c:ptCount val="12"/>
                <c:pt idx="0">
                  <c:v>0.1591243</c:v>
                </c:pt>
                <c:pt idx="1">
                  <c:v>0.38153959999999998</c:v>
                </c:pt>
                <c:pt idx="2">
                  <c:v>0.25290249999999997</c:v>
                </c:pt>
                <c:pt idx="3">
                  <c:v>0.19428809999999999</c:v>
                </c:pt>
                <c:pt idx="4">
                  <c:v>7.7547099999999994E-2</c:v>
                </c:pt>
                <c:pt idx="5">
                  <c:v>4.8446799999999998E-2</c:v>
                </c:pt>
                <c:pt idx="6">
                  <c:v>0.26156560000000001</c:v>
                </c:pt>
                <c:pt idx="7">
                  <c:v>3.6413099999999997E-2</c:v>
                </c:pt>
                <c:pt idx="8">
                  <c:v>0.14021719999999999</c:v>
                </c:pt>
                <c:pt idx="9">
                  <c:v>0.1060898</c:v>
                </c:pt>
                <c:pt idx="10">
                  <c:v>3.8265100000000003E-2</c:v>
                </c:pt>
                <c:pt idx="11">
                  <c:v>2.1668799999999998E-2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2-4A5B-90F9-8AD51F3A44A5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(Fig.16-22)'!$M$10:$M$21</c:f>
              <c:strCache>
                <c:ptCount val="12"/>
                <c:pt idx="0">
                  <c:v>Assistance</c:v>
                </c:pt>
                <c:pt idx="1">
                  <c:v>C&amp;S</c:v>
                </c:pt>
                <c:pt idx="2">
                  <c:v>Fire Prop</c:v>
                </c:pt>
                <c:pt idx="3">
                  <c:v>Gen liability</c:v>
                </c:pt>
                <c:pt idx="4">
                  <c:v>Inc protect</c:v>
                </c:pt>
                <c:pt idx="5">
                  <c:v>Legal Exp</c:v>
                </c:pt>
                <c:pt idx="6">
                  <c:v>MAT</c:v>
                </c:pt>
                <c:pt idx="7">
                  <c:v>Med Exp</c:v>
                </c:pt>
                <c:pt idx="8">
                  <c:v>Misc Fin</c:v>
                </c:pt>
                <c:pt idx="9">
                  <c:v>Motor Liab</c:v>
                </c:pt>
                <c:pt idx="10">
                  <c:v>Other Motor</c:v>
                </c:pt>
                <c:pt idx="11">
                  <c:v>Workers Comp</c:v>
                </c:pt>
              </c:strCache>
            </c:strRef>
          </c:cat>
          <c:val>
            <c:numRef>
              <c:f>'NonLife (Fig.16-22)'!$P$10:$P$21</c:f>
              <c:numCache>
                <c:formatCode>General</c:formatCode>
                <c:ptCount val="12"/>
                <c:pt idx="0">
                  <c:v>0.56600609999999996</c:v>
                </c:pt>
                <c:pt idx="1">
                  <c:v>0.70575500000000002</c:v>
                </c:pt>
                <c:pt idx="2">
                  <c:v>0.52561639999999998</c:v>
                </c:pt>
                <c:pt idx="3">
                  <c:v>0.49927129999999997</c:v>
                </c:pt>
                <c:pt idx="4">
                  <c:v>0.3561242</c:v>
                </c:pt>
                <c:pt idx="5">
                  <c:v>0.5</c:v>
                </c:pt>
                <c:pt idx="6">
                  <c:v>0.66053399999999995</c:v>
                </c:pt>
                <c:pt idx="7">
                  <c:v>0.29417399999999999</c:v>
                </c:pt>
                <c:pt idx="8">
                  <c:v>0.5079669</c:v>
                </c:pt>
                <c:pt idx="9">
                  <c:v>0.39332349999999999</c:v>
                </c:pt>
                <c:pt idx="10">
                  <c:v>0.3003036</c:v>
                </c:pt>
                <c:pt idx="11">
                  <c:v>0.17911940000000001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2-4A5B-90F9-8AD51F3A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7627264"/>
        <c:axId val="277628800"/>
      </c:lineChart>
      <c:catAx>
        <c:axId val="2776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628800"/>
        <c:crosses val="autoZero"/>
        <c:auto val="1"/>
        <c:lblAlgn val="ctr"/>
        <c:lblOffset val="100"/>
        <c:noMultiLvlLbl val="0"/>
      </c:catAx>
      <c:valAx>
        <c:axId val="277628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627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(Fig.16-22)'!$M$37:$M$52</c:f>
              <c:strCache>
                <c:ptCount val="16"/>
                <c:pt idx="0">
                  <c:v>Assistance</c:v>
                </c:pt>
                <c:pt idx="1">
                  <c:v>C&amp;S</c:v>
                </c:pt>
                <c:pt idx="2">
                  <c:v>Casualty Reins</c:v>
                </c:pt>
                <c:pt idx="3">
                  <c:v>Fire Prop</c:v>
                </c:pt>
                <c:pt idx="4">
                  <c:v>Gen liability</c:v>
                </c:pt>
                <c:pt idx="5">
                  <c:v>Health Reins</c:v>
                </c:pt>
                <c:pt idx="6">
                  <c:v>Inc protect</c:v>
                </c:pt>
                <c:pt idx="7">
                  <c:v>Legal Exp</c:v>
                </c:pt>
                <c:pt idx="8">
                  <c:v>MAT</c:v>
                </c:pt>
                <c:pt idx="9">
                  <c:v>MAT Reins</c:v>
                </c:pt>
                <c:pt idx="10">
                  <c:v>Med Exp</c:v>
                </c:pt>
                <c:pt idx="11">
                  <c:v>Misc Fin</c:v>
                </c:pt>
                <c:pt idx="12">
                  <c:v>Motor Liab</c:v>
                </c:pt>
                <c:pt idx="13">
                  <c:v>Other Motor</c:v>
                </c:pt>
                <c:pt idx="14">
                  <c:v>Property Reins</c:v>
                </c:pt>
                <c:pt idx="15">
                  <c:v>Workers Comp</c:v>
                </c:pt>
              </c:strCache>
            </c:strRef>
          </c:cat>
          <c:val>
            <c:numRef>
              <c:f>'NonLife (Fig.16-22)'!$N$37:$N$52</c:f>
              <c:numCache>
                <c:formatCode>General</c:formatCode>
                <c:ptCount val="16"/>
                <c:pt idx="0">
                  <c:v>0.58940230000000005</c:v>
                </c:pt>
                <c:pt idx="1">
                  <c:v>0.1411896</c:v>
                </c:pt>
                <c:pt idx="2">
                  <c:v>6.0692999999999997E-3</c:v>
                </c:pt>
                <c:pt idx="3">
                  <c:v>0.76005480000000003</c:v>
                </c:pt>
                <c:pt idx="4">
                  <c:v>0.57221759999999999</c:v>
                </c:pt>
                <c:pt idx="5">
                  <c:v>5.6492599999999997E-2</c:v>
                </c:pt>
                <c:pt idx="6">
                  <c:v>0.57146589999999997</c:v>
                </c:pt>
                <c:pt idx="7">
                  <c:v>0.47416249999999999</c:v>
                </c:pt>
                <c:pt idx="8">
                  <c:v>0.51212299999999999</c:v>
                </c:pt>
                <c:pt idx="9">
                  <c:v>-1.6734700000000002E-2</c:v>
                </c:pt>
                <c:pt idx="10">
                  <c:v>0.84423099999999995</c:v>
                </c:pt>
                <c:pt idx="11">
                  <c:v>0.40566039999999998</c:v>
                </c:pt>
                <c:pt idx="12">
                  <c:v>0.8751409</c:v>
                </c:pt>
                <c:pt idx="13">
                  <c:v>0.85594650000000005</c:v>
                </c:pt>
                <c:pt idx="14">
                  <c:v>0.19752890000000001</c:v>
                </c:pt>
                <c:pt idx="15">
                  <c:v>0.57892909999999997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2-4DBE-AD7C-93582524CEC9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'NonLife (Fig.16-22)'!$M$37:$M$52</c:f>
              <c:strCache>
                <c:ptCount val="16"/>
                <c:pt idx="0">
                  <c:v>Assistance</c:v>
                </c:pt>
                <c:pt idx="1">
                  <c:v>C&amp;S</c:v>
                </c:pt>
                <c:pt idx="2">
                  <c:v>Casualty Reins</c:v>
                </c:pt>
                <c:pt idx="3">
                  <c:v>Fire Prop</c:v>
                </c:pt>
                <c:pt idx="4">
                  <c:v>Gen liability</c:v>
                </c:pt>
                <c:pt idx="5">
                  <c:v>Health Reins</c:v>
                </c:pt>
                <c:pt idx="6">
                  <c:v>Inc protect</c:v>
                </c:pt>
                <c:pt idx="7">
                  <c:v>Legal Exp</c:v>
                </c:pt>
                <c:pt idx="8">
                  <c:v>MAT</c:v>
                </c:pt>
                <c:pt idx="9">
                  <c:v>MAT Reins</c:v>
                </c:pt>
                <c:pt idx="10">
                  <c:v>Med Exp</c:v>
                </c:pt>
                <c:pt idx="11">
                  <c:v>Misc Fin</c:v>
                </c:pt>
                <c:pt idx="12">
                  <c:v>Motor Liab</c:v>
                </c:pt>
                <c:pt idx="13">
                  <c:v>Other Motor</c:v>
                </c:pt>
                <c:pt idx="14">
                  <c:v>Property Reins</c:v>
                </c:pt>
                <c:pt idx="15">
                  <c:v>Workers Comp</c:v>
                </c:pt>
              </c:strCache>
            </c:strRef>
          </c:cat>
          <c:val>
            <c:numRef>
              <c:f>'NonLife (Fig.16-22)'!$O$37:$O$52</c:f>
              <c:numCache>
                <c:formatCode>General</c:formatCode>
                <c:ptCount val="16"/>
                <c:pt idx="0">
                  <c:v>0.87344339999999998</c:v>
                </c:pt>
                <c:pt idx="1">
                  <c:v>0.68360350000000003</c:v>
                </c:pt>
                <c:pt idx="2">
                  <c:v>0.60832540000000002</c:v>
                </c:pt>
                <c:pt idx="3">
                  <c:v>0.95312169999999996</c:v>
                </c:pt>
                <c:pt idx="4">
                  <c:v>0.85492210000000002</c:v>
                </c:pt>
                <c:pt idx="5">
                  <c:v>0.67283990000000005</c:v>
                </c:pt>
                <c:pt idx="6">
                  <c:v>0.8093378</c:v>
                </c:pt>
                <c:pt idx="7">
                  <c:v>0.77961979999999997</c:v>
                </c:pt>
                <c:pt idx="8">
                  <c:v>0.81255279999999996</c:v>
                </c:pt>
                <c:pt idx="9">
                  <c:v>0.47901650000000001</c:v>
                </c:pt>
                <c:pt idx="10">
                  <c:v>0.96455550000000001</c:v>
                </c:pt>
                <c:pt idx="11">
                  <c:v>0.79059000000000001</c:v>
                </c:pt>
                <c:pt idx="12">
                  <c:v>1.0190060000000001</c:v>
                </c:pt>
                <c:pt idx="13">
                  <c:v>0.96714639999999996</c:v>
                </c:pt>
                <c:pt idx="14">
                  <c:v>0.73641540000000005</c:v>
                </c:pt>
                <c:pt idx="15">
                  <c:v>0.91371950000000002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2-4DBE-AD7C-93582524CEC9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'NonLife (Fig.16-22)'!$M$37:$M$52</c:f>
              <c:strCache>
                <c:ptCount val="16"/>
                <c:pt idx="0">
                  <c:v>Assistance</c:v>
                </c:pt>
                <c:pt idx="1">
                  <c:v>C&amp;S</c:v>
                </c:pt>
                <c:pt idx="2">
                  <c:v>Casualty Reins</c:v>
                </c:pt>
                <c:pt idx="3">
                  <c:v>Fire Prop</c:v>
                </c:pt>
                <c:pt idx="4">
                  <c:v>Gen liability</c:v>
                </c:pt>
                <c:pt idx="5">
                  <c:v>Health Reins</c:v>
                </c:pt>
                <c:pt idx="6">
                  <c:v>Inc protect</c:v>
                </c:pt>
                <c:pt idx="7">
                  <c:v>Legal Exp</c:v>
                </c:pt>
                <c:pt idx="8">
                  <c:v>MAT</c:v>
                </c:pt>
                <c:pt idx="9">
                  <c:v>MAT Reins</c:v>
                </c:pt>
                <c:pt idx="10">
                  <c:v>Med Exp</c:v>
                </c:pt>
                <c:pt idx="11">
                  <c:v>Misc Fin</c:v>
                </c:pt>
                <c:pt idx="12">
                  <c:v>Motor Liab</c:v>
                </c:pt>
                <c:pt idx="13">
                  <c:v>Other Motor</c:v>
                </c:pt>
                <c:pt idx="14">
                  <c:v>Property Reins</c:v>
                </c:pt>
                <c:pt idx="15">
                  <c:v>Workers Comp</c:v>
                </c:pt>
              </c:strCache>
            </c:strRef>
          </c:cat>
          <c:val>
            <c:numRef>
              <c:f>'NonLife (Fig.16-22)'!$P$37:$P$52</c:f>
              <c:numCache>
                <c:formatCode>General</c:formatCode>
                <c:ptCount val="16"/>
                <c:pt idx="0">
                  <c:v>1.0341663999999999</c:v>
                </c:pt>
                <c:pt idx="1">
                  <c:v>1.1275900999999999</c:v>
                </c:pt>
                <c:pt idx="2">
                  <c:v>1.2773448000000001</c:v>
                </c:pt>
                <c:pt idx="3">
                  <c:v>1.1307678999999999</c:v>
                </c:pt>
                <c:pt idx="4">
                  <c:v>1.1203783</c:v>
                </c:pt>
                <c:pt idx="5">
                  <c:v>1.1223323999999999</c:v>
                </c:pt>
                <c:pt idx="6">
                  <c:v>1.0204266</c:v>
                </c:pt>
                <c:pt idx="7">
                  <c:v>0.99277219999999999</c:v>
                </c:pt>
                <c:pt idx="8">
                  <c:v>1.130463</c:v>
                </c:pt>
                <c:pt idx="9">
                  <c:v>1.1926972</c:v>
                </c:pt>
                <c:pt idx="10">
                  <c:v>1.0634296999999999</c:v>
                </c:pt>
                <c:pt idx="11">
                  <c:v>1.1019428</c:v>
                </c:pt>
                <c:pt idx="12">
                  <c:v>1.1685557</c:v>
                </c:pt>
                <c:pt idx="13">
                  <c:v>1.0878193</c:v>
                </c:pt>
                <c:pt idx="14">
                  <c:v>1.198537</c:v>
                </c:pt>
                <c:pt idx="15">
                  <c:v>1.1263791000000001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2-4DBE-AD7C-93582524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7676800"/>
        <c:axId val="277678336"/>
      </c:lineChart>
      <c:catAx>
        <c:axId val="2776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 anchor="b" anchorCtr="1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678336"/>
        <c:crosses val="autoZero"/>
        <c:auto val="1"/>
        <c:lblAlgn val="ctr"/>
        <c:lblOffset val="100"/>
        <c:noMultiLvlLbl val="0"/>
      </c:catAx>
      <c:valAx>
        <c:axId val="277678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67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'Life (Fig.1-9)'!$O$126</c:f>
              <c:strCache>
                <c:ptCount val="1"/>
                <c:pt idx="0">
                  <c:v>Health Ins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(Fig.1-9)'!$O$127:$O$157</c:f>
              <c:numCache>
                <c:formatCode>General</c:formatCode>
                <c:ptCount val="31"/>
                <c:pt idx="0">
                  <c:v>2128.7800000000002</c:v>
                </c:pt>
                <c:pt idx="1">
                  <c:v>712.99</c:v>
                </c:pt>
                <c:pt idx="2">
                  <c:v>6.69</c:v>
                </c:pt>
                <c:pt idx="3">
                  <c:v>15.49</c:v>
                </c:pt>
                <c:pt idx="4">
                  <c:v>86.45</c:v>
                </c:pt>
                <c:pt idx="5">
                  <c:v>45901.279999999999</c:v>
                </c:pt>
                <c:pt idx="6">
                  <c:v>708</c:v>
                </c:pt>
                <c:pt idx="7">
                  <c:v>5.85</c:v>
                </c:pt>
                <c:pt idx="8">
                  <c:v>546.66</c:v>
                </c:pt>
                <c:pt idx="9">
                  <c:v>71.400000000000006</c:v>
                </c:pt>
                <c:pt idx="10">
                  <c:v>7390.27</c:v>
                </c:pt>
                <c:pt idx="11">
                  <c:v>429.3</c:v>
                </c:pt>
                <c:pt idx="12">
                  <c:v>0.24</c:v>
                </c:pt>
                <c:pt idx="13">
                  <c:v>29.15</c:v>
                </c:pt>
                <c:pt idx="14">
                  <c:v>1088.44</c:v>
                </c:pt>
                <c:pt idx="15">
                  <c:v>27.35</c:v>
                </c:pt>
                <c:pt idx="16">
                  <c:v>102.05</c:v>
                </c:pt>
                <c:pt idx="17">
                  <c:v>154.94</c:v>
                </c:pt>
                <c:pt idx="18">
                  <c:v>20.420000000000002</c:v>
                </c:pt>
                <c:pt idx="19">
                  <c:v>223.4</c:v>
                </c:pt>
                <c:pt idx="20">
                  <c:v>0</c:v>
                </c:pt>
                <c:pt idx="21">
                  <c:v>97.37</c:v>
                </c:pt>
                <c:pt idx="22">
                  <c:v>2199.5500000000002</c:v>
                </c:pt>
                <c:pt idx="23">
                  <c:v>582.71</c:v>
                </c:pt>
                <c:pt idx="24">
                  <c:v>354.15</c:v>
                </c:pt>
                <c:pt idx="25">
                  <c:v>2.89</c:v>
                </c:pt>
                <c:pt idx="26">
                  <c:v>25.53</c:v>
                </c:pt>
                <c:pt idx="27">
                  <c:v>338.65</c:v>
                </c:pt>
                <c:pt idx="28">
                  <c:v>9.86</c:v>
                </c:pt>
                <c:pt idx="29">
                  <c:v>65.040000000000006</c:v>
                </c:pt>
                <c:pt idx="30">
                  <c:v>2103.1999999999998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8-4824-858C-AEB9A5435B78}"/>
            </c:ext>
          </c:extLst>
        </c:ser>
        <c:ser>
          <c:idx val="1"/>
          <c:order val="1"/>
          <c:tx>
            <c:strRef>
              <c:f>'Life (Fig.1-9)'!$P$126</c:f>
              <c:strCache>
                <c:ptCount val="1"/>
                <c:pt idx="0">
                  <c:v>Ins with PP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(Fig.1-9)'!$P$127:$P$157</c:f>
              <c:numCache>
                <c:formatCode>General</c:formatCode>
                <c:ptCount val="31"/>
                <c:pt idx="0">
                  <c:v>4143.22</c:v>
                </c:pt>
                <c:pt idx="1">
                  <c:v>10519.26</c:v>
                </c:pt>
                <c:pt idx="2">
                  <c:v>86</c:v>
                </c:pt>
                <c:pt idx="3">
                  <c:v>37.229999999999997</c:v>
                </c:pt>
                <c:pt idx="4">
                  <c:v>708.93</c:v>
                </c:pt>
                <c:pt idx="5">
                  <c:v>60680.9</c:v>
                </c:pt>
                <c:pt idx="6">
                  <c:v>5885.74</c:v>
                </c:pt>
                <c:pt idx="7">
                  <c:v>66.459999999999994</c:v>
                </c:pt>
                <c:pt idx="8">
                  <c:v>7418.94</c:v>
                </c:pt>
                <c:pt idx="9">
                  <c:v>476</c:v>
                </c:pt>
                <c:pt idx="10">
                  <c:v>89070.1</c:v>
                </c:pt>
                <c:pt idx="11">
                  <c:v>584.27</c:v>
                </c:pt>
                <c:pt idx="12">
                  <c:v>288.8</c:v>
                </c:pt>
                <c:pt idx="13">
                  <c:v>451.21</c:v>
                </c:pt>
                <c:pt idx="14">
                  <c:v>1653.97</c:v>
                </c:pt>
                <c:pt idx="15">
                  <c:v>0</c:v>
                </c:pt>
                <c:pt idx="16">
                  <c:v>63932.1</c:v>
                </c:pt>
                <c:pt idx="17">
                  <c:v>141.30000000000001</c:v>
                </c:pt>
                <c:pt idx="18">
                  <c:v>38.090000000000003</c:v>
                </c:pt>
                <c:pt idx="19">
                  <c:v>4766.47</c:v>
                </c:pt>
                <c:pt idx="20">
                  <c:v>29.33</c:v>
                </c:pt>
                <c:pt idx="21">
                  <c:v>324.69</c:v>
                </c:pt>
                <c:pt idx="22">
                  <c:v>2546.84</c:v>
                </c:pt>
                <c:pt idx="23">
                  <c:v>4599.72</c:v>
                </c:pt>
                <c:pt idx="24">
                  <c:v>345.58</c:v>
                </c:pt>
                <c:pt idx="25">
                  <c:v>1521.1</c:v>
                </c:pt>
                <c:pt idx="26">
                  <c:v>133.97999999999999</c:v>
                </c:pt>
                <c:pt idx="27">
                  <c:v>4014.29</c:v>
                </c:pt>
                <c:pt idx="28">
                  <c:v>183.13</c:v>
                </c:pt>
                <c:pt idx="29">
                  <c:v>532.97</c:v>
                </c:pt>
                <c:pt idx="30">
                  <c:v>16942.27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8-4824-858C-AEB9A5435B78}"/>
            </c:ext>
          </c:extLst>
        </c:ser>
        <c:ser>
          <c:idx val="2"/>
          <c:order val="2"/>
          <c:tx>
            <c:strRef>
              <c:f>'Life (Fig.1-9)'!$Q$126</c:f>
              <c:strCache>
                <c:ptCount val="1"/>
                <c:pt idx="0">
                  <c:v>IL &amp; UL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(Fig.1-9)'!$Q$127:$Q$157</c:f>
              <c:numCache>
                <c:formatCode>General</c:formatCode>
                <c:ptCount val="31"/>
                <c:pt idx="0">
                  <c:v>1368.86</c:v>
                </c:pt>
                <c:pt idx="1">
                  <c:v>2694.96</c:v>
                </c:pt>
                <c:pt idx="2">
                  <c:v>28.84</c:v>
                </c:pt>
                <c:pt idx="3">
                  <c:v>214.92</c:v>
                </c:pt>
                <c:pt idx="4">
                  <c:v>863.95</c:v>
                </c:pt>
                <c:pt idx="5">
                  <c:v>14973.67</c:v>
                </c:pt>
                <c:pt idx="6">
                  <c:v>16529.8</c:v>
                </c:pt>
                <c:pt idx="7">
                  <c:v>102</c:v>
                </c:pt>
                <c:pt idx="8">
                  <c:v>5153.2700000000004</c:v>
                </c:pt>
                <c:pt idx="9">
                  <c:v>3861.6</c:v>
                </c:pt>
                <c:pt idx="10">
                  <c:v>40579.360000000001</c:v>
                </c:pt>
                <c:pt idx="11">
                  <c:v>347.49</c:v>
                </c:pt>
                <c:pt idx="12">
                  <c:v>74.14</c:v>
                </c:pt>
                <c:pt idx="13">
                  <c:v>898.31</c:v>
                </c:pt>
                <c:pt idx="14">
                  <c:v>34072.129999999997</c:v>
                </c:pt>
                <c:pt idx="15">
                  <c:v>0.25</c:v>
                </c:pt>
                <c:pt idx="16">
                  <c:v>32688.81</c:v>
                </c:pt>
                <c:pt idx="17">
                  <c:v>1657.29</c:v>
                </c:pt>
                <c:pt idx="18">
                  <c:v>94.44</c:v>
                </c:pt>
                <c:pt idx="19">
                  <c:v>17547.66</c:v>
                </c:pt>
                <c:pt idx="20">
                  <c:v>5.39</c:v>
                </c:pt>
                <c:pt idx="21">
                  <c:v>35.11</c:v>
                </c:pt>
                <c:pt idx="22">
                  <c:v>4553.03</c:v>
                </c:pt>
                <c:pt idx="23">
                  <c:v>4204.25</c:v>
                </c:pt>
                <c:pt idx="24">
                  <c:v>2622.78</c:v>
                </c:pt>
                <c:pt idx="25">
                  <c:v>2065.88</c:v>
                </c:pt>
                <c:pt idx="26">
                  <c:v>118.01</c:v>
                </c:pt>
                <c:pt idx="27">
                  <c:v>10607.71</c:v>
                </c:pt>
                <c:pt idx="28">
                  <c:v>239.91</c:v>
                </c:pt>
                <c:pt idx="29">
                  <c:v>239.5</c:v>
                </c:pt>
                <c:pt idx="30">
                  <c:v>160639.54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8-4824-858C-AEB9A5435B78}"/>
            </c:ext>
          </c:extLst>
        </c:ser>
        <c:ser>
          <c:idx val="3"/>
          <c:order val="3"/>
          <c:tx>
            <c:strRef>
              <c:f>'Life (Fig.1-9)'!$R$126</c:f>
              <c:strCache>
                <c:ptCount val="1"/>
                <c:pt idx="0">
                  <c:v>Other life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(Fig.1-9)'!$R$127:$R$157</c:f>
              <c:numCache>
                <c:formatCode>General</c:formatCode>
                <c:ptCount val="31"/>
                <c:pt idx="0">
                  <c:v>224.72</c:v>
                </c:pt>
                <c:pt idx="1">
                  <c:v>790.87</c:v>
                </c:pt>
                <c:pt idx="2">
                  <c:v>44.01</c:v>
                </c:pt>
                <c:pt idx="3">
                  <c:v>75.22</c:v>
                </c:pt>
                <c:pt idx="4">
                  <c:v>319.25</c:v>
                </c:pt>
                <c:pt idx="5">
                  <c:v>3771.3</c:v>
                </c:pt>
                <c:pt idx="6">
                  <c:v>470.09</c:v>
                </c:pt>
                <c:pt idx="7">
                  <c:v>28.24</c:v>
                </c:pt>
                <c:pt idx="8">
                  <c:v>17636.27</c:v>
                </c:pt>
                <c:pt idx="9">
                  <c:v>122.51</c:v>
                </c:pt>
                <c:pt idx="10">
                  <c:v>12836.24</c:v>
                </c:pt>
                <c:pt idx="11">
                  <c:v>484.28</c:v>
                </c:pt>
                <c:pt idx="12">
                  <c:v>33.29</c:v>
                </c:pt>
                <c:pt idx="13">
                  <c:v>96.3</c:v>
                </c:pt>
                <c:pt idx="14">
                  <c:v>3211.79</c:v>
                </c:pt>
                <c:pt idx="15">
                  <c:v>18.940000000000001</c:v>
                </c:pt>
                <c:pt idx="16">
                  <c:v>2062.2600000000002</c:v>
                </c:pt>
                <c:pt idx="17">
                  <c:v>237.79</c:v>
                </c:pt>
                <c:pt idx="18">
                  <c:v>4.01</c:v>
                </c:pt>
                <c:pt idx="19">
                  <c:v>634.4</c:v>
                </c:pt>
                <c:pt idx="20">
                  <c:v>7.83</c:v>
                </c:pt>
                <c:pt idx="21">
                  <c:v>294.45</c:v>
                </c:pt>
                <c:pt idx="22">
                  <c:v>5825.65</c:v>
                </c:pt>
                <c:pt idx="23">
                  <c:v>274.97000000000003</c:v>
                </c:pt>
                <c:pt idx="24">
                  <c:v>2422.38</c:v>
                </c:pt>
                <c:pt idx="25">
                  <c:v>3122.98</c:v>
                </c:pt>
                <c:pt idx="26">
                  <c:v>125.35</c:v>
                </c:pt>
                <c:pt idx="27">
                  <c:v>560.61</c:v>
                </c:pt>
                <c:pt idx="28">
                  <c:v>53.23</c:v>
                </c:pt>
                <c:pt idx="29">
                  <c:v>231.52</c:v>
                </c:pt>
                <c:pt idx="30">
                  <c:v>28852.91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98-4824-858C-AEB9A5435B78}"/>
            </c:ext>
          </c:extLst>
        </c:ser>
        <c:ser>
          <c:idx val="4"/>
          <c:order val="4"/>
          <c:tx>
            <c:strRef>
              <c:f>'Life (Fig.1-9)'!$S$126</c:f>
              <c:strCache>
                <c:ptCount val="1"/>
                <c:pt idx="0">
                  <c:v>Annuities, health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(Fig.1-9)'!$S$127:$S$157</c:f>
              <c:numCache>
                <c:formatCode>General</c:formatCode>
                <c:ptCount val="31"/>
                <c:pt idx="0">
                  <c:v>0</c:v>
                </c:pt>
                <c:pt idx="1">
                  <c:v>242.16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-0.25</c:v>
                </c:pt>
                <c:pt idx="6">
                  <c:v>42.69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744.42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22.4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1.89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98-4824-858C-AEB9A5435B78}"/>
            </c:ext>
          </c:extLst>
        </c:ser>
        <c:ser>
          <c:idx val="5"/>
          <c:order val="5"/>
          <c:tx>
            <c:strRef>
              <c:f>'Life (Fig.1-9)'!$T$126</c:f>
              <c:strCache>
                <c:ptCount val="1"/>
                <c:pt idx="0">
                  <c:v>Annuities, non-health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(Fig.1-9)'!$T$127:$T$157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27.43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64.53</c:v>
                </c:pt>
                <c:pt idx="28">
                  <c:v>0</c:v>
                </c:pt>
                <c:pt idx="29">
                  <c:v>0.5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98-4824-858C-AEB9A5435B78}"/>
            </c:ext>
          </c:extLst>
        </c:ser>
        <c:ser>
          <c:idx val="6"/>
          <c:order val="6"/>
          <c:tx>
            <c:strRef>
              <c:f>'Life (Fig.1-9)'!$U$126</c:f>
              <c:strCache>
                <c:ptCount val="1"/>
                <c:pt idx="0">
                  <c:v>Health Reins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(Fig.1-9)'!$U$127:$U$157</c:f>
              <c:numCache>
                <c:formatCode>General</c:formatCode>
                <c:ptCount val="31"/>
                <c:pt idx="0">
                  <c:v>10.16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13.66</c:v>
                </c:pt>
                <c:pt idx="5">
                  <c:v>7200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4843.16</c:v>
                </c:pt>
                <c:pt idx="11">
                  <c:v>0</c:v>
                </c:pt>
                <c:pt idx="12">
                  <c:v>0</c:v>
                </c:pt>
                <c:pt idx="13">
                  <c:v>0.33</c:v>
                </c:pt>
                <c:pt idx="14">
                  <c:v>609.80999999999995</c:v>
                </c:pt>
                <c:pt idx="15">
                  <c:v>0</c:v>
                </c:pt>
                <c:pt idx="16">
                  <c:v>130.83000000000001</c:v>
                </c:pt>
                <c:pt idx="17">
                  <c:v>0</c:v>
                </c:pt>
                <c:pt idx="18">
                  <c:v>0</c:v>
                </c:pt>
                <c:pt idx="19">
                  <c:v>985.46</c:v>
                </c:pt>
                <c:pt idx="20">
                  <c:v>0</c:v>
                </c:pt>
                <c:pt idx="21">
                  <c:v>762.63</c:v>
                </c:pt>
                <c:pt idx="22">
                  <c:v>99.05</c:v>
                </c:pt>
                <c:pt idx="23">
                  <c:v>0</c:v>
                </c:pt>
                <c:pt idx="24">
                  <c:v>0.48</c:v>
                </c:pt>
                <c:pt idx="25">
                  <c:v>0</c:v>
                </c:pt>
                <c:pt idx="26">
                  <c:v>0</c:v>
                </c:pt>
                <c:pt idx="27">
                  <c:v>4.01</c:v>
                </c:pt>
                <c:pt idx="28">
                  <c:v>0</c:v>
                </c:pt>
                <c:pt idx="29">
                  <c:v>1.53</c:v>
                </c:pt>
                <c:pt idx="30">
                  <c:v>363.54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98-4824-858C-AEB9A5435B78}"/>
            </c:ext>
          </c:extLst>
        </c:ser>
        <c:ser>
          <c:idx val="7"/>
          <c:order val="7"/>
          <c:tx>
            <c:strRef>
              <c:f>'Life (Fig.1-9)'!$V$126</c:f>
              <c:strCache>
                <c:ptCount val="1"/>
                <c:pt idx="0">
                  <c:v>Life Reins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'Life (Fig.1-9)'!$N$127:$N$157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(Fig.1-9)'!$V$127:$V$157</c:f>
              <c:numCache>
                <c:formatCode>General</c:formatCode>
                <c:ptCount val="31"/>
                <c:pt idx="0">
                  <c:v>49.5</c:v>
                </c:pt>
                <c:pt idx="1">
                  <c:v>38.92</c:v>
                </c:pt>
                <c:pt idx="2">
                  <c:v>1.85</c:v>
                </c:pt>
                <c:pt idx="3">
                  <c:v>6.74</c:v>
                </c:pt>
                <c:pt idx="4">
                  <c:v>16.59</c:v>
                </c:pt>
                <c:pt idx="5">
                  <c:v>11170.45</c:v>
                </c:pt>
                <c:pt idx="6">
                  <c:v>84.96</c:v>
                </c:pt>
                <c:pt idx="7">
                  <c:v>0</c:v>
                </c:pt>
                <c:pt idx="8">
                  <c:v>750.92</c:v>
                </c:pt>
                <c:pt idx="9">
                  <c:v>1.21</c:v>
                </c:pt>
                <c:pt idx="10">
                  <c:v>14503.09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7476.54</c:v>
                </c:pt>
                <c:pt idx="15">
                  <c:v>0</c:v>
                </c:pt>
                <c:pt idx="16">
                  <c:v>1369.94</c:v>
                </c:pt>
                <c:pt idx="17">
                  <c:v>0</c:v>
                </c:pt>
                <c:pt idx="18">
                  <c:v>0</c:v>
                </c:pt>
                <c:pt idx="19">
                  <c:v>2307.5100000000002</c:v>
                </c:pt>
                <c:pt idx="20">
                  <c:v>0</c:v>
                </c:pt>
                <c:pt idx="21">
                  <c:v>674.76</c:v>
                </c:pt>
                <c:pt idx="22">
                  <c:v>643.55999999999995</c:v>
                </c:pt>
                <c:pt idx="23">
                  <c:v>0</c:v>
                </c:pt>
                <c:pt idx="24">
                  <c:v>4.95</c:v>
                </c:pt>
                <c:pt idx="25">
                  <c:v>0.38</c:v>
                </c:pt>
                <c:pt idx="26">
                  <c:v>0.01</c:v>
                </c:pt>
                <c:pt idx="27">
                  <c:v>4.63</c:v>
                </c:pt>
                <c:pt idx="28">
                  <c:v>0</c:v>
                </c:pt>
                <c:pt idx="29">
                  <c:v>0</c:v>
                </c:pt>
                <c:pt idx="30">
                  <c:v>24499.97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98-4824-858C-AEB9A5435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462784"/>
        <c:axId val="273464320"/>
      </c:barChart>
      <c:catAx>
        <c:axId val="27346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464320"/>
        <c:crosses val="autoZero"/>
        <c:auto val="1"/>
        <c:lblAlgn val="ctr"/>
        <c:lblOffset val="100"/>
        <c:noMultiLvlLbl val="0"/>
      </c:catAx>
      <c:valAx>
        <c:axId val="27346432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46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'NonLife (Fig.16-22)'!$N$107</c:f>
              <c:strCache>
                <c:ptCount val="1"/>
                <c:pt idx="0">
                  <c:v>Fire and other damage to property insurance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2-4369-9E5D-84C2EF6ED2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2-4369-9E5D-84C2EF6ED2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B2-4369-9E5D-84C2EF6ED2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B2-4369-9E5D-84C2EF6ED2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B2-4369-9E5D-84C2EF6ED2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B2-4369-9E5D-84C2EF6ED2A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'NonLife (Fig.16-22)'!$O$106:$T$106</c:f>
              <c:strCache>
                <c:ptCount val="6"/>
                <c:pt idx="0">
                  <c:v>DE</c:v>
                </c:pt>
                <c:pt idx="1">
                  <c:v>UK</c:v>
                </c:pt>
                <c:pt idx="2">
                  <c:v>FR</c:v>
                </c:pt>
                <c:pt idx="3">
                  <c:v>ES</c:v>
                </c:pt>
                <c:pt idx="4">
                  <c:v>IE</c:v>
                </c:pt>
                <c:pt idx="5">
                  <c:v>Other</c:v>
                </c:pt>
              </c:strCache>
            </c:strRef>
          </c:cat>
          <c:val>
            <c:numRef>
              <c:f>'NonLife (Fig.16-22)'!$O$107:$T$107</c:f>
              <c:numCache>
                <c:formatCode>General</c:formatCode>
                <c:ptCount val="6"/>
                <c:pt idx="0">
                  <c:v>223890.74</c:v>
                </c:pt>
                <c:pt idx="1">
                  <c:v>198837.54</c:v>
                </c:pt>
                <c:pt idx="2">
                  <c:v>132608.25</c:v>
                </c:pt>
                <c:pt idx="3">
                  <c:v>60416.83</c:v>
                </c:pt>
                <c:pt idx="4">
                  <c:v>36094.36</c:v>
                </c:pt>
                <c:pt idx="5">
                  <c:v>296048.77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D-4ABD-ADC4-1844A5C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'NonLife (Fig.16-22)'!$N$109</c:f>
              <c:strCache>
                <c:ptCount val="1"/>
                <c:pt idx="0">
                  <c:v>Medical expense insurance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C-4B83-B7F3-47FD6B14C5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DC-4B83-B7F3-47FD6B14C5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DC-4B83-B7F3-47FD6B14C5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DC-4B83-B7F3-47FD6B14C5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FC-43CA-9D4B-BA409FA7B0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FC-43CA-9D4B-BA409FA7B0D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'NonLife (Fig.16-22)'!$O$108:$T$108</c:f>
              <c:strCache>
                <c:ptCount val="6"/>
                <c:pt idx="0">
                  <c:v>NL</c:v>
                </c:pt>
                <c:pt idx="1">
                  <c:v>FR</c:v>
                </c:pt>
                <c:pt idx="2">
                  <c:v>ES</c:v>
                </c:pt>
                <c:pt idx="3">
                  <c:v>UK</c:v>
                </c:pt>
                <c:pt idx="4">
                  <c:v>DE</c:v>
                </c:pt>
                <c:pt idx="5">
                  <c:v>Other</c:v>
                </c:pt>
              </c:strCache>
            </c:strRef>
          </c:cat>
          <c:val>
            <c:numRef>
              <c:f>'NonLife (Fig.16-22)'!$O$109:$T$109</c:f>
              <c:numCache>
                <c:formatCode>General</c:formatCode>
                <c:ptCount val="6"/>
                <c:pt idx="0">
                  <c:v>268958.8</c:v>
                </c:pt>
                <c:pt idx="1">
                  <c:v>241455.86</c:v>
                </c:pt>
                <c:pt idx="2">
                  <c:v>46705.32</c:v>
                </c:pt>
                <c:pt idx="3">
                  <c:v>45578.54</c:v>
                </c:pt>
                <c:pt idx="4">
                  <c:v>16265.28</c:v>
                </c:pt>
                <c:pt idx="5">
                  <c:v>134159.52000000002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DC-4B83-B7F3-47FD6B14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'NonLife (Fig.16-22)'!$N$111</c:f>
              <c:strCache>
                <c:ptCount val="1"/>
                <c:pt idx="0">
                  <c:v>Motor vehicle liability insurance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3-492E-8549-30CE255F5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83-492E-8549-30CE255F5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83-492E-8549-30CE255F52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83-492E-8549-30CE255F52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FE-4DCE-A292-2156E597D3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FE-4DCE-A292-2156E597D33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'NonLife (Fig.16-22)'!$O$110:$T$110</c:f>
              <c:strCache>
                <c:ptCount val="6"/>
                <c:pt idx="0">
                  <c:v>DE</c:v>
                </c:pt>
                <c:pt idx="1">
                  <c:v>UK</c:v>
                </c:pt>
                <c:pt idx="2">
                  <c:v>IT</c:v>
                </c:pt>
                <c:pt idx="3">
                  <c:v>FR</c:v>
                </c:pt>
                <c:pt idx="4">
                  <c:v>ES</c:v>
                </c:pt>
                <c:pt idx="5">
                  <c:v>Other</c:v>
                </c:pt>
              </c:strCache>
            </c:strRef>
          </c:cat>
          <c:val>
            <c:numRef>
              <c:f>'NonLife (Fig.16-22)'!$O$111:$T$111</c:f>
              <c:numCache>
                <c:formatCode>General</c:formatCode>
                <c:ptCount val="6"/>
                <c:pt idx="0">
                  <c:v>144899.62</c:v>
                </c:pt>
                <c:pt idx="1">
                  <c:v>81743.520000000004</c:v>
                </c:pt>
                <c:pt idx="2">
                  <c:v>81651.19</c:v>
                </c:pt>
                <c:pt idx="3">
                  <c:v>65303.81</c:v>
                </c:pt>
                <c:pt idx="4">
                  <c:v>38112.400000000001</c:v>
                </c:pt>
                <c:pt idx="5">
                  <c:v>260619.72000000003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83-492E-8549-30CE255F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'SCRMCR (Fig.23-26, 35)'!$N$6</c:f>
              <c:strCache>
                <c:ptCount val="1"/>
                <c:pt idx="0">
                  <c:v>Ratio of Eligible own funds to MCR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'SCRMCR (Fig.23-26, 35)'!$M$7:$M$37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35)'!$N$7:$N$37</c:f>
              <c:numCache>
                <c:formatCode>0%</c:formatCode>
                <c:ptCount val="31"/>
                <c:pt idx="0">
                  <c:v>8.9600000000000009</c:v>
                </c:pt>
                <c:pt idx="1">
                  <c:v>4.21</c:v>
                </c:pt>
                <c:pt idx="2">
                  <c:v>4.8</c:v>
                </c:pt>
                <c:pt idx="3">
                  <c:v>6.89</c:v>
                </c:pt>
                <c:pt idx="4">
                  <c:v>6.57</c:v>
                </c:pt>
                <c:pt idx="5">
                  <c:v>9.58</c:v>
                </c:pt>
                <c:pt idx="6">
                  <c:v>7.43</c:v>
                </c:pt>
                <c:pt idx="7">
                  <c:v>5.55</c:v>
                </c:pt>
                <c:pt idx="8">
                  <c:v>6.08</c:v>
                </c:pt>
                <c:pt idx="9">
                  <c:v>7.02</c:v>
                </c:pt>
                <c:pt idx="10">
                  <c:v>5.94</c:v>
                </c:pt>
                <c:pt idx="11">
                  <c:v>4.5199999999999996</c:v>
                </c:pt>
                <c:pt idx="12">
                  <c:v>6.64</c:v>
                </c:pt>
                <c:pt idx="13">
                  <c:v>5.87</c:v>
                </c:pt>
                <c:pt idx="14">
                  <c:v>4.8899999999999997</c:v>
                </c:pt>
                <c:pt idx="15">
                  <c:v>3.66</c:v>
                </c:pt>
                <c:pt idx="16">
                  <c:v>6.08</c:v>
                </c:pt>
                <c:pt idx="17">
                  <c:v>6.12</c:v>
                </c:pt>
                <c:pt idx="18">
                  <c:v>4.6100000000000003</c:v>
                </c:pt>
                <c:pt idx="19">
                  <c:v>6.28</c:v>
                </c:pt>
                <c:pt idx="20">
                  <c:v>2.82</c:v>
                </c:pt>
                <c:pt idx="21">
                  <c:v>7.91</c:v>
                </c:pt>
                <c:pt idx="22">
                  <c:v>4.33</c:v>
                </c:pt>
                <c:pt idx="23">
                  <c:v>5.25</c:v>
                </c:pt>
                <c:pt idx="24">
                  <c:v>7.34</c:v>
                </c:pt>
                <c:pt idx="25">
                  <c:v>5.33</c:v>
                </c:pt>
                <c:pt idx="26">
                  <c:v>4.12</c:v>
                </c:pt>
                <c:pt idx="27">
                  <c:v>9.0399999999999991</c:v>
                </c:pt>
                <c:pt idx="28">
                  <c:v>7.39</c:v>
                </c:pt>
                <c:pt idx="29">
                  <c:v>5.18</c:v>
                </c:pt>
                <c:pt idx="30">
                  <c:v>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2-4B2C-AB89-F7CF1A99DBCD}"/>
            </c:ext>
          </c:extLst>
        </c:ser>
        <c:ser>
          <c:idx val="1"/>
          <c:order val="1"/>
          <c:tx>
            <c:strRef>
              <c:f>'SCRMCR (Fig.23-26, 35)'!$O$6</c:f>
              <c:strCache>
                <c:ptCount val="1"/>
                <c:pt idx="0">
                  <c:v>Ratio of Eligible own funds to SCR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'SCRMCR (Fig.23-26, 35)'!$M$7:$M$37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35)'!$O$7:$O$37</c:f>
              <c:numCache>
                <c:formatCode>0%</c:formatCode>
                <c:ptCount val="31"/>
                <c:pt idx="0">
                  <c:v>2.83</c:v>
                </c:pt>
                <c:pt idx="1">
                  <c:v>1.92</c:v>
                </c:pt>
                <c:pt idx="2">
                  <c:v>2.17</c:v>
                </c:pt>
                <c:pt idx="3">
                  <c:v>2.5499999999999998</c:v>
                </c:pt>
                <c:pt idx="4">
                  <c:v>2.29</c:v>
                </c:pt>
                <c:pt idx="5">
                  <c:v>3.45</c:v>
                </c:pt>
                <c:pt idx="6">
                  <c:v>2.89</c:v>
                </c:pt>
                <c:pt idx="7">
                  <c:v>1.92</c:v>
                </c:pt>
                <c:pt idx="8">
                  <c:v>2.36</c:v>
                </c:pt>
                <c:pt idx="9">
                  <c:v>2.06</c:v>
                </c:pt>
                <c:pt idx="10">
                  <c:v>2.38</c:v>
                </c:pt>
                <c:pt idx="11">
                  <c:v>1.73</c:v>
                </c:pt>
                <c:pt idx="12">
                  <c:v>2.41</c:v>
                </c:pt>
                <c:pt idx="13">
                  <c:v>2.25</c:v>
                </c:pt>
                <c:pt idx="14">
                  <c:v>1.76</c:v>
                </c:pt>
                <c:pt idx="15">
                  <c:v>1.5</c:v>
                </c:pt>
                <c:pt idx="16">
                  <c:v>2.41</c:v>
                </c:pt>
                <c:pt idx="17">
                  <c:v>2.13</c:v>
                </c:pt>
                <c:pt idx="18">
                  <c:v>1.86</c:v>
                </c:pt>
                <c:pt idx="19">
                  <c:v>2.16</c:v>
                </c:pt>
                <c:pt idx="20">
                  <c:v>1.34</c:v>
                </c:pt>
                <c:pt idx="21">
                  <c:v>3.29</c:v>
                </c:pt>
                <c:pt idx="22">
                  <c:v>1.83</c:v>
                </c:pt>
                <c:pt idx="23">
                  <c:v>2.1</c:v>
                </c:pt>
                <c:pt idx="24">
                  <c:v>2.56</c:v>
                </c:pt>
                <c:pt idx="25">
                  <c:v>1.75</c:v>
                </c:pt>
                <c:pt idx="26">
                  <c:v>1.78</c:v>
                </c:pt>
                <c:pt idx="27">
                  <c:v>2.54</c:v>
                </c:pt>
                <c:pt idx="28">
                  <c:v>2.38</c:v>
                </c:pt>
                <c:pt idx="29">
                  <c:v>1.96</c:v>
                </c:pt>
                <c:pt idx="30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2-4B2C-AB89-F7CF1A99D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7311872"/>
        <c:axId val="277313408"/>
      </c:barChart>
      <c:scatterChart>
        <c:scatterStyle val="lineMarker"/>
        <c:varyColors val="0"/>
        <c:ser>
          <c:idx val="3"/>
          <c:order val="2"/>
          <c:tx>
            <c:v>Average SCR</c:v>
          </c:tx>
          <c:spPr>
            <a:ln w="2857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1119-4F83-B716-041F1790CF54}"/>
              </c:ext>
            </c:extLst>
          </c:dPt>
          <c:xVal>
            <c:numRef>
              <c:f>'SCRMCR (Fig.23-26, 35)'!$Q$7:$Q$37</c:f>
              <c:numCache>
                <c:formatCode>0%</c:formatCode>
                <c:ptCount val="31"/>
              </c:numCache>
            </c:numRef>
          </c:xVal>
          <c:yVal>
            <c:numRef>
              <c:f>'SCRMCR (Fig.23-26, 35)'!$P$2:$Q$2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19-4F83-B716-041F1790CF54}"/>
            </c:ext>
          </c:extLst>
        </c:ser>
        <c:ser>
          <c:idx val="2"/>
          <c:order val="3"/>
          <c:tx>
            <c:v>Average MCR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'SCRMCR (Fig.23-26, 35)'!$P$7:$P$37</c:f>
              <c:numCache>
                <c:formatCode>0%</c:formatCode>
                <c:ptCount val="31"/>
              </c:numCache>
            </c:numRef>
          </c:xVal>
          <c:yVal>
            <c:numRef>
              <c:f>'SCRMCR (Fig.23-26, 35)'!$P$2:$Q$2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19-4F83-B716-041F1790C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667744"/>
        <c:axId val="943660200"/>
      </c:scatterChart>
      <c:catAx>
        <c:axId val="27731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313408"/>
        <c:crosses val="autoZero"/>
        <c:auto val="1"/>
        <c:lblAlgn val="ctr"/>
        <c:lblOffset val="100"/>
        <c:noMultiLvlLbl val="0"/>
      </c:catAx>
      <c:valAx>
        <c:axId val="27731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311872"/>
        <c:crosses val="autoZero"/>
        <c:crossBetween val="between"/>
      </c:valAx>
      <c:valAx>
        <c:axId val="943660200"/>
        <c:scaling>
          <c:orientation val="minMax"/>
          <c:max val="99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943667744"/>
        <c:crosses val="max"/>
        <c:crossBetween val="midCat"/>
      </c:valAx>
      <c:valAx>
        <c:axId val="9436677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43660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35)'!$O$51:$O$54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'SCRMCR (Fig.23-26, 35)'!$P$51:$P$54</c:f>
              <c:numCache>
                <c:formatCode>General</c:formatCode>
                <c:ptCount val="4"/>
                <c:pt idx="0">
                  <c:v>1.79</c:v>
                </c:pt>
                <c:pt idx="1">
                  <c:v>1.76</c:v>
                </c:pt>
                <c:pt idx="2">
                  <c:v>1.6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F-4469-8E22-52AEADD2898C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'SCRMCR (Fig.23-26, 35)'!$O$51:$O$54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'SCRMCR (Fig.23-26, 35)'!$Q$51:$Q$54</c:f>
              <c:numCache>
                <c:formatCode>General</c:formatCode>
                <c:ptCount val="4"/>
                <c:pt idx="0">
                  <c:v>2.37</c:v>
                </c:pt>
                <c:pt idx="1">
                  <c:v>2.34</c:v>
                </c:pt>
                <c:pt idx="2">
                  <c:v>2.1800000000000002</c:v>
                </c:pt>
                <c:pt idx="3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F-4469-8E22-52AEADD2898C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35)'!$O$51:$O$54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'SCRMCR (Fig.23-26, 35)'!$R$51:$R$54</c:f>
              <c:numCache>
                <c:formatCode>General</c:formatCode>
                <c:ptCount val="4"/>
                <c:pt idx="0">
                  <c:v>3.48</c:v>
                </c:pt>
                <c:pt idx="1">
                  <c:v>3.59</c:v>
                </c:pt>
                <c:pt idx="2">
                  <c:v>3.4</c:v>
                </c:pt>
                <c:pt idx="3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F-4469-8E22-52AEADD2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7332352"/>
        <c:axId val="277333888"/>
      </c:lineChart>
      <c:catAx>
        <c:axId val="2773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333888"/>
        <c:crosses val="autoZero"/>
        <c:auto val="1"/>
        <c:lblAlgn val="ctr"/>
        <c:lblOffset val="100"/>
        <c:noMultiLvlLbl val="0"/>
      </c:catAx>
      <c:valAx>
        <c:axId val="277333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332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35)'!$O$66:$O$96</c:f>
              <c:numCache>
                <c:formatCode>General</c:formatCode>
                <c:ptCount val="31"/>
                <c:pt idx="0">
                  <c:v>2.1800000000000002</c:v>
                </c:pt>
                <c:pt idx="1">
                  <c:v>1.52</c:v>
                </c:pt>
                <c:pt idx="2">
                  <c:v>1.31</c:v>
                </c:pt>
                <c:pt idx="3">
                  <c:v>1.23</c:v>
                </c:pt>
                <c:pt idx="4">
                  <c:v>1.64</c:v>
                </c:pt>
                <c:pt idx="5">
                  <c:v>2.11</c:v>
                </c:pt>
                <c:pt idx="6">
                  <c:v>2.12</c:v>
                </c:pt>
                <c:pt idx="7">
                  <c:v>1.58</c:v>
                </c:pt>
                <c:pt idx="8">
                  <c:v>1.83</c:v>
                </c:pt>
                <c:pt idx="9">
                  <c:v>1.94</c:v>
                </c:pt>
                <c:pt idx="10">
                  <c:v>1.88</c:v>
                </c:pt>
                <c:pt idx="11">
                  <c:v>1.32</c:v>
                </c:pt>
                <c:pt idx="12">
                  <c:v>1.67</c:v>
                </c:pt>
                <c:pt idx="13">
                  <c:v>1.9</c:v>
                </c:pt>
                <c:pt idx="14">
                  <c:v>1.55</c:v>
                </c:pt>
                <c:pt idx="15">
                  <c:v>1.44</c:v>
                </c:pt>
                <c:pt idx="16">
                  <c:v>1.55</c:v>
                </c:pt>
                <c:pt idx="17">
                  <c:v>1.71</c:v>
                </c:pt>
                <c:pt idx="18">
                  <c:v>1.5</c:v>
                </c:pt>
                <c:pt idx="19">
                  <c:v>1.58</c:v>
                </c:pt>
                <c:pt idx="20">
                  <c:v>1.31</c:v>
                </c:pt>
                <c:pt idx="21">
                  <c:v>1.61</c:v>
                </c:pt>
                <c:pt idx="22">
                  <c:v>1.57</c:v>
                </c:pt>
                <c:pt idx="23">
                  <c:v>1.68</c:v>
                </c:pt>
                <c:pt idx="24">
                  <c:v>1.64</c:v>
                </c:pt>
                <c:pt idx="25">
                  <c:v>1.55</c:v>
                </c:pt>
                <c:pt idx="26">
                  <c:v>1.43</c:v>
                </c:pt>
                <c:pt idx="27">
                  <c:v>1.74</c:v>
                </c:pt>
                <c:pt idx="28">
                  <c:v>1.81</c:v>
                </c:pt>
                <c:pt idx="29">
                  <c:v>1.54</c:v>
                </c:pt>
                <c:pt idx="30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7-47D8-B613-71582C278DF2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35)'!$P$66:$P$96</c:f>
              <c:numCache>
                <c:formatCode>General</c:formatCode>
                <c:ptCount val="31"/>
                <c:pt idx="0">
                  <c:v>2.5099999999999998</c:v>
                </c:pt>
                <c:pt idx="1">
                  <c:v>1.86</c:v>
                </c:pt>
                <c:pt idx="2">
                  <c:v>1.87</c:v>
                </c:pt>
                <c:pt idx="3">
                  <c:v>1.58</c:v>
                </c:pt>
                <c:pt idx="4">
                  <c:v>2.3199999999999998</c:v>
                </c:pt>
                <c:pt idx="5">
                  <c:v>3.01</c:v>
                </c:pt>
                <c:pt idx="6">
                  <c:v>2.9</c:v>
                </c:pt>
                <c:pt idx="7">
                  <c:v>1.83</c:v>
                </c:pt>
                <c:pt idx="8">
                  <c:v>2.41</c:v>
                </c:pt>
                <c:pt idx="9">
                  <c:v>2.06</c:v>
                </c:pt>
                <c:pt idx="10">
                  <c:v>2.77</c:v>
                </c:pt>
                <c:pt idx="11">
                  <c:v>1.66</c:v>
                </c:pt>
                <c:pt idx="12">
                  <c:v>2.52</c:v>
                </c:pt>
                <c:pt idx="13">
                  <c:v>2.14</c:v>
                </c:pt>
                <c:pt idx="14">
                  <c:v>1.95</c:v>
                </c:pt>
                <c:pt idx="15">
                  <c:v>1.69</c:v>
                </c:pt>
                <c:pt idx="16">
                  <c:v>1.89</c:v>
                </c:pt>
                <c:pt idx="17">
                  <c:v>2.12</c:v>
                </c:pt>
                <c:pt idx="18">
                  <c:v>1.73</c:v>
                </c:pt>
                <c:pt idx="19">
                  <c:v>2.19</c:v>
                </c:pt>
                <c:pt idx="20">
                  <c:v>1.35</c:v>
                </c:pt>
                <c:pt idx="21">
                  <c:v>2.08</c:v>
                </c:pt>
                <c:pt idx="22">
                  <c:v>1.91</c:v>
                </c:pt>
                <c:pt idx="23">
                  <c:v>2.68</c:v>
                </c:pt>
                <c:pt idx="24">
                  <c:v>2.2200000000000002</c:v>
                </c:pt>
                <c:pt idx="25">
                  <c:v>1.87</c:v>
                </c:pt>
                <c:pt idx="26">
                  <c:v>1.79</c:v>
                </c:pt>
                <c:pt idx="27">
                  <c:v>2.11</c:v>
                </c:pt>
                <c:pt idx="28">
                  <c:v>2.2200000000000002</c:v>
                </c:pt>
                <c:pt idx="29">
                  <c:v>2.09</c:v>
                </c:pt>
                <c:pt idx="30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7-47D8-B613-71582C278DF2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35)'!$Q$66:$Q$96</c:f>
              <c:numCache>
                <c:formatCode>General</c:formatCode>
                <c:ptCount val="31"/>
                <c:pt idx="0">
                  <c:v>3.11</c:v>
                </c:pt>
                <c:pt idx="1">
                  <c:v>2.2999999999999998</c:v>
                </c:pt>
                <c:pt idx="2">
                  <c:v>2.93</c:v>
                </c:pt>
                <c:pt idx="3">
                  <c:v>2.52</c:v>
                </c:pt>
                <c:pt idx="4">
                  <c:v>3.22</c:v>
                </c:pt>
                <c:pt idx="5">
                  <c:v>4.6100000000000003</c:v>
                </c:pt>
                <c:pt idx="6">
                  <c:v>3.71</c:v>
                </c:pt>
                <c:pt idx="7">
                  <c:v>2.38</c:v>
                </c:pt>
                <c:pt idx="8">
                  <c:v>3.45</c:v>
                </c:pt>
                <c:pt idx="9">
                  <c:v>2.31</c:v>
                </c:pt>
                <c:pt idx="10">
                  <c:v>3.92</c:v>
                </c:pt>
                <c:pt idx="11">
                  <c:v>2</c:v>
                </c:pt>
                <c:pt idx="12">
                  <c:v>3.48</c:v>
                </c:pt>
                <c:pt idx="13">
                  <c:v>3.15</c:v>
                </c:pt>
                <c:pt idx="14">
                  <c:v>3</c:v>
                </c:pt>
                <c:pt idx="15">
                  <c:v>1.99</c:v>
                </c:pt>
                <c:pt idx="16">
                  <c:v>2.54</c:v>
                </c:pt>
                <c:pt idx="17">
                  <c:v>2.95</c:v>
                </c:pt>
                <c:pt idx="18">
                  <c:v>2.19</c:v>
                </c:pt>
                <c:pt idx="19">
                  <c:v>3.41</c:v>
                </c:pt>
                <c:pt idx="20">
                  <c:v>1.55</c:v>
                </c:pt>
                <c:pt idx="21">
                  <c:v>3.39</c:v>
                </c:pt>
                <c:pt idx="22">
                  <c:v>2.59</c:v>
                </c:pt>
                <c:pt idx="23">
                  <c:v>3.49</c:v>
                </c:pt>
                <c:pt idx="24">
                  <c:v>2.86</c:v>
                </c:pt>
                <c:pt idx="25">
                  <c:v>2.36</c:v>
                </c:pt>
                <c:pt idx="26">
                  <c:v>2.84</c:v>
                </c:pt>
                <c:pt idx="27">
                  <c:v>2.67</c:v>
                </c:pt>
                <c:pt idx="28">
                  <c:v>2.75</c:v>
                </c:pt>
                <c:pt idx="29">
                  <c:v>2.35</c:v>
                </c:pt>
                <c:pt idx="30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7-47D8-B613-71582C27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7718912"/>
        <c:axId val="277720448"/>
      </c:lineChart>
      <c:catAx>
        <c:axId val="2777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720448"/>
        <c:crosses val="autoZero"/>
        <c:auto val="1"/>
        <c:lblAlgn val="ctr"/>
        <c:lblOffset val="100"/>
        <c:noMultiLvlLbl val="0"/>
      </c:catAx>
      <c:valAx>
        <c:axId val="277720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718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2657650502624E-2"/>
          <c:y val="0.22322878787878786"/>
          <c:w val="0.90740490291739473"/>
          <c:h val="0.59372875119582014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35)'!$R$66:$R$96</c:f>
              <c:numCache>
                <c:formatCode>General</c:formatCode>
                <c:ptCount val="31"/>
                <c:pt idx="0">
                  <c:v>5.67</c:v>
                </c:pt>
                <c:pt idx="1">
                  <c:v>3.29</c:v>
                </c:pt>
                <c:pt idx="2">
                  <c:v>1.2</c:v>
                </c:pt>
                <c:pt idx="3">
                  <c:v>1.99</c:v>
                </c:pt>
                <c:pt idx="4">
                  <c:v>2.12</c:v>
                </c:pt>
                <c:pt idx="5">
                  <c:v>4.97</c:v>
                </c:pt>
                <c:pt idx="6">
                  <c:v>4.33</c:v>
                </c:pt>
                <c:pt idx="7">
                  <c:v>4</c:v>
                </c:pt>
                <c:pt idx="8">
                  <c:v>4.0599999999999996</c:v>
                </c:pt>
                <c:pt idx="9">
                  <c:v>6.47</c:v>
                </c:pt>
                <c:pt idx="10">
                  <c:v>3.99</c:v>
                </c:pt>
                <c:pt idx="11">
                  <c:v>2.7</c:v>
                </c:pt>
                <c:pt idx="12">
                  <c:v>2.41</c:v>
                </c:pt>
                <c:pt idx="13">
                  <c:v>3.67</c:v>
                </c:pt>
                <c:pt idx="14">
                  <c:v>3.84</c:v>
                </c:pt>
                <c:pt idx="15">
                  <c:v>2.42</c:v>
                </c:pt>
                <c:pt idx="16">
                  <c:v>3.29</c:v>
                </c:pt>
                <c:pt idx="17">
                  <c:v>3.54</c:v>
                </c:pt>
                <c:pt idx="18">
                  <c:v>2.6</c:v>
                </c:pt>
                <c:pt idx="19">
                  <c:v>4.01</c:v>
                </c:pt>
                <c:pt idx="20">
                  <c:v>1.31</c:v>
                </c:pt>
                <c:pt idx="21">
                  <c:v>1.82</c:v>
                </c:pt>
                <c:pt idx="22">
                  <c:v>3.32</c:v>
                </c:pt>
                <c:pt idx="23">
                  <c:v>3.52</c:v>
                </c:pt>
                <c:pt idx="24">
                  <c:v>3.15</c:v>
                </c:pt>
                <c:pt idx="25">
                  <c:v>2.92</c:v>
                </c:pt>
                <c:pt idx="26">
                  <c:v>1.58</c:v>
                </c:pt>
                <c:pt idx="27">
                  <c:v>3.97</c:v>
                </c:pt>
                <c:pt idx="28">
                  <c:v>4.82</c:v>
                </c:pt>
                <c:pt idx="29">
                  <c:v>3.64</c:v>
                </c:pt>
                <c:pt idx="30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4-4A2F-9A1A-F41C86B01A7A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35)'!$S$66:$S$96</c:f>
              <c:numCache>
                <c:formatCode>General</c:formatCode>
                <c:ptCount val="31"/>
                <c:pt idx="0">
                  <c:v>7.35</c:v>
                </c:pt>
                <c:pt idx="1">
                  <c:v>4.49</c:v>
                </c:pt>
                <c:pt idx="2">
                  <c:v>2.36</c:v>
                </c:pt>
                <c:pt idx="3">
                  <c:v>2.91</c:v>
                </c:pt>
                <c:pt idx="4">
                  <c:v>3.58</c:v>
                </c:pt>
                <c:pt idx="5">
                  <c:v>7.75</c:v>
                </c:pt>
                <c:pt idx="6">
                  <c:v>5.94</c:v>
                </c:pt>
                <c:pt idx="7">
                  <c:v>5.76</c:v>
                </c:pt>
                <c:pt idx="8">
                  <c:v>5.93</c:v>
                </c:pt>
                <c:pt idx="9">
                  <c:v>8.15</c:v>
                </c:pt>
                <c:pt idx="10">
                  <c:v>6</c:v>
                </c:pt>
                <c:pt idx="11">
                  <c:v>3.36</c:v>
                </c:pt>
                <c:pt idx="12">
                  <c:v>4.8499999999999996</c:v>
                </c:pt>
                <c:pt idx="13">
                  <c:v>5.16</c:v>
                </c:pt>
                <c:pt idx="14">
                  <c:v>5.4</c:v>
                </c:pt>
                <c:pt idx="15">
                  <c:v>3.19</c:v>
                </c:pt>
                <c:pt idx="16">
                  <c:v>4.4400000000000004</c:v>
                </c:pt>
                <c:pt idx="17">
                  <c:v>5.19</c:v>
                </c:pt>
                <c:pt idx="18">
                  <c:v>3.34</c:v>
                </c:pt>
                <c:pt idx="19">
                  <c:v>5.91</c:v>
                </c:pt>
                <c:pt idx="20">
                  <c:v>2.93</c:v>
                </c:pt>
                <c:pt idx="21">
                  <c:v>4.2300000000000004</c:v>
                </c:pt>
                <c:pt idx="22">
                  <c:v>4.51</c:v>
                </c:pt>
                <c:pt idx="23">
                  <c:v>4.2699999999999996</c:v>
                </c:pt>
                <c:pt idx="24">
                  <c:v>4.46</c:v>
                </c:pt>
                <c:pt idx="25">
                  <c:v>4.63</c:v>
                </c:pt>
                <c:pt idx="26">
                  <c:v>2.91</c:v>
                </c:pt>
                <c:pt idx="27">
                  <c:v>6.02</c:v>
                </c:pt>
                <c:pt idx="28">
                  <c:v>6.41</c:v>
                </c:pt>
                <c:pt idx="29">
                  <c:v>4.7699999999999996</c:v>
                </c:pt>
                <c:pt idx="30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4-4A2F-9A1A-F41C86B01A7A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'SCRMCR (Fig.23-26, 35)'!$M$66:$M$96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'SCRMCR (Fig.23-26, 35)'!$T$66:$T$96</c:f>
              <c:numCache>
                <c:formatCode>General</c:formatCode>
                <c:ptCount val="31"/>
                <c:pt idx="0">
                  <c:v>9.41</c:v>
                </c:pt>
                <c:pt idx="1">
                  <c:v>6.88</c:v>
                </c:pt>
                <c:pt idx="2">
                  <c:v>4.1500000000000004</c:v>
                </c:pt>
                <c:pt idx="3">
                  <c:v>7.03</c:v>
                </c:pt>
                <c:pt idx="4">
                  <c:v>6.4</c:v>
                </c:pt>
                <c:pt idx="5">
                  <c:v>12.21</c:v>
                </c:pt>
                <c:pt idx="6">
                  <c:v>9.7899999999999991</c:v>
                </c:pt>
                <c:pt idx="7">
                  <c:v>6.95</c:v>
                </c:pt>
                <c:pt idx="8">
                  <c:v>8.4499999999999993</c:v>
                </c:pt>
                <c:pt idx="9">
                  <c:v>9.14</c:v>
                </c:pt>
                <c:pt idx="10">
                  <c:v>10.25</c:v>
                </c:pt>
                <c:pt idx="11">
                  <c:v>4.46</c:v>
                </c:pt>
                <c:pt idx="12">
                  <c:v>6.93</c:v>
                </c:pt>
                <c:pt idx="13">
                  <c:v>6.52</c:v>
                </c:pt>
                <c:pt idx="14">
                  <c:v>7.46</c:v>
                </c:pt>
                <c:pt idx="15">
                  <c:v>3.89</c:v>
                </c:pt>
                <c:pt idx="16">
                  <c:v>5.77</c:v>
                </c:pt>
                <c:pt idx="17">
                  <c:v>7.05</c:v>
                </c:pt>
                <c:pt idx="18">
                  <c:v>4.95</c:v>
                </c:pt>
                <c:pt idx="19">
                  <c:v>8.94</c:v>
                </c:pt>
                <c:pt idx="20">
                  <c:v>3.07</c:v>
                </c:pt>
                <c:pt idx="21">
                  <c:v>6.97</c:v>
                </c:pt>
                <c:pt idx="22">
                  <c:v>7.22</c:v>
                </c:pt>
                <c:pt idx="23">
                  <c:v>7.45</c:v>
                </c:pt>
                <c:pt idx="24">
                  <c:v>8.98</c:v>
                </c:pt>
                <c:pt idx="25">
                  <c:v>6.21</c:v>
                </c:pt>
                <c:pt idx="26">
                  <c:v>4.0599999999999996</c:v>
                </c:pt>
                <c:pt idx="27">
                  <c:v>8.26</c:v>
                </c:pt>
                <c:pt idx="28">
                  <c:v>7.68</c:v>
                </c:pt>
                <c:pt idx="29">
                  <c:v>6.08</c:v>
                </c:pt>
                <c:pt idx="30">
                  <c:v>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4-4A2F-9A1A-F41C86B0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7391616"/>
        <c:axId val="277397504"/>
      </c:lineChart>
      <c:catAx>
        <c:axId val="2773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397504"/>
        <c:crosses val="autoZero"/>
        <c:auto val="1"/>
        <c:lblAlgn val="ctr"/>
        <c:lblOffset val="100"/>
        <c:noMultiLvlLbl val="0"/>
      </c:catAx>
      <c:valAx>
        <c:axId val="27739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739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'BSCR Composition (Fig.27-28)'!$R$4</c:f>
              <c:strCache>
                <c:ptCount val="1"/>
                <c:pt idx="0">
                  <c:v>Diversification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(Fig.27-28)'!$R$6:$R$9</c:f>
              <c:numCache>
                <c:formatCode>General</c:formatCode>
                <c:ptCount val="4"/>
                <c:pt idx="0" formatCode="0.00E+00">
                  <c:v>-160421400000</c:v>
                </c:pt>
                <c:pt idx="1">
                  <c:v>-56021918540</c:v>
                </c:pt>
                <c:pt idx="2" formatCode="0.00E+00">
                  <c:v>-98179796512</c:v>
                </c:pt>
                <c:pt idx="3">
                  <c:v>-8650098875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F-4E1C-B509-D6408239E320}"/>
            </c:ext>
          </c:extLst>
        </c:ser>
        <c:ser>
          <c:idx val="0"/>
          <c:order val="1"/>
          <c:tx>
            <c:strRef>
              <c:f>'BSCR Composition (Fig.27-28)'!$Q$4</c:f>
              <c:strCache>
                <c:ptCount val="1"/>
                <c:pt idx="0">
                  <c:v>Counterparty default 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(Fig.27-28)'!$Q$6:$Q$9</c:f>
              <c:numCache>
                <c:formatCode>General</c:formatCode>
                <c:ptCount val="4"/>
                <c:pt idx="0">
                  <c:v>36775011259</c:v>
                </c:pt>
                <c:pt idx="1">
                  <c:v>11105776153</c:v>
                </c:pt>
                <c:pt idx="2">
                  <c:v>28561433551</c:v>
                </c:pt>
                <c:pt idx="3">
                  <c:v>3441141108.5999999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F-4E1C-B509-D6408239E320}"/>
            </c:ext>
          </c:extLst>
        </c:ser>
        <c:ser>
          <c:idx val="2"/>
          <c:order val="2"/>
          <c:tx>
            <c:strRef>
              <c:f>'BSCR Composition (Fig.27-28)'!$S$4</c:f>
              <c:strCache>
                <c:ptCount val="1"/>
                <c:pt idx="0">
                  <c:v>Health underwriting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(Fig.27-28)'!$S$6:$S$9</c:f>
              <c:numCache>
                <c:formatCode>General</c:formatCode>
                <c:ptCount val="4"/>
                <c:pt idx="0">
                  <c:v>40964219433</c:v>
                </c:pt>
                <c:pt idx="1">
                  <c:v>11498568166</c:v>
                </c:pt>
                <c:pt idx="2">
                  <c:v>52475134283</c:v>
                </c:pt>
                <c:pt idx="3">
                  <c:v>2191899870.6999998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F-4E1C-B509-D6408239E320}"/>
            </c:ext>
          </c:extLst>
        </c:ser>
        <c:ser>
          <c:idx val="3"/>
          <c:order val="3"/>
          <c:tx>
            <c:strRef>
              <c:f>'BSCR Composition (Fig.27-28)'!$T$4</c:f>
              <c:strCache>
                <c:ptCount val="1"/>
                <c:pt idx="0">
                  <c:v>Intangible asset risk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(Fig.27-28)'!$T$6:$T$9</c:f>
              <c:numCache>
                <c:formatCode>General</c:formatCode>
                <c:ptCount val="4"/>
                <c:pt idx="0">
                  <c:v>58837412.109999999</c:v>
                </c:pt>
                <c:pt idx="1">
                  <c:v>63385401.200000003</c:v>
                </c:pt>
                <c:pt idx="2">
                  <c:v>88580300.569999993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F-4E1C-B509-D6408239E320}"/>
            </c:ext>
          </c:extLst>
        </c:ser>
        <c:ser>
          <c:idx val="4"/>
          <c:order val="4"/>
          <c:tx>
            <c:strRef>
              <c:f>'BSCR Composition (Fig.27-28)'!$U$4</c:f>
              <c:strCache>
                <c:ptCount val="1"/>
                <c:pt idx="0">
                  <c:v>Life underwriting risk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(Fig.27-28)'!$U$6:$U$9</c:f>
              <c:numCache>
                <c:formatCode>General</c:formatCode>
                <c:ptCount val="4"/>
                <c:pt idx="0">
                  <c:v>155263825599</c:v>
                </c:pt>
                <c:pt idx="1">
                  <c:v>101672108694</c:v>
                </c:pt>
                <c:pt idx="2">
                  <c:v>4433692686.1999998</c:v>
                </c:pt>
                <c:pt idx="3">
                  <c:v>3437026251.4000001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FF-4E1C-B509-D6408239E320}"/>
            </c:ext>
          </c:extLst>
        </c:ser>
        <c:ser>
          <c:idx val="5"/>
          <c:order val="5"/>
          <c:tx>
            <c:strRef>
              <c:f>'BSCR Composition (Fig.27-28)'!$V$4</c:f>
              <c:strCache>
                <c:ptCount val="1"/>
                <c:pt idx="0">
                  <c:v>Market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(Fig.27-28)'!$V$6:$V$9</c:f>
              <c:numCache>
                <c:formatCode>General</c:formatCode>
                <c:ptCount val="4"/>
                <c:pt idx="0">
                  <c:v>315715173534</c:v>
                </c:pt>
                <c:pt idx="1">
                  <c:v>203067623148</c:v>
                </c:pt>
                <c:pt idx="2">
                  <c:v>236330503917</c:v>
                </c:pt>
                <c:pt idx="3">
                  <c:v>17644457103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FF-4E1C-B509-D6408239E320}"/>
            </c:ext>
          </c:extLst>
        </c:ser>
        <c:ser>
          <c:idx val="6"/>
          <c:order val="6"/>
          <c:tx>
            <c:strRef>
              <c:f>'BSCR Composition (Fig.27-28)'!$W$4</c:f>
              <c:strCache>
                <c:ptCount val="1"/>
                <c:pt idx="0">
                  <c:v>Non-life underwriting risk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'BSCR Composition (Fig.27-28)'!$N$6:$N$9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'BSCR Composition (Fig.27-28)'!$W$6:$W$9</c:f>
              <c:numCache>
                <c:formatCode>General</c:formatCode>
                <c:ptCount val="4"/>
                <c:pt idx="0">
                  <c:v>111579923997</c:v>
                </c:pt>
                <c:pt idx="1">
                  <c:v>202745827.53999999</c:v>
                </c:pt>
                <c:pt idx="2">
                  <c:v>155327479855</c:v>
                </c:pt>
                <c:pt idx="3">
                  <c:v>16252828504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FF-4E1C-B509-D6408239E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77505920"/>
        <c:axId val="277507456"/>
      </c:barChart>
      <c:catAx>
        <c:axId val="27750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507456"/>
        <c:crosses val="autoZero"/>
        <c:auto val="1"/>
        <c:lblAlgn val="ctr"/>
        <c:lblOffset val="100"/>
        <c:noMultiLvlLbl val="0"/>
      </c:catAx>
      <c:valAx>
        <c:axId val="2775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50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'BSCR Composition (Fig.27-28)'!$Q$22</c:f>
              <c:strCache>
                <c:ptCount val="1"/>
                <c:pt idx="0">
                  <c:v>Diversification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(Fig.27-28)'!$Q$24:$Q$54</c:f>
              <c:numCache>
                <c:formatCode>General</c:formatCode>
                <c:ptCount val="31"/>
                <c:pt idx="0">
                  <c:v>-2328398947</c:v>
                </c:pt>
                <c:pt idx="1">
                  <c:v>-4378061822</c:v>
                </c:pt>
                <c:pt idx="2">
                  <c:v>-375204995.39999998</c:v>
                </c:pt>
                <c:pt idx="3">
                  <c:v>-204646162</c:v>
                </c:pt>
                <c:pt idx="4">
                  <c:v>-10097340439</c:v>
                </c:pt>
                <c:pt idx="5">
                  <c:v>-19474371296</c:v>
                </c:pt>
                <c:pt idx="6">
                  <c:v>-5896435554</c:v>
                </c:pt>
                <c:pt idx="7">
                  <c:v>-83250038.030000001</c:v>
                </c:pt>
                <c:pt idx="8">
                  <c:v>-8324168738</c:v>
                </c:pt>
                <c:pt idx="9">
                  <c:v>-1891204902</c:v>
                </c:pt>
                <c:pt idx="10">
                  <c:v>-37195003299</c:v>
                </c:pt>
                <c:pt idx="11">
                  <c:v>-704040105.29999995</c:v>
                </c:pt>
                <c:pt idx="12">
                  <c:v>-1731944371</c:v>
                </c:pt>
                <c:pt idx="13">
                  <c:v>-95879089508</c:v>
                </c:pt>
                <c:pt idx="14">
                  <c:v>-5603684030</c:v>
                </c:pt>
                <c:pt idx="15">
                  <c:v>-14104653292</c:v>
                </c:pt>
                <c:pt idx="16">
                  <c:v>-5575612192</c:v>
                </c:pt>
                <c:pt idx="17">
                  <c:v>-453260907.39999998</c:v>
                </c:pt>
                <c:pt idx="18">
                  <c:v>-62986038.289999999</c:v>
                </c:pt>
                <c:pt idx="19">
                  <c:v>-3178659003</c:v>
                </c:pt>
                <c:pt idx="20">
                  <c:v>-33250388.469999999</c:v>
                </c:pt>
                <c:pt idx="21">
                  <c:v>-302106634.30000001</c:v>
                </c:pt>
                <c:pt idx="22">
                  <c:v>-6598796526</c:v>
                </c:pt>
                <c:pt idx="23">
                  <c:v>-30947534919</c:v>
                </c:pt>
                <c:pt idx="24">
                  <c:v>-7673760880</c:v>
                </c:pt>
                <c:pt idx="25">
                  <c:v>-1300408134</c:v>
                </c:pt>
                <c:pt idx="26">
                  <c:v>-686642665.89999998</c:v>
                </c:pt>
                <c:pt idx="27">
                  <c:v>-45912939578</c:v>
                </c:pt>
                <c:pt idx="28">
                  <c:v>-606697615.29999995</c:v>
                </c:pt>
                <c:pt idx="29">
                  <c:v>-259196373.40000001</c:v>
                </c:pt>
                <c:pt idx="30">
                  <c:v>-11409846163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2-4DFA-997D-345987339755}"/>
            </c:ext>
          </c:extLst>
        </c:ser>
        <c:ser>
          <c:idx val="0"/>
          <c:order val="1"/>
          <c:tx>
            <c:strRef>
              <c:f>'BSCR Composition (Fig.27-28)'!$P$22</c:f>
              <c:strCache>
                <c:ptCount val="1"/>
                <c:pt idx="0">
                  <c:v>Counterparty default 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(Fig.27-28)'!$P$24:$P$54</c:f>
              <c:numCache>
                <c:formatCode>General</c:formatCode>
                <c:ptCount val="31"/>
                <c:pt idx="0">
                  <c:v>285095039.20999998</c:v>
                </c:pt>
                <c:pt idx="1">
                  <c:v>998862024.48000002</c:v>
                </c:pt>
                <c:pt idx="2">
                  <c:v>158433282.03999999</c:v>
                </c:pt>
                <c:pt idx="3">
                  <c:v>106878517.95</c:v>
                </c:pt>
                <c:pt idx="4">
                  <c:v>2775938036.8000002</c:v>
                </c:pt>
                <c:pt idx="5">
                  <c:v>2298788731.1999998</c:v>
                </c:pt>
                <c:pt idx="6">
                  <c:v>1477114493.2</c:v>
                </c:pt>
                <c:pt idx="7">
                  <c:v>38493278</c:v>
                </c:pt>
                <c:pt idx="8">
                  <c:v>2423623932.6999998</c:v>
                </c:pt>
                <c:pt idx="9">
                  <c:v>330932347.26999998</c:v>
                </c:pt>
                <c:pt idx="10">
                  <c:v>8476180583.8000002</c:v>
                </c:pt>
                <c:pt idx="11">
                  <c:v>207392145.31999999</c:v>
                </c:pt>
                <c:pt idx="12">
                  <c:v>447149418.23000002</c:v>
                </c:pt>
                <c:pt idx="13">
                  <c:v>27369532946</c:v>
                </c:pt>
                <c:pt idx="14">
                  <c:v>1731836193.3</c:v>
                </c:pt>
                <c:pt idx="15">
                  <c:v>3863441762.1999998</c:v>
                </c:pt>
                <c:pt idx="16">
                  <c:v>1759224319.3</c:v>
                </c:pt>
                <c:pt idx="17">
                  <c:v>299072817.12</c:v>
                </c:pt>
                <c:pt idx="18">
                  <c:v>20779389.02</c:v>
                </c:pt>
                <c:pt idx="19">
                  <c:v>2368365298.4000001</c:v>
                </c:pt>
                <c:pt idx="20">
                  <c:v>18839663.469999999</c:v>
                </c:pt>
                <c:pt idx="21">
                  <c:v>166222323.88</c:v>
                </c:pt>
                <c:pt idx="22">
                  <c:v>2366772532.5</c:v>
                </c:pt>
                <c:pt idx="23">
                  <c:v>3355300617.4000001</c:v>
                </c:pt>
                <c:pt idx="24">
                  <c:v>2163663085.3000002</c:v>
                </c:pt>
                <c:pt idx="25">
                  <c:v>437031394.35000002</c:v>
                </c:pt>
                <c:pt idx="26">
                  <c:v>290158521.69</c:v>
                </c:pt>
                <c:pt idx="27">
                  <c:v>10071071653</c:v>
                </c:pt>
                <c:pt idx="28">
                  <c:v>160344062.66999999</c:v>
                </c:pt>
                <c:pt idx="29">
                  <c:v>52742764.619999997</c:v>
                </c:pt>
                <c:pt idx="30">
                  <c:v>3364080897.5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DFA-997D-345987339755}"/>
            </c:ext>
          </c:extLst>
        </c:ser>
        <c:ser>
          <c:idx val="2"/>
          <c:order val="2"/>
          <c:tx>
            <c:strRef>
              <c:f>'BSCR Composition (Fig.27-28)'!$R$22</c:f>
              <c:strCache>
                <c:ptCount val="1"/>
                <c:pt idx="0">
                  <c:v>Health underwriting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(Fig.27-28)'!$R$24:$R$54</c:f>
              <c:numCache>
                <c:formatCode>General</c:formatCode>
                <c:ptCount val="31"/>
                <c:pt idx="0">
                  <c:v>795693651.35000002</c:v>
                </c:pt>
                <c:pt idx="1">
                  <c:v>1517672153.0999999</c:v>
                </c:pt>
                <c:pt idx="2">
                  <c:v>87098397.909999996</c:v>
                </c:pt>
                <c:pt idx="3">
                  <c:v>38832460.799999997</c:v>
                </c:pt>
                <c:pt idx="4">
                  <c:v>2502558609.0999999</c:v>
                </c:pt>
                <c:pt idx="5">
                  <c:v>7913598855.3999996</c:v>
                </c:pt>
                <c:pt idx="6">
                  <c:v>3783060092.0999999</c:v>
                </c:pt>
                <c:pt idx="7">
                  <c:v>20179761.559999999</c:v>
                </c:pt>
                <c:pt idx="8">
                  <c:v>1812335258.4000001</c:v>
                </c:pt>
                <c:pt idx="9">
                  <c:v>543199443.57000005</c:v>
                </c:pt>
                <c:pt idx="10">
                  <c:v>18727681854</c:v>
                </c:pt>
                <c:pt idx="11">
                  <c:v>243807110.66999999</c:v>
                </c:pt>
                <c:pt idx="12">
                  <c:v>289667440.42000002</c:v>
                </c:pt>
                <c:pt idx="13">
                  <c:v>16222931018</c:v>
                </c:pt>
                <c:pt idx="14">
                  <c:v>1650068287.3</c:v>
                </c:pt>
                <c:pt idx="15">
                  <c:v>5074764123.6000004</c:v>
                </c:pt>
                <c:pt idx="16">
                  <c:v>987552304.73000002</c:v>
                </c:pt>
                <c:pt idx="17">
                  <c:v>110620207.04000001</c:v>
                </c:pt>
                <c:pt idx="18">
                  <c:v>43104501.289999999</c:v>
                </c:pt>
                <c:pt idx="19">
                  <c:v>632295150.80999994</c:v>
                </c:pt>
                <c:pt idx="20">
                  <c:v>9618174.9299999997</c:v>
                </c:pt>
                <c:pt idx="21">
                  <c:v>74249600.700000003</c:v>
                </c:pt>
                <c:pt idx="22">
                  <c:v>7385586730.8999996</c:v>
                </c:pt>
                <c:pt idx="23">
                  <c:v>12097321172</c:v>
                </c:pt>
                <c:pt idx="24">
                  <c:v>1919727744.8</c:v>
                </c:pt>
                <c:pt idx="25">
                  <c:v>511574131.14999998</c:v>
                </c:pt>
                <c:pt idx="26">
                  <c:v>160663649.13</c:v>
                </c:pt>
                <c:pt idx="27">
                  <c:v>19744812480</c:v>
                </c:pt>
                <c:pt idx="28">
                  <c:v>213579854.88999999</c:v>
                </c:pt>
                <c:pt idx="29">
                  <c:v>96364562.640000001</c:v>
                </c:pt>
                <c:pt idx="30">
                  <c:v>1919602970.8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2-4DFA-997D-345987339755}"/>
            </c:ext>
          </c:extLst>
        </c:ser>
        <c:ser>
          <c:idx val="3"/>
          <c:order val="3"/>
          <c:tx>
            <c:strRef>
              <c:f>'BSCR Composition (Fig.27-28)'!$S$22</c:f>
              <c:strCache>
                <c:ptCount val="1"/>
                <c:pt idx="0">
                  <c:v>Intangible asset risk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(Fig.27-28)'!$S$24:$S$54</c:f>
              <c:numCache>
                <c:formatCode>General</c:formatCode>
                <c:ptCount val="31"/>
                <c:pt idx="0">
                  <c:v>0</c:v>
                </c:pt>
                <c:pt idx="1">
                  <c:v>628075.51</c:v>
                </c:pt>
                <c:pt idx="2">
                  <c:v>1008</c:v>
                </c:pt>
                <c:pt idx="3">
                  <c:v>9931</c:v>
                </c:pt>
                <c:pt idx="4">
                  <c:v>44507530.560000002</c:v>
                </c:pt>
                <c:pt idx="5">
                  <c:v>25363.14</c:v>
                </c:pt>
                <c:pt idx="6">
                  <c:v>8105564</c:v>
                </c:pt>
                <c:pt idx="7">
                  <c:v>0</c:v>
                </c:pt>
                <c:pt idx="8">
                  <c:v>286412.64</c:v>
                </c:pt>
                <c:pt idx="9">
                  <c:v>0</c:v>
                </c:pt>
                <c:pt idx="10">
                  <c:v>9399305.8000000007</c:v>
                </c:pt>
                <c:pt idx="11">
                  <c:v>232442.32</c:v>
                </c:pt>
                <c:pt idx="12">
                  <c:v>0</c:v>
                </c:pt>
                <c:pt idx="13">
                  <c:v>0</c:v>
                </c:pt>
                <c:pt idx="14">
                  <c:v>36535.58</c:v>
                </c:pt>
                <c:pt idx="15">
                  <c:v>0</c:v>
                </c:pt>
                <c:pt idx="16">
                  <c:v>0</c:v>
                </c:pt>
                <c:pt idx="17">
                  <c:v>9249.7000000000007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1256259</c:v>
                </c:pt>
                <c:pt idx="22">
                  <c:v>-550977</c:v>
                </c:pt>
                <c:pt idx="23">
                  <c:v>25340421.800000001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119607808.83</c:v>
                </c:pt>
                <c:pt idx="28">
                  <c:v>0</c:v>
                </c:pt>
                <c:pt idx="29">
                  <c:v>1190055</c:v>
                </c:pt>
                <c:pt idx="30">
                  <c:v>718128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F2-4DFA-997D-345987339755}"/>
            </c:ext>
          </c:extLst>
        </c:ser>
        <c:ser>
          <c:idx val="4"/>
          <c:order val="4"/>
          <c:tx>
            <c:strRef>
              <c:f>'BSCR Composition (Fig.27-28)'!$T$22</c:f>
              <c:strCache>
                <c:ptCount val="1"/>
                <c:pt idx="0">
                  <c:v>Life underwriting risk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(Fig.27-28)'!$T$24:$T$54</c:f>
              <c:numCache>
                <c:formatCode>General</c:formatCode>
                <c:ptCount val="31"/>
                <c:pt idx="0">
                  <c:v>690474698.35000002</c:v>
                </c:pt>
                <c:pt idx="1">
                  <c:v>2189292055</c:v>
                </c:pt>
                <c:pt idx="2">
                  <c:v>41302993.450000003</c:v>
                </c:pt>
                <c:pt idx="3">
                  <c:v>147204638.56999999</c:v>
                </c:pt>
                <c:pt idx="4">
                  <c:v>15732518314</c:v>
                </c:pt>
                <c:pt idx="5">
                  <c:v>9053631600.7000008</c:v>
                </c:pt>
                <c:pt idx="6">
                  <c:v>2827894886.4000001</c:v>
                </c:pt>
                <c:pt idx="7">
                  <c:v>126453223.83</c:v>
                </c:pt>
                <c:pt idx="8">
                  <c:v>7003772394.5</c:v>
                </c:pt>
                <c:pt idx="9">
                  <c:v>1688937080.5</c:v>
                </c:pt>
                <c:pt idx="10">
                  <c:v>25106391008</c:v>
                </c:pt>
                <c:pt idx="11">
                  <c:v>568408039.75</c:v>
                </c:pt>
                <c:pt idx="12">
                  <c:v>530494774.99000001</c:v>
                </c:pt>
                <c:pt idx="13">
                  <c:v>85782974487</c:v>
                </c:pt>
                <c:pt idx="14">
                  <c:v>6956754311.3000002</c:v>
                </c:pt>
                <c:pt idx="15">
                  <c:v>1268257078.3</c:v>
                </c:pt>
                <c:pt idx="16">
                  <c:v>5014791381.1999998</c:v>
                </c:pt>
                <c:pt idx="17">
                  <c:v>387316176.79000002</c:v>
                </c:pt>
                <c:pt idx="18">
                  <c:v>53386279.700000003</c:v>
                </c:pt>
                <c:pt idx="19">
                  <c:v>2319677658.6999998</c:v>
                </c:pt>
                <c:pt idx="20">
                  <c:v>5706181.1299999999</c:v>
                </c:pt>
                <c:pt idx="21">
                  <c:v>171164345.05000001</c:v>
                </c:pt>
                <c:pt idx="22">
                  <c:v>7556173961.3000002</c:v>
                </c:pt>
                <c:pt idx="23">
                  <c:v>34750950339</c:v>
                </c:pt>
                <c:pt idx="24">
                  <c:v>7033405668.3000002</c:v>
                </c:pt>
                <c:pt idx="25">
                  <c:v>758406256.5</c:v>
                </c:pt>
                <c:pt idx="26">
                  <c:v>294477185.87</c:v>
                </c:pt>
                <c:pt idx="27">
                  <c:v>31415763625</c:v>
                </c:pt>
                <c:pt idx="28">
                  <c:v>325592472.56</c:v>
                </c:pt>
                <c:pt idx="29">
                  <c:v>258095926.59999999</c:v>
                </c:pt>
                <c:pt idx="30">
                  <c:v>14746984187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F2-4DFA-997D-345987339755}"/>
            </c:ext>
          </c:extLst>
        </c:ser>
        <c:ser>
          <c:idx val="5"/>
          <c:order val="5"/>
          <c:tx>
            <c:strRef>
              <c:f>'BSCR Composition (Fig.27-28)'!$U$22</c:f>
              <c:strCache>
                <c:ptCount val="1"/>
                <c:pt idx="0">
                  <c:v>Market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(Fig.27-28)'!$U$24:$U$54</c:f>
              <c:numCache>
                <c:formatCode>General</c:formatCode>
                <c:ptCount val="31"/>
                <c:pt idx="0">
                  <c:v>6626556098.5</c:v>
                </c:pt>
                <c:pt idx="1">
                  <c:v>8599815787.2999992</c:v>
                </c:pt>
                <c:pt idx="2">
                  <c:v>522537523.82999998</c:v>
                </c:pt>
                <c:pt idx="3">
                  <c:v>389568118.85000002</c:v>
                </c:pt>
                <c:pt idx="4">
                  <c:v>10798071704</c:v>
                </c:pt>
                <c:pt idx="5">
                  <c:v>58033553266</c:v>
                </c:pt>
                <c:pt idx="6">
                  <c:v>58100680008</c:v>
                </c:pt>
                <c:pt idx="7">
                  <c:v>83092660.129999995</c:v>
                </c:pt>
                <c:pt idx="8">
                  <c:v>15202779127</c:v>
                </c:pt>
                <c:pt idx="9">
                  <c:v>5532461936.3999996</c:v>
                </c:pt>
                <c:pt idx="10">
                  <c:v>125766175472</c:v>
                </c:pt>
                <c:pt idx="11">
                  <c:v>790847215.75999999</c:v>
                </c:pt>
                <c:pt idx="12">
                  <c:v>4200978944</c:v>
                </c:pt>
                <c:pt idx="13">
                  <c:v>79983016034</c:v>
                </c:pt>
                <c:pt idx="14">
                  <c:v>9124661673.2000008</c:v>
                </c:pt>
                <c:pt idx="15">
                  <c:v>22830377863</c:v>
                </c:pt>
                <c:pt idx="16">
                  <c:v>13448802707</c:v>
                </c:pt>
                <c:pt idx="17">
                  <c:v>832588985.25999999</c:v>
                </c:pt>
                <c:pt idx="18">
                  <c:v>51931264.079999998</c:v>
                </c:pt>
                <c:pt idx="19">
                  <c:v>5818303140.3000002</c:v>
                </c:pt>
                <c:pt idx="20">
                  <c:v>32339556.93</c:v>
                </c:pt>
                <c:pt idx="21">
                  <c:v>477111343</c:v>
                </c:pt>
                <c:pt idx="22">
                  <c:v>10402510197</c:v>
                </c:pt>
                <c:pt idx="23">
                  <c:v>70885791201</c:v>
                </c:pt>
                <c:pt idx="24">
                  <c:v>13187689533</c:v>
                </c:pt>
                <c:pt idx="25">
                  <c:v>2734878994.5999999</c:v>
                </c:pt>
                <c:pt idx="26">
                  <c:v>820543448.08000004</c:v>
                </c:pt>
                <c:pt idx="27">
                  <c:v>219385985216</c:v>
                </c:pt>
                <c:pt idx="28">
                  <c:v>1119267635.2</c:v>
                </c:pt>
                <c:pt idx="29">
                  <c:v>256065805.91999999</c:v>
                </c:pt>
                <c:pt idx="30">
                  <c:v>26718775242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F2-4DFA-997D-345987339755}"/>
            </c:ext>
          </c:extLst>
        </c:ser>
        <c:ser>
          <c:idx val="6"/>
          <c:order val="6"/>
          <c:tx>
            <c:strRef>
              <c:f>'BSCR Composition (Fig.27-28)'!$V$22</c:f>
              <c:strCache>
                <c:ptCount val="1"/>
                <c:pt idx="0">
                  <c:v>Non-life underwriting risk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'BSCR Composition (Fig.27-28)'!$M$24:$M$54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'BSCR Composition (Fig.27-28)'!$V$24:$V$54</c:f>
              <c:numCache>
                <c:formatCode>General</c:formatCode>
                <c:ptCount val="31"/>
                <c:pt idx="0">
                  <c:v>2525499266.4000001</c:v>
                </c:pt>
                <c:pt idx="1">
                  <c:v>3240480736.5999999</c:v>
                </c:pt>
                <c:pt idx="2">
                  <c:v>777126781.73000002</c:v>
                </c:pt>
                <c:pt idx="3">
                  <c:v>164452814.36000001</c:v>
                </c:pt>
                <c:pt idx="4">
                  <c:v>10823844837</c:v>
                </c:pt>
                <c:pt idx="5">
                  <c:v>22384623475</c:v>
                </c:pt>
                <c:pt idx="6">
                  <c:v>3604771210.9000001</c:v>
                </c:pt>
                <c:pt idx="7">
                  <c:v>114572066.56999999</c:v>
                </c:pt>
                <c:pt idx="8">
                  <c:v>6978642520.3999996</c:v>
                </c:pt>
                <c:pt idx="9">
                  <c:v>814682985.58000004</c:v>
                </c:pt>
                <c:pt idx="10">
                  <c:v>19036746263</c:v>
                </c:pt>
                <c:pt idx="11">
                  <c:v>741876318.51999998</c:v>
                </c:pt>
                <c:pt idx="12">
                  <c:v>1787486697.4000001</c:v>
                </c:pt>
                <c:pt idx="13">
                  <c:v>105400041692</c:v>
                </c:pt>
                <c:pt idx="14">
                  <c:v>4553424795.8000002</c:v>
                </c:pt>
                <c:pt idx="15">
                  <c:v>18327382697</c:v>
                </c:pt>
                <c:pt idx="16">
                  <c:v>3951231105.9000001</c:v>
                </c:pt>
                <c:pt idx="17">
                  <c:v>476394493.95999998</c:v>
                </c:pt>
                <c:pt idx="18">
                  <c:v>80531886.019999996</c:v>
                </c:pt>
                <c:pt idx="19">
                  <c:v>4268272251.5999999</c:v>
                </c:pt>
                <c:pt idx="20">
                  <c:v>76548808.129999995</c:v>
                </c:pt>
                <c:pt idx="21">
                  <c:v>601546818.37</c:v>
                </c:pt>
                <c:pt idx="22">
                  <c:v>2488738812.3000002</c:v>
                </c:pt>
                <c:pt idx="23">
                  <c:v>21053607139</c:v>
                </c:pt>
                <c:pt idx="24">
                  <c:v>10376107067</c:v>
                </c:pt>
                <c:pt idx="25">
                  <c:v>766366716.20000005</c:v>
                </c:pt>
                <c:pt idx="26">
                  <c:v>1247375645.7</c:v>
                </c:pt>
                <c:pt idx="27">
                  <c:v>27321679704</c:v>
                </c:pt>
                <c:pt idx="28">
                  <c:v>473620412.85000002</c:v>
                </c:pt>
                <c:pt idx="29">
                  <c:v>144819111.75999999</c:v>
                </c:pt>
                <c:pt idx="30">
                  <c:v>8760483053.1000004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F2-4DFA-997D-34598733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79332352"/>
        <c:axId val="279333888"/>
      </c:barChart>
      <c:catAx>
        <c:axId val="27933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333888"/>
        <c:crosses val="autoZero"/>
        <c:auto val="1"/>
        <c:lblAlgn val="ctr"/>
        <c:lblOffset val="100"/>
        <c:noMultiLvlLbl val="0"/>
      </c:catAx>
      <c:valAx>
        <c:axId val="27933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332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v>Tier 1 - Unrestricted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(Fig.29-30)'!$M$4:$M$7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'OwnFunds (Fig.29-30)'!$O$4:$O$7</c:f>
              <c:numCache>
                <c:formatCode>General</c:formatCode>
                <c:ptCount val="4"/>
                <c:pt idx="0">
                  <c:v>398781.21</c:v>
                </c:pt>
                <c:pt idx="1">
                  <c:v>417535.61</c:v>
                </c:pt>
                <c:pt idx="2">
                  <c:v>439595.63</c:v>
                </c:pt>
                <c:pt idx="3">
                  <c:v>221711.11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3-4E23-8C0F-4814EF05ACE4}"/>
            </c:ext>
          </c:extLst>
        </c:ser>
        <c:ser>
          <c:idx val="1"/>
          <c:order val="1"/>
          <c:tx>
            <c:v>Tier 1 - Restricted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(Fig.29-30)'!$M$4:$M$7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'OwnFunds (Fig.29-30)'!$P$4:$P$7</c:f>
              <c:numCache>
                <c:formatCode>General</c:formatCode>
                <c:ptCount val="4"/>
                <c:pt idx="0">
                  <c:v>11647.04</c:v>
                </c:pt>
                <c:pt idx="1">
                  <c:v>10292.719999999999</c:v>
                </c:pt>
                <c:pt idx="2">
                  <c:v>3206.94</c:v>
                </c:pt>
                <c:pt idx="3">
                  <c:v>5325.58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3-4E23-8C0F-4814EF05ACE4}"/>
            </c:ext>
          </c:extLst>
        </c:ser>
        <c:ser>
          <c:idx val="2"/>
          <c:order val="2"/>
          <c:tx>
            <c:v>Tier 2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(Fig.29-30)'!$M$4:$M$7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'OwnFunds (Fig.29-30)'!$Q$4:$Q$7</c:f>
              <c:numCache>
                <c:formatCode>General</c:formatCode>
                <c:ptCount val="4"/>
                <c:pt idx="0">
                  <c:v>35764.449999999997</c:v>
                </c:pt>
                <c:pt idx="1">
                  <c:v>27486.43</c:v>
                </c:pt>
                <c:pt idx="2">
                  <c:v>14950</c:v>
                </c:pt>
                <c:pt idx="3">
                  <c:v>17973.48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3-4E23-8C0F-4814EF05ACE4}"/>
            </c:ext>
          </c:extLst>
        </c:ser>
        <c:ser>
          <c:idx val="3"/>
          <c:order val="3"/>
          <c:tx>
            <c:v>Tier 3</c:v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(Fig.29-30)'!$M$4:$M$7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'OwnFunds (Fig.29-30)'!$R$4:$R$7</c:f>
              <c:numCache>
                <c:formatCode>General</c:formatCode>
                <c:ptCount val="4"/>
                <c:pt idx="0">
                  <c:v>2785.37</c:v>
                </c:pt>
                <c:pt idx="1">
                  <c:v>2215.46</c:v>
                </c:pt>
                <c:pt idx="2">
                  <c:v>1966.24</c:v>
                </c:pt>
                <c:pt idx="3">
                  <c:v>1309.93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3-4E23-8C0F-4814EF05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024000"/>
        <c:axId val="279025536"/>
      </c:barChart>
      <c:catAx>
        <c:axId val="27902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25536"/>
        <c:crosses val="autoZero"/>
        <c:auto val="1"/>
        <c:lblAlgn val="ctr"/>
        <c:lblOffset val="100"/>
        <c:noMultiLvlLbl val="0"/>
      </c:catAx>
      <c:valAx>
        <c:axId val="279025536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24000"/>
        <c:crosses val="autoZero"/>
        <c:crossBetween val="between"/>
        <c:majorUnit val="0.1"/>
        <c:minorUnit val="5.000000000000001E-2"/>
      </c:valAx>
      <c:spPr>
        <a:noFill/>
        <a:ln cmpd="sng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79640449862785"/>
          <c:y val="0.15637730997910973"/>
          <c:w val="0.4616079618721925"/>
          <c:h val="0.785204563715249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EDC-415D-9CCE-C9E90216B6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CE-435B-988B-EDD971B67F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CE-435B-988B-EDD971B67F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DC-415D-9CCE-C9E90216B6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EDC-415D-9CCE-C9E90216B6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C-415D-9CCE-C9E90216B6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EDC-415D-9CCE-C9E90216B6C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DC-415D-9CCE-C9E90216B6CB}"/>
              </c:ext>
            </c:extLst>
          </c:dPt>
          <c:dLbls>
            <c:dLbl>
              <c:idx val="0"/>
              <c:layout>
                <c:manualLayout>
                  <c:x val="0.13677264547090573"/>
                  <c:y val="-8.16326530612246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DC-415D-9CCE-C9E90216B6CB}"/>
                </c:ext>
              </c:extLst>
            </c:dLbl>
            <c:dLbl>
              <c:idx val="3"/>
              <c:layout>
                <c:manualLayout>
                  <c:x val="-7.6784643071385716E-2"/>
                  <c:y val="0.122448979591836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DC-415D-9CCE-C9E90216B6CB}"/>
                </c:ext>
              </c:extLst>
            </c:dLbl>
            <c:dLbl>
              <c:idx val="4"/>
              <c:layout>
                <c:manualLayout>
                  <c:x val="-0.18716256748650273"/>
                  <c:y val="8.16326530612244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DC-415D-9CCE-C9E90216B6CB}"/>
                </c:ext>
              </c:extLst>
            </c:dLbl>
            <c:dLbl>
              <c:idx val="5"/>
              <c:layout>
                <c:manualLayout>
                  <c:x val="-2.8794241151769668E-2"/>
                  <c:y val="-4.08163265306122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DC-415D-9CCE-C9E90216B6CB}"/>
                </c:ext>
              </c:extLst>
            </c:dLbl>
            <c:dLbl>
              <c:idx val="6"/>
              <c:layout>
                <c:manualLayout>
                  <c:x val="8.8782243551289747E-2"/>
                  <c:y val="-5.3061224489795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DC-415D-9CCE-C9E90216B6CB}"/>
                </c:ext>
              </c:extLst>
            </c:dLbl>
            <c:dLbl>
              <c:idx val="7"/>
              <c:layout>
                <c:manualLayout>
                  <c:x val="0.11757648470305938"/>
                  <c:y val="-2.0408163265306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DC-415D-9CCE-C9E90216B6C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'Life (Fig.1-9)'!$O$126:$V$126</c:f>
              <c:strCache>
                <c:ptCount val="8"/>
                <c:pt idx="0">
                  <c:v>Health Ins</c:v>
                </c:pt>
                <c:pt idx="1">
                  <c:v>Ins with PP</c:v>
                </c:pt>
                <c:pt idx="2">
                  <c:v>IL &amp; UL</c:v>
                </c:pt>
                <c:pt idx="3">
                  <c:v>Other life</c:v>
                </c:pt>
                <c:pt idx="4">
                  <c:v>Annuities, health</c:v>
                </c:pt>
                <c:pt idx="5">
                  <c:v>Annuities, non-health</c:v>
                </c:pt>
                <c:pt idx="6">
                  <c:v>Health Reins</c:v>
                </c:pt>
                <c:pt idx="7">
                  <c:v>Life Reins</c:v>
                </c:pt>
              </c:strCache>
            </c:strRef>
          </c:cat>
          <c:val>
            <c:numRef>
              <c:f>'Life (Fig.1-9)'!$O$158:$V$158</c:f>
              <c:numCache>
                <c:formatCode>General</c:formatCode>
                <c:ptCount val="8"/>
                <c:pt idx="0">
                  <c:v>65428.08</c:v>
                </c:pt>
                <c:pt idx="1">
                  <c:v>282122.89</c:v>
                </c:pt>
                <c:pt idx="2">
                  <c:v>359082.86</c:v>
                </c:pt>
                <c:pt idx="3">
                  <c:v>84873.64</c:v>
                </c:pt>
                <c:pt idx="4">
                  <c:v>1053.31</c:v>
                </c:pt>
                <c:pt idx="5">
                  <c:v>93.43</c:v>
                </c:pt>
                <c:pt idx="6">
                  <c:v>15027.84</c:v>
                </c:pt>
                <c:pt idx="7">
                  <c:v>63606.57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15D-9CCE-C9E90216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v>Tier 1 - Unrestricted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(Fig.29-30)'!$N$18:$N$48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'OwnFunds (Fig.29-30)'!$O$18:$O$48</c:f>
              <c:numCache>
                <c:formatCode>General</c:formatCode>
                <c:ptCount val="31"/>
                <c:pt idx="0">
                  <c:v>33688.720000000001</c:v>
                </c:pt>
                <c:pt idx="1">
                  <c:v>29537.37</c:v>
                </c:pt>
                <c:pt idx="2">
                  <c:v>1338.92</c:v>
                </c:pt>
                <c:pt idx="3">
                  <c:v>1266.4100000000001</c:v>
                </c:pt>
                <c:pt idx="4">
                  <c:v>4421.57</c:v>
                </c:pt>
                <c:pt idx="5">
                  <c:v>451348.22</c:v>
                </c:pt>
                <c:pt idx="6">
                  <c:v>40316.480000000003</c:v>
                </c:pt>
                <c:pt idx="7">
                  <c:v>584.80999999999995</c:v>
                </c:pt>
                <c:pt idx="8">
                  <c:v>49007.49</c:v>
                </c:pt>
                <c:pt idx="9">
                  <c:v>11666.53</c:v>
                </c:pt>
                <c:pt idx="10">
                  <c:v>313597.02</c:v>
                </c:pt>
                <c:pt idx="11">
                  <c:v>2924.86</c:v>
                </c:pt>
                <c:pt idx="12">
                  <c:v>1558.21</c:v>
                </c:pt>
                <c:pt idx="13">
                  <c:v>1703.36</c:v>
                </c:pt>
                <c:pt idx="14">
                  <c:v>37382.32</c:v>
                </c:pt>
                <c:pt idx="15">
                  <c:v>378.33</c:v>
                </c:pt>
                <c:pt idx="16">
                  <c:v>111118.89</c:v>
                </c:pt>
                <c:pt idx="17">
                  <c:v>3039.36</c:v>
                </c:pt>
                <c:pt idx="18">
                  <c:v>359.05</c:v>
                </c:pt>
                <c:pt idx="19">
                  <c:v>21132.639999999999</c:v>
                </c:pt>
                <c:pt idx="20">
                  <c:v>153.99</c:v>
                </c:pt>
                <c:pt idx="21">
                  <c:v>4650.95</c:v>
                </c:pt>
                <c:pt idx="22">
                  <c:v>51901.54</c:v>
                </c:pt>
                <c:pt idx="23">
                  <c:v>19380.64</c:v>
                </c:pt>
                <c:pt idx="24">
                  <c:v>14633.87</c:v>
                </c:pt>
                <c:pt idx="25">
                  <c:v>6220.11</c:v>
                </c:pt>
                <c:pt idx="26">
                  <c:v>1020.58</c:v>
                </c:pt>
                <c:pt idx="27">
                  <c:v>75042.58</c:v>
                </c:pt>
                <c:pt idx="28">
                  <c:v>2492.46</c:v>
                </c:pt>
                <c:pt idx="29">
                  <c:v>1336.16</c:v>
                </c:pt>
                <c:pt idx="30">
                  <c:v>184420.12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E1D-B76F-859AC370FFF2}"/>
            </c:ext>
          </c:extLst>
        </c:ser>
        <c:ser>
          <c:idx val="1"/>
          <c:order val="1"/>
          <c:tx>
            <c:v>Tier 1 - Restricted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(Fig.29-30)'!$N$18:$N$48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'OwnFunds (Fig.29-30)'!$P$18:$P$48</c:f>
              <c:numCache>
                <c:formatCode>General</c:formatCode>
                <c:ptCount val="31"/>
                <c:pt idx="0">
                  <c:v>750.41</c:v>
                </c:pt>
                <c:pt idx="1">
                  <c:v>966.62</c:v>
                </c:pt>
                <c:pt idx="2">
                  <c:v>2.5099999999999998</c:v>
                </c:pt>
                <c:pt idx="3">
                  <c:v>0</c:v>
                </c:pt>
                <c:pt idx="4">
                  <c:v>80.48</c:v>
                </c:pt>
                <c:pt idx="5">
                  <c:v>4593.16</c:v>
                </c:pt>
                <c:pt idx="6">
                  <c:v>354.16</c:v>
                </c:pt>
                <c:pt idx="7">
                  <c:v>0</c:v>
                </c:pt>
                <c:pt idx="8">
                  <c:v>302.27999999999997</c:v>
                </c:pt>
                <c:pt idx="9">
                  <c:v>205</c:v>
                </c:pt>
                <c:pt idx="10">
                  <c:v>12306.83</c:v>
                </c:pt>
                <c:pt idx="11">
                  <c:v>53.7</c:v>
                </c:pt>
                <c:pt idx="12">
                  <c:v>0</c:v>
                </c:pt>
                <c:pt idx="13">
                  <c:v>0</c:v>
                </c:pt>
                <c:pt idx="14">
                  <c:v>141.86000000000001</c:v>
                </c:pt>
                <c:pt idx="15">
                  <c:v>0</c:v>
                </c:pt>
                <c:pt idx="16">
                  <c:v>5709.02</c:v>
                </c:pt>
                <c:pt idx="17">
                  <c:v>40.97</c:v>
                </c:pt>
                <c:pt idx="18">
                  <c:v>1.92</c:v>
                </c:pt>
                <c:pt idx="19">
                  <c:v>365.02</c:v>
                </c:pt>
                <c:pt idx="20">
                  <c:v>3.83</c:v>
                </c:pt>
                <c:pt idx="21">
                  <c:v>0.95</c:v>
                </c:pt>
                <c:pt idx="22">
                  <c:v>1240.3399999999999</c:v>
                </c:pt>
                <c:pt idx="23">
                  <c:v>568.89</c:v>
                </c:pt>
                <c:pt idx="24">
                  <c:v>4.76</c:v>
                </c:pt>
                <c:pt idx="25">
                  <c:v>263.36</c:v>
                </c:pt>
                <c:pt idx="26">
                  <c:v>17.11</c:v>
                </c:pt>
                <c:pt idx="27">
                  <c:v>85.75</c:v>
                </c:pt>
                <c:pt idx="28">
                  <c:v>1.5</c:v>
                </c:pt>
                <c:pt idx="29">
                  <c:v>0.3</c:v>
                </c:pt>
                <c:pt idx="30">
                  <c:v>2411.5500000000002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3-4E1D-B76F-859AC370FFF2}"/>
            </c:ext>
          </c:extLst>
        </c:ser>
        <c:ser>
          <c:idx val="2"/>
          <c:order val="2"/>
          <c:tx>
            <c:v>Tier 2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(Fig.29-30)'!$N$18:$N$48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'OwnFunds (Fig.29-30)'!$Q$18:$Q$48</c:f>
              <c:numCache>
                <c:formatCode>General</c:formatCode>
                <c:ptCount val="31"/>
                <c:pt idx="0">
                  <c:v>2848.94</c:v>
                </c:pt>
                <c:pt idx="1">
                  <c:v>3105.87</c:v>
                </c:pt>
                <c:pt idx="2">
                  <c:v>23.23</c:v>
                </c:pt>
                <c:pt idx="3">
                  <c:v>0.75</c:v>
                </c:pt>
                <c:pt idx="4">
                  <c:v>0</c:v>
                </c:pt>
                <c:pt idx="5">
                  <c:v>22917.09</c:v>
                </c:pt>
                <c:pt idx="6">
                  <c:v>1539.54</c:v>
                </c:pt>
                <c:pt idx="7">
                  <c:v>8</c:v>
                </c:pt>
                <c:pt idx="8">
                  <c:v>589.83000000000004</c:v>
                </c:pt>
                <c:pt idx="9">
                  <c:v>489.24</c:v>
                </c:pt>
                <c:pt idx="10">
                  <c:v>23473.62</c:v>
                </c:pt>
                <c:pt idx="11">
                  <c:v>0.8</c:v>
                </c:pt>
                <c:pt idx="12">
                  <c:v>2.4500000000000002</c:v>
                </c:pt>
                <c:pt idx="13">
                  <c:v>8.8699999999999992</c:v>
                </c:pt>
                <c:pt idx="14">
                  <c:v>1034.55</c:v>
                </c:pt>
                <c:pt idx="15">
                  <c:v>37.85</c:v>
                </c:pt>
                <c:pt idx="16">
                  <c:v>11206.61</c:v>
                </c:pt>
                <c:pt idx="17">
                  <c:v>152.07</c:v>
                </c:pt>
                <c:pt idx="18">
                  <c:v>1.58</c:v>
                </c:pt>
                <c:pt idx="19">
                  <c:v>655.87</c:v>
                </c:pt>
                <c:pt idx="20">
                  <c:v>0.28000000000000003</c:v>
                </c:pt>
                <c:pt idx="21">
                  <c:v>34.81</c:v>
                </c:pt>
                <c:pt idx="22">
                  <c:v>2858.31</c:v>
                </c:pt>
                <c:pt idx="23">
                  <c:v>3343.06</c:v>
                </c:pt>
                <c:pt idx="24">
                  <c:v>724.34</c:v>
                </c:pt>
                <c:pt idx="25">
                  <c:v>223.99</c:v>
                </c:pt>
                <c:pt idx="26">
                  <c:v>49.22</c:v>
                </c:pt>
                <c:pt idx="27">
                  <c:v>645.04</c:v>
                </c:pt>
                <c:pt idx="28">
                  <c:v>70.5</c:v>
                </c:pt>
                <c:pt idx="29">
                  <c:v>0</c:v>
                </c:pt>
                <c:pt idx="30">
                  <c:v>20128.009999999998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3-4E1D-B76F-859AC370FFF2}"/>
            </c:ext>
          </c:extLst>
        </c:ser>
        <c:ser>
          <c:idx val="3"/>
          <c:order val="3"/>
          <c:tx>
            <c:v>Tier 3</c:v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'OwnFunds (Fig.29-30)'!$N$18:$N$48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'OwnFunds (Fig.29-30)'!$R$18:$R$48</c:f>
              <c:numCache>
                <c:formatCode>General</c:formatCode>
                <c:ptCount val="31"/>
                <c:pt idx="0">
                  <c:v>3</c:v>
                </c:pt>
                <c:pt idx="1">
                  <c:v>343.87</c:v>
                </c:pt>
                <c:pt idx="2">
                  <c:v>2.52</c:v>
                </c:pt>
                <c:pt idx="3">
                  <c:v>1.1100000000000001</c:v>
                </c:pt>
                <c:pt idx="4">
                  <c:v>1.79</c:v>
                </c:pt>
                <c:pt idx="5">
                  <c:v>1831.44</c:v>
                </c:pt>
                <c:pt idx="6">
                  <c:v>159.43</c:v>
                </c:pt>
                <c:pt idx="7">
                  <c:v>0.41</c:v>
                </c:pt>
                <c:pt idx="8">
                  <c:v>211.44</c:v>
                </c:pt>
                <c:pt idx="9">
                  <c:v>0.03</c:v>
                </c:pt>
                <c:pt idx="10">
                  <c:v>1700.83</c:v>
                </c:pt>
                <c:pt idx="11">
                  <c:v>151.35</c:v>
                </c:pt>
                <c:pt idx="12">
                  <c:v>0</c:v>
                </c:pt>
                <c:pt idx="13">
                  <c:v>0.3</c:v>
                </c:pt>
                <c:pt idx="14">
                  <c:v>420.16</c:v>
                </c:pt>
                <c:pt idx="15">
                  <c:v>2.17</c:v>
                </c:pt>
                <c:pt idx="16">
                  <c:v>624.47</c:v>
                </c:pt>
                <c:pt idx="17">
                  <c:v>5.68</c:v>
                </c:pt>
                <c:pt idx="18">
                  <c:v>1.86</c:v>
                </c:pt>
                <c:pt idx="19">
                  <c:v>35.96</c:v>
                </c:pt>
                <c:pt idx="20">
                  <c:v>2.81</c:v>
                </c:pt>
                <c:pt idx="21">
                  <c:v>13.05</c:v>
                </c:pt>
                <c:pt idx="22">
                  <c:v>1686.52</c:v>
                </c:pt>
                <c:pt idx="23">
                  <c:v>1.47</c:v>
                </c:pt>
                <c:pt idx="24">
                  <c:v>35.090000000000003</c:v>
                </c:pt>
                <c:pt idx="25">
                  <c:v>31.84</c:v>
                </c:pt>
                <c:pt idx="26">
                  <c:v>26.5</c:v>
                </c:pt>
                <c:pt idx="27">
                  <c:v>110.03</c:v>
                </c:pt>
                <c:pt idx="28">
                  <c:v>0.22</c:v>
                </c:pt>
                <c:pt idx="29">
                  <c:v>0</c:v>
                </c:pt>
                <c:pt idx="30">
                  <c:v>871.66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A3-4E1D-B76F-859AC370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0566784"/>
        <c:axId val="280572672"/>
      </c:barChart>
      <c:catAx>
        <c:axId val="28056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572672"/>
        <c:crosses val="autoZero"/>
        <c:auto val="1"/>
        <c:lblAlgn val="ctr"/>
        <c:lblOffset val="100"/>
        <c:noMultiLvlLbl val="0"/>
      </c:catAx>
      <c:valAx>
        <c:axId val="280572672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566784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'LACDT EPIFP (Fig.31-34)'!$M$10:$M$13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'LACDT EPIFP (Fig.31-34)'!$O$10:$O$13</c:f>
              <c:numCache>
                <c:formatCode>0%</c:formatCode>
                <c:ptCount val="4"/>
                <c:pt idx="0">
                  <c:v>5.9272600000000002E-2</c:v>
                </c:pt>
                <c:pt idx="1">
                  <c:v>7.8691899999999995E-2</c:v>
                </c:pt>
                <c:pt idx="2">
                  <c:v>7.75425E-2</c:v>
                </c:pt>
                <c:pt idx="3">
                  <c:v>0.1073643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4-4A82-AA0E-A7FD0FE1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583552"/>
        <c:axId val="281040000"/>
      </c:barChart>
      <c:catAx>
        <c:axId val="2805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040000"/>
        <c:crosses val="autoZero"/>
        <c:auto val="1"/>
        <c:lblAlgn val="ctr"/>
        <c:lblOffset val="100"/>
        <c:noMultiLvlLbl val="0"/>
      </c:catAx>
      <c:valAx>
        <c:axId val="2810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58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'LACDT EPIFP (Fig.31-34)'!$M$69:$M$72</c:f>
              <c:strCache>
                <c:ptCount val="4"/>
                <c:pt idx="0">
                  <c:v>Composite undertakings</c:v>
                </c:pt>
                <c:pt idx="1">
                  <c:v>Life undertakings</c:v>
                </c:pt>
                <c:pt idx="2">
                  <c:v>Non-Life undertakings</c:v>
                </c:pt>
                <c:pt idx="3">
                  <c:v>Reinsurance undertakings</c:v>
                </c:pt>
              </c:strCache>
            </c:strRef>
          </c:cat>
          <c:val>
            <c:numRef>
              <c:f>'LACDT EPIFP (Fig.31-34)'!$O$69:$O$72</c:f>
              <c:numCache>
                <c:formatCode>0%</c:formatCode>
                <c:ptCount val="4"/>
                <c:pt idx="0">
                  <c:v>0.16894120000000001</c:v>
                </c:pt>
                <c:pt idx="1">
                  <c:v>0.1632335</c:v>
                </c:pt>
                <c:pt idx="2">
                  <c:v>5.8032E-2</c:v>
                </c:pt>
                <c:pt idx="3">
                  <c:v>5.1239899999999998E-2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7-4083-8762-94615BB65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64192"/>
        <c:axId val="281065728"/>
      </c:barChart>
      <c:catAx>
        <c:axId val="2810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065728"/>
        <c:crosses val="autoZero"/>
        <c:auto val="1"/>
        <c:lblAlgn val="ctr"/>
        <c:lblOffset val="100"/>
        <c:noMultiLvlLbl val="0"/>
      </c:catAx>
      <c:valAx>
        <c:axId val="2810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06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'LACDT EPIFP (Fig.31-34)'!$M$26:$M$56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'LACDT EPIFP (Fig.31-34)'!$O$26:$O$56</c:f>
              <c:numCache>
                <c:formatCode>0%</c:formatCode>
                <c:ptCount val="31"/>
                <c:pt idx="0">
                  <c:v>8.8596599999999998E-2</c:v>
                </c:pt>
                <c:pt idx="1">
                  <c:v>7.0198300000000005E-2</c:v>
                </c:pt>
                <c:pt idx="2">
                  <c:v>3.5310399999999999E-2</c:v>
                </c:pt>
                <c:pt idx="3">
                  <c:v>3.3032499999999999E-2</c:v>
                </c:pt>
                <c:pt idx="4">
                  <c:v>0.14744950000000001</c:v>
                </c:pt>
                <c:pt idx="5">
                  <c:v>0.10625859999999999</c:v>
                </c:pt>
                <c:pt idx="6">
                  <c:v>4.6783900000000003E-2</c:v>
                </c:pt>
                <c:pt idx="7">
                  <c:v>1.5603000000000001E-2</c:v>
                </c:pt>
                <c:pt idx="8">
                  <c:v>0.12621289999999999</c:v>
                </c:pt>
                <c:pt idx="9">
                  <c:v>9.7817500000000002E-2</c:v>
                </c:pt>
                <c:pt idx="10">
                  <c:v>5.6672899999999998E-2</c:v>
                </c:pt>
                <c:pt idx="11">
                  <c:v>1.4051000000000001E-3</c:v>
                </c:pt>
                <c:pt idx="12">
                  <c:v>7.1412199999999995E-2</c:v>
                </c:pt>
                <c:pt idx="13">
                  <c:v>3.2005499999999999E-2</c:v>
                </c:pt>
                <c:pt idx="14">
                  <c:v>3.30902E-2</c:v>
                </c:pt>
                <c:pt idx="15">
                  <c:v>8.4780400000000006E-2</c:v>
                </c:pt>
                <c:pt idx="16">
                  <c:v>0.1167618</c:v>
                </c:pt>
                <c:pt idx="17">
                  <c:v>3.6165799999999998E-2</c:v>
                </c:pt>
                <c:pt idx="18">
                  <c:v>3.7039999999999997E-2</c:v>
                </c:pt>
                <c:pt idx="19">
                  <c:v>0.1206448</c:v>
                </c:pt>
                <c:pt idx="20">
                  <c:v>1.43167E-2</c:v>
                </c:pt>
                <c:pt idx="21">
                  <c:v>0.15548010000000001</c:v>
                </c:pt>
                <c:pt idx="22">
                  <c:v>7.6748200000000003E-2</c:v>
                </c:pt>
                <c:pt idx="23">
                  <c:v>5.3476299999999997E-2</c:v>
                </c:pt>
                <c:pt idx="24">
                  <c:v>5.1252600000000002E-2</c:v>
                </c:pt>
                <c:pt idx="25">
                  <c:v>9.5133899999999993E-2</c:v>
                </c:pt>
                <c:pt idx="26">
                  <c:v>3.8843700000000002E-2</c:v>
                </c:pt>
                <c:pt idx="27">
                  <c:v>6.0078100000000002E-2</c:v>
                </c:pt>
                <c:pt idx="28">
                  <c:v>4.7715899999999999E-2</c:v>
                </c:pt>
                <c:pt idx="29">
                  <c:v>7.8775800000000007E-2</c:v>
                </c:pt>
                <c:pt idx="30">
                  <c:v>4.81322E-2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3-4456-A0BD-A54555CC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280697088"/>
        <c:axId val="280698880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8000"/>
              </a:solidFill>
            </a:ln>
          </c:spPr>
          <c:marker>
            <c:symbol val="none"/>
          </c:marker>
          <c:val>
            <c:numRef>
              <c:f>'LACDT EPIFP (Fig.31-34)'!$Q$26:$Q$56</c:f>
              <c:numCache>
                <c:formatCode>0%</c:formatCode>
                <c:ptCount val="31"/>
                <c:pt idx="0">
                  <c:v>6.7006303225806432E-2</c:v>
                </c:pt>
                <c:pt idx="1">
                  <c:v>6.7006303225806432E-2</c:v>
                </c:pt>
                <c:pt idx="2">
                  <c:v>6.7006303225806432E-2</c:v>
                </c:pt>
                <c:pt idx="3">
                  <c:v>6.7006303225806432E-2</c:v>
                </c:pt>
                <c:pt idx="4">
                  <c:v>6.7006303225806432E-2</c:v>
                </c:pt>
                <c:pt idx="5">
                  <c:v>6.7006303225806432E-2</c:v>
                </c:pt>
                <c:pt idx="6">
                  <c:v>6.7006303225806432E-2</c:v>
                </c:pt>
                <c:pt idx="7">
                  <c:v>6.7006303225806432E-2</c:v>
                </c:pt>
                <c:pt idx="8">
                  <c:v>6.7006303225806432E-2</c:v>
                </c:pt>
                <c:pt idx="9">
                  <c:v>6.7006303225806432E-2</c:v>
                </c:pt>
                <c:pt idx="10">
                  <c:v>6.7006303225806432E-2</c:v>
                </c:pt>
                <c:pt idx="11">
                  <c:v>6.7006303225806432E-2</c:v>
                </c:pt>
                <c:pt idx="12">
                  <c:v>6.7006303225806432E-2</c:v>
                </c:pt>
                <c:pt idx="13">
                  <c:v>6.7006303225806432E-2</c:v>
                </c:pt>
                <c:pt idx="14">
                  <c:v>6.7006303225806432E-2</c:v>
                </c:pt>
                <c:pt idx="15">
                  <c:v>6.7006303225806432E-2</c:v>
                </c:pt>
                <c:pt idx="16">
                  <c:v>6.7006303225806432E-2</c:v>
                </c:pt>
                <c:pt idx="17">
                  <c:v>6.7006303225806432E-2</c:v>
                </c:pt>
                <c:pt idx="18">
                  <c:v>6.7006303225806432E-2</c:v>
                </c:pt>
                <c:pt idx="19">
                  <c:v>6.7006303225806432E-2</c:v>
                </c:pt>
                <c:pt idx="20">
                  <c:v>6.7006303225806432E-2</c:v>
                </c:pt>
                <c:pt idx="21">
                  <c:v>6.7006303225806432E-2</c:v>
                </c:pt>
                <c:pt idx="22">
                  <c:v>6.7006303225806432E-2</c:v>
                </c:pt>
                <c:pt idx="23">
                  <c:v>6.7006303225806432E-2</c:v>
                </c:pt>
                <c:pt idx="24">
                  <c:v>6.7006303225806432E-2</c:v>
                </c:pt>
                <c:pt idx="25">
                  <c:v>6.7006303225806432E-2</c:v>
                </c:pt>
                <c:pt idx="26">
                  <c:v>6.7006303225806432E-2</c:v>
                </c:pt>
                <c:pt idx="27">
                  <c:v>6.7006303225806432E-2</c:v>
                </c:pt>
                <c:pt idx="28">
                  <c:v>6.7006303225806432E-2</c:v>
                </c:pt>
                <c:pt idx="29">
                  <c:v>6.7006303225806432E-2</c:v>
                </c:pt>
                <c:pt idx="30">
                  <c:v>6.7006303225806432E-2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B-4E32-A2FE-3FE3B445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97088"/>
        <c:axId val="280698880"/>
      </c:lineChart>
      <c:catAx>
        <c:axId val="2806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98880"/>
        <c:crosses val="autoZero"/>
        <c:auto val="1"/>
        <c:lblAlgn val="ctr"/>
        <c:lblOffset val="100"/>
        <c:noMultiLvlLbl val="0"/>
      </c:catAx>
      <c:valAx>
        <c:axId val="2806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9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'LACDT EPIFP (Fig.31-34)'!$M$85:$M$115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'LACDT EPIFP (Fig.31-34)'!$O$85:$O$115</c:f>
              <c:numCache>
                <c:formatCode>0%</c:formatCode>
                <c:ptCount val="31"/>
                <c:pt idx="0">
                  <c:v>0.13338820000000001</c:v>
                </c:pt>
                <c:pt idx="1">
                  <c:v>6.4949999999999994E-2</c:v>
                </c:pt>
                <c:pt idx="2">
                  <c:v>7.2220500000000007E-2</c:v>
                </c:pt>
                <c:pt idx="3">
                  <c:v>7.9970899999999998E-2</c:v>
                </c:pt>
                <c:pt idx="4">
                  <c:v>0.26633669999999998</c:v>
                </c:pt>
                <c:pt idx="5">
                  <c:v>0.11802219999999999</c:v>
                </c:pt>
                <c:pt idx="6">
                  <c:v>2.13121E-2</c:v>
                </c:pt>
                <c:pt idx="7">
                  <c:v>0.31804320000000003</c:v>
                </c:pt>
                <c:pt idx="8">
                  <c:v>0.1737783</c:v>
                </c:pt>
                <c:pt idx="9">
                  <c:v>7.3995500000000006E-2</c:v>
                </c:pt>
                <c:pt idx="10">
                  <c:v>4.16961E-2</c:v>
                </c:pt>
                <c:pt idx="11">
                  <c:v>3.5179000000000002E-2</c:v>
                </c:pt>
                <c:pt idx="12">
                  <c:v>8.7261099999999994E-2</c:v>
                </c:pt>
                <c:pt idx="13">
                  <c:v>0.36590529999999999</c:v>
                </c:pt>
                <c:pt idx="14">
                  <c:v>6.8070800000000001E-2</c:v>
                </c:pt>
                <c:pt idx="15">
                  <c:v>1.32853E-2</c:v>
                </c:pt>
                <c:pt idx="16">
                  <c:v>0.1387476</c:v>
                </c:pt>
                <c:pt idx="17">
                  <c:v>0.12017559999999999</c:v>
                </c:pt>
                <c:pt idx="18">
                  <c:v>0.22980049999999999</c:v>
                </c:pt>
                <c:pt idx="19">
                  <c:v>3.09077E-2</c:v>
                </c:pt>
                <c:pt idx="20">
                  <c:v>4.4718899999999999E-2</c:v>
                </c:pt>
                <c:pt idx="21">
                  <c:v>0.1792831</c:v>
                </c:pt>
                <c:pt idx="22">
                  <c:v>0.1522626</c:v>
                </c:pt>
                <c:pt idx="23">
                  <c:v>4.4056600000000001E-2</c:v>
                </c:pt>
                <c:pt idx="24">
                  <c:v>0.18175459999999999</c:v>
                </c:pt>
                <c:pt idx="25">
                  <c:v>5.9135800000000002E-2</c:v>
                </c:pt>
                <c:pt idx="26">
                  <c:v>9.0120699999999998E-2</c:v>
                </c:pt>
                <c:pt idx="27">
                  <c:v>1.22688E-2</c:v>
                </c:pt>
                <c:pt idx="28">
                  <c:v>0.22268189999999999</c:v>
                </c:pt>
                <c:pt idx="29">
                  <c:v>0.54491089999999998</c:v>
                </c:pt>
                <c:pt idx="30">
                  <c:v>0.12560299999999999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8-4A0A-AA80-A38BE073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80706432"/>
        <c:axId val="280745088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8000"/>
              </a:solidFill>
            </a:ln>
          </c:spPr>
          <c:marker>
            <c:symbol val="none"/>
          </c:marker>
          <c:val>
            <c:numRef>
              <c:f>'LACDT EPIFP (Fig.31-34)'!$Q$85:$Q$115</c:f>
              <c:numCache>
                <c:formatCode>0%</c:formatCode>
                <c:ptCount val="31"/>
                <c:pt idx="0">
                  <c:v>0.13257559677419359</c:v>
                </c:pt>
                <c:pt idx="1">
                  <c:v>0.13257559677419359</c:v>
                </c:pt>
                <c:pt idx="2">
                  <c:v>0.13257559677419359</c:v>
                </c:pt>
                <c:pt idx="3">
                  <c:v>0.13257559677419359</c:v>
                </c:pt>
                <c:pt idx="4">
                  <c:v>0.13257559677419359</c:v>
                </c:pt>
                <c:pt idx="5">
                  <c:v>0.13257559677419359</c:v>
                </c:pt>
                <c:pt idx="6">
                  <c:v>0.13257559677419359</c:v>
                </c:pt>
                <c:pt idx="7">
                  <c:v>0.13257559677419359</c:v>
                </c:pt>
                <c:pt idx="8">
                  <c:v>0.13257559677419359</c:v>
                </c:pt>
                <c:pt idx="9">
                  <c:v>0.13257559677419359</c:v>
                </c:pt>
                <c:pt idx="10">
                  <c:v>0.13257559677419359</c:v>
                </c:pt>
                <c:pt idx="11">
                  <c:v>0.13257559677419359</c:v>
                </c:pt>
                <c:pt idx="12">
                  <c:v>0.13257559677419359</c:v>
                </c:pt>
                <c:pt idx="13">
                  <c:v>0.13257559677419359</c:v>
                </c:pt>
                <c:pt idx="14">
                  <c:v>0.13257559677419359</c:v>
                </c:pt>
                <c:pt idx="15">
                  <c:v>0.13257559677419359</c:v>
                </c:pt>
                <c:pt idx="16">
                  <c:v>0.13257559677419359</c:v>
                </c:pt>
                <c:pt idx="17">
                  <c:v>0.13257559677419359</c:v>
                </c:pt>
                <c:pt idx="18">
                  <c:v>0.13257559677419359</c:v>
                </c:pt>
                <c:pt idx="19">
                  <c:v>0.13257559677419359</c:v>
                </c:pt>
                <c:pt idx="20">
                  <c:v>0.13257559677419359</c:v>
                </c:pt>
                <c:pt idx="21">
                  <c:v>0.13257559677419359</c:v>
                </c:pt>
                <c:pt idx="22">
                  <c:v>0.13257559677419359</c:v>
                </c:pt>
                <c:pt idx="23">
                  <c:v>0.13257559677419359</c:v>
                </c:pt>
                <c:pt idx="24">
                  <c:v>0.13257559677419359</c:v>
                </c:pt>
                <c:pt idx="25">
                  <c:v>0.13257559677419359</c:v>
                </c:pt>
                <c:pt idx="26">
                  <c:v>0.13257559677419359</c:v>
                </c:pt>
                <c:pt idx="27">
                  <c:v>0.13257559677419359</c:v>
                </c:pt>
                <c:pt idx="28">
                  <c:v>0.13257559677419359</c:v>
                </c:pt>
                <c:pt idx="29">
                  <c:v>0.13257559677419359</c:v>
                </c:pt>
                <c:pt idx="30">
                  <c:v>0.13257559677419359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A-46B6-970B-7D97F583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706432"/>
        <c:axId val="280745088"/>
      </c:lineChart>
      <c:catAx>
        <c:axId val="2807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745088"/>
        <c:crosses val="autoZero"/>
        <c:auto val="1"/>
        <c:lblAlgn val="ctr"/>
        <c:lblOffset val="100"/>
        <c:noMultiLvlLbl val="0"/>
      </c:catAx>
      <c:valAx>
        <c:axId val="2807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7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SCR Ratio</c:v>
          </c:tx>
          <c:invertIfNegative val="0"/>
          <c:cat>
            <c:strRef>
              <c:f>'LTG TRANS (Fig. 36-38)'!$M$4:$M$24</c:f>
              <c:strCache>
                <c:ptCount val="21"/>
                <c:pt idx="0">
                  <c:v>AT</c:v>
                </c:pt>
                <c:pt idx="1">
                  <c:v>BE</c:v>
                </c:pt>
                <c:pt idx="2">
                  <c:v>BU</c:v>
                </c:pt>
                <c:pt idx="3">
                  <c:v>CZ</c:v>
                </c:pt>
                <c:pt idx="4">
                  <c:v>DK</c:v>
                </c:pt>
                <c:pt idx="5">
                  <c:v>FI</c:v>
                </c:pt>
                <c:pt idx="6">
                  <c:v>FR</c:v>
                </c:pt>
                <c:pt idx="7">
                  <c:v>DE</c:v>
                </c:pt>
                <c:pt idx="8">
                  <c:v>GR</c:v>
                </c:pt>
                <c:pt idx="9">
                  <c:v>HU</c:v>
                </c:pt>
                <c:pt idx="10">
                  <c:v>IE</c:v>
                </c:pt>
                <c:pt idx="11">
                  <c:v>IT</c:v>
                </c:pt>
                <c:pt idx="12">
                  <c:v>LI</c:v>
                </c:pt>
                <c:pt idx="13">
                  <c:v>LU</c:v>
                </c:pt>
                <c:pt idx="14">
                  <c:v>NL</c:v>
                </c:pt>
                <c:pt idx="15">
                  <c:v>NO</c:v>
                </c:pt>
                <c:pt idx="16">
                  <c:v>Other</c:v>
                </c:pt>
                <c:pt idx="17">
                  <c:v>PT</c:v>
                </c:pt>
                <c:pt idx="18">
                  <c:v>SK</c:v>
                </c:pt>
                <c:pt idx="19">
                  <c:v>ES</c:v>
                </c:pt>
                <c:pt idx="20">
                  <c:v>UK</c:v>
                </c:pt>
              </c:strCache>
            </c:strRef>
          </c:cat>
          <c:val>
            <c:numRef>
              <c:f>'LTG TRANS (Fig. 36-38)'!$R$4:$R$24</c:f>
              <c:numCache>
                <c:formatCode>0%</c:formatCode>
                <c:ptCount val="21"/>
                <c:pt idx="0">
                  <c:v>2.64</c:v>
                </c:pt>
                <c:pt idx="1">
                  <c:v>1.93</c:v>
                </c:pt>
                <c:pt idx="2">
                  <c:v>2.4300000000000002</c:v>
                </c:pt>
                <c:pt idx="3">
                  <c:v>2.59</c:v>
                </c:pt>
                <c:pt idx="4">
                  <c:v>2.95</c:v>
                </c:pt>
                <c:pt idx="5">
                  <c:v>1.84</c:v>
                </c:pt>
                <c:pt idx="6">
                  <c:v>2.16</c:v>
                </c:pt>
                <c:pt idx="7">
                  <c:v>3.67</c:v>
                </c:pt>
                <c:pt idx="8">
                  <c:v>1.81</c:v>
                </c:pt>
                <c:pt idx="9">
                  <c:v>1.95</c:v>
                </c:pt>
                <c:pt idx="10">
                  <c:v>1.61</c:v>
                </c:pt>
                <c:pt idx="11">
                  <c:v>2.44</c:v>
                </c:pt>
                <c:pt idx="12">
                  <c:v>1.41</c:v>
                </c:pt>
                <c:pt idx="13">
                  <c:v>1.94</c:v>
                </c:pt>
                <c:pt idx="14">
                  <c:v>1.84</c:v>
                </c:pt>
                <c:pt idx="15">
                  <c:v>2.29</c:v>
                </c:pt>
                <c:pt idx="16">
                  <c:v>1.53</c:v>
                </c:pt>
                <c:pt idx="17">
                  <c:v>1.72</c:v>
                </c:pt>
                <c:pt idx="18">
                  <c:v>1.67</c:v>
                </c:pt>
                <c:pt idx="19">
                  <c:v>2.23</c:v>
                </c:pt>
                <c:pt idx="20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2-4B33-AB76-BD4647B8986E}"/>
            </c:ext>
          </c:extLst>
        </c:ser>
        <c:ser>
          <c:idx val="1"/>
          <c:order val="1"/>
          <c:tx>
            <c:v>SCR Ratio w/o Trans</c:v>
          </c:tx>
          <c:invertIfNegative val="0"/>
          <c:cat>
            <c:strRef>
              <c:f>'LTG TRANS (Fig. 36-38)'!$M$4:$M$24</c:f>
              <c:strCache>
                <c:ptCount val="21"/>
                <c:pt idx="0">
                  <c:v>AT</c:v>
                </c:pt>
                <c:pt idx="1">
                  <c:v>BE</c:v>
                </c:pt>
                <c:pt idx="2">
                  <c:v>BU</c:v>
                </c:pt>
                <c:pt idx="3">
                  <c:v>CZ</c:v>
                </c:pt>
                <c:pt idx="4">
                  <c:v>DK</c:v>
                </c:pt>
                <c:pt idx="5">
                  <c:v>FI</c:v>
                </c:pt>
                <c:pt idx="6">
                  <c:v>FR</c:v>
                </c:pt>
                <c:pt idx="7">
                  <c:v>DE</c:v>
                </c:pt>
                <c:pt idx="8">
                  <c:v>GR</c:v>
                </c:pt>
                <c:pt idx="9">
                  <c:v>HU</c:v>
                </c:pt>
                <c:pt idx="10">
                  <c:v>IE</c:v>
                </c:pt>
                <c:pt idx="11">
                  <c:v>IT</c:v>
                </c:pt>
                <c:pt idx="12">
                  <c:v>LI</c:v>
                </c:pt>
                <c:pt idx="13">
                  <c:v>LU</c:v>
                </c:pt>
                <c:pt idx="14">
                  <c:v>NL</c:v>
                </c:pt>
                <c:pt idx="15">
                  <c:v>NO</c:v>
                </c:pt>
                <c:pt idx="16">
                  <c:v>Other</c:v>
                </c:pt>
                <c:pt idx="17">
                  <c:v>PT</c:v>
                </c:pt>
                <c:pt idx="18">
                  <c:v>SK</c:v>
                </c:pt>
                <c:pt idx="19">
                  <c:v>ES</c:v>
                </c:pt>
                <c:pt idx="20">
                  <c:v>UK</c:v>
                </c:pt>
              </c:strCache>
            </c:strRef>
          </c:cat>
          <c:val>
            <c:numRef>
              <c:f>'LTG TRANS (Fig. 36-38)'!$S$4:$S$24</c:f>
              <c:numCache>
                <c:formatCode>0%</c:formatCode>
                <c:ptCount val="21"/>
                <c:pt idx="0">
                  <c:v>2.5099999999999998</c:v>
                </c:pt>
                <c:pt idx="1">
                  <c:v>1.91</c:v>
                </c:pt>
                <c:pt idx="2">
                  <c:v>2.4300000000000002</c:v>
                </c:pt>
                <c:pt idx="3">
                  <c:v>2.59</c:v>
                </c:pt>
                <c:pt idx="4">
                  <c:v>2.95</c:v>
                </c:pt>
                <c:pt idx="5">
                  <c:v>1.72</c:v>
                </c:pt>
                <c:pt idx="6">
                  <c:v>2.02</c:v>
                </c:pt>
                <c:pt idx="7">
                  <c:v>3.02</c:v>
                </c:pt>
                <c:pt idx="8">
                  <c:v>1.4</c:v>
                </c:pt>
                <c:pt idx="9">
                  <c:v>1.95</c:v>
                </c:pt>
                <c:pt idx="10">
                  <c:v>1.54</c:v>
                </c:pt>
                <c:pt idx="11">
                  <c:v>2.44</c:v>
                </c:pt>
                <c:pt idx="12">
                  <c:v>1.41</c:v>
                </c:pt>
                <c:pt idx="13">
                  <c:v>1.94</c:v>
                </c:pt>
                <c:pt idx="14">
                  <c:v>1.84</c:v>
                </c:pt>
                <c:pt idx="15">
                  <c:v>1.94</c:v>
                </c:pt>
                <c:pt idx="16">
                  <c:v>1.53</c:v>
                </c:pt>
                <c:pt idx="17">
                  <c:v>1.23</c:v>
                </c:pt>
                <c:pt idx="18">
                  <c:v>1.67</c:v>
                </c:pt>
                <c:pt idx="19">
                  <c:v>1.97</c:v>
                </c:pt>
                <c:pt idx="2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2-4B33-AB76-BD4647B8986E}"/>
            </c:ext>
          </c:extLst>
        </c:ser>
        <c:ser>
          <c:idx val="2"/>
          <c:order val="2"/>
          <c:tx>
            <c:v>SCR Ratio w/o LTG</c:v>
          </c:tx>
          <c:invertIfNegative val="0"/>
          <c:cat>
            <c:strRef>
              <c:f>'LTG TRANS (Fig. 36-38)'!$M$4:$M$24</c:f>
              <c:strCache>
                <c:ptCount val="21"/>
                <c:pt idx="0">
                  <c:v>AT</c:v>
                </c:pt>
                <c:pt idx="1">
                  <c:v>BE</c:v>
                </c:pt>
                <c:pt idx="2">
                  <c:v>BU</c:v>
                </c:pt>
                <c:pt idx="3">
                  <c:v>CZ</c:v>
                </c:pt>
                <c:pt idx="4">
                  <c:v>DK</c:v>
                </c:pt>
                <c:pt idx="5">
                  <c:v>FI</c:v>
                </c:pt>
                <c:pt idx="6">
                  <c:v>FR</c:v>
                </c:pt>
                <c:pt idx="7">
                  <c:v>DE</c:v>
                </c:pt>
                <c:pt idx="8">
                  <c:v>GR</c:v>
                </c:pt>
                <c:pt idx="9">
                  <c:v>HU</c:v>
                </c:pt>
                <c:pt idx="10">
                  <c:v>IE</c:v>
                </c:pt>
                <c:pt idx="11">
                  <c:v>IT</c:v>
                </c:pt>
                <c:pt idx="12">
                  <c:v>LI</c:v>
                </c:pt>
                <c:pt idx="13">
                  <c:v>LU</c:v>
                </c:pt>
                <c:pt idx="14">
                  <c:v>NL</c:v>
                </c:pt>
                <c:pt idx="15">
                  <c:v>NO</c:v>
                </c:pt>
                <c:pt idx="16">
                  <c:v>Other</c:v>
                </c:pt>
                <c:pt idx="17">
                  <c:v>PT</c:v>
                </c:pt>
                <c:pt idx="18">
                  <c:v>SK</c:v>
                </c:pt>
                <c:pt idx="19">
                  <c:v>ES</c:v>
                </c:pt>
                <c:pt idx="20">
                  <c:v>UK</c:v>
                </c:pt>
              </c:strCache>
            </c:strRef>
          </c:cat>
          <c:val>
            <c:numRef>
              <c:f>'LTG TRANS (Fig. 36-38)'!$T$4:$T$24</c:f>
              <c:numCache>
                <c:formatCode>0%</c:formatCode>
                <c:ptCount val="21"/>
                <c:pt idx="0">
                  <c:v>2.56</c:v>
                </c:pt>
                <c:pt idx="1">
                  <c:v>1.75</c:v>
                </c:pt>
                <c:pt idx="2">
                  <c:v>2.4300000000000002</c:v>
                </c:pt>
                <c:pt idx="3">
                  <c:v>2.54</c:v>
                </c:pt>
                <c:pt idx="4">
                  <c:v>2.56</c:v>
                </c:pt>
                <c:pt idx="5">
                  <c:v>1.83</c:v>
                </c:pt>
                <c:pt idx="6">
                  <c:v>2.0299999999999998</c:v>
                </c:pt>
                <c:pt idx="7">
                  <c:v>3.31</c:v>
                </c:pt>
                <c:pt idx="8">
                  <c:v>1.77</c:v>
                </c:pt>
                <c:pt idx="9">
                  <c:v>1.94</c:v>
                </c:pt>
                <c:pt idx="10">
                  <c:v>1.58</c:v>
                </c:pt>
                <c:pt idx="11">
                  <c:v>2.38</c:v>
                </c:pt>
                <c:pt idx="12">
                  <c:v>1.4</c:v>
                </c:pt>
                <c:pt idx="13">
                  <c:v>1.93</c:v>
                </c:pt>
                <c:pt idx="14">
                  <c:v>1.42</c:v>
                </c:pt>
                <c:pt idx="15">
                  <c:v>2.15</c:v>
                </c:pt>
                <c:pt idx="16">
                  <c:v>1.49</c:v>
                </c:pt>
                <c:pt idx="17">
                  <c:v>1.71</c:v>
                </c:pt>
                <c:pt idx="18">
                  <c:v>1.65</c:v>
                </c:pt>
                <c:pt idx="19">
                  <c:v>1.92</c:v>
                </c:pt>
                <c:pt idx="20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2-4B33-AB76-BD4647B8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831296"/>
        <c:axId val="283579136"/>
      </c:barChart>
      <c:catAx>
        <c:axId val="28383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3579136"/>
        <c:crosses val="autoZero"/>
        <c:auto val="1"/>
        <c:lblAlgn val="ctr"/>
        <c:lblOffset val="100"/>
        <c:noMultiLvlLbl val="0"/>
      </c:catAx>
      <c:valAx>
        <c:axId val="283579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83831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SCR Ratio</c:v>
          </c:tx>
          <c:invertIfNegative val="0"/>
          <c:cat>
            <c:strRef>
              <c:f>'LTG TRANS (Fig. 36-38)'!$N$78:$N$108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'LTG TRANS (Fig. 36-38)'!$O$78:$O$108</c:f>
              <c:numCache>
                <c:formatCode>0%</c:formatCode>
                <c:ptCount val="31"/>
                <c:pt idx="0">
                  <c:v>2.83</c:v>
                </c:pt>
                <c:pt idx="1">
                  <c:v>1.92</c:v>
                </c:pt>
                <c:pt idx="2">
                  <c:v>2.17</c:v>
                </c:pt>
                <c:pt idx="3">
                  <c:v>2.5499999999999998</c:v>
                </c:pt>
                <c:pt idx="4">
                  <c:v>2.29</c:v>
                </c:pt>
                <c:pt idx="5">
                  <c:v>3.45</c:v>
                </c:pt>
                <c:pt idx="6">
                  <c:v>2.89</c:v>
                </c:pt>
                <c:pt idx="7">
                  <c:v>1.92</c:v>
                </c:pt>
                <c:pt idx="8">
                  <c:v>2.36</c:v>
                </c:pt>
                <c:pt idx="9">
                  <c:v>2.06</c:v>
                </c:pt>
                <c:pt idx="10">
                  <c:v>2.38</c:v>
                </c:pt>
                <c:pt idx="11">
                  <c:v>1.73</c:v>
                </c:pt>
                <c:pt idx="12">
                  <c:v>2.41</c:v>
                </c:pt>
                <c:pt idx="13">
                  <c:v>2.25</c:v>
                </c:pt>
                <c:pt idx="14">
                  <c:v>1.76</c:v>
                </c:pt>
                <c:pt idx="15">
                  <c:v>1.5</c:v>
                </c:pt>
                <c:pt idx="16">
                  <c:v>2.41</c:v>
                </c:pt>
                <c:pt idx="17">
                  <c:v>2.13</c:v>
                </c:pt>
                <c:pt idx="18">
                  <c:v>1.86</c:v>
                </c:pt>
                <c:pt idx="19">
                  <c:v>2.16</c:v>
                </c:pt>
                <c:pt idx="20">
                  <c:v>1.34</c:v>
                </c:pt>
                <c:pt idx="21">
                  <c:v>3.29</c:v>
                </c:pt>
                <c:pt idx="22">
                  <c:v>1.83</c:v>
                </c:pt>
                <c:pt idx="23">
                  <c:v>2.1</c:v>
                </c:pt>
                <c:pt idx="24">
                  <c:v>2.56</c:v>
                </c:pt>
                <c:pt idx="25">
                  <c:v>1.75</c:v>
                </c:pt>
                <c:pt idx="26">
                  <c:v>1.78</c:v>
                </c:pt>
                <c:pt idx="27">
                  <c:v>2.54</c:v>
                </c:pt>
                <c:pt idx="28">
                  <c:v>2.38</c:v>
                </c:pt>
                <c:pt idx="29">
                  <c:v>1.96</c:v>
                </c:pt>
                <c:pt idx="30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1-48A3-AE65-FFD2BF3E381F}"/>
            </c:ext>
          </c:extLst>
        </c:ser>
        <c:ser>
          <c:idx val="1"/>
          <c:order val="1"/>
          <c:tx>
            <c:v>SCR Ratio w/o Trans</c:v>
          </c:tx>
          <c:invertIfNegative val="0"/>
          <c:cat>
            <c:strRef>
              <c:f>'LTG TRANS (Fig. 36-38)'!$N$78:$N$108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'LTG TRANS (Fig. 36-38)'!$P$78:$P$108</c:f>
              <c:numCache>
                <c:formatCode>0%</c:formatCode>
                <c:ptCount val="31"/>
                <c:pt idx="0">
                  <c:v>2.74</c:v>
                </c:pt>
                <c:pt idx="1">
                  <c:v>1.9</c:v>
                </c:pt>
                <c:pt idx="2">
                  <c:v>2.17</c:v>
                </c:pt>
                <c:pt idx="3">
                  <c:v>2.5499999999999998</c:v>
                </c:pt>
                <c:pt idx="4">
                  <c:v>2.29</c:v>
                </c:pt>
                <c:pt idx="5">
                  <c:v>3.14</c:v>
                </c:pt>
                <c:pt idx="6">
                  <c:v>2.89</c:v>
                </c:pt>
                <c:pt idx="7">
                  <c:v>1.92</c:v>
                </c:pt>
                <c:pt idx="8">
                  <c:v>2.1800000000000002</c:v>
                </c:pt>
                <c:pt idx="9">
                  <c:v>1.98</c:v>
                </c:pt>
                <c:pt idx="10">
                  <c:v>2.29</c:v>
                </c:pt>
                <c:pt idx="11">
                  <c:v>1.41</c:v>
                </c:pt>
                <c:pt idx="12">
                  <c:v>2.41</c:v>
                </c:pt>
                <c:pt idx="13">
                  <c:v>2.25</c:v>
                </c:pt>
                <c:pt idx="14">
                  <c:v>1.75</c:v>
                </c:pt>
                <c:pt idx="15">
                  <c:v>0</c:v>
                </c:pt>
                <c:pt idx="16">
                  <c:v>2.41</c:v>
                </c:pt>
                <c:pt idx="17">
                  <c:v>2.13</c:v>
                </c:pt>
                <c:pt idx="18">
                  <c:v>1.86</c:v>
                </c:pt>
                <c:pt idx="19">
                  <c:v>2.16</c:v>
                </c:pt>
                <c:pt idx="20">
                  <c:v>0</c:v>
                </c:pt>
                <c:pt idx="21">
                  <c:v>3.29</c:v>
                </c:pt>
                <c:pt idx="22">
                  <c:v>1.83</c:v>
                </c:pt>
                <c:pt idx="23">
                  <c:v>1.89</c:v>
                </c:pt>
                <c:pt idx="24">
                  <c:v>0</c:v>
                </c:pt>
                <c:pt idx="25">
                  <c:v>1.31</c:v>
                </c:pt>
                <c:pt idx="26">
                  <c:v>1.78</c:v>
                </c:pt>
                <c:pt idx="27">
                  <c:v>2.54</c:v>
                </c:pt>
                <c:pt idx="28">
                  <c:v>0</c:v>
                </c:pt>
                <c:pt idx="29">
                  <c:v>1.96</c:v>
                </c:pt>
                <c:pt idx="30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1-48A3-AE65-FFD2BF3E381F}"/>
            </c:ext>
          </c:extLst>
        </c:ser>
        <c:ser>
          <c:idx val="2"/>
          <c:order val="2"/>
          <c:tx>
            <c:v>SCR Ratio w/o LTG</c:v>
          </c:tx>
          <c:invertIfNegative val="0"/>
          <c:cat>
            <c:strRef>
              <c:f>'LTG TRANS (Fig. 36-38)'!$N$78:$N$108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'LTG TRANS (Fig. 36-38)'!$Q$78:$Q$108</c:f>
              <c:numCache>
                <c:formatCode>0%</c:formatCode>
                <c:ptCount val="31"/>
                <c:pt idx="0">
                  <c:v>2.78</c:v>
                </c:pt>
                <c:pt idx="1">
                  <c:v>1.76</c:v>
                </c:pt>
                <c:pt idx="2">
                  <c:v>2.17</c:v>
                </c:pt>
                <c:pt idx="3">
                  <c:v>2.5499999999999998</c:v>
                </c:pt>
                <c:pt idx="4">
                  <c:v>2.27</c:v>
                </c:pt>
                <c:pt idx="5">
                  <c:v>3.28</c:v>
                </c:pt>
                <c:pt idx="6">
                  <c:v>2.63</c:v>
                </c:pt>
                <c:pt idx="7">
                  <c:v>1.92</c:v>
                </c:pt>
                <c:pt idx="8">
                  <c:v>2.15</c:v>
                </c:pt>
                <c:pt idx="9">
                  <c:v>2.0499999999999998</c:v>
                </c:pt>
                <c:pt idx="10">
                  <c:v>2.2799999999999998</c:v>
                </c:pt>
                <c:pt idx="11">
                  <c:v>1.71</c:v>
                </c:pt>
                <c:pt idx="12">
                  <c:v>2.41</c:v>
                </c:pt>
                <c:pt idx="13">
                  <c:v>2.25</c:v>
                </c:pt>
                <c:pt idx="14">
                  <c:v>1.76</c:v>
                </c:pt>
                <c:pt idx="15">
                  <c:v>0</c:v>
                </c:pt>
                <c:pt idx="16">
                  <c:v>2.36</c:v>
                </c:pt>
                <c:pt idx="17">
                  <c:v>2.12</c:v>
                </c:pt>
                <c:pt idx="18">
                  <c:v>1.86</c:v>
                </c:pt>
                <c:pt idx="19">
                  <c:v>2.15</c:v>
                </c:pt>
                <c:pt idx="20">
                  <c:v>0</c:v>
                </c:pt>
                <c:pt idx="21">
                  <c:v>3.29</c:v>
                </c:pt>
                <c:pt idx="22">
                  <c:v>1.52</c:v>
                </c:pt>
                <c:pt idx="23">
                  <c:v>2.02</c:v>
                </c:pt>
                <c:pt idx="24">
                  <c:v>0</c:v>
                </c:pt>
                <c:pt idx="25">
                  <c:v>1.74</c:v>
                </c:pt>
                <c:pt idx="26">
                  <c:v>1.78</c:v>
                </c:pt>
                <c:pt idx="27">
                  <c:v>2.54</c:v>
                </c:pt>
                <c:pt idx="28">
                  <c:v>0</c:v>
                </c:pt>
                <c:pt idx="29">
                  <c:v>1.95</c:v>
                </c:pt>
                <c:pt idx="30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1-48A3-AE65-FFD2BF3E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878656"/>
        <c:axId val="277880192"/>
      </c:barChart>
      <c:catAx>
        <c:axId val="27787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7880192"/>
        <c:crosses val="autoZero"/>
        <c:auto val="1"/>
        <c:lblAlgn val="ctr"/>
        <c:lblOffset val="100"/>
        <c:noMultiLvlLbl val="0"/>
      </c:catAx>
      <c:valAx>
        <c:axId val="277880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87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B331FE8A-F9F9-4D52-82A9-2C391D37E8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E24-432E-B425-8CB2C25BDB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E311AF-D956-4F7C-87CB-DBD5FBCCB9B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E24-432E-B425-8CB2C25BDB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88557F8-603E-4DB8-9F3D-FC263340F33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E24-432E-B425-8CB2C25BDB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9AE07D5-6928-4CFB-9715-D3D43C78E8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E24-432E-B425-8CB2C25BDB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A6DE7C8-6315-415A-A292-877F5E463F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E24-432E-B425-8CB2C25BDB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44CB700-0782-4DA2-92B1-F3DED076DC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E24-432E-B425-8CB2C25BDB1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4E1B94B-F744-4C80-BB84-39049F0E02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E24-432E-B425-8CB2C25BDB1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A95AF47-DD44-4BA0-9BB6-2101F9779F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E24-432E-B425-8CB2C25BDB1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4655E65-F6A2-402A-AE77-F58F4F1672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E24-432E-B425-8CB2C25BDB18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DE13EDC-6688-468F-AAD6-9F5FE0B51FC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E24-432E-B425-8CB2C25BDB18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207E48E-F9F9-435F-A380-000708C6E47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E24-432E-B425-8CB2C25BDB18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85C8767-559F-4A62-80C1-392DB042ED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E24-432E-B425-8CB2C25BDB18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A6CA8865-5D31-4915-B586-39B811C1F3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E24-432E-B425-8CB2C25BDB18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E1F398C4-64EE-41AF-9BE4-087F72FD143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E24-432E-B425-8CB2C25BDB18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71CAC4F3-366A-4DD6-847D-0A61FB7681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E24-432E-B425-8CB2C25BDB18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94346D8B-5F02-4DBA-A42F-0EEFA9DD599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E24-432E-B425-8CB2C25BDB18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0ECADFF9-7A64-4C99-AD4E-712BB3B2D92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E24-432E-B425-8CB2C25BDB18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473B364B-9184-497B-BD6B-C93975578F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E24-432E-B425-8CB2C25BDB18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4F96C439-A58C-4468-8275-C03F1D609B4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E24-432E-B425-8CB2C25BDB18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44053C2B-F1BD-4EDD-889F-ED2AAE4ECB5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E24-432E-B425-8CB2C25BDB18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7D4C709C-9802-46C9-82AA-7028E1F94C8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8E24-432E-B425-8CB2C25BDB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'LTG TRANS (Fig. 36-38)'!$O$33:$O$53</c:f>
              <c:numCache>
                <c:formatCode>0%</c:formatCode>
                <c:ptCount val="21"/>
                <c:pt idx="0">
                  <c:v>-4.0913853166451228E-2</c:v>
                </c:pt>
                <c:pt idx="1">
                  <c:v>-8.454307211745558E-3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-5.8555802626452706E-2</c:v>
                </c:pt>
                <c:pt idx="6">
                  <c:v>-5.1475439698461113E-2</c:v>
                </c:pt>
                <c:pt idx="7">
                  <c:v>-0.15428862501113269</c:v>
                </c:pt>
                <c:pt idx="8">
                  <c:v>-0.18708804143126176</c:v>
                </c:pt>
                <c:pt idx="9">
                  <c:v>0</c:v>
                </c:pt>
                <c:pt idx="10">
                  <c:v>-3.5122657926303875E-2</c:v>
                </c:pt>
                <c:pt idx="11">
                  <c:v>0</c:v>
                </c:pt>
                <c:pt idx="12">
                  <c:v>-2.7792351431447896E-3</c:v>
                </c:pt>
                <c:pt idx="13">
                  <c:v>0</c:v>
                </c:pt>
                <c:pt idx="14">
                  <c:v>0</c:v>
                </c:pt>
                <c:pt idx="15">
                  <c:v>-0.11969639075442494</c:v>
                </c:pt>
                <c:pt idx="16">
                  <c:v>0</c:v>
                </c:pt>
                <c:pt idx="17">
                  <c:v>-0.27693038528531783</c:v>
                </c:pt>
                <c:pt idx="18">
                  <c:v>0</c:v>
                </c:pt>
                <c:pt idx="19">
                  <c:v>-0.11491758885529146</c:v>
                </c:pt>
                <c:pt idx="20">
                  <c:v>-0.19854912992048712</c:v>
                </c:pt>
              </c:numCache>
            </c:numRef>
          </c:xVal>
          <c:yVal>
            <c:numRef>
              <c:f>'LTG TRANS (Fig. 36-38)'!$P$33:$P$53</c:f>
              <c:numCache>
                <c:formatCode>0%</c:formatCode>
                <c:ptCount val="21"/>
                <c:pt idx="0">
                  <c:v>-7.3313598498161714E-3</c:v>
                </c:pt>
                <c:pt idx="1">
                  <c:v>-1.531615710611911E-2</c:v>
                </c:pt>
                <c:pt idx="2">
                  <c:v>-1.3693560325684678E-3</c:v>
                </c:pt>
                <c:pt idx="3">
                  <c:v>-2.8854202156073476E-3</c:v>
                </c:pt>
                <c:pt idx="4">
                  <c:v>-2.8244266566850463E-2</c:v>
                </c:pt>
                <c:pt idx="5">
                  <c:v>-3.7862325720080395E-3</c:v>
                </c:pt>
                <c:pt idx="6">
                  <c:v>-4.0811419791310375E-3</c:v>
                </c:pt>
                <c:pt idx="7">
                  <c:v>-7.8641222947541415E-4</c:v>
                </c:pt>
                <c:pt idx="8">
                  <c:v>-7.9959196484620208E-3</c:v>
                </c:pt>
                <c:pt idx="9">
                  <c:v>-1.456624204696926E-3</c:v>
                </c:pt>
                <c:pt idx="10">
                  <c:v>-1.5330128909087838E-2</c:v>
                </c:pt>
                <c:pt idx="11">
                  <c:v>-5.1172791561203248E-3</c:v>
                </c:pt>
                <c:pt idx="12">
                  <c:v>-5.6293691419820489E-3</c:v>
                </c:pt>
                <c:pt idx="13">
                  <c:v>-3.7812657140758568E-3</c:v>
                </c:pt>
                <c:pt idx="14">
                  <c:v>-1.7161708435244408E-2</c:v>
                </c:pt>
                <c:pt idx="15">
                  <c:v>-2.1772046966174251E-2</c:v>
                </c:pt>
                <c:pt idx="16">
                  <c:v>-6.5117951381259602E-3</c:v>
                </c:pt>
                <c:pt idx="17" formatCode="0.000000%">
                  <c:v>-3.9136920884414407E-3</c:v>
                </c:pt>
                <c:pt idx="18">
                  <c:v>-9.4055680963130179E-3</c:v>
                </c:pt>
                <c:pt idx="19">
                  <c:v>-0.14791274806988874</c:v>
                </c:pt>
                <c:pt idx="20">
                  <c:v>-0.24791485169215127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'LTG TRANS (Fig. 36-38)'!$N$33:$N$53</c15:f>
                <c15:dlblRangeCache>
                  <c:ptCount val="21"/>
                  <c:pt idx="0">
                    <c:v>AT</c:v>
                  </c:pt>
                  <c:pt idx="1">
                    <c:v>BE</c:v>
                  </c:pt>
                  <c:pt idx="2">
                    <c:v>BU</c:v>
                  </c:pt>
                  <c:pt idx="3">
                    <c:v>CZ</c:v>
                  </c:pt>
                  <c:pt idx="4">
                    <c:v>DK</c:v>
                  </c:pt>
                  <c:pt idx="5">
                    <c:v>FI</c:v>
                  </c:pt>
                  <c:pt idx="6">
                    <c:v>FR</c:v>
                  </c:pt>
                  <c:pt idx="7">
                    <c:v>DE</c:v>
                  </c:pt>
                  <c:pt idx="8">
                    <c:v>GR</c:v>
                  </c:pt>
                  <c:pt idx="9">
                    <c:v>HU</c:v>
                  </c:pt>
                  <c:pt idx="10">
                    <c:v>IE</c:v>
                  </c:pt>
                  <c:pt idx="11">
                    <c:v>IT</c:v>
                  </c:pt>
                  <c:pt idx="12">
                    <c:v>LI</c:v>
                  </c:pt>
                  <c:pt idx="13">
                    <c:v>LU</c:v>
                  </c:pt>
                  <c:pt idx="14">
                    <c:v>NL</c:v>
                  </c:pt>
                  <c:pt idx="15">
                    <c:v>NO</c:v>
                  </c:pt>
                  <c:pt idx="16">
                    <c:v>Other</c:v>
                  </c:pt>
                  <c:pt idx="17">
                    <c:v>PT</c:v>
                  </c:pt>
                  <c:pt idx="18">
                    <c:v>SK</c:v>
                  </c:pt>
                  <c:pt idx="19">
                    <c:v>ES</c:v>
                  </c:pt>
                  <c:pt idx="20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E24-432E-B425-8CB2C25BD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752000"/>
        <c:axId val="418750464"/>
      </c:scatterChart>
      <c:valAx>
        <c:axId val="41875200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high"/>
        <c:crossAx val="418750464"/>
        <c:crosses val="autoZero"/>
        <c:crossBetween val="midCat"/>
      </c:valAx>
      <c:valAx>
        <c:axId val="418750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high"/>
        <c:crossAx val="418752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B1DF20D3-5801-4C76-B13A-1C030A83A3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8F1-46AD-A93C-0C5340F89B6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02A6276-6C5E-4F35-9AFE-6935ACCD8C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8F1-46AD-A93C-0C5340F89B64}"/>
                </c:ext>
              </c:extLst>
            </c:dLbl>
            <c:dLbl>
              <c:idx val="2"/>
              <c:layout>
                <c:manualLayout>
                  <c:x val="1.06737817741114E-2"/>
                  <c:y val="5.9723770507414562E-3"/>
                </c:manualLayout>
              </c:layout>
              <c:tx>
                <c:rich>
                  <a:bodyPr/>
                  <a:lstStyle/>
                  <a:p>
                    <a:fld id="{02F50108-8062-4EC5-A7F3-DE8162147AF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8F1-46AD-A93C-0C5340F89B64}"/>
                </c:ext>
              </c:extLst>
            </c:dLbl>
            <c:dLbl>
              <c:idx val="3"/>
              <c:layout>
                <c:manualLayout>
                  <c:x val="1.4231709032148534E-2"/>
                  <c:y val="1.1944754101482899E-2"/>
                </c:manualLayout>
              </c:layout>
              <c:tx>
                <c:rich>
                  <a:bodyPr/>
                  <a:lstStyle/>
                  <a:p>
                    <a:fld id="{3FACC8C7-020E-4316-B03F-5191815FDD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8F1-46AD-A93C-0C5340F89B64}"/>
                </c:ext>
              </c:extLst>
            </c:dLbl>
            <c:dLbl>
              <c:idx val="4"/>
              <c:layout>
                <c:manualLayout>
                  <c:x val="-6.9379581531724105E-2"/>
                  <c:y val="-2.9861885253707832E-3"/>
                </c:manualLayout>
              </c:layout>
              <c:tx>
                <c:rich>
                  <a:bodyPr/>
                  <a:lstStyle/>
                  <a:p>
                    <a:fld id="{79A8B181-60C9-468F-9155-441DA830B81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8F1-46AD-A93C-0C5340F89B6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436DFA4-9639-43EE-A80E-FDD8D0E907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8F1-46AD-A93C-0C5340F89B6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61A66BF-AEA9-4638-A90E-8B5FDE4AA3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8F1-46AD-A93C-0C5340F89B6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2B6E824-FB90-44E8-AAFC-FE311EED1C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8F1-46AD-A93C-0C5340F89B6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46CC05B-7D7F-48A5-9D33-E8FD115194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8F1-46AD-A93C-0C5340F89B64}"/>
                </c:ext>
              </c:extLst>
            </c:dLbl>
            <c:dLbl>
              <c:idx val="9"/>
              <c:layout>
                <c:manualLayout>
                  <c:x val="-8.0053363305835373E-2"/>
                  <c:y val="-5.9723770507414571E-2"/>
                </c:manualLayout>
              </c:layout>
              <c:tx>
                <c:rich>
                  <a:bodyPr/>
                  <a:lstStyle/>
                  <a:p>
                    <a:fld id="{E9C097B2-01EF-4F05-A6E8-B68B627D416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8F1-46AD-A93C-0C5340F89B64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3A1DB4DD-7E84-4A36-8ED0-7A7B863DD2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8F1-46AD-A93C-0C5340F89B64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97C85322-75D8-4CDB-824F-B7BBBBE3487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8F1-46AD-A93C-0C5340F89B64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555DE8F6-B979-47C6-B857-E22C43C98C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8F1-46AD-A93C-0C5340F89B64}"/>
                </c:ext>
              </c:extLst>
            </c:dLbl>
            <c:dLbl>
              <c:idx val="13"/>
              <c:layout>
                <c:manualLayout>
                  <c:x val="-9.606403596700247E-2"/>
                  <c:y val="-1.7917131152224382E-2"/>
                </c:manualLayout>
              </c:layout>
              <c:tx>
                <c:rich>
                  <a:bodyPr/>
                  <a:lstStyle/>
                  <a:p>
                    <a:fld id="{8CBCA7B4-1145-4754-B51F-328CA80062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8F1-46AD-A93C-0C5340F89B64}"/>
                </c:ext>
              </c:extLst>
            </c:dLbl>
            <c:dLbl>
              <c:idx val="14"/>
              <c:layout>
                <c:manualLayout>
                  <c:x val="-5.6926836128594137E-2"/>
                  <c:y val="2.9861885253707281E-3"/>
                </c:manualLayout>
              </c:layout>
              <c:tx>
                <c:rich>
                  <a:bodyPr/>
                  <a:lstStyle/>
                  <a:p>
                    <a:fld id="{9BEC0353-E852-41FD-AA3F-09AD714223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8F1-46AD-A93C-0C5340F89B64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57C91146-BD0E-4039-B666-91B2A3A4E5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8F1-46AD-A93C-0C5340F89B64}"/>
                </c:ext>
              </c:extLst>
            </c:dLbl>
            <c:dLbl>
              <c:idx val="16"/>
              <c:layout>
                <c:manualLayout>
                  <c:x val="-0.14053812669246676"/>
                  <c:y val="2.3889508202965825E-2"/>
                </c:manualLayout>
              </c:layout>
              <c:tx>
                <c:rich>
                  <a:bodyPr/>
                  <a:lstStyle/>
                  <a:p>
                    <a:fld id="{8BC4C39F-59B3-4870-AA54-90832F3059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8F1-46AD-A93C-0C5340F89B64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1C08F7F9-611F-4413-813B-CDA5651338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8F1-46AD-A93C-0C5340F89B64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4D6A0F74-17E7-4B5C-B128-F81FB861E3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8F1-46AD-A93C-0C5340F89B64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EB352E64-521A-4E7D-8329-5EF743F5D09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8F1-46AD-A93C-0C5340F89B64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6A19AA27-D368-4B30-A351-6AD1F57376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8F1-46AD-A93C-0C5340F89B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xVal>
            <c:numRef>
              <c:f>'LTG TRANS (Fig. 36-38)'!$O$33:$O$53</c:f>
              <c:numCache>
                <c:formatCode>0%</c:formatCode>
                <c:ptCount val="21"/>
                <c:pt idx="0">
                  <c:v>-4.0913853166451228E-2</c:v>
                </c:pt>
                <c:pt idx="1">
                  <c:v>-8.454307211745558E-3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-5.8555802626452706E-2</c:v>
                </c:pt>
                <c:pt idx="6">
                  <c:v>-5.1475439698461113E-2</c:v>
                </c:pt>
                <c:pt idx="7">
                  <c:v>-0.15428862501113269</c:v>
                </c:pt>
                <c:pt idx="8">
                  <c:v>-0.18708804143126176</c:v>
                </c:pt>
                <c:pt idx="9">
                  <c:v>0</c:v>
                </c:pt>
                <c:pt idx="10">
                  <c:v>-3.5122657926303875E-2</c:v>
                </c:pt>
                <c:pt idx="11">
                  <c:v>0</c:v>
                </c:pt>
                <c:pt idx="12">
                  <c:v>-2.7792351431447896E-3</c:v>
                </c:pt>
                <c:pt idx="13">
                  <c:v>0</c:v>
                </c:pt>
                <c:pt idx="14">
                  <c:v>0</c:v>
                </c:pt>
                <c:pt idx="15">
                  <c:v>-0.11969639075442494</c:v>
                </c:pt>
                <c:pt idx="16">
                  <c:v>0</c:v>
                </c:pt>
                <c:pt idx="17">
                  <c:v>-0.27693038528531783</c:v>
                </c:pt>
                <c:pt idx="18">
                  <c:v>0</c:v>
                </c:pt>
                <c:pt idx="19">
                  <c:v>-0.11491758885529146</c:v>
                </c:pt>
                <c:pt idx="20">
                  <c:v>-0.19854912992048712</c:v>
                </c:pt>
              </c:numCache>
            </c:numRef>
          </c:xVal>
          <c:yVal>
            <c:numRef>
              <c:f>'LTG TRANS (Fig. 36-38)'!$P$33:$P$53</c:f>
              <c:numCache>
                <c:formatCode>0%</c:formatCode>
                <c:ptCount val="21"/>
                <c:pt idx="0">
                  <c:v>-7.3313598498161714E-3</c:v>
                </c:pt>
                <c:pt idx="1">
                  <c:v>-1.531615710611911E-2</c:v>
                </c:pt>
                <c:pt idx="2">
                  <c:v>-1.3693560325684678E-3</c:v>
                </c:pt>
                <c:pt idx="3">
                  <c:v>-2.8854202156073476E-3</c:v>
                </c:pt>
                <c:pt idx="4">
                  <c:v>-2.8244266566850463E-2</c:v>
                </c:pt>
                <c:pt idx="5">
                  <c:v>-3.7862325720080395E-3</c:v>
                </c:pt>
                <c:pt idx="6">
                  <c:v>-4.0811419791310375E-3</c:v>
                </c:pt>
                <c:pt idx="7">
                  <c:v>-7.8641222947541415E-4</c:v>
                </c:pt>
                <c:pt idx="8">
                  <c:v>-7.9959196484620208E-3</c:v>
                </c:pt>
                <c:pt idx="9">
                  <c:v>-1.456624204696926E-3</c:v>
                </c:pt>
                <c:pt idx="10">
                  <c:v>-1.5330128909087838E-2</c:v>
                </c:pt>
                <c:pt idx="11">
                  <c:v>-5.1172791561203248E-3</c:v>
                </c:pt>
                <c:pt idx="12">
                  <c:v>-5.6293691419820489E-3</c:v>
                </c:pt>
                <c:pt idx="13">
                  <c:v>-3.7812657140758568E-3</c:v>
                </c:pt>
                <c:pt idx="14">
                  <c:v>-1.7161708435244408E-2</c:v>
                </c:pt>
                <c:pt idx="15">
                  <c:v>-2.1772046966174251E-2</c:v>
                </c:pt>
                <c:pt idx="16">
                  <c:v>-6.5117951381259602E-3</c:v>
                </c:pt>
                <c:pt idx="17" formatCode="0.000000%">
                  <c:v>-3.9136920884414407E-3</c:v>
                </c:pt>
                <c:pt idx="18">
                  <c:v>-9.4055680963130179E-3</c:v>
                </c:pt>
                <c:pt idx="19">
                  <c:v>-0.14791274806988874</c:v>
                </c:pt>
                <c:pt idx="20">
                  <c:v>-0.24791485169215127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'LTG TRANS (Fig. 36-38)'!$N$33:$N$53</c15:f>
                <c15:dlblRangeCache>
                  <c:ptCount val="21"/>
                  <c:pt idx="0">
                    <c:v>AT</c:v>
                  </c:pt>
                  <c:pt idx="1">
                    <c:v>BE</c:v>
                  </c:pt>
                  <c:pt idx="2">
                    <c:v>BU</c:v>
                  </c:pt>
                  <c:pt idx="3">
                    <c:v>CZ</c:v>
                  </c:pt>
                  <c:pt idx="4">
                    <c:v>DK</c:v>
                  </c:pt>
                  <c:pt idx="5">
                    <c:v>FI</c:v>
                  </c:pt>
                  <c:pt idx="6">
                    <c:v>FR</c:v>
                  </c:pt>
                  <c:pt idx="7">
                    <c:v>DE</c:v>
                  </c:pt>
                  <c:pt idx="8">
                    <c:v>GR</c:v>
                  </c:pt>
                  <c:pt idx="9">
                    <c:v>HU</c:v>
                  </c:pt>
                  <c:pt idx="10">
                    <c:v>IE</c:v>
                  </c:pt>
                  <c:pt idx="11">
                    <c:v>IT</c:v>
                  </c:pt>
                  <c:pt idx="12">
                    <c:v>LI</c:v>
                  </c:pt>
                  <c:pt idx="13">
                    <c:v>LU</c:v>
                  </c:pt>
                  <c:pt idx="14">
                    <c:v>NL</c:v>
                  </c:pt>
                  <c:pt idx="15">
                    <c:v>NO</c:v>
                  </c:pt>
                  <c:pt idx="16">
                    <c:v>Other</c:v>
                  </c:pt>
                  <c:pt idx="17">
                    <c:v>PT</c:v>
                  </c:pt>
                  <c:pt idx="18">
                    <c:v>SK</c:v>
                  </c:pt>
                  <c:pt idx="19">
                    <c:v>ES</c:v>
                  </c:pt>
                  <c:pt idx="20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8F1-46AD-A93C-0C5340F89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752000"/>
        <c:axId val="418750464"/>
      </c:scatterChart>
      <c:valAx>
        <c:axId val="418752000"/>
        <c:scaling>
          <c:orientation val="minMax"/>
          <c:min val="-6.0000000000000012E-2"/>
        </c:scaling>
        <c:delete val="0"/>
        <c:axPos val="b"/>
        <c:numFmt formatCode="0%" sourceLinked="1"/>
        <c:majorTickMark val="out"/>
        <c:minorTickMark val="none"/>
        <c:tickLblPos val="high"/>
        <c:crossAx val="418750464"/>
        <c:crosses val="autoZero"/>
        <c:crossBetween val="midCat"/>
      </c:valAx>
      <c:valAx>
        <c:axId val="418750464"/>
        <c:scaling>
          <c:orientation val="minMax"/>
          <c:min val="-6.0000000000000012E-2"/>
        </c:scaling>
        <c:delete val="0"/>
        <c:axPos val="l"/>
        <c:majorGridlines/>
        <c:numFmt formatCode="0%" sourceLinked="1"/>
        <c:majorTickMark val="out"/>
        <c:minorTickMark val="none"/>
        <c:tickLblPos val="high"/>
        <c:crossAx val="418752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'Inv - CQS (Fig.40)'!$C$5</c:f>
              <c:strCache>
                <c:ptCount val="1"/>
                <c:pt idx="0">
                  <c:v>Blank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(Fig.40)'!$C$6:$C$36</c:f>
              <c:numCache>
                <c:formatCode>General</c:formatCode>
                <c:ptCount val="31"/>
                <c:pt idx="0">
                  <c:v>378624428.93000001</c:v>
                </c:pt>
                <c:pt idx="1">
                  <c:v>105582570.48999999</c:v>
                </c:pt>
                <c:pt idx="2">
                  <c:v>32360647.620000001</c:v>
                </c:pt>
                <c:pt idx="3">
                  <c:v>51146141.640000001</c:v>
                </c:pt>
                <c:pt idx="4">
                  <c:v>0</c:v>
                </c:pt>
                <c:pt idx="5">
                  <c:v>7036776288.6999998</c:v>
                </c:pt>
                <c:pt idx="6">
                  <c:v>6319915692.1000004</c:v>
                </c:pt>
                <c:pt idx="7">
                  <c:v>0</c:v>
                </c:pt>
                <c:pt idx="8">
                  <c:v>0</c:v>
                </c:pt>
                <c:pt idx="9">
                  <c:v>16528463.279999999</c:v>
                </c:pt>
                <c:pt idx="10">
                  <c:v>20304079288</c:v>
                </c:pt>
                <c:pt idx="11">
                  <c:v>100116.44</c:v>
                </c:pt>
                <c:pt idx="12">
                  <c:v>358934064.36000001</c:v>
                </c:pt>
                <c:pt idx="13">
                  <c:v>208402.91</c:v>
                </c:pt>
                <c:pt idx="14">
                  <c:v>430019702.29000002</c:v>
                </c:pt>
                <c:pt idx="15">
                  <c:v>8859221.9800000004</c:v>
                </c:pt>
                <c:pt idx="16">
                  <c:v>13945424583</c:v>
                </c:pt>
                <c:pt idx="17">
                  <c:v>85387194.530000001</c:v>
                </c:pt>
                <c:pt idx="18">
                  <c:v>0</c:v>
                </c:pt>
                <c:pt idx="19">
                  <c:v>1381028054.9000001</c:v>
                </c:pt>
                <c:pt idx="20">
                  <c:v>0</c:v>
                </c:pt>
                <c:pt idx="21">
                  <c:v>354867258.20999998</c:v>
                </c:pt>
                <c:pt idx="22">
                  <c:v>727710730.55999994</c:v>
                </c:pt>
                <c:pt idx="23">
                  <c:v>487706126.92000002</c:v>
                </c:pt>
                <c:pt idx="24">
                  <c:v>0</c:v>
                </c:pt>
                <c:pt idx="25">
                  <c:v>0</c:v>
                </c:pt>
                <c:pt idx="26">
                  <c:v>102708938.23999999</c:v>
                </c:pt>
                <c:pt idx="27">
                  <c:v>62918738.18</c:v>
                </c:pt>
                <c:pt idx="28">
                  <c:v>24306660.25</c:v>
                </c:pt>
                <c:pt idx="29">
                  <c:v>9902353.6400000006</c:v>
                </c:pt>
                <c:pt idx="30">
                  <c:v>872796951.92999995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3-4F5D-89C9-79D5BBB3F081}"/>
            </c:ext>
          </c:extLst>
        </c:ser>
        <c:ser>
          <c:idx val="1"/>
          <c:order val="1"/>
          <c:tx>
            <c:strRef>
              <c:f>'Inv - CQS (Fig.40)'!$D$5</c:f>
              <c:strCache>
                <c:ptCount val="1"/>
                <c:pt idx="0">
                  <c:v>CQS 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(Fig.40)'!$D$6:$D$36</c:f>
              <c:numCache>
                <c:formatCode>General</c:formatCode>
                <c:ptCount val="31"/>
                <c:pt idx="0">
                  <c:v>5297737482</c:v>
                </c:pt>
                <c:pt idx="1">
                  <c:v>9768579924.2000008</c:v>
                </c:pt>
                <c:pt idx="2">
                  <c:v>34840829.159999996</c:v>
                </c:pt>
                <c:pt idx="3">
                  <c:v>147565799.59</c:v>
                </c:pt>
                <c:pt idx="4">
                  <c:v>142287056.44999999</c:v>
                </c:pt>
                <c:pt idx="5">
                  <c:v>199043304505</c:v>
                </c:pt>
                <c:pt idx="6">
                  <c:v>29559153930</c:v>
                </c:pt>
                <c:pt idx="7">
                  <c:v>157936164.19</c:v>
                </c:pt>
                <c:pt idx="8">
                  <c:v>3923020757.5999999</c:v>
                </c:pt>
                <c:pt idx="9">
                  <c:v>2762113039.8000002</c:v>
                </c:pt>
                <c:pt idx="10">
                  <c:v>86158456095</c:v>
                </c:pt>
                <c:pt idx="11">
                  <c:v>944549130.97000003</c:v>
                </c:pt>
                <c:pt idx="12">
                  <c:v>55156820.590000004</c:v>
                </c:pt>
                <c:pt idx="13">
                  <c:v>14175229.74</c:v>
                </c:pt>
                <c:pt idx="14">
                  <c:v>6913276209.6000004</c:v>
                </c:pt>
                <c:pt idx="15">
                  <c:v>0</c:v>
                </c:pt>
                <c:pt idx="16">
                  <c:v>5200409929.1999998</c:v>
                </c:pt>
                <c:pt idx="17">
                  <c:v>715955306.23000002</c:v>
                </c:pt>
                <c:pt idx="18">
                  <c:v>56024240.75</c:v>
                </c:pt>
                <c:pt idx="19">
                  <c:v>3107094685.5</c:v>
                </c:pt>
                <c:pt idx="20">
                  <c:v>10816849.23</c:v>
                </c:pt>
                <c:pt idx="21">
                  <c:v>123034379.98999999</c:v>
                </c:pt>
                <c:pt idx="22">
                  <c:v>8861356376</c:v>
                </c:pt>
                <c:pt idx="23">
                  <c:v>16449413994</c:v>
                </c:pt>
                <c:pt idx="24">
                  <c:v>368119438.54000002</c:v>
                </c:pt>
                <c:pt idx="25">
                  <c:v>869287021.44000006</c:v>
                </c:pt>
                <c:pt idx="26">
                  <c:v>3266247.08</c:v>
                </c:pt>
                <c:pt idx="27">
                  <c:v>42995183836</c:v>
                </c:pt>
                <c:pt idx="28">
                  <c:v>404921106.06</c:v>
                </c:pt>
                <c:pt idx="29">
                  <c:v>109260791.09</c:v>
                </c:pt>
                <c:pt idx="30">
                  <c:v>13394552308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3-4F5D-89C9-79D5BBB3F081}"/>
            </c:ext>
          </c:extLst>
        </c:ser>
        <c:ser>
          <c:idx val="2"/>
          <c:order val="2"/>
          <c:tx>
            <c:strRef>
              <c:f>'Inv - CQS (Fig.40)'!$E$5</c:f>
              <c:strCache>
                <c:ptCount val="1"/>
                <c:pt idx="0">
                  <c:v>CQS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(Fig.40)'!$E$6:$E$36</c:f>
              <c:numCache>
                <c:formatCode>General</c:formatCode>
                <c:ptCount val="31"/>
                <c:pt idx="0">
                  <c:v>9466207498.3999996</c:v>
                </c:pt>
                <c:pt idx="1">
                  <c:v>51558407141</c:v>
                </c:pt>
                <c:pt idx="2">
                  <c:v>28906621.449999999</c:v>
                </c:pt>
                <c:pt idx="3">
                  <c:v>177006519.12</c:v>
                </c:pt>
                <c:pt idx="4">
                  <c:v>318760451.11000001</c:v>
                </c:pt>
                <c:pt idx="5">
                  <c:v>153939399653</c:v>
                </c:pt>
                <c:pt idx="6">
                  <c:v>1726972929.7</c:v>
                </c:pt>
                <c:pt idx="7">
                  <c:v>183462954.72999999</c:v>
                </c:pt>
                <c:pt idx="8">
                  <c:v>7913272564.1999998</c:v>
                </c:pt>
                <c:pt idx="9">
                  <c:v>3035324702.9000001</c:v>
                </c:pt>
                <c:pt idx="10">
                  <c:v>501890631067</c:v>
                </c:pt>
                <c:pt idx="11">
                  <c:v>1428880059.5</c:v>
                </c:pt>
                <c:pt idx="12">
                  <c:v>26483458.550000001</c:v>
                </c:pt>
                <c:pt idx="13">
                  <c:v>13173428.220000001</c:v>
                </c:pt>
                <c:pt idx="14">
                  <c:v>11851922734</c:v>
                </c:pt>
                <c:pt idx="15">
                  <c:v>0</c:v>
                </c:pt>
                <c:pt idx="16">
                  <c:v>14888023574</c:v>
                </c:pt>
                <c:pt idx="17">
                  <c:v>272069208.44</c:v>
                </c:pt>
                <c:pt idx="18">
                  <c:v>82494315.200000003</c:v>
                </c:pt>
                <c:pt idx="19">
                  <c:v>7398182807.3999996</c:v>
                </c:pt>
                <c:pt idx="20">
                  <c:v>13504932.77</c:v>
                </c:pt>
                <c:pt idx="21">
                  <c:v>131204921.59</c:v>
                </c:pt>
                <c:pt idx="22">
                  <c:v>5934436484.3999996</c:v>
                </c:pt>
                <c:pt idx="23">
                  <c:v>6066382152</c:v>
                </c:pt>
                <c:pt idx="24">
                  <c:v>50599820.82</c:v>
                </c:pt>
                <c:pt idx="25">
                  <c:v>2354863110</c:v>
                </c:pt>
                <c:pt idx="26">
                  <c:v>942236.4</c:v>
                </c:pt>
                <c:pt idx="27">
                  <c:v>3189088016.3000002</c:v>
                </c:pt>
                <c:pt idx="28">
                  <c:v>312149137.10000002</c:v>
                </c:pt>
                <c:pt idx="29">
                  <c:v>275596889.62</c:v>
                </c:pt>
                <c:pt idx="30">
                  <c:v>60298075992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3-4F5D-89C9-79D5BBB3F081}"/>
            </c:ext>
          </c:extLst>
        </c:ser>
        <c:ser>
          <c:idx val="3"/>
          <c:order val="3"/>
          <c:tx>
            <c:strRef>
              <c:f>'Inv - CQS (Fig.40)'!$F$5</c:f>
              <c:strCache>
                <c:ptCount val="1"/>
                <c:pt idx="0">
                  <c:v>CQS 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(Fig.40)'!$F$6:$F$36</c:f>
              <c:numCache>
                <c:formatCode>General</c:formatCode>
                <c:ptCount val="31"/>
                <c:pt idx="0">
                  <c:v>7788415342.5</c:v>
                </c:pt>
                <c:pt idx="1">
                  <c:v>15826134693</c:v>
                </c:pt>
                <c:pt idx="2">
                  <c:v>582679072.21000004</c:v>
                </c:pt>
                <c:pt idx="3">
                  <c:v>93884329.040000007</c:v>
                </c:pt>
                <c:pt idx="4">
                  <c:v>3698359109.5</c:v>
                </c:pt>
                <c:pt idx="5">
                  <c:v>83431661324</c:v>
                </c:pt>
                <c:pt idx="6">
                  <c:v>519551610.75999999</c:v>
                </c:pt>
                <c:pt idx="7">
                  <c:v>282644711.19</c:v>
                </c:pt>
                <c:pt idx="8">
                  <c:v>17026825090</c:v>
                </c:pt>
                <c:pt idx="9">
                  <c:v>2785771234.8000002</c:v>
                </c:pt>
                <c:pt idx="10">
                  <c:v>242142609193</c:v>
                </c:pt>
                <c:pt idx="11">
                  <c:v>979011632.66999996</c:v>
                </c:pt>
                <c:pt idx="12">
                  <c:v>83416381.420000002</c:v>
                </c:pt>
                <c:pt idx="13">
                  <c:v>36883452.659999996</c:v>
                </c:pt>
                <c:pt idx="14">
                  <c:v>10182534053</c:v>
                </c:pt>
                <c:pt idx="15">
                  <c:v>129576707.7</c:v>
                </c:pt>
                <c:pt idx="16">
                  <c:v>20573124128</c:v>
                </c:pt>
                <c:pt idx="17">
                  <c:v>290386989.19</c:v>
                </c:pt>
                <c:pt idx="18">
                  <c:v>248952731.77000001</c:v>
                </c:pt>
                <c:pt idx="19">
                  <c:v>6092112619.3000002</c:v>
                </c:pt>
                <c:pt idx="20">
                  <c:v>208991743.91</c:v>
                </c:pt>
                <c:pt idx="21">
                  <c:v>508873203.80000001</c:v>
                </c:pt>
                <c:pt idx="22">
                  <c:v>3413768545.5</c:v>
                </c:pt>
                <c:pt idx="23">
                  <c:v>11791711682</c:v>
                </c:pt>
                <c:pt idx="24">
                  <c:v>15603895760</c:v>
                </c:pt>
                <c:pt idx="25">
                  <c:v>3950999920.8000002</c:v>
                </c:pt>
                <c:pt idx="26">
                  <c:v>36741522.710000001</c:v>
                </c:pt>
                <c:pt idx="27">
                  <c:v>2946847170.8000002</c:v>
                </c:pt>
                <c:pt idx="28">
                  <c:v>1165975996.5999999</c:v>
                </c:pt>
                <c:pt idx="29">
                  <c:v>1693083960.2</c:v>
                </c:pt>
                <c:pt idx="30">
                  <c:v>28097571386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3-4F5D-89C9-79D5BBB3F081}"/>
            </c:ext>
          </c:extLst>
        </c:ser>
        <c:ser>
          <c:idx val="4"/>
          <c:order val="4"/>
          <c:tx>
            <c:strRef>
              <c:f>'Inv - CQS (Fig.40)'!$G$5</c:f>
              <c:strCache>
                <c:ptCount val="1"/>
                <c:pt idx="0">
                  <c:v>CQS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(Fig.40)'!$G$6:$G$36</c:f>
              <c:numCache>
                <c:formatCode>General</c:formatCode>
                <c:ptCount val="31"/>
                <c:pt idx="0">
                  <c:v>5001536468</c:v>
                </c:pt>
                <c:pt idx="1">
                  <c:v>17594972863</c:v>
                </c:pt>
                <c:pt idx="2">
                  <c:v>931492450.62</c:v>
                </c:pt>
                <c:pt idx="3">
                  <c:v>116566059.23999999</c:v>
                </c:pt>
                <c:pt idx="4">
                  <c:v>672245501.83000004</c:v>
                </c:pt>
                <c:pt idx="5">
                  <c:v>53955405375</c:v>
                </c:pt>
                <c:pt idx="6">
                  <c:v>2439368785.4000001</c:v>
                </c:pt>
                <c:pt idx="7">
                  <c:v>218907335.36000001</c:v>
                </c:pt>
                <c:pt idx="8">
                  <c:v>94445003487</c:v>
                </c:pt>
                <c:pt idx="9">
                  <c:v>3387408574.3000002</c:v>
                </c:pt>
                <c:pt idx="10">
                  <c:v>219552609536</c:v>
                </c:pt>
                <c:pt idx="11">
                  <c:v>1588279218.5999999</c:v>
                </c:pt>
                <c:pt idx="12">
                  <c:v>120814620.98999999</c:v>
                </c:pt>
                <c:pt idx="13">
                  <c:v>2540047740.1999998</c:v>
                </c:pt>
                <c:pt idx="14">
                  <c:v>6822174261.3999996</c:v>
                </c:pt>
                <c:pt idx="15">
                  <c:v>180743936.71000001</c:v>
                </c:pt>
                <c:pt idx="16">
                  <c:v>238519002394</c:v>
                </c:pt>
                <c:pt idx="17">
                  <c:v>247472869.05000001</c:v>
                </c:pt>
                <c:pt idx="18">
                  <c:v>136992414.99000001</c:v>
                </c:pt>
                <c:pt idx="19">
                  <c:v>5782203806.3999996</c:v>
                </c:pt>
                <c:pt idx="20">
                  <c:v>43829149</c:v>
                </c:pt>
                <c:pt idx="21">
                  <c:v>221725506.47</c:v>
                </c:pt>
                <c:pt idx="22">
                  <c:v>3292913187</c:v>
                </c:pt>
                <c:pt idx="23">
                  <c:v>3341948786</c:v>
                </c:pt>
                <c:pt idx="24">
                  <c:v>605612507.09000003</c:v>
                </c:pt>
                <c:pt idx="25">
                  <c:v>14114273557</c:v>
                </c:pt>
                <c:pt idx="26">
                  <c:v>1239755226.0999999</c:v>
                </c:pt>
                <c:pt idx="27">
                  <c:v>1808297683</c:v>
                </c:pt>
                <c:pt idx="28">
                  <c:v>1152908489.3</c:v>
                </c:pt>
                <c:pt idx="29">
                  <c:v>549474510.83000004</c:v>
                </c:pt>
                <c:pt idx="30">
                  <c:v>24145455138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3-4F5D-89C9-79D5BBB3F081}"/>
            </c:ext>
          </c:extLst>
        </c:ser>
        <c:ser>
          <c:idx val="5"/>
          <c:order val="5"/>
          <c:tx>
            <c:strRef>
              <c:f>'Inv - CQS (Fig.40)'!$H$5</c:f>
              <c:strCache>
                <c:ptCount val="1"/>
                <c:pt idx="0">
                  <c:v>CQS 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(Fig.40)'!$H$6:$H$36</c:f>
              <c:numCache>
                <c:formatCode>General</c:formatCode>
                <c:ptCount val="31"/>
                <c:pt idx="0">
                  <c:v>520367335.94999999</c:v>
                </c:pt>
                <c:pt idx="1">
                  <c:v>1044206797.4</c:v>
                </c:pt>
                <c:pt idx="2">
                  <c:v>53255553.549999997</c:v>
                </c:pt>
                <c:pt idx="3">
                  <c:v>119644653.16</c:v>
                </c:pt>
                <c:pt idx="4">
                  <c:v>58239107.869999997</c:v>
                </c:pt>
                <c:pt idx="5">
                  <c:v>3109332742.1999998</c:v>
                </c:pt>
                <c:pt idx="6">
                  <c:v>113168688.56</c:v>
                </c:pt>
                <c:pt idx="7">
                  <c:v>7602750.5700000003</c:v>
                </c:pt>
                <c:pt idx="8">
                  <c:v>2457311762.3000002</c:v>
                </c:pt>
                <c:pt idx="9">
                  <c:v>378225165.94</c:v>
                </c:pt>
                <c:pt idx="10">
                  <c:v>13008298527</c:v>
                </c:pt>
                <c:pt idx="11">
                  <c:v>184530460.59999999</c:v>
                </c:pt>
                <c:pt idx="12">
                  <c:v>1581194544.5999999</c:v>
                </c:pt>
                <c:pt idx="13">
                  <c:v>51714420.560000002</c:v>
                </c:pt>
                <c:pt idx="14">
                  <c:v>298144466.44999999</c:v>
                </c:pt>
                <c:pt idx="15">
                  <c:v>34739593.310000002</c:v>
                </c:pt>
                <c:pt idx="16">
                  <c:v>6866998887.8000002</c:v>
                </c:pt>
                <c:pt idx="17">
                  <c:v>10701096.5</c:v>
                </c:pt>
                <c:pt idx="18">
                  <c:v>15840012.82</c:v>
                </c:pt>
                <c:pt idx="19">
                  <c:v>244801063.53999999</c:v>
                </c:pt>
                <c:pt idx="20">
                  <c:v>5324562.2</c:v>
                </c:pt>
                <c:pt idx="21">
                  <c:v>13882828.390000001</c:v>
                </c:pt>
                <c:pt idx="22">
                  <c:v>404071050</c:v>
                </c:pt>
                <c:pt idx="23">
                  <c:v>118018385.09</c:v>
                </c:pt>
                <c:pt idx="24">
                  <c:v>199663532.86000001</c:v>
                </c:pt>
                <c:pt idx="25">
                  <c:v>6045497701.3999996</c:v>
                </c:pt>
                <c:pt idx="26">
                  <c:v>14990.3</c:v>
                </c:pt>
                <c:pt idx="27">
                  <c:v>172649788.56</c:v>
                </c:pt>
                <c:pt idx="28">
                  <c:v>198396074.12</c:v>
                </c:pt>
                <c:pt idx="29">
                  <c:v>16459966.970000001</c:v>
                </c:pt>
                <c:pt idx="30">
                  <c:v>2865803720.5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E3-4F5D-89C9-79D5BBB3F081}"/>
            </c:ext>
          </c:extLst>
        </c:ser>
        <c:ser>
          <c:idx val="6"/>
          <c:order val="6"/>
          <c:tx>
            <c:strRef>
              <c:f>'Inv - CQS (Fig.40)'!$I$5</c:f>
              <c:strCache>
                <c:ptCount val="1"/>
                <c:pt idx="0">
                  <c:v>CQS 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(Fig.40)'!$I$6:$I$36</c:f>
              <c:numCache>
                <c:formatCode>General</c:formatCode>
                <c:ptCount val="31"/>
                <c:pt idx="0">
                  <c:v>88376822.329999998</c:v>
                </c:pt>
                <c:pt idx="1">
                  <c:v>59463138.229999997</c:v>
                </c:pt>
                <c:pt idx="2">
                  <c:v>2091491.91</c:v>
                </c:pt>
                <c:pt idx="3">
                  <c:v>21439232.649999999</c:v>
                </c:pt>
                <c:pt idx="4">
                  <c:v>0</c:v>
                </c:pt>
                <c:pt idx="5">
                  <c:v>454564643.35000002</c:v>
                </c:pt>
                <c:pt idx="6">
                  <c:v>189876720.13999999</c:v>
                </c:pt>
                <c:pt idx="7">
                  <c:v>482</c:v>
                </c:pt>
                <c:pt idx="8">
                  <c:v>175492539.41999999</c:v>
                </c:pt>
                <c:pt idx="9">
                  <c:v>150665754.31</c:v>
                </c:pt>
                <c:pt idx="10">
                  <c:v>794400520</c:v>
                </c:pt>
                <c:pt idx="11">
                  <c:v>1732544273</c:v>
                </c:pt>
                <c:pt idx="12">
                  <c:v>285140.40999999997</c:v>
                </c:pt>
                <c:pt idx="13">
                  <c:v>997.9</c:v>
                </c:pt>
                <c:pt idx="14">
                  <c:v>119613402.26000001</c:v>
                </c:pt>
                <c:pt idx="15">
                  <c:v>0</c:v>
                </c:pt>
                <c:pt idx="16">
                  <c:v>524645761.99000001</c:v>
                </c:pt>
                <c:pt idx="17">
                  <c:v>411732.87</c:v>
                </c:pt>
                <c:pt idx="18">
                  <c:v>0</c:v>
                </c:pt>
                <c:pt idx="19">
                  <c:v>7257600.9500000002</c:v>
                </c:pt>
                <c:pt idx="20">
                  <c:v>0</c:v>
                </c:pt>
                <c:pt idx="21">
                  <c:v>2974233.74</c:v>
                </c:pt>
                <c:pt idx="22">
                  <c:v>235933893.27000001</c:v>
                </c:pt>
                <c:pt idx="23">
                  <c:v>422902.94</c:v>
                </c:pt>
                <c:pt idx="24">
                  <c:v>69689530.579999998</c:v>
                </c:pt>
                <c:pt idx="25">
                  <c:v>122316263.18000001</c:v>
                </c:pt>
                <c:pt idx="26">
                  <c:v>0</c:v>
                </c:pt>
                <c:pt idx="27">
                  <c:v>12560044.609999999</c:v>
                </c:pt>
                <c:pt idx="28">
                  <c:v>8558413.3300000001</c:v>
                </c:pt>
                <c:pt idx="29">
                  <c:v>0</c:v>
                </c:pt>
                <c:pt idx="30">
                  <c:v>267591631.77000001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E3-4F5D-89C9-79D5BBB3F081}"/>
            </c:ext>
          </c:extLst>
        </c:ser>
        <c:ser>
          <c:idx val="7"/>
          <c:order val="7"/>
          <c:tx>
            <c:strRef>
              <c:f>'Inv - CQS (Fig.40)'!$J$5</c:f>
              <c:strCache>
                <c:ptCount val="1"/>
                <c:pt idx="0">
                  <c:v>CQS 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(Fig.40)'!$J$6:$J$36</c:f>
              <c:numCache>
                <c:formatCode>General</c:formatCode>
                <c:ptCount val="31"/>
                <c:pt idx="0">
                  <c:v>32745027.02</c:v>
                </c:pt>
                <c:pt idx="1">
                  <c:v>12421737.949999999</c:v>
                </c:pt>
                <c:pt idx="2">
                  <c:v>154137.28</c:v>
                </c:pt>
                <c:pt idx="3">
                  <c:v>6534331.7599999998</c:v>
                </c:pt>
                <c:pt idx="4">
                  <c:v>0</c:v>
                </c:pt>
                <c:pt idx="5">
                  <c:v>346598358.75999999</c:v>
                </c:pt>
                <c:pt idx="6">
                  <c:v>13894236.689999999</c:v>
                </c:pt>
                <c:pt idx="7">
                  <c:v>4163.13</c:v>
                </c:pt>
                <c:pt idx="8">
                  <c:v>15077774.34</c:v>
                </c:pt>
                <c:pt idx="9">
                  <c:v>13633381.57</c:v>
                </c:pt>
                <c:pt idx="10">
                  <c:v>2577093113.0999999</c:v>
                </c:pt>
                <c:pt idx="11">
                  <c:v>2079927397.2</c:v>
                </c:pt>
                <c:pt idx="12">
                  <c:v>110450.63</c:v>
                </c:pt>
                <c:pt idx="13">
                  <c:v>529797.46</c:v>
                </c:pt>
                <c:pt idx="14">
                  <c:v>7042244.46</c:v>
                </c:pt>
                <c:pt idx="15">
                  <c:v>0</c:v>
                </c:pt>
                <c:pt idx="16">
                  <c:v>320465881.56</c:v>
                </c:pt>
                <c:pt idx="17">
                  <c:v>0</c:v>
                </c:pt>
                <c:pt idx="18">
                  <c:v>0</c:v>
                </c:pt>
                <c:pt idx="19">
                  <c:v>95.6</c:v>
                </c:pt>
                <c:pt idx="20">
                  <c:v>0</c:v>
                </c:pt>
                <c:pt idx="21">
                  <c:v>0</c:v>
                </c:pt>
                <c:pt idx="22">
                  <c:v>46600071.600000001</c:v>
                </c:pt>
                <c:pt idx="23">
                  <c:v>802302.59</c:v>
                </c:pt>
                <c:pt idx="24">
                  <c:v>0</c:v>
                </c:pt>
                <c:pt idx="25">
                  <c:v>51539327.969999999</c:v>
                </c:pt>
                <c:pt idx="26">
                  <c:v>0</c:v>
                </c:pt>
                <c:pt idx="27">
                  <c:v>3243457.15</c:v>
                </c:pt>
                <c:pt idx="28">
                  <c:v>0</c:v>
                </c:pt>
                <c:pt idx="29">
                  <c:v>0</c:v>
                </c:pt>
                <c:pt idx="30">
                  <c:v>71892618.370000005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E3-4F5D-89C9-79D5BBB3F081}"/>
            </c:ext>
          </c:extLst>
        </c:ser>
        <c:ser>
          <c:idx val="8"/>
          <c:order val="8"/>
          <c:tx>
            <c:strRef>
              <c:f>'Inv - CQS (Fig.40)'!$K$5</c:f>
              <c:strCache>
                <c:ptCount val="1"/>
                <c:pt idx="0">
                  <c:v>No Rating Available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'Inv - CQS (Fig.40)'!$B$6:$B$36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'Inv - CQS (Fig.40)'!$K$6:$K$36</c:f>
              <c:numCache>
                <c:formatCode>General</c:formatCode>
                <c:ptCount val="31"/>
                <c:pt idx="0">
                  <c:v>1943629129.5999999</c:v>
                </c:pt>
                <c:pt idx="1">
                  <c:v>6712111693.6999998</c:v>
                </c:pt>
                <c:pt idx="2">
                  <c:v>162339141.09999999</c:v>
                </c:pt>
                <c:pt idx="3">
                  <c:v>72516842.489999995</c:v>
                </c:pt>
                <c:pt idx="4">
                  <c:v>173311110.75</c:v>
                </c:pt>
                <c:pt idx="5">
                  <c:v>43638157945</c:v>
                </c:pt>
                <c:pt idx="6">
                  <c:v>2851343863.5</c:v>
                </c:pt>
                <c:pt idx="7">
                  <c:v>50065010.630000003</c:v>
                </c:pt>
                <c:pt idx="8">
                  <c:v>5869526047.3999996</c:v>
                </c:pt>
                <c:pt idx="9">
                  <c:v>1866844238.2</c:v>
                </c:pt>
                <c:pt idx="10">
                  <c:v>94094445304</c:v>
                </c:pt>
                <c:pt idx="11">
                  <c:v>196204447.24000001</c:v>
                </c:pt>
                <c:pt idx="12">
                  <c:v>827085024.00999999</c:v>
                </c:pt>
                <c:pt idx="13">
                  <c:v>83065887.140000001</c:v>
                </c:pt>
                <c:pt idx="14">
                  <c:v>808683565.60000002</c:v>
                </c:pt>
                <c:pt idx="15">
                  <c:v>84219093.469999999</c:v>
                </c:pt>
                <c:pt idx="16">
                  <c:v>2944054383.8000002</c:v>
                </c:pt>
                <c:pt idx="17">
                  <c:v>48298458.049999997</c:v>
                </c:pt>
                <c:pt idx="18">
                  <c:v>26634364.620000001</c:v>
                </c:pt>
                <c:pt idx="19">
                  <c:v>2850733934.8000002</c:v>
                </c:pt>
                <c:pt idx="20">
                  <c:v>22500</c:v>
                </c:pt>
                <c:pt idx="21">
                  <c:v>166204542.69</c:v>
                </c:pt>
                <c:pt idx="22">
                  <c:v>332013239.44999999</c:v>
                </c:pt>
                <c:pt idx="23">
                  <c:v>12508035085</c:v>
                </c:pt>
                <c:pt idx="24">
                  <c:v>606413931.08000004</c:v>
                </c:pt>
                <c:pt idx="25">
                  <c:v>1914401763.7</c:v>
                </c:pt>
                <c:pt idx="26">
                  <c:v>24631226.539999999</c:v>
                </c:pt>
                <c:pt idx="27">
                  <c:v>8786238497.6000004</c:v>
                </c:pt>
                <c:pt idx="28">
                  <c:v>111397464.83</c:v>
                </c:pt>
                <c:pt idx="29">
                  <c:v>119703754.48</c:v>
                </c:pt>
                <c:pt idx="30">
                  <c:v>11199450079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E3-4F5D-89C9-79D5BBB3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881472"/>
        <c:axId val="283883008"/>
      </c:barChart>
      <c:catAx>
        <c:axId val="28388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883008"/>
        <c:crosses val="autoZero"/>
        <c:auto val="1"/>
        <c:lblAlgn val="ctr"/>
        <c:lblOffset val="100"/>
        <c:noMultiLvlLbl val="0"/>
      </c:catAx>
      <c:valAx>
        <c:axId val="28388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8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1"/>
          <c:y val="0.22322878787878786"/>
          <c:w val="0.86898036119468802"/>
          <c:h val="0.51273192376142229"/>
        </c:manualLayout>
      </c:layout>
      <c:lineChart>
        <c:grouping val="standard"/>
        <c:varyColors val="0"/>
        <c:ser>
          <c:idx val="0"/>
          <c:order val="0"/>
          <c:tx>
            <c:v>25%</c:v>
          </c:tx>
          <c:spPr>
            <a:ln>
              <a:noFill/>
            </a:ln>
          </c:spPr>
          <c:marker>
            <c:symbol val="none"/>
          </c:marker>
          <c:cat>
            <c:strRef>
              <c:f>'Life (Fig.1-9)'!$M$95:$M$100</c:f>
              <c:strCache>
                <c:ptCount val="6"/>
                <c:pt idx="0">
                  <c:v>Annuities, health</c:v>
                </c:pt>
                <c:pt idx="1">
                  <c:v>Annuities, non-health</c:v>
                </c:pt>
                <c:pt idx="2">
                  <c:v>Health Ins</c:v>
                </c:pt>
                <c:pt idx="3">
                  <c:v>IL &amp; UL</c:v>
                </c:pt>
                <c:pt idx="4">
                  <c:v>Ins with PP</c:v>
                </c:pt>
                <c:pt idx="5">
                  <c:v>Other life</c:v>
                </c:pt>
              </c:strCache>
            </c:strRef>
          </c:cat>
          <c:val>
            <c:numRef>
              <c:f>'Life (Fig.1-9)'!$O$95:$O$100</c:f>
              <c:numCache>
                <c:formatCode>General</c:formatCode>
                <c:ptCount val="6"/>
                <c:pt idx="0">
                  <c:v>2.2802300000000001E-2</c:v>
                </c:pt>
                <c:pt idx="1">
                  <c:v>2.57977E-2</c:v>
                </c:pt>
                <c:pt idx="2">
                  <c:v>3.9316999999999998E-3</c:v>
                </c:pt>
                <c:pt idx="3">
                  <c:v>0</c:v>
                </c:pt>
                <c:pt idx="4">
                  <c:v>2.0076800000000001E-4</c:v>
                </c:pt>
                <c:pt idx="5">
                  <c:v>1.20249E-2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B-456D-8004-67ABE8201460}"/>
            </c:ext>
          </c:extLst>
        </c:ser>
        <c:ser>
          <c:idx val="1"/>
          <c:order val="1"/>
          <c:tx>
            <c:v>50%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</a:ln>
            </c:spPr>
          </c:marker>
          <c:cat>
            <c:strRef>
              <c:f>'Life (Fig.1-9)'!$M$95:$M$100</c:f>
              <c:strCache>
                <c:ptCount val="6"/>
                <c:pt idx="0">
                  <c:v>Annuities, health</c:v>
                </c:pt>
                <c:pt idx="1">
                  <c:v>Annuities, non-health</c:v>
                </c:pt>
                <c:pt idx="2">
                  <c:v>Health Ins</c:v>
                </c:pt>
                <c:pt idx="3">
                  <c:v>IL &amp; UL</c:v>
                </c:pt>
                <c:pt idx="4">
                  <c:v>Ins with PP</c:v>
                </c:pt>
                <c:pt idx="5">
                  <c:v>Other life</c:v>
                </c:pt>
              </c:strCache>
            </c:strRef>
          </c:cat>
          <c:val>
            <c:numRef>
              <c:f>'Life (Fig.1-9)'!$P$95:$P$100</c:f>
              <c:numCache>
                <c:formatCode>General</c:formatCode>
                <c:ptCount val="6"/>
                <c:pt idx="0">
                  <c:v>0.36952940000000001</c:v>
                </c:pt>
                <c:pt idx="1">
                  <c:v>0.20999950000000001</c:v>
                </c:pt>
                <c:pt idx="2">
                  <c:v>7.8180100000000002E-2</c:v>
                </c:pt>
                <c:pt idx="3">
                  <c:v>6.4275000000000004E-5</c:v>
                </c:pt>
                <c:pt idx="4">
                  <c:v>6.6839000000000004E-3</c:v>
                </c:pt>
                <c:pt idx="5">
                  <c:v>8.5980600000000004E-2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B-456D-8004-67ABE8201460}"/>
            </c:ext>
          </c:extLst>
        </c:ser>
        <c:ser>
          <c:idx val="2"/>
          <c:order val="2"/>
          <c:tx>
            <c:v>75%</c:v>
          </c:tx>
          <c:spPr>
            <a:ln>
              <a:noFill/>
            </a:ln>
          </c:spPr>
          <c:marker>
            <c:symbol val="none"/>
          </c:marker>
          <c:cat>
            <c:strRef>
              <c:f>'Life (Fig.1-9)'!$M$95:$M$100</c:f>
              <c:strCache>
                <c:ptCount val="6"/>
                <c:pt idx="0">
                  <c:v>Annuities, health</c:v>
                </c:pt>
                <c:pt idx="1">
                  <c:v>Annuities, non-health</c:v>
                </c:pt>
                <c:pt idx="2">
                  <c:v>Health Ins</c:v>
                </c:pt>
                <c:pt idx="3">
                  <c:v>IL &amp; UL</c:v>
                </c:pt>
                <c:pt idx="4">
                  <c:v>Ins with PP</c:v>
                </c:pt>
                <c:pt idx="5">
                  <c:v>Other life</c:v>
                </c:pt>
              </c:strCache>
            </c:strRef>
          </c:cat>
          <c:val>
            <c:numRef>
              <c:f>'Life (Fig.1-9)'!$Q$95:$Q$100</c:f>
              <c:numCache>
                <c:formatCode>General</c:formatCode>
                <c:ptCount val="6"/>
                <c:pt idx="0">
                  <c:v>0.61943250000000005</c:v>
                </c:pt>
                <c:pt idx="1">
                  <c:v>1</c:v>
                </c:pt>
                <c:pt idx="2">
                  <c:v>0.31035780000000002</c:v>
                </c:pt>
                <c:pt idx="3">
                  <c:v>5.6198000000000003E-3</c:v>
                </c:pt>
                <c:pt idx="4">
                  <c:v>4.1682499999999997E-2</c:v>
                </c:pt>
                <c:pt idx="5">
                  <c:v>0.33115280000000002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B-456D-8004-67ABE820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1">
                  <a:lumMod val="60000"/>
                  <a:lumOff val="40000"/>
                  <a:alpha val="42000"/>
                </a:schemeClr>
              </a:solidFill>
              <a:ln>
                <a:noFill/>
              </a:ln>
            </c:spPr>
          </c:upBars>
          <c:downBars/>
        </c:upDownBars>
        <c:smooth val="0"/>
        <c:axId val="274932864"/>
        <c:axId val="274934400"/>
      </c:lineChart>
      <c:catAx>
        <c:axId val="2749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4934400"/>
        <c:crosses val="autoZero"/>
        <c:auto val="1"/>
        <c:lblAlgn val="ctr"/>
        <c:lblOffset val="100"/>
        <c:noMultiLvlLbl val="0"/>
      </c:catAx>
      <c:valAx>
        <c:axId val="274934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7493286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 Undertakings</c:v>
          </c:tx>
          <c:invertIfNegative val="0"/>
          <c:cat>
            <c:strRef>
              <c:f>'Life (Fig.1-9)'!$M$5:$M$35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(Fig.1-9)'!$Q$5:$Q$35</c:f>
              <c:numCache>
                <c:formatCode>0%</c:formatCode>
                <c:ptCount val="31"/>
                <c:pt idx="0">
                  <c:v>0.5</c:v>
                </c:pt>
                <c:pt idx="1">
                  <c:v>0.43</c:v>
                </c:pt>
                <c:pt idx="2">
                  <c:v>0.61</c:v>
                </c:pt>
                <c:pt idx="3">
                  <c:v>0.67</c:v>
                </c:pt>
                <c:pt idx="4">
                  <c:v>0.45</c:v>
                </c:pt>
                <c:pt idx="5">
                  <c:v>0.25</c:v>
                </c:pt>
                <c:pt idx="6">
                  <c:v>0.43</c:v>
                </c:pt>
                <c:pt idx="7">
                  <c:v>1</c:v>
                </c:pt>
                <c:pt idx="8">
                  <c:v>0.44</c:v>
                </c:pt>
                <c:pt idx="9">
                  <c:v>0.73</c:v>
                </c:pt>
                <c:pt idx="10">
                  <c:v>0.34</c:v>
                </c:pt>
                <c:pt idx="11">
                  <c:v>0.64</c:v>
                </c:pt>
                <c:pt idx="12">
                  <c:v>0.45</c:v>
                </c:pt>
                <c:pt idx="13">
                  <c:v>0.45</c:v>
                </c:pt>
                <c:pt idx="14">
                  <c:v>0.4</c:v>
                </c:pt>
                <c:pt idx="15">
                  <c:v>0.89</c:v>
                </c:pt>
                <c:pt idx="16">
                  <c:v>0.38</c:v>
                </c:pt>
                <c:pt idx="17">
                  <c:v>0.47</c:v>
                </c:pt>
                <c:pt idx="18">
                  <c:v>0.87</c:v>
                </c:pt>
                <c:pt idx="19">
                  <c:v>0.37</c:v>
                </c:pt>
                <c:pt idx="20">
                  <c:v>1</c:v>
                </c:pt>
                <c:pt idx="21">
                  <c:v>0.86</c:v>
                </c:pt>
                <c:pt idx="22">
                  <c:v>0.4</c:v>
                </c:pt>
                <c:pt idx="23">
                  <c:v>0.68</c:v>
                </c:pt>
                <c:pt idx="24">
                  <c:v>0.52</c:v>
                </c:pt>
                <c:pt idx="25">
                  <c:v>0.69</c:v>
                </c:pt>
                <c:pt idx="26">
                  <c:v>0.64</c:v>
                </c:pt>
                <c:pt idx="27">
                  <c:v>0.39</c:v>
                </c:pt>
                <c:pt idx="28">
                  <c:v>0.57999999999999996</c:v>
                </c:pt>
                <c:pt idx="29">
                  <c:v>0.56000000000000005</c:v>
                </c:pt>
                <c:pt idx="30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A3-A73B-9B6ECEF43F3B}"/>
            </c:ext>
          </c:extLst>
        </c:ser>
        <c:ser>
          <c:idx val="1"/>
          <c:order val="1"/>
          <c:tx>
            <c:v>5 Undertakings</c:v>
          </c:tx>
          <c:invertIfNegative val="0"/>
          <c:cat>
            <c:strRef>
              <c:f>'Life (Fig.1-9)'!$M$5:$M$35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(Fig.1-9)'!$R$5:$R$35</c:f>
              <c:numCache>
                <c:formatCode>0%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0.22</c:v>
                </c:pt>
                <c:pt idx="3">
                  <c:v>0.17</c:v>
                </c:pt>
                <c:pt idx="4">
                  <c:v>0.25</c:v>
                </c:pt>
                <c:pt idx="5">
                  <c:v>7.0000000000000007E-2</c:v>
                </c:pt>
                <c:pt idx="6">
                  <c:v>0.13</c:v>
                </c:pt>
                <c:pt idx="7">
                  <c:v>0</c:v>
                </c:pt>
                <c:pt idx="8">
                  <c:v>0.09</c:v>
                </c:pt>
                <c:pt idx="9">
                  <c:v>0.15</c:v>
                </c:pt>
                <c:pt idx="10">
                  <c:v>0.13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0.13</c:v>
                </c:pt>
                <c:pt idx="15">
                  <c:v>0.11</c:v>
                </c:pt>
                <c:pt idx="16">
                  <c:v>0.1</c:v>
                </c:pt>
                <c:pt idx="17">
                  <c:v>0.15</c:v>
                </c:pt>
                <c:pt idx="18">
                  <c:v>0.13</c:v>
                </c:pt>
                <c:pt idx="19">
                  <c:v>0.13</c:v>
                </c:pt>
                <c:pt idx="20">
                  <c:v>0</c:v>
                </c:pt>
                <c:pt idx="21">
                  <c:v>7.0000000000000007E-2</c:v>
                </c:pt>
                <c:pt idx="22">
                  <c:v>0.19</c:v>
                </c:pt>
                <c:pt idx="23">
                  <c:v>0.17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0.2</c:v>
                </c:pt>
                <c:pt idx="29">
                  <c:v>0.19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A3-A73B-9B6ECEF43F3B}"/>
            </c:ext>
          </c:extLst>
        </c:ser>
        <c:ser>
          <c:idx val="2"/>
          <c:order val="2"/>
          <c:tx>
            <c:v>10 Undertakings</c:v>
          </c:tx>
          <c:invertIfNegative val="0"/>
          <c:cat>
            <c:strRef>
              <c:f>'Life (Fig.1-9)'!$M$5:$M$35</c:f>
              <c:strCache>
                <c:ptCount val="31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FI</c:v>
                </c:pt>
                <c:pt idx="10">
                  <c:v>FR</c:v>
                </c:pt>
                <c:pt idx="11">
                  <c:v>GR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LI</c:v>
                </c:pt>
                <c:pt idx="18">
                  <c:v>LT</c:v>
                </c:pt>
                <c:pt idx="19">
                  <c:v>LU</c:v>
                </c:pt>
                <c:pt idx="20">
                  <c:v>LV</c:v>
                </c:pt>
                <c:pt idx="21">
                  <c:v>MT</c:v>
                </c:pt>
                <c:pt idx="22">
                  <c:v>NL</c:v>
                </c:pt>
                <c:pt idx="23">
                  <c:v>NO</c:v>
                </c:pt>
                <c:pt idx="24">
                  <c:v>PL</c:v>
                </c:pt>
                <c:pt idx="25">
                  <c:v>PT</c:v>
                </c:pt>
                <c:pt idx="26">
                  <c:v>RO</c:v>
                </c:pt>
                <c:pt idx="27">
                  <c:v>SE</c:v>
                </c:pt>
                <c:pt idx="28">
                  <c:v>SI</c:v>
                </c:pt>
                <c:pt idx="29">
                  <c:v>SK</c:v>
                </c:pt>
                <c:pt idx="30">
                  <c:v>UK</c:v>
                </c:pt>
              </c:strCache>
            </c:strRef>
          </c:cat>
          <c:val>
            <c:numRef>
              <c:f>'Life (Fig.1-9)'!$S$5:$S$35</c:f>
              <c:numCache>
                <c:formatCode>0%</c:formatCode>
                <c:ptCount val="31"/>
                <c:pt idx="0">
                  <c:v>0.19</c:v>
                </c:pt>
                <c:pt idx="1">
                  <c:v>0.26</c:v>
                </c:pt>
                <c:pt idx="2">
                  <c:v>0.17</c:v>
                </c:pt>
                <c:pt idx="3">
                  <c:v>0.16</c:v>
                </c:pt>
                <c:pt idx="4">
                  <c:v>0.24</c:v>
                </c:pt>
                <c:pt idx="5">
                  <c:v>0.14000000000000001</c:v>
                </c:pt>
                <c:pt idx="6">
                  <c:v>0.23</c:v>
                </c:pt>
                <c:pt idx="7">
                  <c:v>0</c:v>
                </c:pt>
                <c:pt idx="8">
                  <c:v>0.14000000000000001</c:v>
                </c:pt>
                <c:pt idx="9">
                  <c:v>0.12</c:v>
                </c:pt>
                <c:pt idx="10">
                  <c:v>0.2</c:v>
                </c:pt>
                <c:pt idx="11">
                  <c:v>0.14000000000000001</c:v>
                </c:pt>
                <c:pt idx="12">
                  <c:v>0.32</c:v>
                </c:pt>
                <c:pt idx="13">
                  <c:v>0.24</c:v>
                </c:pt>
                <c:pt idx="14">
                  <c:v>0.17</c:v>
                </c:pt>
                <c:pt idx="15">
                  <c:v>0</c:v>
                </c:pt>
                <c:pt idx="16">
                  <c:v>0.19</c:v>
                </c:pt>
                <c:pt idx="17">
                  <c:v>0.25</c:v>
                </c:pt>
                <c:pt idx="18">
                  <c:v>0</c:v>
                </c:pt>
                <c:pt idx="19">
                  <c:v>0.28000000000000003</c:v>
                </c:pt>
                <c:pt idx="20">
                  <c:v>0</c:v>
                </c:pt>
                <c:pt idx="21">
                  <c:v>0.06</c:v>
                </c:pt>
                <c:pt idx="22">
                  <c:v>0.2</c:v>
                </c:pt>
                <c:pt idx="23">
                  <c:v>0.12</c:v>
                </c:pt>
                <c:pt idx="24">
                  <c:v>0.18</c:v>
                </c:pt>
                <c:pt idx="25">
                  <c:v>0.1</c:v>
                </c:pt>
                <c:pt idx="26">
                  <c:v>0.19</c:v>
                </c:pt>
                <c:pt idx="27">
                  <c:v>0.33</c:v>
                </c:pt>
                <c:pt idx="28">
                  <c:v>0.23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9A3-A73B-9B6ECEF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4971264"/>
        <c:axId val="274985344"/>
      </c:barChart>
      <c:catAx>
        <c:axId val="27497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4985344"/>
        <c:crosses val="autoZero"/>
        <c:auto val="1"/>
        <c:lblAlgn val="ctr"/>
        <c:lblOffset val="100"/>
        <c:noMultiLvlLbl val="0"/>
      </c:catAx>
      <c:valAx>
        <c:axId val="2749853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4971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'Life (Fig.1-9)'!$O$48:$O$49</c:f>
              <c:strCache>
                <c:ptCount val="2"/>
                <c:pt idx="0">
                  <c:v>Analysis Variable : Life_PREM_GROWTH</c:v>
                </c:pt>
                <c:pt idx="1">
                  <c:v>Mean</c:v>
                </c:pt>
              </c:strCache>
            </c:strRef>
          </c:tx>
          <c:invertIfNegative val="0"/>
          <c:cat>
            <c:strRef>
              <c:f>'Life (Fig.1-9)'!$M$50:$M$79</c:f>
              <c:strCache>
                <c:ptCount val="30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FI</c:v>
                </c:pt>
                <c:pt idx="9">
                  <c:v>FR</c:v>
                </c:pt>
                <c:pt idx="10">
                  <c:v>GR</c:v>
                </c:pt>
                <c:pt idx="11">
                  <c:v>HR</c:v>
                </c:pt>
                <c:pt idx="12">
                  <c:v>HU</c:v>
                </c:pt>
                <c:pt idx="13">
                  <c:v>IE</c:v>
                </c:pt>
                <c:pt idx="14">
                  <c:v>IS</c:v>
                </c:pt>
                <c:pt idx="15">
                  <c:v>IT</c:v>
                </c:pt>
                <c:pt idx="16">
                  <c:v>LI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  <c:pt idx="29">
                  <c:v>UK</c:v>
                </c:pt>
              </c:strCache>
            </c:strRef>
          </c:cat>
          <c:val>
            <c:numRef>
              <c:f>'Life (Fig.1-9)'!$N$50:$N$79</c:f>
              <c:numCache>
                <c:formatCode>0%</c:formatCode>
                <c:ptCount val="30"/>
                <c:pt idx="0">
                  <c:v>-6.6061000000000002E-3</c:v>
                </c:pt>
                <c:pt idx="1">
                  <c:v>1.1284799999999999E-2</c:v>
                </c:pt>
                <c:pt idx="2">
                  <c:v>-2.7035799999999999E-2</c:v>
                </c:pt>
                <c:pt idx="3">
                  <c:v>0.20335490000000001</c:v>
                </c:pt>
                <c:pt idx="4">
                  <c:v>-3.0939999999999999E-2</c:v>
                </c:pt>
                <c:pt idx="5">
                  <c:v>-2.8582900000000001E-2</c:v>
                </c:pt>
                <c:pt idx="6">
                  <c:v>8.4976300000000005E-2</c:v>
                </c:pt>
                <c:pt idx="7">
                  <c:v>7.7116400000000002E-2</c:v>
                </c:pt>
                <c:pt idx="8">
                  <c:v>2.4742400000000001E-2</c:v>
                </c:pt>
                <c:pt idx="9">
                  <c:v>3.0591E-2</c:v>
                </c:pt>
                <c:pt idx="10">
                  <c:v>7.4313000000000001E-3</c:v>
                </c:pt>
                <c:pt idx="11">
                  <c:v>-4.2047399999999999E-2</c:v>
                </c:pt>
                <c:pt idx="12">
                  <c:v>7.4520799999999998E-2</c:v>
                </c:pt>
                <c:pt idx="13">
                  <c:v>5.4034400000000003E-2</c:v>
                </c:pt>
                <c:pt idx="14">
                  <c:v>0.1912597</c:v>
                </c:pt>
                <c:pt idx="15">
                  <c:v>-5.7764200000000002E-2</c:v>
                </c:pt>
                <c:pt idx="16">
                  <c:v>8.3253800000000003E-2</c:v>
                </c:pt>
                <c:pt idx="17">
                  <c:v>1.3276E-3</c:v>
                </c:pt>
                <c:pt idx="18">
                  <c:v>0.16997380000000001</c:v>
                </c:pt>
                <c:pt idx="19">
                  <c:v>7.5640399999999997E-2</c:v>
                </c:pt>
                <c:pt idx="20">
                  <c:v>0.20344499999999999</c:v>
                </c:pt>
                <c:pt idx="21">
                  <c:v>-1.52195E-2</c:v>
                </c:pt>
                <c:pt idx="22">
                  <c:v>2.20202E-2</c:v>
                </c:pt>
                <c:pt idx="23">
                  <c:v>3.71147E-2</c:v>
                </c:pt>
                <c:pt idx="24">
                  <c:v>0.1143067</c:v>
                </c:pt>
                <c:pt idx="25">
                  <c:v>0.13047639999999999</c:v>
                </c:pt>
                <c:pt idx="26">
                  <c:v>3.04029E-2</c:v>
                </c:pt>
                <c:pt idx="27">
                  <c:v>0.1210922</c:v>
                </c:pt>
                <c:pt idx="28">
                  <c:v>7.7443899999999996E-2</c:v>
                </c:pt>
                <c:pt idx="29">
                  <c:v>3.0558800000000001E-2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7-4B46-8188-2ECE69DA5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76040704"/>
        <c:axId val="276050688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8000"/>
              </a:solidFill>
            </a:ln>
          </c:spPr>
          <c:marker>
            <c:symbol val="none"/>
          </c:marker>
          <c:val>
            <c:numRef>
              <c:f>'Life (Fig.1-9)'!$P$50:$P$79</c:f>
              <c:numCache>
                <c:formatCode>0%</c:formatCode>
                <c:ptCount val="30"/>
                <c:pt idx="0">
                  <c:v>5.493908333333334E-2</c:v>
                </c:pt>
                <c:pt idx="1">
                  <c:v>5.493908333333334E-2</c:v>
                </c:pt>
                <c:pt idx="2">
                  <c:v>5.493908333333334E-2</c:v>
                </c:pt>
                <c:pt idx="3">
                  <c:v>5.493908333333334E-2</c:v>
                </c:pt>
                <c:pt idx="4">
                  <c:v>5.493908333333334E-2</c:v>
                </c:pt>
                <c:pt idx="5">
                  <c:v>5.493908333333334E-2</c:v>
                </c:pt>
                <c:pt idx="6">
                  <c:v>5.493908333333334E-2</c:v>
                </c:pt>
                <c:pt idx="7">
                  <c:v>5.493908333333334E-2</c:v>
                </c:pt>
                <c:pt idx="8">
                  <c:v>5.493908333333334E-2</c:v>
                </c:pt>
                <c:pt idx="9">
                  <c:v>5.493908333333334E-2</c:v>
                </c:pt>
                <c:pt idx="10">
                  <c:v>5.493908333333334E-2</c:v>
                </c:pt>
                <c:pt idx="11">
                  <c:v>5.493908333333334E-2</c:v>
                </c:pt>
                <c:pt idx="12">
                  <c:v>5.493908333333334E-2</c:v>
                </c:pt>
                <c:pt idx="13">
                  <c:v>5.493908333333334E-2</c:v>
                </c:pt>
                <c:pt idx="14">
                  <c:v>5.493908333333334E-2</c:v>
                </c:pt>
                <c:pt idx="15">
                  <c:v>5.493908333333334E-2</c:v>
                </c:pt>
                <c:pt idx="16">
                  <c:v>5.493908333333334E-2</c:v>
                </c:pt>
                <c:pt idx="17">
                  <c:v>5.493908333333334E-2</c:v>
                </c:pt>
                <c:pt idx="18">
                  <c:v>5.493908333333334E-2</c:v>
                </c:pt>
                <c:pt idx="19">
                  <c:v>5.493908333333334E-2</c:v>
                </c:pt>
                <c:pt idx="20">
                  <c:v>5.493908333333334E-2</c:v>
                </c:pt>
                <c:pt idx="21">
                  <c:v>5.493908333333334E-2</c:v>
                </c:pt>
                <c:pt idx="22">
                  <c:v>5.493908333333334E-2</c:v>
                </c:pt>
                <c:pt idx="23">
                  <c:v>5.493908333333334E-2</c:v>
                </c:pt>
                <c:pt idx="24">
                  <c:v>5.493908333333334E-2</c:v>
                </c:pt>
                <c:pt idx="25">
                  <c:v>5.493908333333334E-2</c:v>
                </c:pt>
                <c:pt idx="26">
                  <c:v>5.493908333333334E-2</c:v>
                </c:pt>
                <c:pt idx="27">
                  <c:v>5.493908333333334E-2</c:v>
                </c:pt>
                <c:pt idx="28">
                  <c:v>5.493908333333334E-2</c:v>
                </c:pt>
                <c:pt idx="29">
                  <c:v>5.493908333333334E-2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7-4B46-8188-2ECE69DA5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040704"/>
        <c:axId val="276050688"/>
      </c:lineChart>
      <c:catAx>
        <c:axId val="27604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050688"/>
        <c:crosses val="autoZero"/>
        <c:auto val="1"/>
        <c:lblAlgn val="ctr"/>
        <c:lblOffset val="100"/>
        <c:noMultiLvlLbl val="0"/>
      </c:catAx>
      <c:valAx>
        <c:axId val="276050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604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'Life (Fig.1-9)'!$N$177</c:f>
              <c:strCache>
                <c:ptCount val="1"/>
                <c:pt idx="0">
                  <c:v>Index-linked and unit-linked insurance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7-4B28-B87F-9D58C63CB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7-4B28-B87F-9D58C63CB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7-4B28-B87F-9D58C63CB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7-4B28-B87F-9D58C63CB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7-4B28-B87F-9D58C63CB5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67-4B28-B87F-9D58C63CB56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'Life (Fig.1-9)'!$O$176:$T$176</c:f>
              <c:strCache>
                <c:ptCount val="6"/>
                <c:pt idx="0">
                  <c:v>UK</c:v>
                </c:pt>
                <c:pt idx="1">
                  <c:v>FR</c:v>
                </c:pt>
                <c:pt idx="2">
                  <c:v>IE</c:v>
                </c:pt>
                <c:pt idx="3">
                  <c:v>IT</c:v>
                </c:pt>
                <c:pt idx="4">
                  <c:v>LU</c:v>
                </c:pt>
                <c:pt idx="5">
                  <c:v>Other</c:v>
                </c:pt>
              </c:strCache>
            </c:strRef>
          </c:cat>
          <c:val>
            <c:numRef>
              <c:f>'Life (Fig.1-9)'!$O$177:$T$177</c:f>
              <c:numCache>
                <c:formatCode>General</c:formatCode>
                <c:ptCount val="6"/>
                <c:pt idx="0">
                  <c:v>160639.54</c:v>
                </c:pt>
                <c:pt idx="1">
                  <c:v>40579.360000000001</c:v>
                </c:pt>
                <c:pt idx="2">
                  <c:v>34072.129999999997</c:v>
                </c:pt>
                <c:pt idx="3">
                  <c:v>32688.81</c:v>
                </c:pt>
                <c:pt idx="4">
                  <c:v>17547.66</c:v>
                </c:pt>
                <c:pt idx="5">
                  <c:v>72691.409999999974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0-4B6A-9AFC-4443337DC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'Life (Fig.1-9)'!$N$179</c:f>
              <c:strCache>
                <c:ptCount val="1"/>
                <c:pt idx="0">
                  <c:v>Insurance with profit participation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6B-4220-8CF2-F4777C51F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6B-4220-8CF2-F4777C51F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6B-4220-8CF2-F4777C51F5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6B-4220-8CF2-F4777C51F5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AC-44F5-9D03-8EF2C03ABC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AC-44F5-9D03-8EF2C03ABC9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'Life (Fig.1-9)'!$O$178:$T$178</c:f>
              <c:strCache>
                <c:ptCount val="6"/>
                <c:pt idx="0">
                  <c:v>FR</c:v>
                </c:pt>
                <c:pt idx="1">
                  <c:v>IT</c:v>
                </c:pt>
                <c:pt idx="2">
                  <c:v>DE</c:v>
                </c:pt>
                <c:pt idx="3">
                  <c:v>UK</c:v>
                </c:pt>
                <c:pt idx="4">
                  <c:v>BE</c:v>
                </c:pt>
                <c:pt idx="5">
                  <c:v>Other</c:v>
                </c:pt>
              </c:strCache>
            </c:strRef>
          </c:cat>
          <c:val>
            <c:numRef>
              <c:f>'Life (Fig.1-9)'!$O$179:$T$179</c:f>
              <c:numCache>
                <c:formatCode>General</c:formatCode>
                <c:ptCount val="6"/>
                <c:pt idx="0">
                  <c:v>89070.1</c:v>
                </c:pt>
                <c:pt idx="1">
                  <c:v>63932.1</c:v>
                </c:pt>
                <c:pt idx="2">
                  <c:v>60680.9</c:v>
                </c:pt>
                <c:pt idx="3">
                  <c:v>16942.27</c:v>
                </c:pt>
                <c:pt idx="4">
                  <c:v>10519.26</c:v>
                </c:pt>
                <c:pt idx="5">
                  <c:v>40269.330000000016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6B-4220-8CF2-F4777C51F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'Life (Fig.1-9)'!$N$181</c:f>
              <c:strCache>
                <c:ptCount val="1"/>
                <c:pt idx="0">
                  <c:v>Other life insurance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D9-45AA-B758-DF2D63E239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D9-45AA-B758-DF2D63E239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D9-45AA-B758-DF2D63E239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D9-45AA-B758-DF2D63E239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39-4D29-92D1-404D7CE4A9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39-4D29-92D1-404D7CE4A9A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'Life (Fig.1-9)'!$O$180:$T$180</c:f>
              <c:strCache>
                <c:ptCount val="6"/>
                <c:pt idx="0">
                  <c:v>UK</c:v>
                </c:pt>
                <c:pt idx="1">
                  <c:v>ES</c:v>
                </c:pt>
                <c:pt idx="2">
                  <c:v>FR</c:v>
                </c:pt>
                <c:pt idx="3">
                  <c:v>NL</c:v>
                </c:pt>
                <c:pt idx="4">
                  <c:v>DE</c:v>
                </c:pt>
                <c:pt idx="5">
                  <c:v>Other</c:v>
                </c:pt>
              </c:strCache>
            </c:strRef>
          </c:cat>
          <c:val>
            <c:numRef>
              <c:f>'Life (Fig.1-9)'!$O$181:$T$181</c:f>
              <c:numCache>
                <c:formatCode>General</c:formatCode>
                <c:ptCount val="6"/>
                <c:pt idx="0">
                  <c:v>28852.91</c:v>
                </c:pt>
                <c:pt idx="1">
                  <c:v>17636.27</c:v>
                </c:pt>
                <c:pt idx="2">
                  <c:v>12836.24</c:v>
                </c:pt>
                <c:pt idx="3">
                  <c:v>5825.65</c:v>
                </c:pt>
                <c:pt idx="4">
                  <c:v>3771.3</c:v>
                </c:pt>
                <c:pt idx="5">
                  <c:v>15632.020000000004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D9-45AA-B758-DF2D63E2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104</xdr:row>
      <xdr:rowOff>133350</xdr:rowOff>
    </xdr:from>
    <xdr:to>
      <xdr:col>9</xdr:col>
      <xdr:colOff>384175</xdr:colOff>
      <xdr:row>118</xdr:row>
      <xdr:rowOff>273050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523874</xdr:colOff>
      <xdr:row>123</xdr:row>
      <xdr:rowOff>196850</xdr:rowOff>
    </xdr:from>
    <xdr:to>
      <xdr:col>11</xdr:col>
      <xdr:colOff>190499</xdr:colOff>
      <xdr:row>157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466724</xdr:colOff>
      <xdr:row>161</xdr:row>
      <xdr:rowOff>101600</xdr:rowOff>
    </xdr:from>
    <xdr:to>
      <xdr:col>9</xdr:col>
      <xdr:colOff>273049</xdr:colOff>
      <xdr:row>178</xdr:row>
      <xdr:rowOff>31750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514350</xdr:colOff>
      <xdr:row>86</xdr:row>
      <xdr:rowOff>9525</xdr:rowOff>
    </xdr:from>
    <xdr:to>
      <xdr:col>10</xdr:col>
      <xdr:colOff>514350</xdr:colOff>
      <xdr:row>100</xdr:row>
      <xdr:rowOff>76200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123824</xdr:colOff>
      <xdr:row>5</xdr:row>
      <xdr:rowOff>38099</xdr:rowOff>
    </xdr:from>
    <xdr:to>
      <xdr:col>11</xdr:col>
      <xdr:colOff>409575</xdr:colOff>
      <xdr:row>29</xdr:row>
      <xdr:rowOff>180974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152399</xdr:colOff>
      <xdr:row>45</xdr:row>
      <xdr:rowOff>171449</xdr:rowOff>
    </xdr:from>
    <xdr:to>
      <xdr:col>10</xdr:col>
      <xdr:colOff>333374</xdr:colOff>
      <xdr:row>64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219075</xdr:colOff>
      <xdr:row>186</xdr:row>
      <xdr:rowOff>76200</xdr:rowOff>
    </xdr:from>
    <xdr:to>
      <xdr:col>7</xdr:col>
      <xdr:colOff>523875</xdr:colOff>
      <xdr:row>200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523875</xdr:colOff>
      <xdr:row>186</xdr:row>
      <xdr:rowOff>152400</xdr:rowOff>
    </xdr:from>
    <xdr:to>
      <xdr:col>13</xdr:col>
      <xdr:colOff>1266825</xdr:colOff>
      <xdr:row>201</xdr:row>
      <xdr:rowOff>38100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187</xdr:row>
      <xdr:rowOff>0</xdr:rowOff>
    </xdr:from>
    <xdr:to>
      <xdr:col>17</xdr:col>
      <xdr:colOff>771525</xdr:colOff>
      <xdr:row>201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89</xdr:row>
      <xdr:rowOff>158750</xdr:rowOff>
    </xdr:from>
    <xdr:to>
      <xdr:col>8</xdr:col>
      <xdr:colOff>428625</xdr:colOff>
      <xdr:row>104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122</xdr:row>
      <xdr:rowOff>57150</xdr:rowOff>
    </xdr:from>
    <xdr:to>
      <xdr:col>11</xdr:col>
      <xdr:colOff>390525</xdr:colOff>
      <xdr:row>142</xdr:row>
      <xdr:rowOff>28575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79375</xdr:colOff>
      <xdr:row>167</xdr:row>
      <xdr:rowOff>57150</xdr:rowOff>
    </xdr:from>
    <xdr:to>
      <xdr:col>11</xdr:col>
      <xdr:colOff>295275</xdr:colOff>
      <xdr:row>186</xdr:row>
      <xdr:rowOff>0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123824</xdr:colOff>
      <xdr:row>147</xdr:row>
      <xdr:rowOff>47624</xdr:rowOff>
    </xdr:from>
    <xdr:to>
      <xdr:col>11</xdr:col>
      <xdr:colOff>209549</xdr:colOff>
      <xdr:row>164</xdr:row>
      <xdr:rowOff>152399</xdr:rowOff>
    </xdr:to>
    <xdr:graphicFrame macro="">
      <xdr:nvGraphicFramePr>
        <xdr:cNvPr id="6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11</xdr:col>
      <xdr:colOff>428625</xdr:colOff>
      <xdr:row>28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185737</xdr:colOff>
      <xdr:row>47</xdr:row>
      <xdr:rowOff>47625</xdr:rowOff>
    </xdr:from>
    <xdr:to>
      <xdr:col>11</xdr:col>
      <xdr:colOff>180975</xdr:colOff>
      <xdr:row>66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57</xdr:row>
      <xdr:rowOff>44450</xdr:rowOff>
    </xdr:from>
    <xdr:to>
      <xdr:col>10</xdr:col>
      <xdr:colOff>495299</xdr:colOff>
      <xdr:row>88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403225</xdr:colOff>
      <xdr:row>96</xdr:row>
      <xdr:rowOff>171450</xdr:rowOff>
    </xdr:from>
    <xdr:to>
      <xdr:col>8</xdr:col>
      <xdr:colOff>98425</xdr:colOff>
      <xdr:row>111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</xdr:row>
      <xdr:rowOff>19050</xdr:rowOff>
    </xdr:from>
    <xdr:to>
      <xdr:col>11</xdr:col>
      <xdr:colOff>114300</xdr:colOff>
      <xdr:row>22</xdr:row>
      <xdr:rowOff>196850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31</xdr:row>
      <xdr:rowOff>66674</xdr:rowOff>
    </xdr:from>
    <xdr:to>
      <xdr:col>11</xdr:col>
      <xdr:colOff>371475</xdr:colOff>
      <xdr:row>50</xdr:row>
      <xdr:rowOff>57149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116</xdr:row>
      <xdr:rowOff>76200</xdr:rowOff>
    </xdr:from>
    <xdr:to>
      <xdr:col>7</xdr:col>
      <xdr:colOff>352425</xdr:colOff>
      <xdr:row>130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38100</xdr:colOff>
      <xdr:row>116</xdr:row>
      <xdr:rowOff>76200</xdr:rowOff>
    </xdr:from>
    <xdr:to>
      <xdr:col>12</xdr:col>
      <xdr:colOff>2838450</xdr:colOff>
      <xdr:row>130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47625</xdr:colOff>
      <xdr:row>116</xdr:row>
      <xdr:rowOff>28575</xdr:rowOff>
    </xdr:from>
    <xdr:to>
      <xdr:col>15</xdr:col>
      <xdr:colOff>895350</xdr:colOff>
      <xdr:row>130</xdr:row>
      <xdr:rowOff>104775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</xdr:row>
      <xdr:rowOff>25400</xdr:rowOff>
    </xdr:from>
    <xdr:to>
      <xdr:col>10</xdr:col>
      <xdr:colOff>285749</xdr:colOff>
      <xdr:row>37</xdr:row>
      <xdr:rowOff>82550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46</xdr:row>
      <xdr:rowOff>31750</xdr:rowOff>
    </xdr:from>
    <xdr:to>
      <xdr:col>10</xdr:col>
      <xdr:colOff>228600</xdr:colOff>
      <xdr:row>61</xdr:row>
      <xdr:rowOff>133350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68</xdr:row>
      <xdr:rowOff>95250</xdr:rowOff>
    </xdr:from>
    <xdr:to>
      <xdr:col>10</xdr:col>
      <xdr:colOff>285750</xdr:colOff>
      <xdr:row>84</xdr:row>
      <xdr:rowOff>63500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196850</xdr:colOff>
      <xdr:row>85</xdr:row>
      <xdr:rowOff>0</xdr:rowOff>
    </xdr:from>
    <xdr:to>
      <xdr:col>10</xdr:col>
      <xdr:colOff>215900</xdr:colOff>
      <xdr:row>100</xdr:row>
      <xdr:rowOff>127000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</xdr:row>
      <xdr:rowOff>146050</xdr:rowOff>
    </xdr:from>
    <xdr:to>
      <xdr:col>9</xdr:col>
      <xdr:colOff>292099</xdr:colOff>
      <xdr:row>16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168274</xdr:colOff>
      <xdr:row>21</xdr:row>
      <xdr:rowOff>101600</xdr:rowOff>
    </xdr:from>
    <xdr:to>
      <xdr:col>11</xdr:col>
      <xdr:colOff>69849</xdr:colOff>
      <xdr:row>52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0</xdr:rowOff>
    </xdr:from>
    <xdr:to>
      <xdr:col>10</xdr:col>
      <xdr:colOff>377825</xdr:colOff>
      <xdr:row>12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574674</xdr:colOff>
      <xdr:row>15</xdr:row>
      <xdr:rowOff>19050</xdr:rowOff>
    </xdr:from>
    <xdr:to>
      <xdr:col>10</xdr:col>
      <xdr:colOff>533399</xdr:colOff>
      <xdr:row>47</xdr:row>
      <xdr:rowOff>146050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377825</xdr:colOff>
      <xdr:row>1</xdr:row>
      <xdr:rowOff>165100</xdr:rowOff>
    </xdr:from>
    <xdr:to>
      <xdr:col>9</xdr:col>
      <xdr:colOff>73025</xdr:colOff>
      <xdr:row>19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180975</xdr:colOff>
      <xdr:row>59</xdr:row>
      <xdr:rowOff>12700</xdr:rowOff>
    </xdr:from>
    <xdr:to>
      <xdr:col>8</xdr:col>
      <xdr:colOff>485775</xdr:colOff>
      <xdr:row>75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85724</xdr:colOff>
      <xdr:row>29</xdr:row>
      <xdr:rowOff>165099</xdr:rowOff>
    </xdr:from>
    <xdr:to>
      <xdr:col>10</xdr:col>
      <xdr:colOff>228600</xdr:colOff>
      <xdr:row>49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396874</xdr:colOff>
      <xdr:row>81</xdr:row>
      <xdr:rowOff>171450</xdr:rowOff>
    </xdr:from>
    <xdr:to>
      <xdr:col>10</xdr:col>
      <xdr:colOff>88899</xdr:colOff>
      <xdr:row>100</xdr:row>
      <xdr:rowOff>177800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11</xdr:col>
      <xdr:colOff>409574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11</xdr:col>
      <xdr:colOff>409574</xdr:colOff>
      <xdr:row>99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538162</xdr:colOff>
      <xdr:row>29</xdr:row>
      <xdr:rowOff>4761</xdr:rowOff>
    </xdr:from>
    <xdr:to>
      <xdr:col>12</xdr:col>
      <xdr:colOff>361950</xdr:colOff>
      <xdr:row>51</xdr:row>
      <xdr:rowOff>47624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53</xdr:row>
      <xdr:rowOff>47625</xdr:rowOff>
    </xdr:from>
    <xdr:to>
      <xdr:col>12</xdr:col>
      <xdr:colOff>290513</xdr:colOff>
      <xdr:row>75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</xdr:colOff>
      <xdr:row>42</xdr:row>
      <xdr:rowOff>12700</xdr:rowOff>
    </xdr:from>
    <xdr:to>
      <xdr:col>11</xdr:col>
      <xdr:colOff>304800</xdr:colOff>
      <xdr:row>75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workbookViewId="0">
      <selection activeCell="M93" sqref="M93:Q93"/>
    </sheetView>
  </sheetViews>
  <sheetFormatPr defaultRowHeight="15" x14ac:dyDescent="0.25"/>
  <cols>
    <col min="13" max="13" width="20.85546875" customWidth="1"/>
    <col min="14" max="14" width="35.42578125" customWidth="1"/>
    <col min="15" max="15" width="23.5703125" customWidth="1"/>
    <col min="16" max="16" width="14.85546875" customWidth="1"/>
    <col min="17" max="17" width="18.5703125" customWidth="1"/>
    <col min="18" max="18" width="15" customWidth="1"/>
    <col min="19" max="19" width="16.7109375" customWidth="1"/>
    <col min="20" max="20" width="20.85546875" customWidth="1"/>
    <col min="21" max="21" width="12.85546875" customWidth="1"/>
    <col min="22" max="22" width="10.140625" customWidth="1"/>
    <col min="23" max="23" width="10" customWidth="1"/>
    <col min="24" max="24" width="11" customWidth="1"/>
    <col min="26" max="26" width="10.85546875" customWidth="1"/>
    <col min="27" max="27" width="9.42578125" customWidth="1"/>
    <col min="28" max="29" width="10" customWidth="1"/>
    <col min="31" max="31" width="15.42578125" customWidth="1"/>
    <col min="32" max="32" width="11.42578125" customWidth="1"/>
    <col min="33" max="33" width="14.7109375" customWidth="1"/>
    <col min="35" max="35" width="14.7109375" customWidth="1"/>
    <col min="36" max="36" width="10" customWidth="1"/>
    <col min="37" max="37" width="9.28515625" customWidth="1"/>
    <col min="38" max="38" width="11.5703125" customWidth="1"/>
    <col min="39" max="39" width="10.7109375" customWidth="1"/>
    <col min="40" max="41" width="10.5703125" customWidth="1"/>
    <col min="42" max="43" width="10" customWidth="1"/>
    <col min="44" max="44" width="18.140625" customWidth="1"/>
    <col min="45" max="45" width="11.140625" customWidth="1"/>
  </cols>
  <sheetData>
    <row r="1" spans="1:19" ht="16.7" customHeight="1" x14ac:dyDescent="0.25">
      <c r="M1" s="145"/>
      <c r="N1" s="145"/>
      <c r="O1" s="145"/>
      <c r="P1" s="145"/>
      <c r="Q1" s="145"/>
      <c r="R1" s="145"/>
      <c r="S1" s="145"/>
    </row>
    <row r="2" spans="1:19" x14ac:dyDescent="0.25">
      <c r="A2" s="35" t="s">
        <v>181</v>
      </c>
    </row>
    <row r="3" spans="1:19" x14ac:dyDescent="0.25">
      <c r="M3" s="143"/>
      <c r="N3" s="149" t="s">
        <v>1</v>
      </c>
      <c r="O3" s="150"/>
      <c r="P3" s="150"/>
      <c r="Q3" s="150"/>
      <c r="R3" s="150"/>
      <c r="S3" s="150"/>
    </row>
    <row r="4" spans="1:19" x14ac:dyDescent="0.25">
      <c r="M4" s="143"/>
      <c r="N4" s="4" t="s">
        <v>2</v>
      </c>
      <c r="O4" s="4" t="s">
        <v>3</v>
      </c>
      <c r="P4" s="4" t="s">
        <v>4</v>
      </c>
      <c r="Q4" s="4" t="s">
        <v>5</v>
      </c>
      <c r="R4" s="4" t="s">
        <v>6</v>
      </c>
      <c r="S4" s="4" t="s">
        <v>7</v>
      </c>
    </row>
    <row r="5" spans="1:19" x14ac:dyDescent="0.25">
      <c r="M5" s="3" t="s">
        <v>17</v>
      </c>
      <c r="N5" s="36">
        <v>0.42</v>
      </c>
      <c r="O5" s="36">
        <v>0.19</v>
      </c>
      <c r="P5" s="36">
        <v>0.21</v>
      </c>
      <c r="Q5" s="36">
        <v>0.5</v>
      </c>
      <c r="R5" s="36">
        <v>0.14000000000000001</v>
      </c>
      <c r="S5" s="36">
        <v>0.19</v>
      </c>
    </row>
    <row r="6" spans="1:19" x14ac:dyDescent="0.25">
      <c r="M6" s="3" t="s">
        <v>18</v>
      </c>
      <c r="N6" s="36">
        <v>0.36</v>
      </c>
      <c r="O6" s="36">
        <v>0.18</v>
      </c>
      <c r="P6" s="36">
        <v>0.27</v>
      </c>
      <c r="Q6" s="36">
        <v>0.43</v>
      </c>
      <c r="R6" s="36">
        <v>0.14000000000000001</v>
      </c>
      <c r="S6" s="36">
        <v>0.26</v>
      </c>
    </row>
    <row r="7" spans="1:19" x14ac:dyDescent="0.25">
      <c r="M7" s="3" t="s">
        <v>19</v>
      </c>
      <c r="N7" s="36">
        <v>0.57999999999999996</v>
      </c>
      <c r="O7" s="36">
        <v>0.11</v>
      </c>
      <c r="P7" s="36">
        <v>0.21</v>
      </c>
      <c r="Q7" s="36">
        <v>0.61</v>
      </c>
      <c r="R7" s="36">
        <v>0.22</v>
      </c>
      <c r="S7" s="36">
        <v>0.17</v>
      </c>
    </row>
    <row r="8" spans="1:19" x14ac:dyDescent="0.25">
      <c r="M8" s="3" t="s">
        <v>20</v>
      </c>
      <c r="N8" s="36">
        <v>0.26</v>
      </c>
      <c r="O8" s="36">
        <v>0.13</v>
      </c>
      <c r="P8" s="36">
        <v>0.24</v>
      </c>
      <c r="Q8" s="36">
        <v>0.67</v>
      </c>
      <c r="R8" s="36">
        <v>0.17</v>
      </c>
      <c r="S8" s="36">
        <v>0.16</v>
      </c>
    </row>
    <row r="9" spans="1:19" x14ac:dyDescent="0.25">
      <c r="M9" s="3" t="s">
        <v>21</v>
      </c>
      <c r="N9" s="36">
        <v>0.56000000000000005</v>
      </c>
      <c r="O9" s="36">
        <v>0.17</v>
      </c>
      <c r="P9" s="36">
        <v>0.2</v>
      </c>
      <c r="Q9" s="36">
        <v>0.45</v>
      </c>
      <c r="R9" s="36">
        <v>0.25</v>
      </c>
      <c r="S9" s="36">
        <v>0.24</v>
      </c>
    </row>
    <row r="10" spans="1:19" x14ac:dyDescent="0.25">
      <c r="M10" s="3" t="s">
        <v>22</v>
      </c>
      <c r="N10" s="36">
        <v>0.25</v>
      </c>
      <c r="O10" s="36">
        <v>0.1</v>
      </c>
      <c r="P10" s="36">
        <v>0.14000000000000001</v>
      </c>
      <c r="Q10" s="36">
        <v>0.25</v>
      </c>
      <c r="R10" s="36">
        <v>7.0000000000000007E-2</v>
      </c>
      <c r="S10" s="36">
        <v>0.14000000000000001</v>
      </c>
    </row>
    <row r="11" spans="1:19" x14ac:dyDescent="0.25">
      <c r="M11" s="3" t="s">
        <v>23</v>
      </c>
      <c r="N11" s="36">
        <v>0.61</v>
      </c>
      <c r="O11" s="36">
        <v>0.12</v>
      </c>
      <c r="P11" s="36">
        <v>0.14000000000000001</v>
      </c>
      <c r="Q11" s="36">
        <v>0.43</v>
      </c>
      <c r="R11" s="36">
        <v>0.13</v>
      </c>
      <c r="S11" s="36">
        <v>0.23</v>
      </c>
    </row>
    <row r="12" spans="1:19" x14ac:dyDescent="0.25">
      <c r="M12" s="3" t="s">
        <v>24</v>
      </c>
      <c r="N12" s="36">
        <v>0.78</v>
      </c>
      <c r="O12" s="36">
        <v>0.17</v>
      </c>
      <c r="P12" s="36">
        <v>0.05</v>
      </c>
      <c r="Q12" s="36">
        <v>1</v>
      </c>
      <c r="R12" s="36">
        <v>0</v>
      </c>
      <c r="S12" s="36">
        <v>0</v>
      </c>
    </row>
    <row r="13" spans="1:19" x14ac:dyDescent="0.25">
      <c r="M13" s="3" t="s">
        <v>25</v>
      </c>
      <c r="N13" s="36">
        <v>0.31</v>
      </c>
      <c r="O13" s="36">
        <v>0.11</v>
      </c>
      <c r="P13" s="36">
        <v>0.18</v>
      </c>
      <c r="Q13" s="36">
        <v>0.44</v>
      </c>
      <c r="R13" s="36">
        <v>0.09</v>
      </c>
      <c r="S13" s="36">
        <v>0.14000000000000001</v>
      </c>
    </row>
    <row r="14" spans="1:19" x14ac:dyDescent="0.25">
      <c r="M14" s="3" t="s">
        <v>26</v>
      </c>
      <c r="N14" s="36">
        <v>0.59</v>
      </c>
      <c r="O14" s="36">
        <v>0.12</v>
      </c>
      <c r="P14" s="36">
        <v>0.1</v>
      </c>
      <c r="Q14" s="36">
        <v>0.73</v>
      </c>
      <c r="R14" s="36">
        <v>0.15</v>
      </c>
      <c r="S14" s="36">
        <v>0.12</v>
      </c>
    </row>
    <row r="15" spans="1:19" x14ac:dyDescent="0.25">
      <c r="M15" s="3" t="s">
        <v>27</v>
      </c>
      <c r="N15" s="36">
        <v>0.14000000000000001</v>
      </c>
      <c r="O15" s="36">
        <v>7.0000000000000007E-2</v>
      </c>
      <c r="P15" s="36">
        <v>0.12</v>
      </c>
      <c r="Q15" s="36">
        <v>0.34</v>
      </c>
      <c r="R15" s="36">
        <v>0.13</v>
      </c>
      <c r="S15" s="36">
        <v>0.2</v>
      </c>
    </row>
    <row r="16" spans="1:19" x14ac:dyDescent="0.25">
      <c r="M16" s="3" t="s">
        <v>28</v>
      </c>
      <c r="N16" s="36">
        <v>0.28999999999999998</v>
      </c>
      <c r="O16" s="36">
        <v>0.14000000000000001</v>
      </c>
      <c r="P16" s="36">
        <v>0.27</v>
      </c>
      <c r="Q16" s="36">
        <v>0.64</v>
      </c>
      <c r="R16" s="36">
        <v>0.19</v>
      </c>
      <c r="S16" s="36">
        <v>0.14000000000000001</v>
      </c>
    </row>
    <row r="17" spans="13:19" x14ac:dyDescent="0.25">
      <c r="M17" s="3" t="s">
        <v>29</v>
      </c>
      <c r="N17" s="36">
        <v>0.57999999999999996</v>
      </c>
      <c r="O17" s="36">
        <v>0.16</v>
      </c>
      <c r="P17" s="36">
        <v>0.22</v>
      </c>
      <c r="Q17" s="36">
        <v>0.45</v>
      </c>
      <c r="R17" s="36">
        <v>0.19</v>
      </c>
      <c r="S17" s="36">
        <v>0.32</v>
      </c>
    </row>
    <row r="18" spans="13:19" x14ac:dyDescent="0.25">
      <c r="M18" s="3" t="s">
        <v>30</v>
      </c>
      <c r="N18" s="36">
        <v>0.53</v>
      </c>
      <c r="O18" s="36">
        <v>0.18</v>
      </c>
      <c r="P18" s="36">
        <v>0.21</v>
      </c>
      <c r="Q18" s="36">
        <v>0.45</v>
      </c>
      <c r="R18" s="36">
        <v>0.18</v>
      </c>
      <c r="S18" s="36">
        <v>0.24</v>
      </c>
    </row>
    <row r="19" spans="13:19" x14ac:dyDescent="0.25">
      <c r="M19" s="3" t="s">
        <v>31</v>
      </c>
      <c r="N19" s="36">
        <v>0.45</v>
      </c>
      <c r="O19" s="36">
        <v>0.11</v>
      </c>
      <c r="P19" s="36">
        <v>0.16</v>
      </c>
      <c r="Q19" s="36">
        <v>0.4</v>
      </c>
      <c r="R19" s="36">
        <v>0.13</v>
      </c>
      <c r="S19" s="36">
        <v>0.17</v>
      </c>
    </row>
    <row r="20" spans="13:19" x14ac:dyDescent="0.25">
      <c r="M20" s="3" t="s">
        <v>32</v>
      </c>
      <c r="N20" s="36">
        <v>0.86</v>
      </c>
      <c r="O20" s="36">
        <v>0.14000000000000001</v>
      </c>
      <c r="P20" s="36">
        <v>0</v>
      </c>
      <c r="Q20" s="36">
        <v>0.89</v>
      </c>
      <c r="R20" s="36">
        <v>0.11</v>
      </c>
      <c r="S20" s="36">
        <v>0</v>
      </c>
    </row>
    <row r="21" spans="13:19" x14ac:dyDescent="0.25">
      <c r="M21" s="3" t="s">
        <v>33</v>
      </c>
      <c r="N21" s="36">
        <v>0.46</v>
      </c>
      <c r="O21" s="36">
        <v>0.1</v>
      </c>
      <c r="P21" s="36">
        <v>0.18</v>
      </c>
      <c r="Q21" s="36">
        <v>0.38</v>
      </c>
      <c r="R21" s="36">
        <v>0.1</v>
      </c>
      <c r="S21" s="36">
        <v>0.19</v>
      </c>
    </row>
    <row r="22" spans="13:19" x14ac:dyDescent="0.25">
      <c r="M22" s="3" t="s">
        <v>34</v>
      </c>
      <c r="N22" s="36">
        <v>0.86</v>
      </c>
      <c r="O22" s="36">
        <v>7.0000000000000007E-2</v>
      </c>
      <c r="P22" s="36">
        <v>7.0000000000000007E-2</v>
      </c>
      <c r="Q22" s="36">
        <v>0.47</v>
      </c>
      <c r="R22" s="36">
        <v>0.15</v>
      </c>
      <c r="S22" s="36">
        <v>0.25</v>
      </c>
    </row>
    <row r="23" spans="13:19" x14ac:dyDescent="0.25">
      <c r="M23" s="3" t="s">
        <v>35</v>
      </c>
      <c r="N23" s="36">
        <v>0.93</v>
      </c>
      <c r="O23" s="36">
        <v>7.0000000000000007E-2</v>
      </c>
      <c r="P23" s="36">
        <v>0</v>
      </c>
      <c r="Q23" s="36">
        <v>0.87</v>
      </c>
      <c r="R23" s="36">
        <v>0.13</v>
      </c>
      <c r="S23" s="36">
        <v>0</v>
      </c>
    </row>
    <row r="24" spans="13:19" x14ac:dyDescent="0.25">
      <c r="M24" s="3" t="s">
        <v>36</v>
      </c>
      <c r="N24" s="36">
        <v>0.5</v>
      </c>
      <c r="O24" s="36">
        <v>7.0000000000000007E-2</v>
      </c>
      <c r="P24" s="36">
        <v>0.1</v>
      </c>
      <c r="Q24" s="36">
        <v>0.37</v>
      </c>
      <c r="R24" s="36">
        <v>0.13</v>
      </c>
      <c r="S24" s="36">
        <v>0.28000000000000003</v>
      </c>
    </row>
    <row r="25" spans="13:19" x14ac:dyDescent="0.25">
      <c r="M25" s="3" t="s">
        <v>37</v>
      </c>
      <c r="N25" s="36">
        <v>0.95</v>
      </c>
      <c r="O25" s="36">
        <v>0.05</v>
      </c>
      <c r="P25" s="36">
        <v>0</v>
      </c>
      <c r="Q25" s="36">
        <v>1</v>
      </c>
      <c r="R25" s="36">
        <v>0</v>
      </c>
      <c r="S25" s="36">
        <v>0</v>
      </c>
    </row>
    <row r="26" spans="13:19" x14ac:dyDescent="0.25">
      <c r="M26" s="3" t="s">
        <v>38</v>
      </c>
      <c r="N26" s="36">
        <v>0.39</v>
      </c>
      <c r="O26" s="36">
        <v>0.09</v>
      </c>
      <c r="P26" s="36">
        <v>0.17</v>
      </c>
      <c r="Q26" s="36">
        <v>0.86</v>
      </c>
      <c r="R26" s="36">
        <v>7.0000000000000007E-2</v>
      </c>
      <c r="S26" s="36">
        <v>0.06</v>
      </c>
    </row>
    <row r="27" spans="13:19" x14ac:dyDescent="0.25">
      <c r="M27" s="3" t="s">
        <v>39</v>
      </c>
      <c r="N27" s="36">
        <v>0.41</v>
      </c>
      <c r="O27" s="36">
        <v>0.14000000000000001</v>
      </c>
      <c r="P27" s="36">
        <v>0.13</v>
      </c>
      <c r="Q27" s="36">
        <v>0.4</v>
      </c>
      <c r="R27" s="36">
        <v>0.19</v>
      </c>
      <c r="S27" s="36">
        <v>0.2</v>
      </c>
    </row>
    <row r="28" spans="13:19" x14ac:dyDescent="0.25">
      <c r="M28" s="3" t="s">
        <v>40</v>
      </c>
      <c r="N28" s="36">
        <v>0.53</v>
      </c>
      <c r="O28" s="36">
        <v>0.1</v>
      </c>
      <c r="P28" s="36">
        <v>0.16</v>
      </c>
      <c r="Q28" s="36">
        <v>0.68</v>
      </c>
      <c r="R28" s="36">
        <v>0.17</v>
      </c>
      <c r="S28" s="36">
        <v>0.12</v>
      </c>
    </row>
    <row r="29" spans="13:19" x14ac:dyDescent="0.25">
      <c r="M29" s="3" t="s">
        <v>41</v>
      </c>
      <c r="N29" s="36">
        <v>0.6</v>
      </c>
      <c r="O29" s="36">
        <v>0.1</v>
      </c>
      <c r="P29" s="36">
        <v>0.15</v>
      </c>
      <c r="Q29" s="36">
        <v>0.52</v>
      </c>
      <c r="R29" s="36">
        <v>0.12</v>
      </c>
      <c r="S29" s="36">
        <v>0.18</v>
      </c>
    </row>
    <row r="30" spans="13:19" x14ac:dyDescent="0.25">
      <c r="M30" s="3" t="s">
        <v>42</v>
      </c>
      <c r="N30" s="36">
        <v>0.49</v>
      </c>
      <c r="O30" s="36">
        <v>0.13</v>
      </c>
      <c r="P30" s="36">
        <v>0.23</v>
      </c>
      <c r="Q30" s="36">
        <v>0.69</v>
      </c>
      <c r="R30" s="36">
        <v>0.14000000000000001</v>
      </c>
      <c r="S30" s="36">
        <v>0.1</v>
      </c>
    </row>
    <row r="31" spans="13:19" x14ac:dyDescent="0.25">
      <c r="M31" s="3" t="s">
        <v>43</v>
      </c>
      <c r="N31" s="36">
        <v>0.44</v>
      </c>
      <c r="O31" s="36">
        <v>0.25</v>
      </c>
      <c r="P31" s="36">
        <v>0.26</v>
      </c>
      <c r="Q31" s="36">
        <v>0.64</v>
      </c>
      <c r="R31" s="36">
        <v>0.14000000000000001</v>
      </c>
      <c r="S31" s="36">
        <v>0.19</v>
      </c>
    </row>
    <row r="32" spans="13:19" x14ac:dyDescent="0.25">
      <c r="M32" s="3" t="s">
        <v>44</v>
      </c>
      <c r="N32" s="36">
        <v>0.53</v>
      </c>
      <c r="O32" s="36">
        <v>7.0000000000000007E-2</v>
      </c>
      <c r="P32" s="36">
        <v>0.09</v>
      </c>
      <c r="Q32" s="36">
        <v>0.39</v>
      </c>
      <c r="R32" s="36">
        <v>0.21</v>
      </c>
      <c r="S32" s="36">
        <v>0.33</v>
      </c>
    </row>
    <row r="33" spans="1:19" x14ac:dyDescent="0.25">
      <c r="M33" s="3" t="s">
        <v>45</v>
      </c>
      <c r="N33" s="36">
        <v>0.56999999999999995</v>
      </c>
      <c r="O33" s="36">
        <v>0.22</v>
      </c>
      <c r="P33" s="36">
        <v>0.2</v>
      </c>
      <c r="Q33" s="36">
        <v>0.57999999999999996</v>
      </c>
      <c r="R33" s="36">
        <v>0.2</v>
      </c>
      <c r="S33" s="36">
        <v>0.23</v>
      </c>
    </row>
    <row r="34" spans="1:19" x14ac:dyDescent="0.25">
      <c r="M34" s="3" t="s">
        <v>46</v>
      </c>
      <c r="N34" s="36">
        <v>0.7</v>
      </c>
      <c r="O34" s="36">
        <v>0.17</v>
      </c>
      <c r="P34" s="36">
        <v>0.13</v>
      </c>
      <c r="Q34" s="36">
        <v>0.56000000000000005</v>
      </c>
      <c r="R34" s="36">
        <v>0.19</v>
      </c>
      <c r="S34" s="36">
        <v>0.2</v>
      </c>
    </row>
    <row r="35" spans="1:19" x14ac:dyDescent="0.25">
      <c r="M35" s="3" t="s">
        <v>48</v>
      </c>
      <c r="N35" s="36">
        <v>0.47</v>
      </c>
      <c r="O35" s="36">
        <v>0.08</v>
      </c>
      <c r="P35" s="36">
        <v>0.14000000000000001</v>
      </c>
      <c r="Q35" s="36">
        <v>0.38</v>
      </c>
      <c r="R35" s="36">
        <v>0.12</v>
      </c>
      <c r="S35" s="36">
        <v>0.23</v>
      </c>
    </row>
    <row r="37" spans="1:19" ht="16.7" customHeight="1" x14ac:dyDescent="0.25">
      <c r="M37" s="145"/>
      <c r="N37" s="145"/>
      <c r="O37" s="145"/>
      <c r="P37" s="145"/>
      <c r="Q37" s="145"/>
      <c r="R37" s="145"/>
      <c r="S37" s="145"/>
    </row>
    <row r="41" spans="1:19" ht="16.7" customHeight="1" x14ac:dyDescent="0.25">
      <c r="M41" s="145"/>
      <c r="N41" s="145"/>
      <c r="O41" s="145"/>
      <c r="P41" s="145"/>
      <c r="Q41" s="145"/>
      <c r="R41" s="145"/>
    </row>
    <row r="43" spans="1:19" ht="16.7" customHeight="1" x14ac:dyDescent="0.25">
      <c r="M43" s="145"/>
      <c r="N43" s="145"/>
      <c r="O43" s="145"/>
      <c r="P43" s="145"/>
      <c r="Q43" s="145"/>
      <c r="R43" s="145"/>
    </row>
    <row r="44" spans="1:19" x14ac:dyDescent="0.25">
      <c r="A44" s="35" t="s">
        <v>182</v>
      </c>
    </row>
    <row r="45" spans="1:19" ht="16.7" customHeight="1" x14ac:dyDescent="0.25">
      <c r="M45" s="145"/>
      <c r="N45" s="145"/>
      <c r="O45" s="145"/>
      <c r="P45" s="145"/>
      <c r="Q45" s="145"/>
      <c r="R45" s="145"/>
    </row>
    <row r="48" spans="1:19" x14ac:dyDescent="0.25">
      <c r="M48" s="146" t="s">
        <v>11</v>
      </c>
      <c r="N48" s="147"/>
      <c r="O48" s="147"/>
      <c r="P48" s="148"/>
      <c r="Q48" s="33"/>
      <c r="R48" s="33"/>
    </row>
    <row r="49" spans="13:18" x14ac:dyDescent="0.25">
      <c r="M49" s="95" t="s">
        <v>47</v>
      </c>
      <c r="N49" s="86" t="s">
        <v>305</v>
      </c>
      <c r="O49" s="96"/>
      <c r="P49" s="33"/>
      <c r="R49" s="33"/>
    </row>
    <row r="50" spans="13:18" x14ac:dyDescent="0.25">
      <c r="M50" s="25" t="s">
        <v>17</v>
      </c>
      <c r="N50" s="36">
        <v>-6.6061000000000002E-3</v>
      </c>
      <c r="O50" s="89"/>
      <c r="P50" s="103">
        <f>AVERAGE($N$50:$N$79)</f>
        <v>5.493908333333334E-2</v>
      </c>
      <c r="R50" s="33"/>
    </row>
    <row r="51" spans="13:18" x14ac:dyDescent="0.25">
      <c r="M51" s="25" t="s">
        <v>18</v>
      </c>
      <c r="N51" s="36">
        <v>1.1284799999999999E-2</v>
      </c>
      <c r="O51" s="89"/>
      <c r="P51" s="103">
        <f>AVERAGE($N$50:$N$79)</f>
        <v>5.493908333333334E-2</v>
      </c>
      <c r="R51" s="33"/>
    </row>
    <row r="52" spans="13:18" x14ac:dyDescent="0.25">
      <c r="M52" s="25" t="s">
        <v>19</v>
      </c>
      <c r="N52" s="36">
        <v>-2.7035799999999999E-2</v>
      </c>
      <c r="O52" s="89"/>
      <c r="P52" s="103">
        <f>AVERAGE($N$50:$N$79)</f>
        <v>5.493908333333334E-2</v>
      </c>
      <c r="R52" s="33"/>
    </row>
    <row r="53" spans="13:18" x14ac:dyDescent="0.25">
      <c r="M53" s="25" t="s">
        <v>20</v>
      </c>
      <c r="N53" s="36">
        <v>0.20335490000000001</v>
      </c>
      <c r="O53" s="89"/>
      <c r="P53" s="103">
        <f>AVERAGE($N$50:$N$79)</f>
        <v>5.493908333333334E-2</v>
      </c>
      <c r="R53" s="33"/>
    </row>
    <row r="54" spans="13:18" x14ac:dyDescent="0.25">
      <c r="M54" s="25" t="s">
        <v>21</v>
      </c>
      <c r="N54" s="36">
        <v>-3.0939999999999999E-2</v>
      </c>
      <c r="O54" s="89"/>
      <c r="P54" s="103">
        <f>AVERAGE($N$50:$N$79)</f>
        <v>5.493908333333334E-2</v>
      </c>
      <c r="R54" s="33"/>
    </row>
    <row r="55" spans="13:18" x14ac:dyDescent="0.25">
      <c r="M55" s="25" t="s">
        <v>22</v>
      </c>
      <c r="N55" s="36">
        <v>-2.8582900000000001E-2</v>
      </c>
      <c r="O55" s="89"/>
      <c r="P55" s="103">
        <f>AVERAGE($N$50:$N$79)</f>
        <v>5.493908333333334E-2</v>
      </c>
      <c r="R55" s="33"/>
    </row>
    <row r="56" spans="13:18" x14ac:dyDescent="0.25">
      <c r="M56" s="25" t="s">
        <v>24</v>
      </c>
      <c r="N56" s="36">
        <v>8.4976300000000005E-2</v>
      </c>
      <c r="O56" s="89"/>
      <c r="P56" s="103">
        <f>AVERAGE($N$50:$N$79)</f>
        <v>5.493908333333334E-2</v>
      </c>
      <c r="R56" s="33"/>
    </row>
    <row r="57" spans="13:18" x14ac:dyDescent="0.25">
      <c r="M57" s="25" t="s">
        <v>25</v>
      </c>
      <c r="N57" s="36">
        <v>7.7116400000000002E-2</v>
      </c>
      <c r="O57" s="89"/>
      <c r="P57" s="103">
        <f>AVERAGE($N$50:$N$79)</f>
        <v>5.493908333333334E-2</v>
      </c>
      <c r="R57" s="33"/>
    </row>
    <row r="58" spans="13:18" x14ac:dyDescent="0.25">
      <c r="M58" s="25" t="s">
        <v>26</v>
      </c>
      <c r="N58" s="36">
        <v>2.4742400000000001E-2</v>
      </c>
      <c r="O58" s="89"/>
      <c r="P58" s="103">
        <f>AVERAGE($N$50:$N$79)</f>
        <v>5.493908333333334E-2</v>
      </c>
      <c r="R58" s="33"/>
    </row>
    <row r="59" spans="13:18" x14ac:dyDescent="0.25">
      <c r="M59" s="25" t="s">
        <v>27</v>
      </c>
      <c r="N59" s="36">
        <v>3.0591E-2</v>
      </c>
      <c r="O59" s="89"/>
      <c r="P59" s="103">
        <f>AVERAGE($N$50:$N$79)</f>
        <v>5.493908333333334E-2</v>
      </c>
      <c r="R59" s="33"/>
    </row>
    <row r="60" spans="13:18" x14ac:dyDescent="0.25">
      <c r="M60" s="25" t="s">
        <v>28</v>
      </c>
      <c r="N60" s="36">
        <v>7.4313000000000001E-3</v>
      </c>
      <c r="O60" s="89"/>
      <c r="P60" s="103">
        <f>AVERAGE($N$50:$N$79)</f>
        <v>5.493908333333334E-2</v>
      </c>
      <c r="R60" s="33"/>
    </row>
    <row r="61" spans="13:18" x14ac:dyDescent="0.25">
      <c r="M61" s="25" t="s">
        <v>29</v>
      </c>
      <c r="N61" s="36">
        <v>-4.2047399999999999E-2</v>
      </c>
      <c r="O61" s="89"/>
      <c r="P61" s="103">
        <f>AVERAGE($N$50:$N$79)</f>
        <v>5.493908333333334E-2</v>
      </c>
      <c r="R61" s="33"/>
    </row>
    <row r="62" spans="13:18" x14ac:dyDescent="0.25">
      <c r="M62" s="25" t="s">
        <v>30</v>
      </c>
      <c r="N62" s="36">
        <v>7.4520799999999998E-2</v>
      </c>
      <c r="O62" s="89"/>
      <c r="P62" s="103">
        <f>AVERAGE($N$50:$N$79)</f>
        <v>5.493908333333334E-2</v>
      </c>
      <c r="R62" s="33"/>
    </row>
    <row r="63" spans="13:18" x14ac:dyDescent="0.25">
      <c r="M63" s="25" t="s">
        <v>31</v>
      </c>
      <c r="N63" s="36">
        <v>5.4034400000000003E-2</v>
      </c>
      <c r="O63" s="89"/>
      <c r="P63" s="103">
        <f>AVERAGE($N$50:$N$79)</f>
        <v>5.493908333333334E-2</v>
      </c>
      <c r="R63" s="33"/>
    </row>
    <row r="64" spans="13:18" x14ac:dyDescent="0.25">
      <c r="M64" s="25" t="s">
        <v>32</v>
      </c>
      <c r="N64" s="36">
        <v>0.1912597</v>
      </c>
      <c r="O64" s="89"/>
      <c r="P64" s="103">
        <f>AVERAGE($N$50:$N$79)</f>
        <v>5.493908333333334E-2</v>
      </c>
      <c r="R64" s="33"/>
    </row>
    <row r="65" spans="13:18" x14ac:dyDescent="0.25">
      <c r="M65" s="25" t="s">
        <v>33</v>
      </c>
      <c r="N65" s="36">
        <v>-5.7764200000000002E-2</v>
      </c>
      <c r="O65" s="89"/>
      <c r="P65" s="103">
        <f>AVERAGE($N$50:$N$79)</f>
        <v>5.493908333333334E-2</v>
      </c>
      <c r="R65" s="33"/>
    </row>
    <row r="66" spans="13:18" x14ac:dyDescent="0.25">
      <c r="M66" s="25" t="s">
        <v>34</v>
      </c>
      <c r="N66" s="36">
        <v>8.3253800000000003E-2</v>
      </c>
      <c r="O66" s="89"/>
      <c r="P66" s="103">
        <f>AVERAGE($N$50:$N$79)</f>
        <v>5.493908333333334E-2</v>
      </c>
      <c r="R66" s="33"/>
    </row>
    <row r="67" spans="13:18" x14ac:dyDescent="0.25">
      <c r="M67" s="25" t="s">
        <v>35</v>
      </c>
      <c r="N67" s="36">
        <v>1.3276E-3</v>
      </c>
      <c r="O67" s="89"/>
      <c r="P67" s="103">
        <f>AVERAGE($N$50:$N$79)</f>
        <v>5.493908333333334E-2</v>
      </c>
      <c r="R67" s="33"/>
    </row>
    <row r="68" spans="13:18" x14ac:dyDescent="0.25">
      <c r="M68" s="25" t="s">
        <v>36</v>
      </c>
      <c r="N68" s="36">
        <v>0.16997380000000001</v>
      </c>
      <c r="O68" s="89"/>
      <c r="P68" s="103">
        <f>AVERAGE($N$50:$N$79)</f>
        <v>5.493908333333334E-2</v>
      </c>
      <c r="R68" s="33"/>
    </row>
    <row r="69" spans="13:18" x14ac:dyDescent="0.25">
      <c r="M69" s="25" t="s">
        <v>37</v>
      </c>
      <c r="N69" s="36">
        <v>7.5640399999999997E-2</v>
      </c>
      <c r="O69" s="89"/>
      <c r="P69" s="103">
        <f>AVERAGE($N$50:$N$79)</f>
        <v>5.493908333333334E-2</v>
      </c>
      <c r="R69" s="33"/>
    </row>
    <row r="70" spans="13:18" x14ac:dyDescent="0.25">
      <c r="M70" s="25" t="s">
        <v>38</v>
      </c>
      <c r="N70" s="36">
        <v>0.20344499999999999</v>
      </c>
      <c r="O70" s="89"/>
      <c r="P70" s="103">
        <f>AVERAGE($N$50:$N$79)</f>
        <v>5.493908333333334E-2</v>
      </c>
      <c r="R70" s="33"/>
    </row>
    <row r="71" spans="13:18" x14ac:dyDescent="0.25">
      <c r="M71" s="25" t="s">
        <v>39</v>
      </c>
      <c r="N71" s="36">
        <v>-1.52195E-2</v>
      </c>
      <c r="O71" s="89"/>
      <c r="P71" s="103">
        <f>AVERAGE($N$50:$N$79)</f>
        <v>5.493908333333334E-2</v>
      </c>
      <c r="R71" s="33"/>
    </row>
    <row r="72" spans="13:18" x14ac:dyDescent="0.25">
      <c r="M72" s="25" t="s">
        <v>40</v>
      </c>
      <c r="N72" s="36">
        <v>2.20202E-2</v>
      </c>
      <c r="O72" s="89"/>
      <c r="P72" s="103">
        <f>AVERAGE($N$50:$N$79)</f>
        <v>5.493908333333334E-2</v>
      </c>
      <c r="R72" s="33"/>
    </row>
    <row r="73" spans="13:18" x14ac:dyDescent="0.25">
      <c r="M73" s="25" t="s">
        <v>41</v>
      </c>
      <c r="N73" s="36">
        <v>3.71147E-2</v>
      </c>
      <c r="O73" s="89"/>
      <c r="P73" s="103">
        <f>AVERAGE($N$50:$N$79)</f>
        <v>5.493908333333334E-2</v>
      </c>
      <c r="R73" s="33"/>
    </row>
    <row r="74" spans="13:18" x14ac:dyDescent="0.25">
      <c r="M74" s="25" t="s">
        <v>42</v>
      </c>
      <c r="N74" s="36">
        <v>0.1143067</v>
      </c>
      <c r="O74" s="89"/>
      <c r="P74" s="103">
        <f>AVERAGE($N$50:$N$79)</f>
        <v>5.493908333333334E-2</v>
      </c>
      <c r="R74" s="33"/>
    </row>
    <row r="75" spans="13:18" x14ac:dyDescent="0.25">
      <c r="M75" s="25" t="s">
        <v>43</v>
      </c>
      <c r="N75" s="36">
        <v>0.13047639999999999</v>
      </c>
      <c r="O75" s="89"/>
      <c r="P75" s="103">
        <f>AVERAGE($N$50:$N$79)</f>
        <v>5.493908333333334E-2</v>
      </c>
      <c r="R75" s="33"/>
    </row>
    <row r="76" spans="13:18" x14ac:dyDescent="0.25">
      <c r="M76" s="25" t="s">
        <v>44</v>
      </c>
      <c r="N76" s="36">
        <v>3.04029E-2</v>
      </c>
      <c r="O76" s="89"/>
      <c r="P76" s="103">
        <f>AVERAGE($N$50:$N$79)</f>
        <v>5.493908333333334E-2</v>
      </c>
      <c r="R76" s="33"/>
    </row>
    <row r="77" spans="13:18" x14ac:dyDescent="0.25">
      <c r="M77" s="25" t="s">
        <v>45</v>
      </c>
      <c r="N77" s="36">
        <v>0.1210922</v>
      </c>
      <c r="O77" s="89"/>
      <c r="P77" s="103">
        <f>AVERAGE($N$50:$N$79)</f>
        <v>5.493908333333334E-2</v>
      </c>
      <c r="R77" s="33"/>
    </row>
    <row r="78" spans="13:18" x14ac:dyDescent="0.25">
      <c r="M78" s="25" t="s">
        <v>46</v>
      </c>
      <c r="N78" s="36">
        <v>7.7443899999999996E-2</v>
      </c>
      <c r="O78" s="89"/>
      <c r="P78" s="103">
        <f>AVERAGE($N$50:$N$79)</f>
        <v>5.493908333333334E-2</v>
      </c>
      <c r="R78" s="33"/>
    </row>
    <row r="79" spans="13:18" x14ac:dyDescent="0.25">
      <c r="M79" s="26" t="s">
        <v>48</v>
      </c>
      <c r="N79" s="97">
        <v>3.0558800000000001E-2</v>
      </c>
      <c r="O79" s="32"/>
      <c r="P79" s="103">
        <f>AVERAGE($N$50:$N$79)</f>
        <v>5.493908333333334E-2</v>
      </c>
      <c r="R79" s="33"/>
    </row>
    <row r="80" spans="13:18" x14ac:dyDescent="0.25">
      <c r="M80" s="33"/>
      <c r="N80" s="33"/>
      <c r="O80" s="33"/>
      <c r="P80" s="33"/>
      <c r="Q80" s="33"/>
      <c r="R80" s="33"/>
    </row>
    <row r="82" spans="1:18" ht="16.7" customHeight="1" x14ac:dyDescent="0.25">
      <c r="M82" s="145"/>
      <c r="N82" s="145"/>
      <c r="O82" s="145"/>
      <c r="P82" s="145"/>
      <c r="Q82" s="145"/>
      <c r="R82" s="145"/>
    </row>
    <row r="85" spans="1:18" x14ac:dyDescent="0.25">
      <c r="A85" s="35" t="s">
        <v>183</v>
      </c>
    </row>
    <row r="86" spans="1:18" ht="16.7" customHeight="1" x14ac:dyDescent="0.25">
      <c r="A86" s="35"/>
      <c r="M86" s="145"/>
      <c r="N86" s="145"/>
      <c r="O86" s="145"/>
      <c r="P86" s="145"/>
      <c r="Q86" s="145"/>
      <c r="R86" s="145"/>
    </row>
    <row r="88" spans="1:18" ht="16.7" customHeight="1" x14ac:dyDescent="0.25">
      <c r="M88" s="145"/>
      <c r="N88" s="145"/>
      <c r="O88" s="145"/>
      <c r="P88" s="145"/>
      <c r="Q88" s="145"/>
      <c r="R88" s="145"/>
    </row>
    <row r="90" spans="1:18" ht="16.7" customHeight="1" x14ac:dyDescent="0.25">
      <c r="M90" s="145"/>
      <c r="N90" s="145"/>
      <c r="O90" s="145"/>
      <c r="P90" s="145"/>
      <c r="Q90" s="145"/>
      <c r="R90" s="145"/>
    </row>
    <row r="93" spans="1:18" x14ac:dyDescent="0.25">
      <c r="M93" s="174" t="s">
        <v>49</v>
      </c>
      <c r="N93" s="175"/>
      <c r="O93" s="175"/>
      <c r="P93" s="175"/>
      <c r="Q93" s="176"/>
      <c r="R93" s="173"/>
    </row>
    <row r="94" spans="1:18" x14ac:dyDescent="0.25">
      <c r="M94" s="9" t="s">
        <v>50</v>
      </c>
      <c r="N94" s="11"/>
      <c r="O94" s="11" t="s">
        <v>14</v>
      </c>
      <c r="P94" s="11" t="s">
        <v>15</v>
      </c>
      <c r="Q94" s="11" t="s">
        <v>16</v>
      </c>
    </row>
    <row r="95" spans="1:18" x14ac:dyDescent="0.25">
      <c r="M95" s="126" t="s">
        <v>55</v>
      </c>
      <c r="N95" s="12"/>
      <c r="O95" s="7">
        <v>2.2802300000000001E-2</v>
      </c>
      <c r="P95" s="7">
        <v>0.36952940000000001</v>
      </c>
      <c r="Q95" s="7">
        <v>0.61943250000000005</v>
      </c>
    </row>
    <row r="96" spans="1:18" x14ac:dyDescent="0.25">
      <c r="M96" s="127" t="s">
        <v>56</v>
      </c>
      <c r="N96" s="12"/>
      <c r="O96" s="7">
        <v>2.57977E-2</v>
      </c>
      <c r="P96" s="7">
        <v>0.20999950000000001</v>
      </c>
      <c r="Q96" s="7">
        <v>1</v>
      </c>
    </row>
    <row r="97" spans="1:18" x14ac:dyDescent="0.25">
      <c r="M97" s="127" t="s">
        <v>57</v>
      </c>
      <c r="N97" s="12"/>
      <c r="O97" s="7">
        <v>3.9316999999999998E-3</v>
      </c>
      <c r="P97" s="7">
        <v>7.8180100000000002E-2</v>
      </c>
      <c r="Q97" s="7">
        <v>0.31035780000000002</v>
      </c>
    </row>
    <row r="98" spans="1:18" x14ac:dyDescent="0.25">
      <c r="M98" s="127" t="s">
        <v>59</v>
      </c>
      <c r="N98" s="12"/>
      <c r="O98" s="7">
        <v>0</v>
      </c>
      <c r="P98" s="7">
        <v>6.4275000000000004E-5</v>
      </c>
      <c r="Q98" s="7">
        <v>5.6198000000000003E-3</v>
      </c>
    </row>
    <row r="99" spans="1:18" x14ac:dyDescent="0.25">
      <c r="M99" s="127" t="s">
        <v>60</v>
      </c>
      <c r="N99" s="12"/>
      <c r="O99" s="7">
        <v>2.0076800000000001E-4</v>
      </c>
      <c r="P99" s="7">
        <v>6.6839000000000004E-3</v>
      </c>
      <c r="Q99" s="7">
        <v>4.1682499999999997E-2</v>
      </c>
    </row>
    <row r="100" spans="1:18" x14ac:dyDescent="0.25">
      <c r="M100" s="128" t="s">
        <v>62</v>
      </c>
      <c r="N100" s="12"/>
      <c r="O100" s="7">
        <v>1.20249E-2</v>
      </c>
      <c r="P100" s="7">
        <v>8.5980600000000004E-2</v>
      </c>
      <c r="Q100" s="7">
        <v>0.33115280000000002</v>
      </c>
    </row>
    <row r="102" spans="1:18" ht="16.7" customHeight="1" x14ac:dyDescent="0.25">
      <c r="M102" s="145"/>
      <c r="N102" s="145"/>
      <c r="O102" s="145"/>
      <c r="P102" s="145"/>
      <c r="Q102" s="145"/>
      <c r="R102" s="145"/>
    </row>
    <row r="104" spans="1:18" x14ac:dyDescent="0.25">
      <c r="A104" s="35" t="s">
        <v>184</v>
      </c>
    </row>
    <row r="107" spans="1:18" ht="16.7" customHeight="1" x14ac:dyDescent="0.25">
      <c r="M107" s="145"/>
      <c r="N107" s="145"/>
      <c r="O107" s="145"/>
    </row>
    <row r="109" spans="1:18" x14ac:dyDescent="0.25">
      <c r="M109" s="143"/>
      <c r="N109" s="144"/>
      <c r="O109" s="4" t="s">
        <v>54</v>
      </c>
    </row>
    <row r="110" spans="1:18" x14ac:dyDescent="0.25">
      <c r="M110" s="140" t="s">
        <v>1</v>
      </c>
      <c r="N110" s="3" t="s">
        <v>55</v>
      </c>
      <c r="O110" s="36">
        <v>-0.1</v>
      </c>
    </row>
    <row r="111" spans="1:18" x14ac:dyDescent="0.25">
      <c r="M111" s="140"/>
      <c r="N111" s="3" t="s">
        <v>56</v>
      </c>
      <c r="O111" s="36">
        <v>0.02</v>
      </c>
    </row>
    <row r="112" spans="1:18" x14ac:dyDescent="0.25">
      <c r="M112" s="140"/>
      <c r="N112" s="3" t="s">
        <v>57</v>
      </c>
      <c r="O112" s="36">
        <v>0.03</v>
      </c>
    </row>
    <row r="113" spans="1:22" x14ac:dyDescent="0.25">
      <c r="M113" s="140"/>
      <c r="N113" s="3" t="s">
        <v>58</v>
      </c>
      <c r="O113" s="36">
        <v>0.51</v>
      </c>
    </row>
    <row r="114" spans="1:22" x14ac:dyDescent="0.25">
      <c r="M114" s="140"/>
      <c r="N114" s="3" t="s">
        <v>59</v>
      </c>
      <c r="O114" s="36">
        <v>0.45</v>
      </c>
    </row>
    <row r="115" spans="1:22" x14ac:dyDescent="0.25">
      <c r="M115" s="140"/>
      <c r="N115" s="3" t="s">
        <v>60</v>
      </c>
      <c r="O115" s="36">
        <v>0.06</v>
      </c>
    </row>
    <row r="116" spans="1:22" x14ac:dyDescent="0.25">
      <c r="M116" s="140"/>
      <c r="N116" s="3" t="s">
        <v>61</v>
      </c>
      <c r="O116" s="36">
        <v>-0.54</v>
      </c>
    </row>
    <row r="117" spans="1:22" x14ac:dyDescent="0.25">
      <c r="M117" s="140"/>
      <c r="N117" s="3" t="s">
        <v>62</v>
      </c>
      <c r="O117" s="36">
        <v>0.03</v>
      </c>
    </row>
    <row r="119" spans="1:22" ht="31.5" customHeight="1" x14ac:dyDescent="0.25">
      <c r="M119" s="145"/>
      <c r="N119" s="145"/>
      <c r="O119" s="145"/>
    </row>
    <row r="124" spans="1:22" ht="16.7" customHeight="1" x14ac:dyDescent="0.25">
      <c r="A124" s="35" t="s">
        <v>185</v>
      </c>
      <c r="M124" s="82"/>
      <c r="N124" s="82"/>
      <c r="O124" s="82"/>
      <c r="P124" s="82"/>
      <c r="Q124" s="82"/>
      <c r="R124" s="82"/>
      <c r="S124" s="82"/>
      <c r="T124" s="82"/>
      <c r="U124" s="82"/>
      <c r="V124" s="82"/>
    </row>
    <row r="126" spans="1:22" x14ac:dyDescent="0.25">
      <c r="M126" s="141"/>
      <c r="N126" s="142"/>
      <c r="O126" s="14" t="s">
        <v>57</v>
      </c>
      <c r="P126" s="14" t="s">
        <v>60</v>
      </c>
      <c r="Q126" s="14" t="s">
        <v>59</v>
      </c>
      <c r="R126" s="14" t="s">
        <v>62</v>
      </c>
      <c r="S126" s="14" t="s">
        <v>55</v>
      </c>
      <c r="T126" s="14" t="s">
        <v>56</v>
      </c>
      <c r="U126" s="15" t="s">
        <v>58</v>
      </c>
      <c r="V126" s="17" t="s">
        <v>61</v>
      </c>
    </row>
    <row r="127" spans="1:22" x14ac:dyDescent="0.25">
      <c r="M127" s="22"/>
      <c r="N127" s="21" t="s">
        <v>17</v>
      </c>
      <c r="O127" s="13">
        <v>2128.7800000000002</v>
      </c>
      <c r="P127" s="13">
        <v>4143.22</v>
      </c>
      <c r="Q127" s="13">
        <v>1368.86</v>
      </c>
      <c r="R127" s="13">
        <v>224.72</v>
      </c>
      <c r="S127" s="13">
        <v>0</v>
      </c>
      <c r="T127" s="13">
        <v>0</v>
      </c>
      <c r="U127" s="16">
        <v>10.16</v>
      </c>
      <c r="V127" s="18">
        <v>49.5</v>
      </c>
    </row>
    <row r="128" spans="1:22" x14ac:dyDescent="0.25">
      <c r="M128" s="23"/>
      <c r="N128" s="1" t="s">
        <v>18</v>
      </c>
      <c r="O128" s="7">
        <v>712.99</v>
      </c>
      <c r="P128" s="7">
        <v>10519.26</v>
      </c>
      <c r="Q128" s="7">
        <v>2694.96</v>
      </c>
      <c r="R128" s="7">
        <v>790.87</v>
      </c>
      <c r="S128" s="7">
        <v>242.16</v>
      </c>
      <c r="T128" s="7">
        <v>0</v>
      </c>
      <c r="U128" s="6">
        <v>0</v>
      </c>
      <c r="V128" s="19">
        <v>38.92</v>
      </c>
    </row>
    <row r="129" spans="13:22" x14ac:dyDescent="0.25">
      <c r="M129" s="23"/>
      <c r="N129" s="1" t="s">
        <v>19</v>
      </c>
      <c r="O129" s="7">
        <v>6.69</v>
      </c>
      <c r="P129" s="7">
        <v>86</v>
      </c>
      <c r="Q129" s="7">
        <v>28.84</v>
      </c>
      <c r="R129" s="7">
        <v>44.01</v>
      </c>
      <c r="S129" s="7">
        <v>0</v>
      </c>
      <c r="T129" s="7">
        <v>0</v>
      </c>
      <c r="U129" s="6">
        <v>0</v>
      </c>
      <c r="V129" s="19">
        <v>1.85</v>
      </c>
    </row>
    <row r="130" spans="13:22" x14ac:dyDescent="0.25">
      <c r="M130" s="23"/>
      <c r="N130" s="1" t="s">
        <v>20</v>
      </c>
      <c r="O130" s="7">
        <v>15.49</v>
      </c>
      <c r="P130" s="7">
        <v>37.229999999999997</v>
      </c>
      <c r="Q130" s="7">
        <v>214.92</v>
      </c>
      <c r="R130" s="7">
        <v>75.22</v>
      </c>
      <c r="S130" s="7">
        <v>0</v>
      </c>
      <c r="T130" s="7">
        <v>0</v>
      </c>
      <c r="U130" s="6">
        <v>0</v>
      </c>
      <c r="V130" s="19">
        <v>6.74</v>
      </c>
    </row>
    <row r="131" spans="13:22" x14ac:dyDescent="0.25">
      <c r="M131" s="23"/>
      <c r="N131" s="1" t="s">
        <v>21</v>
      </c>
      <c r="O131" s="7">
        <v>86.45</v>
      </c>
      <c r="P131" s="7">
        <v>708.93</v>
      </c>
      <c r="Q131" s="7">
        <v>863.95</v>
      </c>
      <c r="R131" s="7">
        <v>319.25</v>
      </c>
      <c r="S131" s="7">
        <v>0</v>
      </c>
      <c r="T131" s="7">
        <v>0</v>
      </c>
      <c r="U131" s="6">
        <v>13.66</v>
      </c>
      <c r="V131" s="19">
        <v>16.59</v>
      </c>
    </row>
    <row r="132" spans="13:22" x14ac:dyDescent="0.25">
      <c r="M132" s="23"/>
      <c r="N132" s="1" t="s">
        <v>22</v>
      </c>
      <c r="O132" s="7">
        <v>45901.279999999999</v>
      </c>
      <c r="P132" s="7">
        <v>60680.9</v>
      </c>
      <c r="Q132" s="7">
        <v>14973.67</v>
      </c>
      <c r="R132" s="7">
        <v>3771.3</v>
      </c>
      <c r="S132" s="7">
        <v>-0.25</v>
      </c>
      <c r="T132" s="7">
        <v>0</v>
      </c>
      <c r="U132" s="6">
        <v>7200</v>
      </c>
      <c r="V132" s="19">
        <v>11170.45</v>
      </c>
    </row>
    <row r="133" spans="13:22" x14ac:dyDescent="0.25">
      <c r="M133" s="23"/>
      <c r="N133" s="1" t="s">
        <v>23</v>
      </c>
      <c r="O133" s="7">
        <v>708</v>
      </c>
      <c r="P133" s="7">
        <v>5885.74</v>
      </c>
      <c r="Q133" s="7">
        <v>16529.8</v>
      </c>
      <c r="R133" s="7">
        <v>470.09</v>
      </c>
      <c r="S133" s="7">
        <v>42.69</v>
      </c>
      <c r="T133" s="7">
        <v>0</v>
      </c>
      <c r="U133" s="6">
        <v>3.2</v>
      </c>
      <c r="V133" s="19">
        <v>84.96</v>
      </c>
    </row>
    <row r="134" spans="13:22" x14ac:dyDescent="0.25">
      <c r="M134" s="23"/>
      <c r="N134" s="1" t="s">
        <v>24</v>
      </c>
      <c r="O134" s="7">
        <v>5.85</v>
      </c>
      <c r="P134" s="7">
        <v>66.459999999999994</v>
      </c>
      <c r="Q134" s="7">
        <v>102</v>
      </c>
      <c r="R134" s="7">
        <v>28.24</v>
      </c>
      <c r="S134" s="7">
        <v>0</v>
      </c>
      <c r="T134" s="7">
        <v>0</v>
      </c>
      <c r="U134" s="6">
        <v>0</v>
      </c>
      <c r="V134" s="19">
        <v>0</v>
      </c>
    </row>
    <row r="135" spans="13:22" x14ac:dyDescent="0.25">
      <c r="M135" s="23"/>
      <c r="N135" s="1" t="s">
        <v>25</v>
      </c>
      <c r="O135" s="7">
        <v>546.66</v>
      </c>
      <c r="P135" s="7">
        <v>7418.94</v>
      </c>
      <c r="Q135" s="7">
        <v>5153.2700000000004</v>
      </c>
      <c r="R135" s="7">
        <v>17636.27</v>
      </c>
      <c r="S135" s="7" t="s">
        <v>63</v>
      </c>
      <c r="T135" s="7" t="s">
        <v>63</v>
      </c>
      <c r="U135" s="6">
        <v>0</v>
      </c>
      <c r="V135" s="19">
        <v>750.92</v>
      </c>
    </row>
    <row r="136" spans="13:22" x14ac:dyDescent="0.25">
      <c r="M136" s="23"/>
      <c r="N136" s="1" t="s">
        <v>26</v>
      </c>
      <c r="O136" s="7">
        <v>71.400000000000006</v>
      </c>
      <c r="P136" s="7">
        <v>476</v>
      </c>
      <c r="Q136" s="7">
        <v>3861.6</v>
      </c>
      <c r="R136" s="7">
        <v>122.51</v>
      </c>
      <c r="S136" s="7">
        <v>0</v>
      </c>
      <c r="T136" s="7">
        <v>0</v>
      </c>
      <c r="U136" s="6">
        <v>0</v>
      </c>
      <c r="V136" s="19">
        <v>1.21</v>
      </c>
    </row>
    <row r="137" spans="13:22" x14ac:dyDescent="0.25">
      <c r="M137" s="23"/>
      <c r="N137" s="1" t="s">
        <v>27</v>
      </c>
      <c r="O137" s="7">
        <v>7390.27</v>
      </c>
      <c r="P137" s="7">
        <v>89070.1</v>
      </c>
      <c r="Q137" s="7">
        <v>40579.360000000001</v>
      </c>
      <c r="R137" s="7">
        <v>12836.24</v>
      </c>
      <c r="S137" s="7">
        <v>744.42</v>
      </c>
      <c r="T137" s="7">
        <v>27.43</v>
      </c>
      <c r="U137" s="6">
        <v>4843.16</v>
      </c>
      <c r="V137" s="19">
        <v>14503.09</v>
      </c>
    </row>
    <row r="138" spans="13:22" x14ac:dyDescent="0.25">
      <c r="M138" s="23"/>
      <c r="N138" s="1" t="s">
        <v>28</v>
      </c>
      <c r="O138" s="7">
        <v>429.3</v>
      </c>
      <c r="P138" s="7">
        <v>584.27</v>
      </c>
      <c r="Q138" s="7">
        <v>347.49</v>
      </c>
      <c r="R138" s="7">
        <v>484.28</v>
      </c>
      <c r="S138" s="7">
        <v>0</v>
      </c>
      <c r="T138" s="7">
        <v>0</v>
      </c>
      <c r="U138" s="6">
        <v>0</v>
      </c>
      <c r="V138" s="19">
        <v>0.1</v>
      </c>
    </row>
    <row r="139" spans="13:22" x14ac:dyDescent="0.25">
      <c r="M139" s="23"/>
      <c r="N139" s="1" t="s">
        <v>29</v>
      </c>
      <c r="O139" s="7">
        <v>0.24</v>
      </c>
      <c r="P139" s="7">
        <v>288.8</v>
      </c>
      <c r="Q139" s="7">
        <v>74.14</v>
      </c>
      <c r="R139" s="7">
        <v>33.29</v>
      </c>
      <c r="S139" s="7">
        <v>0</v>
      </c>
      <c r="T139" s="7">
        <v>0</v>
      </c>
      <c r="U139" s="6">
        <v>0</v>
      </c>
      <c r="V139" s="19">
        <v>0</v>
      </c>
    </row>
    <row r="140" spans="13:22" x14ac:dyDescent="0.25">
      <c r="M140" s="23"/>
      <c r="N140" s="1" t="s">
        <v>30</v>
      </c>
      <c r="O140" s="7">
        <v>29.15</v>
      </c>
      <c r="P140" s="7">
        <v>451.21</v>
      </c>
      <c r="Q140" s="7">
        <v>898.31</v>
      </c>
      <c r="R140" s="7">
        <v>96.3</v>
      </c>
      <c r="S140" s="7">
        <v>0</v>
      </c>
      <c r="T140" s="7">
        <v>0</v>
      </c>
      <c r="U140" s="6">
        <v>0.33</v>
      </c>
      <c r="V140" s="19">
        <v>0</v>
      </c>
    </row>
    <row r="141" spans="13:22" x14ac:dyDescent="0.25">
      <c r="M141" s="23"/>
      <c r="N141" s="1" t="s">
        <v>31</v>
      </c>
      <c r="O141" s="7">
        <v>1088.44</v>
      </c>
      <c r="P141" s="7">
        <v>1653.97</v>
      </c>
      <c r="Q141" s="7">
        <v>34072.129999999997</v>
      </c>
      <c r="R141" s="7">
        <v>3211.79</v>
      </c>
      <c r="S141" s="7">
        <v>0</v>
      </c>
      <c r="T141" s="7">
        <v>0</v>
      </c>
      <c r="U141" s="6">
        <v>609.80999999999995</v>
      </c>
      <c r="V141" s="19">
        <v>7476.54</v>
      </c>
    </row>
    <row r="142" spans="13:22" x14ac:dyDescent="0.25">
      <c r="M142" s="23"/>
      <c r="N142" s="1" t="s">
        <v>32</v>
      </c>
      <c r="O142" s="7">
        <v>27.35</v>
      </c>
      <c r="P142" s="7">
        <v>0</v>
      </c>
      <c r="Q142" s="7">
        <v>0.25</v>
      </c>
      <c r="R142" s="7">
        <v>18.940000000000001</v>
      </c>
      <c r="S142" s="7">
        <v>0</v>
      </c>
      <c r="T142" s="7">
        <v>0</v>
      </c>
      <c r="U142" s="6">
        <v>0</v>
      </c>
      <c r="V142" s="19">
        <v>0</v>
      </c>
    </row>
    <row r="143" spans="13:22" x14ac:dyDescent="0.25">
      <c r="M143" s="23"/>
      <c r="N143" s="1" t="s">
        <v>33</v>
      </c>
      <c r="O143" s="7">
        <v>102.05</v>
      </c>
      <c r="P143" s="7">
        <v>63932.1</v>
      </c>
      <c r="Q143" s="7">
        <v>32688.81</v>
      </c>
      <c r="R143" s="7">
        <v>2062.2600000000002</v>
      </c>
      <c r="S143" s="7">
        <v>0</v>
      </c>
      <c r="T143" s="7">
        <v>0.97</v>
      </c>
      <c r="U143" s="6">
        <v>130.83000000000001</v>
      </c>
      <c r="V143" s="19">
        <v>1369.94</v>
      </c>
    </row>
    <row r="144" spans="13:22" x14ac:dyDescent="0.25">
      <c r="M144" s="23"/>
      <c r="N144" s="1" t="s">
        <v>34</v>
      </c>
      <c r="O144" s="7">
        <v>154.94</v>
      </c>
      <c r="P144" s="7">
        <v>141.30000000000001</v>
      </c>
      <c r="Q144" s="7">
        <v>1657.29</v>
      </c>
      <c r="R144" s="7">
        <v>237.79</v>
      </c>
      <c r="S144" s="7">
        <v>0</v>
      </c>
      <c r="T144" s="7">
        <v>0</v>
      </c>
      <c r="U144" s="6">
        <v>0</v>
      </c>
      <c r="V144" s="19">
        <v>0</v>
      </c>
    </row>
    <row r="145" spans="13:22" x14ac:dyDescent="0.25">
      <c r="M145" s="23"/>
      <c r="N145" s="1" t="s">
        <v>35</v>
      </c>
      <c r="O145" s="7">
        <v>20.420000000000002</v>
      </c>
      <c r="P145" s="7">
        <v>38.090000000000003</v>
      </c>
      <c r="Q145" s="7">
        <v>94.44</v>
      </c>
      <c r="R145" s="7">
        <v>4.01</v>
      </c>
      <c r="S145" s="7">
        <v>0</v>
      </c>
      <c r="T145" s="7">
        <v>0</v>
      </c>
      <c r="U145" s="6">
        <v>0</v>
      </c>
      <c r="V145" s="19">
        <v>0</v>
      </c>
    </row>
    <row r="146" spans="13:22" x14ac:dyDescent="0.25">
      <c r="M146" s="23"/>
      <c r="N146" s="1" t="s">
        <v>36</v>
      </c>
      <c r="O146" s="7">
        <v>223.4</v>
      </c>
      <c r="P146" s="7">
        <v>4766.47</v>
      </c>
      <c r="Q146" s="7">
        <v>17547.66</v>
      </c>
      <c r="R146" s="7">
        <v>634.4</v>
      </c>
      <c r="S146" s="7">
        <v>0</v>
      </c>
      <c r="T146" s="7">
        <v>0</v>
      </c>
      <c r="U146" s="6">
        <v>985.46</v>
      </c>
      <c r="V146" s="19">
        <v>2307.5100000000002</v>
      </c>
    </row>
    <row r="147" spans="13:22" x14ac:dyDescent="0.25">
      <c r="M147" s="23"/>
      <c r="N147" s="1" t="s">
        <v>37</v>
      </c>
      <c r="O147" s="7">
        <v>0</v>
      </c>
      <c r="P147" s="7">
        <v>29.33</v>
      </c>
      <c r="Q147" s="7">
        <v>5.39</v>
      </c>
      <c r="R147" s="7">
        <v>7.83</v>
      </c>
      <c r="S147" s="7">
        <v>0</v>
      </c>
      <c r="T147" s="7">
        <v>0</v>
      </c>
      <c r="U147" s="6">
        <v>0</v>
      </c>
      <c r="V147" s="19">
        <v>0</v>
      </c>
    </row>
    <row r="148" spans="13:22" x14ac:dyDescent="0.25">
      <c r="M148" s="23"/>
      <c r="N148" s="1" t="s">
        <v>38</v>
      </c>
      <c r="O148" s="7">
        <v>97.37</v>
      </c>
      <c r="P148" s="7">
        <v>324.69</v>
      </c>
      <c r="Q148" s="7">
        <v>35.11</v>
      </c>
      <c r="R148" s="7">
        <v>294.45</v>
      </c>
      <c r="S148" s="7">
        <v>0</v>
      </c>
      <c r="T148" s="7">
        <v>0</v>
      </c>
      <c r="U148" s="6">
        <v>762.63</v>
      </c>
      <c r="V148" s="19">
        <v>674.76</v>
      </c>
    </row>
    <row r="149" spans="13:22" x14ac:dyDescent="0.25">
      <c r="M149" s="23"/>
      <c r="N149" s="1" t="s">
        <v>39</v>
      </c>
      <c r="O149" s="7">
        <v>2199.5500000000002</v>
      </c>
      <c r="P149" s="7">
        <v>2546.84</v>
      </c>
      <c r="Q149" s="7">
        <v>4553.03</v>
      </c>
      <c r="R149" s="7">
        <v>5825.65</v>
      </c>
      <c r="S149" s="7">
        <v>0</v>
      </c>
      <c r="T149" s="7">
        <v>0</v>
      </c>
      <c r="U149" s="6">
        <v>99.05</v>
      </c>
      <c r="V149" s="19">
        <v>643.55999999999995</v>
      </c>
    </row>
    <row r="150" spans="13:22" x14ac:dyDescent="0.25">
      <c r="M150" s="23"/>
      <c r="N150" s="1" t="s">
        <v>40</v>
      </c>
      <c r="O150" s="7">
        <v>582.71</v>
      </c>
      <c r="P150" s="7">
        <v>4599.72</v>
      </c>
      <c r="Q150" s="7">
        <v>4204.25</v>
      </c>
      <c r="R150" s="7">
        <v>274.97000000000003</v>
      </c>
      <c r="S150" s="7">
        <v>0</v>
      </c>
      <c r="T150" s="7">
        <v>0</v>
      </c>
      <c r="U150" s="6">
        <v>0</v>
      </c>
      <c r="V150" s="19">
        <v>0</v>
      </c>
    </row>
    <row r="151" spans="13:22" x14ac:dyDescent="0.25">
      <c r="M151" s="23"/>
      <c r="N151" s="1" t="s">
        <v>41</v>
      </c>
      <c r="O151" s="7">
        <v>354.15</v>
      </c>
      <c r="P151" s="7">
        <v>345.58</v>
      </c>
      <c r="Q151" s="7">
        <v>2622.78</v>
      </c>
      <c r="R151" s="7">
        <v>2422.38</v>
      </c>
      <c r="S151" s="7">
        <v>0</v>
      </c>
      <c r="T151" s="7">
        <v>0</v>
      </c>
      <c r="U151" s="6">
        <v>0.48</v>
      </c>
      <c r="V151" s="19">
        <v>4.95</v>
      </c>
    </row>
    <row r="152" spans="13:22" x14ac:dyDescent="0.25">
      <c r="M152" s="23"/>
      <c r="N152" s="1" t="s">
        <v>42</v>
      </c>
      <c r="O152" s="7">
        <v>2.89</v>
      </c>
      <c r="P152" s="7">
        <v>1521.1</v>
      </c>
      <c r="Q152" s="7">
        <v>2065.88</v>
      </c>
      <c r="R152" s="7">
        <v>3122.98</v>
      </c>
      <c r="S152" s="7">
        <v>22.4</v>
      </c>
      <c r="T152" s="7">
        <v>0</v>
      </c>
      <c r="U152" s="6">
        <v>0</v>
      </c>
      <c r="V152" s="19">
        <v>0.38</v>
      </c>
    </row>
    <row r="153" spans="13:22" x14ac:dyDescent="0.25">
      <c r="M153" s="23"/>
      <c r="N153" s="1" t="s">
        <v>43</v>
      </c>
      <c r="O153" s="7">
        <v>25.53</v>
      </c>
      <c r="P153" s="7">
        <v>133.97999999999999</v>
      </c>
      <c r="Q153" s="7">
        <v>118.01</v>
      </c>
      <c r="R153" s="7">
        <v>125.35</v>
      </c>
      <c r="S153" s="7">
        <v>0</v>
      </c>
      <c r="T153" s="7">
        <v>0</v>
      </c>
      <c r="U153" s="6">
        <v>0</v>
      </c>
      <c r="V153" s="19">
        <v>0.01</v>
      </c>
    </row>
    <row r="154" spans="13:22" x14ac:dyDescent="0.25">
      <c r="M154" s="23"/>
      <c r="N154" s="1" t="s">
        <v>44</v>
      </c>
      <c r="O154" s="7">
        <v>338.65</v>
      </c>
      <c r="P154" s="7">
        <v>4014.29</v>
      </c>
      <c r="Q154" s="7">
        <v>10607.71</v>
      </c>
      <c r="R154" s="7">
        <v>560.61</v>
      </c>
      <c r="S154" s="7">
        <v>0</v>
      </c>
      <c r="T154" s="7">
        <v>64.53</v>
      </c>
      <c r="U154" s="6">
        <v>4.01</v>
      </c>
      <c r="V154" s="19">
        <v>4.63</v>
      </c>
    </row>
    <row r="155" spans="13:22" x14ac:dyDescent="0.25">
      <c r="M155" s="23"/>
      <c r="N155" s="1" t="s">
        <v>45</v>
      </c>
      <c r="O155" s="7">
        <v>9.86</v>
      </c>
      <c r="P155" s="7">
        <v>183.13</v>
      </c>
      <c r="Q155" s="7">
        <v>239.91</v>
      </c>
      <c r="R155" s="7">
        <v>53.23</v>
      </c>
      <c r="S155" s="7">
        <v>0</v>
      </c>
      <c r="T155" s="7">
        <v>0</v>
      </c>
      <c r="U155" s="6">
        <v>0</v>
      </c>
      <c r="V155" s="19">
        <v>0</v>
      </c>
    </row>
    <row r="156" spans="13:22" x14ac:dyDescent="0.25">
      <c r="M156" s="24"/>
      <c r="N156" s="2" t="s">
        <v>46</v>
      </c>
      <c r="O156" s="8">
        <v>65.040000000000006</v>
      </c>
      <c r="P156" s="8">
        <v>532.97</v>
      </c>
      <c r="Q156" s="8">
        <v>239.5</v>
      </c>
      <c r="R156" s="8">
        <v>231.52</v>
      </c>
      <c r="S156" s="8">
        <v>1.89</v>
      </c>
      <c r="T156" s="8">
        <v>0.5</v>
      </c>
      <c r="U156" s="5">
        <v>1.53</v>
      </c>
      <c r="V156" s="20">
        <v>0</v>
      </c>
    </row>
    <row r="157" spans="13:22" x14ac:dyDescent="0.25">
      <c r="M157" s="25"/>
      <c r="N157" s="27" t="s">
        <v>48</v>
      </c>
      <c r="O157" s="29">
        <v>2103.1999999999998</v>
      </c>
      <c r="P157" s="29">
        <v>16942.27</v>
      </c>
      <c r="Q157" s="29">
        <v>160639.54</v>
      </c>
      <c r="R157" s="29">
        <v>28852.91</v>
      </c>
      <c r="S157" s="29">
        <v>0</v>
      </c>
      <c r="T157" s="29">
        <v>0</v>
      </c>
      <c r="U157" s="29">
        <v>363.54</v>
      </c>
      <c r="V157" s="31">
        <v>24499.97</v>
      </c>
    </row>
    <row r="158" spans="13:22" x14ac:dyDescent="0.25">
      <c r="M158" s="26"/>
      <c r="N158" s="28" t="s">
        <v>64</v>
      </c>
      <c r="O158" s="30">
        <v>65428.08</v>
      </c>
      <c r="P158" s="30">
        <v>282122.89</v>
      </c>
      <c r="Q158" s="30">
        <v>359082.86</v>
      </c>
      <c r="R158" s="30">
        <v>84873.64</v>
      </c>
      <c r="S158" s="30">
        <v>1053.31</v>
      </c>
      <c r="T158" s="30">
        <v>93.43</v>
      </c>
      <c r="U158" s="30">
        <v>15027.84</v>
      </c>
      <c r="V158" s="32">
        <v>63606.57</v>
      </c>
    </row>
    <row r="160" spans="13:22" ht="16.7" customHeight="1" x14ac:dyDescent="0.25">
      <c r="M160" s="82"/>
      <c r="N160" s="82"/>
      <c r="O160" s="82"/>
      <c r="P160" s="82"/>
      <c r="Q160" s="82"/>
      <c r="R160" s="82"/>
      <c r="S160" s="82"/>
      <c r="T160" s="82"/>
      <c r="U160" s="82"/>
      <c r="V160" s="82"/>
    </row>
    <row r="161" spans="1:45" x14ac:dyDescent="0.25">
      <c r="A161" s="35" t="s">
        <v>186</v>
      </c>
    </row>
    <row r="165" spans="1:45" ht="16.7" customHeight="1" x14ac:dyDescent="0.25"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</row>
    <row r="167" spans="1:45" x14ac:dyDescent="0.25">
      <c r="M167" s="143"/>
      <c r="N167" s="144"/>
      <c r="O167" s="4" t="s">
        <v>17</v>
      </c>
      <c r="P167" s="4" t="s">
        <v>18</v>
      </c>
      <c r="Q167" s="4" t="s">
        <v>336</v>
      </c>
      <c r="R167" s="4" t="s">
        <v>29</v>
      </c>
      <c r="S167" s="4" t="s">
        <v>20</v>
      </c>
      <c r="T167" s="4" t="s">
        <v>23</v>
      </c>
      <c r="U167" s="4" t="s">
        <v>24</v>
      </c>
      <c r="V167" s="4" t="s">
        <v>26</v>
      </c>
      <c r="W167" s="4" t="s">
        <v>27</v>
      </c>
      <c r="X167" s="4" t="s">
        <v>22</v>
      </c>
      <c r="Y167" s="4" t="s">
        <v>28</v>
      </c>
      <c r="Z167" s="4" t="s">
        <v>30</v>
      </c>
      <c r="AA167" s="4" t="s">
        <v>32</v>
      </c>
      <c r="AB167" s="4" t="s">
        <v>31</v>
      </c>
      <c r="AC167" s="4" t="s">
        <v>33</v>
      </c>
      <c r="AD167" s="4" t="s">
        <v>37</v>
      </c>
      <c r="AE167" s="4" t="s">
        <v>34</v>
      </c>
      <c r="AF167" s="4" t="s">
        <v>35</v>
      </c>
      <c r="AG167" s="4" t="s">
        <v>36</v>
      </c>
      <c r="AH167" s="4" t="s">
        <v>38</v>
      </c>
      <c r="AI167" s="4" t="s">
        <v>39</v>
      </c>
      <c r="AJ167" s="4" t="s">
        <v>40</v>
      </c>
      <c r="AK167" s="4" t="s">
        <v>41</v>
      </c>
      <c r="AL167" s="4" t="s">
        <v>42</v>
      </c>
      <c r="AM167" s="4" t="s">
        <v>43</v>
      </c>
      <c r="AN167" s="4" t="s">
        <v>46</v>
      </c>
      <c r="AO167" s="4" t="s">
        <v>45</v>
      </c>
      <c r="AP167" s="4" t="s">
        <v>25</v>
      </c>
      <c r="AQ167" s="4" t="s">
        <v>44</v>
      </c>
      <c r="AR167" s="4" t="s">
        <v>48</v>
      </c>
      <c r="AS167" s="4" t="s">
        <v>65</v>
      </c>
    </row>
    <row r="168" spans="1:45" x14ac:dyDescent="0.25">
      <c r="M168" s="140" t="s">
        <v>1</v>
      </c>
      <c r="N168" s="3" t="s">
        <v>51</v>
      </c>
      <c r="O168" s="7">
        <v>1368.86</v>
      </c>
      <c r="P168" s="7">
        <v>2694.96</v>
      </c>
      <c r="Q168" s="7">
        <v>28.84</v>
      </c>
      <c r="R168" s="7">
        <v>74.14</v>
      </c>
      <c r="S168" s="7">
        <v>214.92</v>
      </c>
      <c r="T168" s="7">
        <v>16529.8</v>
      </c>
      <c r="U168" s="7">
        <v>102</v>
      </c>
      <c r="V168" s="7">
        <v>3861.6</v>
      </c>
      <c r="W168" s="7">
        <v>40579.360000000001</v>
      </c>
      <c r="X168" s="7">
        <v>14973.67</v>
      </c>
      <c r="Y168" s="7">
        <v>347.49</v>
      </c>
      <c r="Z168" s="7">
        <v>898.31</v>
      </c>
      <c r="AA168" s="7">
        <v>0.25</v>
      </c>
      <c r="AB168" s="7">
        <v>34072.129999999997</v>
      </c>
      <c r="AC168" s="7">
        <v>32688.81</v>
      </c>
      <c r="AD168" s="7">
        <v>5.39</v>
      </c>
      <c r="AE168" s="7">
        <v>1657.29</v>
      </c>
      <c r="AF168" s="7">
        <v>94.44</v>
      </c>
      <c r="AG168" s="7">
        <v>17547.66</v>
      </c>
      <c r="AH168" s="7">
        <v>35.11</v>
      </c>
      <c r="AI168" s="7">
        <v>4553.03</v>
      </c>
      <c r="AJ168" s="7">
        <v>4204.25</v>
      </c>
      <c r="AK168" s="7">
        <v>2622.78</v>
      </c>
      <c r="AL168" s="7">
        <v>2065.88</v>
      </c>
      <c r="AM168" s="7">
        <v>118.01</v>
      </c>
      <c r="AN168" s="7">
        <v>239.5</v>
      </c>
      <c r="AO168" s="7">
        <v>239.91</v>
      </c>
      <c r="AP168" s="7">
        <v>5153.2700000000004</v>
      </c>
      <c r="AQ168" s="7">
        <v>10607.71</v>
      </c>
      <c r="AR168" s="7">
        <v>160639.54</v>
      </c>
      <c r="AS168" s="7">
        <v>358218.91</v>
      </c>
    </row>
    <row r="169" spans="1:45" x14ac:dyDescent="0.25">
      <c r="M169" s="140"/>
      <c r="N169" s="3" t="s">
        <v>52</v>
      </c>
      <c r="O169" s="7">
        <v>4143.22</v>
      </c>
      <c r="P169" s="7">
        <v>10519.26</v>
      </c>
      <c r="Q169" s="7">
        <v>86</v>
      </c>
      <c r="R169" s="7">
        <v>288.8</v>
      </c>
      <c r="S169" s="7">
        <v>37.229999999999997</v>
      </c>
      <c r="T169" s="7">
        <v>5885.74</v>
      </c>
      <c r="U169" s="7">
        <v>66.459999999999994</v>
      </c>
      <c r="V169" s="7">
        <v>476</v>
      </c>
      <c r="W169" s="7">
        <v>89070.1</v>
      </c>
      <c r="X169" s="7">
        <v>60680.9</v>
      </c>
      <c r="Y169" s="7">
        <v>584.27</v>
      </c>
      <c r="Z169" s="7">
        <v>451.21</v>
      </c>
      <c r="AA169" s="7">
        <v>0</v>
      </c>
      <c r="AB169" s="7">
        <v>1653.97</v>
      </c>
      <c r="AC169" s="7">
        <v>63932.1</v>
      </c>
      <c r="AD169" s="7">
        <v>29.33</v>
      </c>
      <c r="AE169" s="7">
        <v>141.30000000000001</v>
      </c>
      <c r="AF169" s="7">
        <v>38.090000000000003</v>
      </c>
      <c r="AG169" s="7">
        <v>4766.47</v>
      </c>
      <c r="AH169" s="7">
        <v>324.69</v>
      </c>
      <c r="AI169" s="7">
        <v>2546.84</v>
      </c>
      <c r="AJ169" s="7">
        <v>4599.72</v>
      </c>
      <c r="AK169" s="7">
        <v>345.58</v>
      </c>
      <c r="AL169" s="7">
        <v>1521.1</v>
      </c>
      <c r="AM169" s="7">
        <v>133.97999999999999</v>
      </c>
      <c r="AN169" s="7">
        <v>532.97</v>
      </c>
      <c r="AO169" s="7">
        <v>183.13</v>
      </c>
      <c r="AP169" s="7">
        <v>7418.94</v>
      </c>
      <c r="AQ169" s="7">
        <v>4014.29</v>
      </c>
      <c r="AR169" s="7">
        <v>16942.27</v>
      </c>
      <c r="AS169" s="7">
        <v>281413.96000000002</v>
      </c>
    </row>
    <row r="170" spans="1:45" x14ac:dyDescent="0.25">
      <c r="M170" s="140"/>
      <c r="N170" s="3" t="s">
        <v>53</v>
      </c>
      <c r="O170" s="7">
        <v>224.72</v>
      </c>
      <c r="P170" s="7">
        <v>790.87</v>
      </c>
      <c r="Q170" s="7">
        <v>44.01</v>
      </c>
      <c r="R170" s="7">
        <v>33.29</v>
      </c>
      <c r="S170" s="7">
        <v>75.22</v>
      </c>
      <c r="T170" s="7">
        <v>470.09</v>
      </c>
      <c r="U170" s="7">
        <v>28.24</v>
      </c>
      <c r="V170" s="7">
        <v>122.51</v>
      </c>
      <c r="W170" s="7">
        <v>12836.24</v>
      </c>
      <c r="X170" s="7">
        <v>3771.3</v>
      </c>
      <c r="Y170" s="7">
        <v>484.28</v>
      </c>
      <c r="Z170" s="7">
        <v>96.3</v>
      </c>
      <c r="AA170" s="7">
        <v>18.940000000000001</v>
      </c>
      <c r="AB170" s="7">
        <v>3211.79</v>
      </c>
      <c r="AC170" s="7">
        <v>2062.2600000000002</v>
      </c>
      <c r="AD170" s="7">
        <v>7.83</v>
      </c>
      <c r="AE170" s="7">
        <v>237.79</v>
      </c>
      <c r="AF170" s="7">
        <v>4.01</v>
      </c>
      <c r="AG170" s="7">
        <v>634.4</v>
      </c>
      <c r="AH170" s="7">
        <v>294.45</v>
      </c>
      <c r="AI170" s="7">
        <v>5825.65</v>
      </c>
      <c r="AJ170" s="7">
        <v>274.97000000000003</v>
      </c>
      <c r="AK170" s="7">
        <v>2422.38</v>
      </c>
      <c r="AL170" s="7">
        <v>3122.98</v>
      </c>
      <c r="AM170" s="7">
        <v>125.35</v>
      </c>
      <c r="AN170" s="7">
        <v>231.52</v>
      </c>
      <c r="AO170" s="7">
        <v>53.23</v>
      </c>
      <c r="AP170" s="7">
        <v>17636.27</v>
      </c>
      <c r="AQ170" s="7">
        <v>560.61</v>
      </c>
      <c r="AR170" s="7">
        <v>28852.91</v>
      </c>
      <c r="AS170" s="7">
        <v>84554.39</v>
      </c>
    </row>
    <row r="172" spans="1:45" ht="16.7" customHeight="1" x14ac:dyDescent="0.25"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</row>
    <row r="176" spans="1:45" x14ac:dyDescent="0.25">
      <c r="O176" t="str">
        <f>INDEX($O$167:$AR$167,MATCH(O177,$O$168:$AR$168,0))</f>
        <v>UK</v>
      </c>
      <c r="P176" t="str">
        <f t="shared" ref="P176" si="0">INDEX($O$167:$AR$167,MATCH(P177,$O$168:$AR$168,0))</f>
        <v>FR</v>
      </c>
      <c r="Q176" t="str">
        <f>INDEX($O$167:$AR$167,MATCH(Q177,$O$168:$AR$168,0))</f>
        <v>IE</v>
      </c>
      <c r="R176" t="str">
        <f t="shared" ref="R176" si="1">INDEX($O$167:$AR$167,MATCH(R177,$O$168:$AR$168,0))</f>
        <v>IT</v>
      </c>
      <c r="S176" t="str">
        <f t="shared" ref="S176" si="2">INDEX($O$167:$AR$167,MATCH(S177,$O$168:$AR$168,0))</f>
        <v>LU</v>
      </c>
      <c r="T176" t="s">
        <v>273</v>
      </c>
    </row>
    <row r="177" spans="1:20" x14ac:dyDescent="0.25">
      <c r="N177" s="104" t="s">
        <v>51</v>
      </c>
      <c r="O177">
        <f>LARGE($O$168:$AR$168,1)</f>
        <v>160639.54</v>
      </c>
      <c r="P177">
        <f>LARGE($O$168:$AR$168,2)</f>
        <v>40579.360000000001</v>
      </c>
      <c r="Q177">
        <f>LARGE($O$168:$AR$168,3)</f>
        <v>34072.129999999997</v>
      </c>
      <c r="R177">
        <f>LARGE($O$168:$AR$168,4)</f>
        <v>32688.81</v>
      </c>
      <c r="S177">
        <f>LARGE($O$168:$AR$168,5)</f>
        <v>17547.66</v>
      </c>
      <c r="T177">
        <f>AS168-SUM(O177:S177)</f>
        <v>72691.409999999974</v>
      </c>
    </row>
    <row r="178" spans="1:20" x14ac:dyDescent="0.25">
      <c r="O178" t="str">
        <f>INDEX($O$167:$AR$167,MATCH(O179,$O$169:$AR$169,0))</f>
        <v>FR</v>
      </c>
      <c r="P178" t="str">
        <f t="shared" ref="P178:Q178" si="3">INDEX($O$167:$AR$167,MATCH(P179,$O$169:$AR$169,0))</f>
        <v>IT</v>
      </c>
      <c r="Q178" t="str">
        <f t="shared" si="3"/>
        <v>DE</v>
      </c>
      <c r="R178" t="str">
        <f t="shared" ref="R178" si="4">INDEX($O$167:$AR$167,MATCH(R179,$O$169:$AR$169,0))</f>
        <v>UK</v>
      </c>
      <c r="S178" t="str">
        <f t="shared" ref="S178" si="5">INDEX($O$167:$AR$167,MATCH(S179,$O$169:$AR$169,0))</f>
        <v>BE</v>
      </c>
      <c r="T178" t="s">
        <v>273</v>
      </c>
    </row>
    <row r="179" spans="1:20" x14ac:dyDescent="0.25">
      <c r="N179" s="104" t="s">
        <v>52</v>
      </c>
      <c r="O179">
        <f>LARGE($O$169:$AR$169,1)</f>
        <v>89070.1</v>
      </c>
      <c r="P179">
        <f>LARGE($O$169:$AR$169,2)</f>
        <v>63932.1</v>
      </c>
      <c r="Q179">
        <f>LARGE($O$169:$AR$169,3)</f>
        <v>60680.9</v>
      </c>
      <c r="R179">
        <f>LARGE($O$169:$AR$169,4)</f>
        <v>16942.27</v>
      </c>
      <c r="S179">
        <f>LARGE($O$169:$AR$169,5)</f>
        <v>10519.26</v>
      </c>
      <c r="T179">
        <f>AS169-SUM(O179:S179)</f>
        <v>40269.330000000016</v>
      </c>
    </row>
    <row r="180" spans="1:20" x14ac:dyDescent="0.25">
      <c r="O180" t="str">
        <f>INDEX($O$167:$AR$167,MATCH(O181,$O$170:$AR$170,0))</f>
        <v>UK</v>
      </c>
      <c r="P180" t="str">
        <f t="shared" ref="P180:Q180" si="6">INDEX($O$167:$AR$167,MATCH(P181,$O$170:$AR$170,0))</f>
        <v>ES</v>
      </c>
      <c r="Q180" t="str">
        <f t="shared" si="6"/>
        <v>FR</v>
      </c>
      <c r="R180" t="str">
        <f t="shared" ref="R180" si="7">INDEX($O$167:$AR$167,MATCH(R181,$O$170:$AR$170,0))</f>
        <v>NL</v>
      </c>
      <c r="S180" t="str">
        <f t="shared" ref="S180" si="8">INDEX($O$167:$AR$167,MATCH(S181,$O$170:$AR$170,0))</f>
        <v>DE</v>
      </c>
      <c r="T180" t="s">
        <v>273</v>
      </c>
    </row>
    <row r="181" spans="1:20" x14ac:dyDescent="0.25">
      <c r="N181" s="104" t="s">
        <v>53</v>
      </c>
      <c r="O181">
        <f>LARGE($O$170:$AR$170,1)</f>
        <v>28852.91</v>
      </c>
      <c r="P181">
        <f>LARGE($O$170:$AR$170,2)</f>
        <v>17636.27</v>
      </c>
      <c r="Q181">
        <f>LARGE($O$170:$AR$170,3)</f>
        <v>12836.24</v>
      </c>
      <c r="R181">
        <f>LARGE($O$170:$AR$170,4)</f>
        <v>5825.65</v>
      </c>
      <c r="S181">
        <f>LARGE($O$170:$AR$170,5)</f>
        <v>3771.3</v>
      </c>
      <c r="T181">
        <f>AS170-SUM(O181:S181)</f>
        <v>15632.020000000004</v>
      </c>
    </row>
    <row r="184" spans="1:20" x14ac:dyDescent="0.25">
      <c r="A184" s="35" t="s">
        <v>187</v>
      </c>
      <c r="J184" s="35" t="s">
        <v>337</v>
      </c>
      <c r="O184" s="35" t="s">
        <v>338</v>
      </c>
    </row>
  </sheetData>
  <mergeCells count="21">
    <mergeCell ref="M43:R43"/>
    <mergeCell ref="M1:S1"/>
    <mergeCell ref="M3:M4"/>
    <mergeCell ref="N3:S3"/>
    <mergeCell ref="M37:S37"/>
    <mergeCell ref="M41:R41"/>
    <mergeCell ref="M168:M170"/>
    <mergeCell ref="M126:N126"/>
    <mergeCell ref="M167:N167"/>
    <mergeCell ref="M119:O119"/>
    <mergeCell ref="M45:R45"/>
    <mergeCell ref="M48:P48"/>
    <mergeCell ref="M82:R82"/>
    <mergeCell ref="M86:R86"/>
    <mergeCell ref="M88:R88"/>
    <mergeCell ref="M90:R90"/>
    <mergeCell ref="M102:R102"/>
    <mergeCell ref="M107:O107"/>
    <mergeCell ref="M109:N109"/>
    <mergeCell ref="M110:M117"/>
    <mergeCell ref="M93:Q9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sqref="A1:K1"/>
    </sheetView>
  </sheetViews>
  <sheetFormatPr defaultRowHeight="15" x14ac:dyDescent="0.25"/>
  <cols>
    <col min="3" max="3" width="14.42578125" customWidth="1"/>
    <col min="4" max="7" width="15" customWidth="1"/>
    <col min="8" max="10" width="14.42578125" customWidth="1"/>
    <col min="11" max="11" width="17.42578125" customWidth="1"/>
  </cols>
  <sheetData>
    <row r="1" spans="1:11" ht="16.7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3" spans="1:11" x14ac:dyDescent="0.25">
      <c r="A3" s="143"/>
      <c r="B3" s="144"/>
      <c r="C3" s="149" t="s">
        <v>131</v>
      </c>
      <c r="D3" s="150"/>
      <c r="E3" s="150"/>
      <c r="F3" s="150"/>
      <c r="G3" s="150"/>
      <c r="H3" s="150"/>
      <c r="I3" s="150"/>
      <c r="J3" s="150"/>
      <c r="K3" s="150"/>
    </row>
    <row r="4" spans="1:11" x14ac:dyDescent="0.25">
      <c r="A4" s="144"/>
      <c r="B4" s="144"/>
      <c r="C4" s="149" t="s">
        <v>143</v>
      </c>
      <c r="D4" s="150"/>
      <c r="E4" s="150"/>
      <c r="F4" s="150"/>
      <c r="G4" s="150"/>
      <c r="H4" s="150"/>
      <c r="I4" s="150"/>
      <c r="J4" s="150"/>
      <c r="K4" s="150"/>
    </row>
    <row r="5" spans="1:11" x14ac:dyDescent="0.25">
      <c r="A5" s="144"/>
      <c r="B5" s="144"/>
      <c r="C5" s="4" t="s">
        <v>278</v>
      </c>
      <c r="D5" s="4" t="s">
        <v>324</v>
      </c>
      <c r="E5" s="4" t="s">
        <v>325</v>
      </c>
      <c r="F5" s="4" t="s">
        <v>326</v>
      </c>
      <c r="G5" s="4" t="s">
        <v>327</v>
      </c>
      <c r="H5" s="4" t="s">
        <v>328</v>
      </c>
      <c r="I5" s="4" t="s">
        <v>329</v>
      </c>
      <c r="J5" s="4" t="s">
        <v>330</v>
      </c>
      <c r="K5" s="4" t="s">
        <v>323</v>
      </c>
    </row>
    <row r="6" spans="1:11" x14ac:dyDescent="0.25">
      <c r="A6" s="140" t="s">
        <v>1</v>
      </c>
      <c r="B6" s="3" t="s">
        <v>17</v>
      </c>
      <c r="C6" s="7">
        <v>378624428.93000001</v>
      </c>
      <c r="D6" s="7">
        <v>5297737482</v>
      </c>
      <c r="E6" s="7">
        <v>9466207498.3999996</v>
      </c>
      <c r="F6" s="7">
        <v>7788415342.5</v>
      </c>
      <c r="G6" s="7">
        <v>5001536468</v>
      </c>
      <c r="H6" s="7">
        <v>520367335.94999999</v>
      </c>
      <c r="I6" s="7">
        <v>88376822.329999998</v>
      </c>
      <c r="J6" s="7">
        <v>32745027.02</v>
      </c>
      <c r="K6" s="7">
        <v>1943629129.5999999</v>
      </c>
    </row>
    <row r="7" spans="1:11" x14ac:dyDescent="0.25">
      <c r="A7" s="140"/>
      <c r="B7" s="3" t="s">
        <v>18</v>
      </c>
      <c r="C7" s="7">
        <v>105582570.48999999</v>
      </c>
      <c r="D7" s="7">
        <v>9768579924.2000008</v>
      </c>
      <c r="E7" s="7">
        <v>51558407141</v>
      </c>
      <c r="F7" s="7">
        <v>15826134693</v>
      </c>
      <c r="G7" s="7">
        <v>17594972863</v>
      </c>
      <c r="H7" s="7">
        <v>1044206797.4</v>
      </c>
      <c r="I7" s="7">
        <v>59463138.229999997</v>
      </c>
      <c r="J7" s="7">
        <v>12421737.949999999</v>
      </c>
      <c r="K7" s="7">
        <v>6712111693.6999998</v>
      </c>
    </row>
    <row r="8" spans="1:11" x14ac:dyDescent="0.25">
      <c r="A8" s="140"/>
      <c r="B8" s="3" t="s">
        <v>19</v>
      </c>
      <c r="C8" s="7">
        <v>32360647.620000001</v>
      </c>
      <c r="D8" s="7">
        <v>34840829.159999996</v>
      </c>
      <c r="E8" s="7">
        <v>28906621.449999999</v>
      </c>
      <c r="F8" s="7">
        <v>582679072.21000004</v>
      </c>
      <c r="G8" s="7">
        <v>931492450.62</v>
      </c>
      <c r="H8" s="7">
        <v>53255553.549999997</v>
      </c>
      <c r="I8" s="7">
        <v>2091491.91</v>
      </c>
      <c r="J8" s="7">
        <v>154137.28</v>
      </c>
      <c r="K8" s="7">
        <v>162339141.09999999</v>
      </c>
    </row>
    <row r="9" spans="1:11" x14ac:dyDescent="0.25">
      <c r="A9" s="140"/>
      <c r="B9" s="3" t="s">
        <v>20</v>
      </c>
      <c r="C9" s="7">
        <v>51146141.640000001</v>
      </c>
      <c r="D9" s="7">
        <v>147565799.59</v>
      </c>
      <c r="E9" s="7">
        <v>177006519.12</v>
      </c>
      <c r="F9" s="7">
        <v>93884329.040000007</v>
      </c>
      <c r="G9" s="7">
        <v>116566059.23999999</v>
      </c>
      <c r="H9" s="7">
        <v>119644653.16</v>
      </c>
      <c r="I9" s="7">
        <v>21439232.649999999</v>
      </c>
      <c r="J9" s="7">
        <v>6534331.7599999998</v>
      </c>
      <c r="K9" s="7">
        <v>72516842.489999995</v>
      </c>
    </row>
    <row r="10" spans="1:11" x14ac:dyDescent="0.25">
      <c r="A10" s="140"/>
      <c r="B10" s="3" t="s">
        <v>21</v>
      </c>
      <c r="C10" s="7" t="s">
        <v>63</v>
      </c>
      <c r="D10" s="7">
        <v>142287056.44999999</v>
      </c>
      <c r="E10" s="7">
        <v>318760451.11000001</v>
      </c>
      <c r="F10" s="7">
        <v>3698359109.5</v>
      </c>
      <c r="G10" s="7">
        <v>672245501.83000004</v>
      </c>
      <c r="H10" s="7">
        <v>58239107.869999997</v>
      </c>
      <c r="I10" s="7" t="s">
        <v>63</v>
      </c>
      <c r="J10" s="7" t="s">
        <v>63</v>
      </c>
      <c r="K10" s="7">
        <v>173311110.75</v>
      </c>
    </row>
    <row r="11" spans="1:11" x14ac:dyDescent="0.25">
      <c r="A11" s="140"/>
      <c r="B11" s="3" t="s">
        <v>22</v>
      </c>
      <c r="C11" s="7">
        <v>7036776288.6999998</v>
      </c>
      <c r="D11" s="7">
        <v>199043304505</v>
      </c>
      <c r="E11" s="7">
        <v>153939399653</v>
      </c>
      <c r="F11" s="7">
        <v>83431661324</v>
      </c>
      <c r="G11" s="7">
        <v>53955405375</v>
      </c>
      <c r="H11" s="7">
        <v>3109332742.1999998</v>
      </c>
      <c r="I11" s="7">
        <v>454564643.35000002</v>
      </c>
      <c r="J11" s="7">
        <v>346598358.75999999</v>
      </c>
      <c r="K11" s="7">
        <v>43638157945</v>
      </c>
    </row>
    <row r="12" spans="1:11" x14ac:dyDescent="0.25">
      <c r="A12" s="140"/>
      <c r="B12" s="3" t="s">
        <v>23</v>
      </c>
      <c r="C12" s="7">
        <v>6319915692.1000004</v>
      </c>
      <c r="D12" s="7">
        <v>29559153930</v>
      </c>
      <c r="E12" s="7">
        <v>1726972929.7</v>
      </c>
      <c r="F12" s="7">
        <v>519551610.75999999</v>
      </c>
      <c r="G12" s="7">
        <v>2439368785.4000001</v>
      </c>
      <c r="H12" s="7">
        <v>113168688.56</v>
      </c>
      <c r="I12" s="7">
        <v>189876720.13999999</v>
      </c>
      <c r="J12" s="7">
        <v>13894236.689999999</v>
      </c>
      <c r="K12" s="7">
        <v>2851343863.5</v>
      </c>
    </row>
    <row r="13" spans="1:11" x14ac:dyDescent="0.25">
      <c r="A13" s="140"/>
      <c r="B13" s="3" t="s">
        <v>24</v>
      </c>
      <c r="C13" s="7" t="s">
        <v>63</v>
      </c>
      <c r="D13" s="7">
        <v>157936164.19</v>
      </c>
      <c r="E13" s="7">
        <v>183462954.72999999</v>
      </c>
      <c r="F13" s="7">
        <v>282644711.19</v>
      </c>
      <c r="G13" s="7">
        <v>218907335.36000001</v>
      </c>
      <c r="H13" s="7">
        <v>7602750.5700000003</v>
      </c>
      <c r="I13" s="7">
        <v>482</v>
      </c>
      <c r="J13" s="7">
        <v>4163.13</v>
      </c>
      <c r="K13" s="7">
        <v>50065010.630000003</v>
      </c>
    </row>
    <row r="14" spans="1:11" x14ac:dyDescent="0.25">
      <c r="A14" s="140"/>
      <c r="B14" s="3" t="s">
        <v>25</v>
      </c>
      <c r="C14" s="7" t="s">
        <v>63</v>
      </c>
      <c r="D14" s="7">
        <v>3923020757.5999999</v>
      </c>
      <c r="E14" s="7">
        <v>7913272564.1999998</v>
      </c>
      <c r="F14" s="7">
        <v>17026825090</v>
      </c>
      <c r="G14" s="7">
        <v>94445003487</v>
      </c>
      <c r="H14" s="7">
        <v>2457311762.3000002</v>
      </c>
      <c r="I14" s="7">
        <v>175492539.41999999</v>
      </c>
      <c r="J14" s="7">
        <v>15077774.34</v>
      </c>
      <c r="K14" s="7">
        <v>5869526047.3999996</v>
      </c>
    </row>
    <row r="15" spans="1:11" x14ac:dyDescent="0.25">
      <c r="A15" s="140"/>
      <c r="B15" s="3" t="s">
        <v>26</v>
      </c>
      <c r="C15" s="7">
        <v>16528463.279999999</v>
      </c>
      <c r="D15" s="7">
        <v>2762113039.8000002</v>
      </c>
      <c r="E15" s="7">
        <v>3035324702.9000001</v>
      </c>
      <c r="F15" s="7">
        <v>2785771234.8000002</v>
      </c>
      <c r="G15" s="7">
        <v>3387408574.3000002</v>
      </c>
      <c r="H15" s="7">
        <v>378225165.94</v>
      </c>
      <c r="I15" s="7">
        <v>150665754.31</v>
      </c>
      <c r="J15" s="7">
        <v>13633381.57</v>
      </c>
      <c r="K15" s="7">
        <v>1866844238.2</v>
      </c>
    </row>
    <row r="16" spans="1:11" x14ac:dyDescent="0.25">
      <c r="A16" s="140"/>
      <c r="B16" s="3" t="s">
        <v>27</v>
      </c>
      <c r="C16" s="7">
        <v>20304079288</v>
      </c>
      <c r="D16" s="7">
        <v>86158456095</v>
      </c>
      <c r="E16" s="7">
        <v>501890631067</v>
      </c>
      <c r="F16" s="7">
        <v>242142609193</v>
      </c>
      <c r="G16" s="7">
        <v>219552609536</v>
      </c>
      <c r="H16" s="7">
        <v>13008298527</v>
      </c>
      <c r="I16" s="7">
        <v>794400520</v>
      </c>
      <c r="J16" s="7">
        <v>2577093113.0999999</v>
      </c>
      <c r="K16" s="7">
        <v>94094445304</v>
      </c>
    </row>
    <row r="17" spans="1:11" x14ac:dyDescent="0.25">
      <c r="A17" s="140"/>
      <c r="B17" s="3" t="s">
        <v>28</v>
      </c>
      <c r="C17" s="7">
        <v>100116.44</v>
      </c>
      <c r="D17" s="7">
        <v>944549130.97000003</v>
      </c>
      <c r="E17" s="7">
        <v>1428880059.5</v>
      </c>
      <c r="F17" s="7">
        <v>979011632.66999996</v>
      </c>
      <c r="G17" s="7">
        <v>1588279218.5999999</v>
      </c>
      <c r="H17" s="7">
        <v>184530460.59999999</v>
      </c>
      <c r="I17" s="7">
        <v>1732544273</v>
      </c>
      <c r="J17" s="7">
        <v>2079927397.2</v>
      </c>
      <c r="K17" s="7">
        <v>196204447.24000001</v>
      </c>
    </row>
    <row r="18" spans="1:11" x14ac:dyDescent="0.25">
      <c r="A18" s="140"/>
      <c r="B18" s="3" t="s">
        <v>29</v>
      </c>
      <c r="C18" s="7">
        <v>358934064.36000001</v>
      </c>
      <c r="D18" s="7">
        <v>55156820.590000004</v>
      </c>
      <c r="E18" s="7">
        <v>26483458.550000001</v>
      </c>
      <c r="F18" s="7">
        <v>83416381.420000002</v>
      </c>
      <c r="G18" s="7">
        <v>120814620.98999999</v>
      </c>
      <c r="H18" s="7">
        <v>1581194544.5999999</v>
      </c>
      <c r="I18" s="7">
        <v>285140.40999999997</v>
      </c>
      <c r="J18" s="7">
        <v>110450.63</v>
      </c>
      <c r="K18" s="7">
        <v>827085024.00999999</v>
      </c>
    </row>
    <row r="19" spans="1:11" x14ac:dyDescent="0.25">
      <c r="A19" s="140"/>
      <c r="B19" s="3" t="s">
        <v>30</v>
      </c>
      <c r="C19" s="7">
        <v>208402.91</v>
      </c>
      <c r="D19" s="7">
        <v>14175229.74</v>
      </c>
      <c r="E19" s="7">
        <v>13173428.220000001</v>
      </c>
      <c r="F19" s="7">
        <v>36883452.659999996</v>
      </c>
      <c r="G19" s="7">
        <v>2540047740.1999998</v>
      </c>
      <c r="H19" s="7">
        <v>51714420.560000002</v>
      </c>
      <c r="I19" s="7">
        <v>997.9</v>
      </c>
      <c r="J19" s="7">
        <v>529797.46</v>
      </c>
      <c r="K19" s="7">
        <v>83065887.140000001</v>
      </c>
    </row>
    <row r="20" spans="1:11" x14ac:dyDescent="0.25">
      <c r="A20" s="140"/>
      <c r="B20" s="3" t="s">
        <v>31</v>
      </c>
      <c r="C20" s="7">
        <v>430019702.29000002</v>
      </c>
      <c r="D20" s="7">
        <v>6913276209.6000004</v>
      </c>
      <c r="E20" s="7">
        <v>11851922734</v>
      </c>
      <c r="F20" s="7">
        <v>10182534053</v>
      </c>
      <c r="G20" s="7">
        <v>6822174261.3999996</v>
      </c>
      <c r="H20" s="7">
        <v>298144466.44999999</v>
      </c>
      <c r="I20" s="7">
        <v>119613402.26000001</v>
      </c>
      <c r="J20" s="7">
        <v>7042244.46</v>
      </c>
      <c r="K20" s="7">
        <v>808683565.60000002</v>
      </c>
    </row>
    <row r="21" spans="1:11" x14ac:dyDescent="0.25">
      <c r="A21" s="140"/>
      <c r="B21" s="3" t="s">
        <v>32</v>
      </c>
      <c r="C21" s="7">
        <v>8859221.9800000004</v>
      </c>
      <c r="D21" s="7" t="s">
        <v>63</v>
      </c>
      <c r="E21" s="7" t="s">
        <v>63</v>
      </c>
      <c r="F21" s="7">
        <v>129576707.7</v>
      </c>
      <c r="G21" s="7">
        <v>180743936.71000001</v>
      </c>
      <c r="H21" s="7">
        <v>34739593.310000002</v>
      </c>
      <c r="I21" s="7" t="s">
        <v>63</v>
      </c>
      <c r="J21" s="7" t="s">
        <v>63</v>
      </c>
      <c r="K21" s="7">
        <v>84219093.469999999</v>
      </c>
    </row>
    <row r="22" spans="1:11" x14ac:dyDescent="0.25">
      <c r="A22" s="140"/>
      <c r="B22" s="3" t="s">
        <v>33</v>
      </c>
      <c r="C22" s="7">
        <v>13945424583</v>
      </c>
      <c r="D22" s="7">
        <v>5200409929.1999998</v>
      </c>
      <c r="E22" s="7">
        <v>14888023574</v>
      </c>
      <c r="F22" s="7">
        <v>20573124128</v>
      </c>
      <c r="G22" s="7">
        <v>238519002394</v>
      </c>
      <c r="H22" s="7">
        <v>6866998887.8000002</v>
      </c>
      <c r="I22" s="7">
        <v>524645761.99000001</v>
      </c>
      <c r="J22" s="7">
        <v>320465881.56</v>
      </c>
      <c r="K22" s="7">
        <v>2944054383.8000002</v>
      </c>
    </row>
    <row r="23" spans="1:11" x14ac:dyDescent="0.25">
      <c r="A23" s="140"/>
      <c r="B23" s="3" t="s">
        <v>34</v>
      </c>
      <c r="C23" s="7">
        <v>85387194.530000001</v>
      </c>
      <c r="D23" s="7">
        <v>715955306.23000002</v>
      </c>
      <c r="E23" s="7">
        <v>272069208.44</v>
      </c>
      <c r="F23" s="7">
        <v>290386989.19</v>
      </c>
      <c r="G23" s="7">
        <v>247472869.05000001</v>
      </c>
      <c r="H23" s="7">
        <v>10701096.5</v>
      </c>
      <c r="I23" s="7">
        <v>411732.87</v>
      </c>
      <c r="J23" s="7" t="s">
        <v>63</v>
      </c>
      <c r="K23" s="7">
        <v>48298458.049999997</v>
      </c>
    </row>
    <row r="24" spans="1:11" x14ac:dyDescent="0.25">
      <c r="A24" s="140"/>
      <c r="B24" s="3" t="s">
        <v>35</v>
      </c>
      <c r="C24" s="7" t="s">
        <v>63</v>
      </c>
      <c r="D24" s="7">
        <v>56024240.75</v>
      </c>
      <c r="E24" s="7">
        <v>82494315.200000003</v>
      </c>
      <c r="F24" s="7">
        <v>248952731.77000001</v>
      </c>
      <c r="G24" s="7">
        <v>136992414.99000001</v>
      </c>
      <c r="H24" s="7">
        <v>15840012.82</v>
      </c>
      <c r="I24" s="7" t="s">
        <v>63</v>
      </c>
      <c r="J24" s="7" t="s">
        <v>63</v>
      </c>
      <c r="K24" s="7">
        <v>26634364.620000001</v>
      </c>
    </row>
    <row r="25" spans="1:11" x14ac:dyDescent="0.25">
      <c r="A25" s="140"/>
      <c r="B25" s="3" t="s">
        <v>36</v>
      </c>
      <c r="C25" s="7">
        <v>1381028054.9000001</v>
      </c>
      <c r="D25" s="7">
        <v>3107094685.5</v>
      </c>
      <c r="E25" s="7">
        <v>7398182807.3999996</v>
      </c>
      <c r="F25" s="7">
        <v>6092112619.3000002</v>
      </c>
      <c r="G25" s="7">
        <v>5782203806.3999996</v>
      </c>
      <c r="H25" s="7">
        <v>244801063.53999999</v>
      </c>
      <c r="I25" s="7">
        <v>7257600.9500000002</v>
      </c>
      <c r="J25" s="7">
        <v>95.6</v>
      </c>
      <c r="K25" s="7">
        <v>2850733934.8000002</v>
      </c>
    </row>
    <row r="26" spans="1:11" x14ac:dyDescent="0.25">
      <c r="A26" s="140"/>
      <c r="B26" s="3" t="s">
        <v>37</v>
      </c>
      <c r="C26" s="7" t="s">
        <v>63</v>
      </c>
      <c r="D26" s="7">
        <v>10816849.23</v>
      </c>
      <c r="E26" s="7">
        <v>13504932.77</v>
      </c>
      <c r="F26" s="7">
        <v>208991743.91</v>
      </c>
      <c r="G26" s="7">
        <v>43829149</v>
      </c>
      <c r="H26" s="7">
        <v>5324562.2</v>
      </c>
      <c r="I26" s="7" t="s">
        <v>63</v>
      </c>
      <c r="J26" s="7" t="s">
        <v>63</v>
      </c>
      <c r="K26" s="7">
        <v>22500</v>
      </c>
    </row>
    <row r="27" spans="1:11" x14ac:dyDescent="0.25">
      <c r="A27" s="140"/>
      <c r="B27" s="3" t="s">
        <v>38</v>
      </c>
      <c r="C27" s="7">
        <v>354867258.20999998</v>
      </c>
      <c r="D27" s="7">
        <v>123034379.98999999</v>
      </c>
      <c r="E27" s="7">
        <v>131204921.59</v>
      </c>
      <c r="F27" s="7">
        <v>508873203.80000001</v>
      </c>
      <c r="G27" s="7">
        <v>221725506.47</v>
      </c>
      <c r="H27" s="7">
        <v>13882828.390000001</v>
      </c>
      <c r="I27" s="7">
        <v>2974233.74</v>
      </c>
      <c r="J27" s="7" t="s">
        <v>63</v>
      </c>
      <c r="K27" s="7">
        <v>166204542.69</v>
      </c>
    </row>
    <row r="28" spans="1:11" x14ac:dyDescent="0.25">
      <c r="A28" s="140"/>
      <c r="B28" s="3" t="s">
        <v>39</v>
      </c>
      <c r="C28" s="7">
        <v>727710730.55999994</v>
      </c>
      <c r="D28" s="7">
        <v>8861356376</v>
      </c>
      <c r="E28" s="7">
        <v>5934436484.3999996</v>
      </c>
      <c r="F28" s="7">
        <v>3413768545.5</v>
      </c>
      <c r="G28" s="7">
        <v>3292913187</v>
      </c>
      <c r="H28" s="7">
        <v>404071050</v>
      </c>
      <c r="I28" s="7">
        <v>235933893.27000001</v>
      </c>
      <c r="J28" s="7">
        <v>46600071.600000001</v>
      </c>
      <c r="K28" s="7">
        <v>332013239.44999999</v>
      </c>
    </row>
    <row r="29" spans="1:11" x14ac:dyDescent="0.25">
      <c r="A29" s="140"/>
      <c r="B29" s="3" t="s">
        <v>40</v>
      </c>
      <c r="C29" s="7">
        <v>487706126.92000002</v>
      </c>
      <c r="D29" s="7">
        <v>16449413994</v>
      </c>
      <c r="E29" s="7">
        <v>6066382152</v>
      </c>
      <c r="F29" s="7">
        <v>11791711682</v>
      </c>
      <c r="G29" s="7">
        <v>3341948786</v>
      </c>
      <c r="H29" s="7">
        <v>118018385.09</v>
      </c>
      <c r="I29" s="7">
        <v>422902.94</v>
      </c>
      <c r="J29" s="7">
        <v>802302.59</v>
      </c>
      <c r="K29" s="7">
        <v>12508035085</v>
      </c>
    </row>
    <row r="30" spans="1:11" x14ac:dyDescent="0.25">
      <c r="A30" s="140"/>
      <c r="B30" s="3" t="s">
        <v>41</v>
      </c>
      <c r="C30" s="7" t="s">
        <v>63</v>
      </c>
      <c r="D30" s="7">
        <v>368119438.54000002</v>
      </c>
      <c r="E30" s="7">
        <v>50599820.82</v>
      </c>
      <c r="F30" s="7">
        <v>15603895760</v>
      </c>
      <c r="G30" s="7">
        <v>605612507.09000003</v>
      </c>
      <c r="H30" s="7">
        <v>199663532.86000001</v>
      </c>
      <c r="I30" s="7">
        <v>69689530.579999998</v>
      </c>
      <c r="J30" s="7" t="s">
        <v>63</v>
      </c>
      <c r="K30" s="7">
        <v>606413931.08000004</v>
      </c>
    </row>
    <row r="31" spans="1:11" x14ac:dyDescent="0.25">
      <c r="A31" s="140"/>
      <c r="B31" s="3" t="s">
        <v>42</v>
      </c>
      <c r="C31" s="7" t="s">
        <v>63</v>
      </c>
      <c r="D31" s="7">
        <v>869287021.44000006</v>
      </c>
      <c r="E31" s="7">
        <v>2354863110</v>
      </c>
      <c r="F31" s="7">
        <v>3950999920.8000002</v>
      </c>
      <c r="G31" s="7">
        <v>14114273557</v>
      </c>
      <c r="H31" s="7">
        <v>6045497701.3999996</v>
      </c>
      <c r="I31" s="7">
        <v>122316263.18000001</v>
      </c>
      <c r="J31" s="7">
        <v>51539327.969999999</v>
      </c>
      <c r="K31" s="7">
        <v>1914401763.7</v>
      </c>
    </row>
    <row r="32" spans="1:11" x14ac:dyDescent="0.25">
      <c r="A32" s="140"/>
      <c r="B32" s="3" t="s">
        <v>43</v>
      </c>
      <c r="C32" s="7">
        <v>102708938.23999999</v>
      </c>
      <c r="D32" s="7">
        <v>3266247.08</v>
      </c>
      <c r="E32" s="7">
        <v>942236.4</v>
      </c>
      <c r="F32" s="7">
        <v>36741522.710000001</v>
      </c>
      <c r="G32" s="7">
        <v>1239755226.0999999</v>
      </c>
      <c r="H32" s="7">
        <v>14990.3</v>
      </c>
      <c r="I32" s="7" t="s">
        <v>63</v>
      </c>
      <c r="J32" s="7" t="s">
        <v>63</v>
      </c>
      <c r="K32" s="7">
        <v>24631226.539999999</v>
      </c>
    </row>
    <row r="33" spans="1:11" x14ac:dyDescent="0.25">
      <c r="A33" s="140"/>
      <c r="B33" s="3" t="s">
        <v>44</v>
      </c>
      <c r="C33" s="7">
        <v>62918738.18</v>
      </c>
      <c r="D33" s="7">
        <v>42995183836</v>
      </c>
      <c r="E33" s="7">
        <v>3189088016.3000002</v>
      </c>
      <c r="F33" s="7">
        <v>2946847170.8000002</v>
      </c>
      <c r="G33" s="7">
        <v>1808297683</v>
      </c>
      <c r="H33" s="7">
        <v>172649788.56</v>
      </c>
      <c r="I33" s="7">
        <v>12560044.609999999</v>
      </c>
      <c r="J33" s="7">
        <v>3243457.15</v>
      </c>
      <c r="K33" s="7">
        <v>8786238497.6000004</v>
      </c>
    </row>
    <row r="34" spans="1:11" x14ac:dyDescent="0.25">
      <c r="A34" s="140"/>
      <c r="B34" s="3" t="s">
        <v>45</v>
      </c>
      <c r="C34" s="7">
        <v>24306660.25</v>
      </c>
      <c r="D34" s="7">
        <v>404921106.06</v>
      </c>
      <c r="E34" s="7">
        <v>312149137.10000002</v>
      </c>
      <c r="F34" s="7">
        <v>1165975996.5999999</v>
      </c>
      <c r="G34" s="7">
        <v>1152908489.3</v>
      </c>
      <c r="H34" s="7">
        <v>198396074.12</v>
      </c>
      <c r="I34" s="7">
        <v>8558413.3300000001</v>
      </c>
      <c r="J34" s="7" t="s">
        <v>63</v>
      </c>
      <c r="K34" s="7">
        <v>111397464.83</v>
      </c>
    </row>
    <row r="35" spans="1:11" x14ac:dyDescent="0.25">
      <c r="A35" s="140"/>
      <c r="B35" s="3" t="s">
        <v>46</v>
      </c>
      <c r="C35" s="7">
        <v>9902353.6400000006</v>
      </c>
      <c r="D35" s="7">
        <v>109260791.09</v>
      </c>
      <c r="E35" s="7">
        <v>275596889.62</v>
      </c>
      <c r="F35" s="7">
        <v>1693083960.2</v>
      </c>
      <c r="G35" s="7">
        <v>549474510.83000004</v>
      </c>
      <c r="H35" s="7">
        <v>16459966.970000001</v>
      </c>
      <c r="I35" s="7" t="s">
        <v>63</v>
      </c>
      <c r="J35" s="7" t="s">
        <v>63</v>
      </c>
      <c r="K35" s="7">
        <v>119703754.48</v>
      </c>
    </row>
    <row r="36" spans="1:11" x14ac:dyDescent="0.25">
      <c r="A36" s="140"/>
      <c r="B36" s="3" t="s">
        <v>48</v>
      </c>
      <c r="C36" s="7">
        <v>872796951.92999995</v>
      </c>
      <c r="D36" s="7">
        <v>13394552308</v>
      </c>
      <c r="E36" s="7">
        <v>60298075992</v>
      </c>
      <c r="F36" s="7">
        <v>28097571386</v>
      </c>
      <c r="G36" s="7">
        <v>24145455138</v>
      </c>
      <c r="H36" s="7">
        <v>2865803720.5</v>
      </c>
      <c r="I36" s="7">
        <v>267591631.77000001</v>
      </c>
      <c r="J36" s="7">
        <v>71892618.370000005</v>
      </c>
      <c r="K36" s="7">
        <v>11199450079</v>
      </c>
    </row>
    <row r="38" spans="1:11" ht="16.7" customHeight="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41" spans="1:11" x14ac:dyDescent="0.25">
      <c r="B41" s="35" t="s">
        <v>276</v>
      </c>
    </row>
  </sheetData>
  <mergeCells count="6">
    <mergeCell ref="A38:K38"/>
    <mergeCell ref="A1:K1"/>
    <mergeCell ref="A3:B5"/>
    <mergeCell ref="A6:A36"/>
    <mergeCell ref="C3:K3"/>
    <mergeCell ref="C4:K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workbookViewId="0">
      <selection activeCell="A45" sqref="A45:AD45"/>
    </sheetView>
  </sheetViews>
  <sheetFormatPr defaultRowHeight="15" x14ac:dyDescent="0.25"/>
  <cols>
    <col min="1" max="1" width="83.28515625" customWidth="1"/>
    <col min="2" max="2" width="15" customWidth="1"/>
    <col min="3" max="3" width="14.42578125" customWidth="1"/>
    <col min="4" max="4" width="15" customWidth="1"/>
    <col min="5" max="6" width="14.42578125" customWidth="1"/>
    <col min="7" max="7" width="15" customWidth="1"/>
    <col min="8" max="10" width="14.42578125" customWidth="1"/>
    <col min="11" max="11" width="15" customWidth="1"/>
    <col min="12" max="12" width="14.42578125" customWidth="1"/>
    <col min="13" max="13" width="15" customWidth="1"/>
    <col min="14" max="17" width="14.42578125" customWidth="1"/>
    <col min="18" max="18" width="15" customWidth="1"/>
    <col min="19" max="23" width="14.42578125" customWidth="1"/>
    <col min="24" max="24" width="14.85546875" customWidth="1"/>
    <col min="25" max="30" width="14.42578125" customWidth="1"/>
  </cols>
  <sheetData>
    <row r="1" spans="1:30" ht="16.7" customHeight="1" x14ac:dyDescent="0.2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3" spans="1:30" x14ac:dyDescent="0.25">
      <c r="A3" s="143"/>
      <c r="B3" s="149" t="s">
        <v>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0" x14ac:dyDescent="0.25">
      <c r="A4" s="143"/>
      <c r="B4" s="4" t="s">
        <v>48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4" t="s">
        <v>34</v>
      </c>
      <c r="T4" s="4" t="s">
        <v>35</v>
      </c>
      <c r="U4" s="4" t="s">
        <v>36</v>
      </c>
      <c r="V4" s="4" t="s">
        <v>37</v>
      </c>
      <c r="W4" s="4" t="s">
        <v>38</v>
      </c>
      <c r="X4" s="4" t="s">
        <v>39</v>
      </c>
      <c r="Y4" s="4" t="s">
        <v>40</v>
      </c>
      <c r="Z4" s="4" t="s">
        <v>42</v>
      </c>
      <c r="AA4" s="4" t="s">
        <v>43</v>
      </c>
      <c r="AB4" s="4" t="s">
        <v>44</v>
      </c>
      <c r="AC4" s="4" t="s">
        <v>45</v>
      </c>
      <c r="AD4" s="4" t="s">
        <v>46</v>
      </c>
    </row>
    <row r="5" spans="1:30" x14ac:dyDescent="0.25">
      <c r="A5" s="10"/>
      <c r="B5" s="7">
        <v>36343850172</v>
      </c>
      <c r="C5" s="7">
        <v>5178709149.1000004</v>
      </c>
      <c r="D5" s="7">
        <v>24243440443</v>
      </c>
      <c r="E5" s="7">
        <v>298248015.86000001</v>
      </c>
      <c r="F5" s="7">
        <v>431919222.27999997</v>
      </c>
      <c r="G5" s="7">
        <v>80282682866</v>
      </c>
      <c r="H5" s="7">
        <v>67193986391</v>
      </c>
      <c r="I5" s="7">
        <v>890995.97</v>
      </c>
      <c r="J5" s="7">
        <v>32581613507</v>
      </c>
      <c r="K5" s="7">
        <v>1522288514.3</v>
      </c>
      <c r="L5" s="7">
        <v>166424551249</v>
      </c>
      <c r="M5" s="7">
        <v>237859137.56999999</v>
      </c>
      <c r="N5" s="7">
        <v>573991564.60000002</v>
      </c>
      <c r="O5" s="7">
        <v>124917514.15000001</v>
      </c>
      <c r="P5" s="7">
        <v>14612352634</v>
      </c>
      <c r="Q5" s="7">
        <v>13514145.560000001</v>
      </c>
      <c r="R5" s="7">
        <v>25467622204</v>
      </c>
      <c r="S5" s="7">
        <v>643625192.40999997</v>
      </c>
      <c r="T5" s="7">
        <v>21602028.760000002</v>
      </c>
      <c r="U5" s="7">
        <v>8841156039.7000008</v>
      </c>
      <c r="V5" s="7">
        <v>12281879.92</v>
      </c>
      <c r="W5" s="7">
        <v>165694991.72</v>
      </c>
      <c r="X5" s="7">
        <v>9120177817.2000008</v>
      </c>
      <c r="Y5" s="7">
        <v>10549274371</v>
      </c>
      <c r="Z5" s="7">
        <v>893691771.34000003</v>
      </c>
      <c r="AA5" s="7">
        <v>65494377.07</v>
      </c>
      <c r="AB5" s="7">
        <v>17976311538</v>
      </c>
      <c r="AC5" s="7">
        <v>290818883.91000003</v>
      </c>
      <c r="AD5" s="7">
        <v>177819457.34</v>
      </c>
    </row>
    <row r="6" spans="1:30" x14ac:dyDescent="0.25">
      <c r="A6" s="10" t="s">
        <v>144</v>
      </c>
      <c r="B6" s="7">
        <v>649732987.69000006</v>
      </c>
      <c r="C6" s="7">
        <v>16795851.98</v>
      </c>
      <c r="D6" s="7">
        <v>98945657.030000001</v>
      </c>
      <c r="E6" s="7">
        <v>0</v>
      </c>
      <c r="F6" s="7">
        <v>11.94</v>
      </c>
      <c r="G6" s="7">
        <v>239275211.34</v>
      </c>
      <c r="H6" s="7">
        <v>36346375.710000001</v>
      </c>
      <c r="I6" s="7">
        <v>0</v>
      </c>
      <c r="J6" s="7">
        <v>35150950.68</v>
      </c>
      <c r="K6" s="7">
        <v>80599743.209999993</v>
      </c>
      <c r="L6" s="7">
        <v>366442790.97000003</v>
      </c>
      <c r="M6" s="7">
        <v>3017606.94</v>
      </c>
      <c r="N6" s="7">
        <v>891044.83</v>
      </c>
      <c r="O6" s="7">
        <v>52331.38</v>
      </c>
      <c r="P6" s="7">
        <v>170305390.80000001</v>
      </c>
      <c r="Q6" s="7">
        <v>5416761.9699999997</v>
      </c>
      <c r="R6" s="7">
        <v>497747468.5</v>
      </c>
      <c r="S6" s="7">
        <v>0</v>
      </c>
      <c r="T6" s="7">
        <v>420571</v>
      </c>
      <c r="U6" s="7">
        <v>4713740.54</v>
      </c>
      <c r="V6" s="7">
        <v>0</v>
      </c>
      <c r="W6" s="7">
        <v>118853</v>
      </c>
      <c r="X6" s="7">
        <v>13595410.5</v>
      </c>
      <c r="Y6" s="7">
        <v>120923270.55</v>
      </c>
      <c r="Z6" s="7">
        <v>4077420.7</v>
      </c>
      <c r="AA6" s="7">
        <v>0</v>
      </c>
      <c r="AB6" s="7">
        <v>682790786.33000004</v>
      </c>
      <c r="AC6" s="7">
        <v>604921.64</v>
      </c>
      <c r="AD6" s="7">
        <v>5800324.6500000004</v>
      </c>
    </row>
    <row r="7" spans="1:30" x14ac:dyDescent="0.25">
      <c r="A7" s="10" t="s">
        <v>145</v>
      </c>
      <c r="B7" s="7">
        <v>13284849783</v>
      </c>
      <c r="C7" s="7">
        <v>493081324.72000003</v>
      </c>
      <c r="D7" s="7">
        <v>1278475334.2</v>
      </c>
      <c r="E7" s="7">
        <v>19640625.98</v>
      </c>
      <c r="F7" s="7">
        <v>78533151.040000007</v>
      </c>
      <c r="G7" s="7">
        <v>3933367430.3000002</v>
      </c>
      <c r="H7" s="7">
        <v>106143986.15000001</v>
      </c>
      <c r="I7" s="7">
        <v>4514682.08</v>
      </c>
      <c r="J7" s="7">
        <v>1261021095.3</v>
      </c>
      <c r="K7" s="7">
        <v>248442504.25</v>
      </c>
      <c r="L7" s="7">
        <v>12772672699</v>
      </c>
      <c r="M7" s="7">
        <v>39877193.5</v>
      </c>
      <c r="N7" s="7">
        <v>1623403.71</v>
      </c>
      <c r="O7" s="7">
        <v>13884002.390000001</v>
      </c>
      <c r="P7" s="7">
        <v>436624057</v>
      </c>
      <c r="Q7" s="7">
        <v>0</v>
      </c>
      <c r="R7" s="7">
        <v>2959506726.4000001</v>
      </c>
      <c r="S7" s="7">
        <v>11696470.67</v>
      </c>
      <c r="T7" s="7">
        <v>192501</v>
      </c>
      <c r="U7" s="7">
        <v>723624421.40999997</v>
      </c>
      <c r="V7" s="7">
        <v>1012070.04</v>
      </c>
      <c r="W7" s="7">
        <v>29790162.280000001</v>
      </c>
      <c r="X7" s="7">
        <v>431964895.29000002</v>
      </c>
      <c r="Y7" s="7">
        <v>343868500.66000003</v>
      </c>
      <c r="Z7" s="7">
        <v>645299771.13</v>
      </c>
      <c r="AA7" s="7">
        <v>1863720.11</v>
      </c>
      <c r="AB7" s="7">
        <v>989208736.69000006</v>
      </c>
      <c r="AC7" s="7">
        <v>33028011.140000001</v>
      </c>
      <c r="AD7" s="7">
        <v>18911102.039999999</v>
      </c>
    </row>
    <row r="8" spans="1:30" x14ac:dyDescent="0.25">
      <c r="A8" s="10" t="s">
        <v>146</v>
      </c>
      <c r="B8" s="7">
        <v>68227365202</v>
      </c>
      <c r="C8" s="7">
        <v>2818138682.3000002</v>
      </c>
      <c r="D8" s="7">
        <v>13684108653</v>
      </c>
      <c r="E8" s="7">
        <v>66041945.100000001</v>
      </c>
      <c r="F8" s="7">
        <v>35932053.670000002</v>
      </c>
      <c r="G8" s="7">
        <v>28778124289</v>
      </c>
      <c r="H8" s="7">
        <v>1488524400.5999999</v>
      </c>
      <c r="I8" s="7">
        <v>100208083.11</v>
      </c>
      <c r="J8" s="7">
        <v>5232399832</v>
      </c>
      <c r="K8" s="7">
        <v>2884548577.5999999</v>
      </c>
      <c r="L8" s="7">
        <v>116581309719</v>
      </c>
      <c r="M8" s="7">
        <v>372507155.38999999</v>
      </c>
      <c r="N8" s="7">
        <v>22776298.75</v>
      </c>
      <c r="O8" s="7">
        <v>7820731.6100000003</v>
      </c>
      <c r="P8" s="7">
        <v>7425684810.3000002</v>
      </c>
      <c r="Q8" s="7">
        <v>51058666.009999998</v>
      </c>
      <c r="R8" s="7">
        <v>26964780844</v>
      </c>
      <c r="S8" s="7">
        <v>179102723.71000001</v>
      </c>
      <c r="T8" s="7">
        <v>2232315.38</v>
      </c>
      <c r="U8" s="7">
        <v>3237497406.4000001</v>
      </c>
      <c r="V8" s="7">
        <v>5262774.68</v>
      </c>
      <c r="W8" s="7">
        <v>241156034.94</v>
      </c>
      <c r="X8" s="7">
        <v>3745708536.1999998</v>
      </c>
      <c r="Y8" s="7">
        <v>3657731519.0999999</v>
      </c>
      <c r="Z8" s="7">
        <v>2466379492.1999998</v>
      </c>
      <c r="AA8" s="7">
        <v>6670612.46</v>
      </c>
      <c r="AB8" s="7">
        <v>11091756993</v>
      </c>
      <c r="AC8" s="7">
        <v>458931743.50999999</v>
      </c>
      <c r="AD8" s="7">
        <v>153977173.63</v>
      </c>
    </row>
    <row r="9" spans="1:30" x14ac:dyDescent="0.25">
      <c r="A9" s="10" t="s">
        <v>147</v>
      </c>
      <c r="B9" s="7">
        <v>36450566549</v>
      </c>
      <c r="C9" s="7">
        <v>1415732839.0999999</v>
      </c>
      <c r="D9" s="7">
        <v>7093756510.5</v>
      </c>
      <c r="E9" s="7">
        <v>27465377.489999998</v>
      </c>
      <c r="F9" s="7">
        <v>9094818.5</v>
      </c>
      <c r="G9" s="7">
        <v>14070394733</v>
      </c>
      <c r="H9" s="7">
        <v>1496359801.5999999</v>
      </c>
      <c r="I9" s="7">
        <v>41332178.240000002</v>
      </c>
      <c r="J9" s="7">
        <v>5448644841.6000004</v>
      </c>
      <c r="K9" s="7">
        <v>609606079.03999996</v>
      </c>
      <c r="L9" s="7">
        <v>53455807862</v>
      </c>
      <c r="M9" s="7">
        <v>192053964.31999999</v>
      </c>
      <c r="N9" s="7">
        <v>3648330.09</v>
      </c>
      <c r="O9" s="7">
        <v>4800631</v>
      </c>
      <c r="P9" s="7">
        <v>1837434903.8</v>
      </c>
      <c r="Q9" s="7">
        <v>49275794.43</v>
      </c>
      <c r="R9" s="7">
        <v>17367534672</v>
      </c>
      <c r="S9" s="7">
        <v>37036546.490000002</v>
      </c>
      <c r="T9" s="7">
        <v>9259520.9000000004</v>
      </c>
      <c r="U9" s="7">
        <v>1320336507.2</v>
      </c>
      <c r="V9" s="7">
        <v>8863779.5399999991</v>
      </c>
      <c r="W9" s="7">
        <v>108496837.77</v>
      </c>
      <c r="X9" s="7">
        <v>1059210873.1</v>
      </c>
      <c r="Y9" s="7">
        <v>4969959351.3999996</v>
      </c>
      <c r="Z9" s="7">
        <v>1642606266.4000001</v>
      </c>
      <c r="AA9" s="7">
        <v>22066815.600000001</v>
      </c>
      <c r="AB9" s="7">
        <v>1174393274.4000001</v>
      </c>
      <c r="AC9" s="7">
        <v>148219726.47</v>
      </c>
      <c r="AD9" s="7">
        <v>137219602.21000001</v>
      </c>
    </row>
    <row r="10" spans="1:30" x14ac:dyDescent="0.25">
      <c r="A10" s="10" t="s">
        <v>148</v>
      </c>
      <c r="B10" s="7">
        <v>13172952441</v>
      </c>
      <c r="C10" s="7">
        <v>52840471.479999997</v>
      </c>
      <c r="D10" s="7">
        <v>1909878691.3</v>
      </c>
      <c r="E10" s="7">
        <v>939733.81</v>
      </c>
      <c r="F10" s="7">
        <v>852108.26</v>
      </c>
      <c r="G10" s="7">
        <v>1158201177.5999999</v>
      </c>
      <c r="H10" s="7">
        <v>43154163.210000001</v>
      </c>
      <c r="I10" s="7">
        <v>4139442.19</v>
      </c>
      <c r="J10" s="7">
        <v>296878946.95999998</v>
      </c>
      <c r="K10" s="7">
        <v>103703419.70999999</v>
      </c>
      <c r="L10" s="7">
        <v>10272226093</v>
      </c>
      <c r="M10" s="7">
        <v>26249236.530000001</v>
      </c>
      <c r="N10" s="7">
        <v>0</v>
      </c>
      <c r="O10" s="7">
        <v>0</v>
      </c>
      <c r="P10" s="7">
        <v>235885233.53</v>
      </c>
      <c r="Q10" s="7">
        <v>0</v>
      </c>
      <c r="R10" s="7">
        <v>910875572.50999999</v>
      </c>
      <c r="S10" s="7">
        <v>7159759.6900000004</v>
      </c>
      <c r="T10" s="7">
        <v>0</v>
      </c>
      <c r="U10" s="7">
        <v>176857491.96000001</v>
      </c>
      <c r="V10" s="7">
        <v>0</v>
      </c>
      <c r="W10" s="7">
        <v>7277449.5800000001</v>
      </c>
      <c r="X10" s="7">
        <v>108193685.40000001</v>
      </c>
      <c r="Y10" s="7">
        <v>135226223.02000001</v>
      </c>
      <c r="Z10" s="7">
        <v>68367920.590000004</v>
      </c>
      <c r="AA10" s="7">
        <v>0</v>
      </c>
      <c r="AB10" s="7">
        <v>46010314.280000001</v>
      </c>
      <c r="AC10" s="7">
        <v>4321521.88</v>
      </c>
      <c r="AD10" s="7">
        <v>0</v>
      </c>
    </row>
    <row r="11" spans="1:30" x14ac:dyDescent="0.25">
      <c r="A11" s="10" t="s">
        <v>149</v>
      </c>
      <c r="B11" s="7">
        <v>6705223292.5</v>
      </c>
      <c r="C11" s="7">
        <v>824974278.05999994</v>
      </c>
      <c r="D11" s="7">
        <v>2604103669.0999999</v>
      </c>
      <c r="E11" s="7">
        <v>1111598.32</v>
      </c>
      <c r="F11" s="7">
        <v>21248253.809999999</v>
      </c>
      <c r="G11" s="7">
        <v>2785120584.9000001</v>
      </c>
      <c r="H11" s="7">
        <v>108825009.45999999</v>
      </c>
      <c r="I11" s="7">
        <v>1076062.6399999999</v>
      </c>
      <c r="J11" s="7">
        <v>1822016254</v>
      </c>
      <c r="K11" s="7">
        <v>216258563.86000001</v>
      </c>
      <c r="L11" s="7">
        <v>11016179705</v>
      </c>
      <c r="M11" s="7">
        <v>40045478.520000003</v>
      </c>
      <c r="N11" s="7">
        <v>13308005.58</v>
      </c>
      <c r="O11" s="7">
        <v>34124.660000000003</v>
      </c>
      <c r="P11" s="7">
        <v>157349390.75</v>
      </c>
      <c r="Q11" s="7">
        <v>7043480.1799999997</v>
      </c>
      <c r="R11" s="7">
        <v>1870891767.7</v>
      </c>
      <c r="S11" s="7">
        <v>4289668.46</v>
      </c>
      <c r="T11" s="7">
        <v>0</v>
      </c>
      <c r="U11" s="7">
        <v>225356835.83000001</v>
      </c>
      <c r="V11" s="7">
        <v>0</v>
      </c>
      <c r="W11" s="7">
        <v>12291734.300000001</v>
      </c>
      <c r="X11" s="7">
        <v>161720951.80000001</v>
      </c>
      <c r="Y11" s="7">
        <v>295248525.07999998</v>
      </c>
      <c r="Z11" s="7">
        <v>277431806.11000001</v>
      </c>
      <c r="AA11" s="7">
        <v>0</v>
      </c>
      <c r="AB11" s="7">
        <v>697870337.96000004</v>
      </c>
      <c r="AC11" s="7">
        <v>13476959.82</v>
      </c>
      <c r="AD11" s="7">
        <v>75305901.019999996</v>
      </c>
    </row>
    <row r="12" spans="1:30" x14ac:dyDescent="0.25">
      <c r="A12" s="10" t="s">
        <v>150</v>
      </c>
      <c r="B12" s="7">
        <v>14920662628</v>
      </c>
      <c r="C12" s="7">
        <v>273672821.49000001</v>
      </c>
      <c r="D12" s="7">
        <v>1556188573.7</v>
      </c>
      <c r="E12" s="7">
        <v>22562039.449999999</v>
      </c>
      <c r="F12" s="7">
        <v>12946880.939999999</v>
      </c>
      <c r="G12" s="7">
        <v>2637218775.5999999</v>
      </c>
      <c r="H12" s="7">
        <v>282188139.14999998</v>
      </c>
      <c r="I12" s="7">
        <v>1220221.0900000001</v>
      </c>
      <c r="J12" s="7">
        <v>707639814.69000006</v>
      </c>
      <c r="K12" s="7">
        <v>417454694.88999999</v>
      </c>
      <c r="L12" s="7">
        <v>16771621252</v>
      </c>
      <c r="M12" s="7">
        <v>64381658.719999999</v>
      </c>
      <c r="N12" s="7">
        <v>111643846.98999999</v>
      </c>
      <c r="O12" s="7">
        <v>326129.57</v>
      </c>
      <c r="P12" s="7">
        <v>1041189453</v>
      </c>
      <c r="Q12" s="7">
        <v>18305477.199999999</v>
      </c>
      <c r="R12" s="7">
        <v>2633248104.0999999</v>
      </c>
      <c r="S12" s="7">
        <v>13346045.48</v>
      </c>
      <c r="T12" s="7">
        <v>1464489.96</v>
      </c>
      <c r="U12" s="7">
        <v>503702820.35000002</v>
      </c>
      <c r="V12" s="7">
        <v>1371184.4</v>
      </c>
      <c r="W12" s="7">
        <v>50897893.289999999</v>
      </c>
      <c r="X12" s="7">
        <v>517760772.44</v>
      </c>
      <c r="Y12" s="7">
        <v>640417214.62</v>
      </c>
      <c r="Z12" s="7">
        <v>487979157.70999998</v>
      </c>
      <c r="AA12" s="7">
        <v>5889253.2599999998</v>
      </c>
      <c r="AB12" s="7">
        <v>1993642941.3</v>
      </c>
      <c r="AC12" s="7">
        <v>86140558.709999993</v>
      </c>
      <c r="AD12" s="7">
        <v>7456214.79</v>
      </c>
    </row>
    <row r="13" spans="1:30" x14ac:dyDescent="0.25">
      <c r="A13" s="10" t="s">
        <v>151</v>
      </c>
      <c r="B13" s="7">
        <v>31205931654</v>
      </c>
      <c r="C13" s="7">
        <v>1852008090.4000001</v>
      </c>
      <c r="D13" s="7">
        <v>4652901051.8000002</v>
      </c>
      <c r="E13" s="7">
        <v>14562510.15</v>
      </c>
      <c r="F13" s="7">
        <v>7631511.5300000003</v>
      </c>
      <c r="G13" s="7">
        <v>11769195462</v>
      </c>
      <c r="H13" s="7">
        <v>365969102.49000001</v>
      </c>
      <c r="I13" s="7">
        <v>19024513.43</v>
      </c>
      <c r="J13" s="7">
        <v>1570935517.8</v>
      </c>
      <c r="K13" s="7">
        <v>149050703.38</v>
      </c>
      <c r="L13" s="7">
        <v>59593613817</v>
      </c>
      <c r="M13" s="7">
        <v>82741776.060000002</v>
      </c>
      <c r="N13" s="7">
        <v>19621289.780000001</v>
      </c>
      <c r="O13" s="7">
        <v>141657.92000000001</v>
      </c>
      <c r="P13" s="7">
        <v>932769780</v>
      </c>
      <c r="Q13" s="7">
        <v>6024653.8399999999</v>
      </c>
      <c r="R13" s="7">
        <v>7596172641.8999996</v>
      </c>
      <c r="S13" s="7">
        <v>79547331.079999998</v>
      </c>
      <c r="T13" s="7">
        <v>5184635.7699999996</v>
      </c>
      <c r="U13" s="7">
        <v>1054826104.5</v>
      </c>
      <c r="V13" s="7">
        <v>691073</v>
      </c>
      <c r="W13" s="7">
        <v>43097515.210000001</v>
      </c>
      <c r="X13" s="7">
        <v>881575484.36000001</v>
      </c>
      <c r="Y13" s="7">
        <v>2735621248.9000001</v>
      </c>
      <c r="Z13" s="7">
        <v>543515426.39999998</v>
      </c>
      <c r="AA13" s="7">
        <v>13738.33</v>
      </c>
      <c r="AB13" s="7">
        <v>968095160.48000002</v>
      </c>
      <c r="AC13" s="7">
        <v>74372454.590000004</v>
      </c>
      <c r="AD13" s="7">
        <v>33817141.229999997</v>
      </c>
    </row>
    <row r="14" spans="1:30" x14ac:dyDescent="0.25">
      <c r="A14" s="10" t="s">
        <v>152</v>
      </c>
      <c r="B14" s="7">
        <v>3209866673.8000002</v>
      </c>
      <c r="C14" s="7">
        <v>168018057.87</v>
      </c>
      <c r="D14" s="7">
        <v>399750903.61000001</v>
      </c>
      <c r="E14" s="7">
        <v>431543.81</v>
      </c>
      <c r="F14" s="7">
        <v>359196.82</v>
      </c>
      <c r="G14" s="7">
        <v>749367680.30999994</v>
      </c>
      <c r="H14" s="7">
        <v>35405511.700000003</v>
      </c>
      <c r="I14" s="7">
        <v>8029920</v>
      </c>
      <c r="J14" s="7">
        <v>191479617.03999999</v>
      </c>
      <c r="K14" s="7">
        <v>40986127.670000002</v>
      </c>
      <c r="L14" s="7">
        <v>4118406601.9000001</v>
      </c>
      <c r="M14" s="7">
        <v>10118406.619999999</v>
      </c>
      <c r="N14" s="7">
        <v>19796860.09</v>
      </c>
      <c r="O14" s="7">
        <v>0</v>
      </c>
      <c r="P14" s="7">
        <v>315726035.57999998</v>
      </c>
      <c r="Q14" s="7">
        <v>3200.56</v>
      </c>
      <c r="R14" s="7">
        <v>746798059.69000006</v>
      </c>
      <c r="S14" s="7">
        <v>2022800.77</v>
      </c>
      <c r="T14" s="7">
        <v>830345.6</v>
      </c>
      <c r="U14" s="7">
        <v>102735915.56</v>
      </c>
      <c r="V14" s="7">
        <v>0</v>
      </c>
      <c r="W14" s="7">
        <v>10777123</v>
      </c>
      <c r="X14" s="7">
        <v>138318292.49000001</v>
      </c>
      <c r="Y14" s="7">
        <v>71815037.620000005</v>
      </c>
      <c r="Z14" s="7">
        <v>181952321.24000001</v>
      </c>
      <c r="AA14" s="7">
        <v>463397.69</v>
      </c>
      <c r="AB14" s="7">
        <v>176747174.38</v>
      </c>
      <c r="AC14" s="7">
        <v>13236088.35</v>
      </c>
      <c r="AD14" s="7">
        <v>2615401.71</v>
      </c>
    </row>
    <row r="15" spans="1:30" x14ac:dyDescent="0.25">
      <c r="A15" s="10" t="s">
        <v>153</v>
      </c>
      <c r="B15" s="7">
        <v>31229687067</v>
      </c>
      <c r="C15" s="7">
        <v>1254690976.8</v>
      </c>
      <c r="D15" s="7">
        <v>5426660342.5</v>
      </c>
      <c r="E15" s="7">
        <v>21996694.699999999</v>
      </c>
      <c r="F15" s="7">
        <v>28057439.699999999</v>
      </c>
      <c r="G15" s="7">
        <v>10381076133</v>
      </c>
      <c r="H15" s="7">
        <v>496400840.13</v>
      </c>
      <c r="I15" s="7">
        <v>18355903.289999999</v>
      </c>
      <c r="J15" s="7">
        <v>4012374207.3000002</v>
      </c>
      <c r="K15" s="7">
        <v>926300645.67999995</v>
      </c>
      <c r="L15" s="7">
        <v>54483554871</v>
      </c>
      <c r="M15" s="7">
        <v>273100225.19999999</v>
      </c>
      <c r="N15" s="7">
        <v>10929023.710000001</v>
      </c>
      <c r="O15" s="7">
        <v>3286543.71</v>
      </c>
      <c r="P15" s="7">
        <v>2573060621.8000002</v>
      </c>
      <c r="Q15" s="7">
        <v>29188481.609999999</v>
      </c>
      <c r="R15" s="7">
        <v>13670941713</v>
      </c>
      <c r="S15" s="7">
        <v>99330835.439999998</v>
      </c>
      <c r="T15" s="7">
        <v>2187974.94</v>
      </c>
      <c r="U15" s="7">
        <v>1247712198.5</v>
      </c>
      <c r="V15" s="7">
        <v>2102128.94</v>
      </c>
      <c r="W15" s="7">
        <v>113153466.52</v>
      </c>
      <c r="X15" s="7">
        <v>1192525180.9000001</v>
      </c>
      <c r="Y15" s="7">
        <v>1588205086.2</v>
      </c>
      <c r="Z15" s="7">
        <v>1447345748.5</v>
      </c>
      <c r="AA15" s="7">
        <v>5094283.25</v>
      </c>
      <c r="AB15" s="7">
        <v>3068767173.6999998</v>
      </c>
      <c r="AC15" s="7">
        <v>171920278.81999999</v>
      </c>
      <c r="AD15" s="7">
        <v>26201568.16</v>
      </c>
    </row>
    <row r="16" spans="1:30" x14ac:dyDescent="0.25">
      <c r="A16" s="10" t="s">
        <v>154</v>
      </c>
      <c r="B16" s="7">
        <v>11692168236</v>
      </c>
      <c r="C16" s="7">
        <v>203703341.90000001</v>
      </c>
      <c r="D16" s="7">
        <v>229533848.99000001</v>
      </c>
      <c r="E16" s="7">
        <v>7027214.4199999999</v>
      </c>
      <c r="F16" s="7">
        <v>7339369.6299999999</v>
      </c>
      <c r="G16" s="7">
        <v>155154289.69</v>
      </c>
      <c r="H16" s="7">
        <v>2335283021.5</v>
      </c>
      <c r="I16" s="7">
        <v>0</v>
      </c>
      <c r="J16" s="7">
        <v>135611822.47999999</v>
      </c>
      <c r="K16" s="7">
        <v>6380159.2000000002</v>
      </c>
      <c r="L16" s="7">
        <v>737266351.01999998</v>
      </c>
      <c r="M16" s="7">
        <v>203149876.44</v>
      </c>
      <c r="N16" s="7">
        <v>0</v>
      </c>
      <c r="O16" s="7">
        <v>47509543.289999999</v>
      </c>
      <c r="P16" s="7">
        <v>1147710547.5999999</v>
      </c>
      <c r="Q16" s="7">
        <v>145470593.59</v>
      </c>
      <c r="R16" s="7">
        <v>714713879.60000002</v>
      </c>
      <c r="S16" s="7">
        <v>27726019.23</v>
      </c>
      <c r="T16" s="7">
        <v>0</v>
      </c>
      <c r="U16" s="7">
        <v>678062221.82000005</v>
      </c>
      <c r="V16" s="7">
        <v>4324003.3099999996</v>
      </c>
      <c r="W16" s="7">
        <v>3843072</v>
      </c>
      <c r="X16" s="7">
        <v>223020841.68000001</v>
      </c>
      <c r="Y16" s="7">
        <v>168755759.53</v>
      </c>
      <c r="Z16" s="7">
        <v>0</v>
      </c>
      <c r="AA16" s="7">
        <v>17612379.460000001</v>
      </c>
      <c r="AB16" s="7">
        <v>841893356.84000003</v>
      </c>
      <c r="AC16" s="7">
        <v>2715553.06</v>
      </c>
      <c r="AD16" s="7">
        <v>129811619.84</v>
      </c>
    </row>
    <row r="17" spans="1:30" x14ac:dyDescent="0.25">
      <c r="A17" s="10" t="s">
        <v>155</v>
      </c>
      <c r="B17" s="7">
        <v>111553258460</v>
      </c>
      <c r="C17" s="7">
        <v>18172131402</v>
      </c>
      <c r="D17" s="7">
        <v>17324234976</v>
      </c>
      <c r="E17" s="7">
        <v>378603479.43000001</v>
      </c>
      <c r="F17" s="7">
        <v>616057950.79999995</v>
      </c>
      <c r="G17" s="7">
        <v>330967542807</v>
      </c>
      <c r="H17" s="7">
        <v>47428275496</v>
      </c>
      <c r="I17" s="7">
        <v>446928660.02999997</v>
      </c>
      <c r="J17" s="7">
        <v>34591410635</v>
      </c>
      <c r="K17" s="7">
        <v>7268883565.8000002</v>
      </c>
      <c r="L17" s="7">
        <v>284066132833</v>
      </c>
      <c r="M17" s="7">
        <v>1048062472.5</v>
      </c>
      <c r="N17" s="7">
        <v>299756912.30000001</v>
      </c>
      <c r="O17" s="7">
        <v>242313077.75</v>
      </c>
      <c r="P17" s="7">
        <v>16631588251</v>
      </c>
      <c r="Q17" s="7">
        <v>111099378.95</v>
      </c>
      <c r="R17" s="7">
        <v>56838273304</v>
      </c>
      <c r="S17" s="7">
        <v>925768214.08000004</v>
      </c>
      <c r="T17" s="7">
        <v>78072372.480000004</v>
      </c>
      <c r="U17" s="7">
        <v>11131920121</v>
      </c>
      <c r="V17" s="7">
        <v>124346640.68000001</v>
      </c>
      <c r="W17" s="7">
        <v>2141668916.5999999</v>
      </c>
      <c r="X17" s="7">
        <v>26150120616</v>
      </c>
      <c r="Y17" s="7">
        <v>18800580649</v>
      </c>
      <c r="Z17" s="7">
        <v>5020538290.3999996</v>
      </c>
      <c r="AA17" s="7">
        <v>300136211.63</v>
      </c>
      <c r="AB17" s="7">
        <v>37681818493</v>
      </c>
      <c r="AC17" s="7">
        <v>705668916.12</v>
      </c>
      <c r="AD17" s="7">
        <v>994073858.88999999</v>
      </c>
    </row>
    <row r="18" spans="1:30" x14ac:dyDescent="0.25">
      <c r="A18" s="10" t="s">
        <v>156</v>
      </c>
      <c r="B18" s="7">
        <v>31566410380</v>
      </c>
      <c r="C18" s="7">
        <v>4802794216</v>
      </c>
      <c r="D18" s="7">
        <v>2116754178.3</v>
      </c>
      <c r="E18" s="7">
        <v>19459631.16</v>
      </c>
      <c r="F18" s="7">
        <v>12049082.289999999</v>
      </c>
      <c r="G18" s="7">
        <v>158564206246</v>
      </c>
      <c r="H18" s="7">
        <v>1408910971.0999999</v>
      </c>
      <c r="I18" s="7">
        <v>9558797.3399999999</v>
      </c>
      <c r="J18" s="7">
        <v>3222394373.9000001</v>
      </c>
      <c r="K18" s="7">
        <v>290633665.10000002</v>
      </c>
      <c r="L18" s="7">
        <v>31642343616</v>
      </c>
      <c r="M18" s="7">
        <v>29211576.420000002</v>
      </c>
      <c r="N18" s="7">
        <v>15561811.18</v>
      </c>
      <c r="O18" s="7">
        <v>4282956.45</v>
      </c>
      <c r="P18" s="7">
        <v>801061229.91999996</v>
      </c>
      <c r="Q18" s="7">
        <v>100062774.73</v>
      </c>
      <c r="R18" s="7">
        <v>26193010677</v>
      </c>
      <c r="S18" s="7">
        <v>26617846.48</v>
      </c>
      <c r="T18" s="7">
        <v>1678095.77</v>
      </c>
      <c r="U18" s="7">
        <v>280143277.13999999</v>
      </c>
      <c r="V18" s="7">
        <v>1639153.22</v>
      </c>
      <c r="W18" s="7">
        <v>426902543.85000002</v>
      </c>
      <c r="X18" s="7">
        <v>1850986150.5</v>
      </c>
      <c r="Y18" s="7">
        <v>333770891.20999998</v>
      </c>
      <c r="Z18" s="7">
        <v>210150842.37</v>
      </c>
      <c r="AA18" s="7">
        <v>935053.21</v>
      </c>
      <c r="AB18" s="7">
        <v>4469036705.5</v>
      </c>
      <c r="AC18" s="7">
        <v>178827517.47999999</v>
      </c>
      <c r="AD18" s="7">
        <v>26235736.91</v>
      </c>
    </row>
    <row r="19" spans="1:30" x14ac:dyDescent="0.25">
      <c r="A19" s="10" t="s">
        <v>157</v>
      </c>
      <c r="B19" s="7">
        <v>144183691660</v>
      </c>
      <c r="C19" s="7">
        <v>7657963989.8999996</v>
      </c>
      <c r="D19" s="7">
        <v>11715312081</v>
      </c>
      <c r="E19" s="7">
        <v>99241652</v>
      </c>
      <c r="F19" s="7">
        <v>180547301.65000001</v>
      </c>
      <c r="G19" s="7">
        <v>140723318323</v>
      </c>
      <c r="H19" s="7">
        <v>55169260401</v>
      </c>
      <c r="I19" s="7">
        <v>50116218.82</v>
      </c>
      <c r="J19" s="7">
        <v>12397234933</v>
      </c>
      <c r="K19" s="7">
        <v>4328182265.3000002</v>
      </c>
      <c r="L19" s="7">
        <v>231804569778</v>
      </c>
      <c r="M19" s="7">
        <v>832981778.74000001</v>
      </c>
      <c r="N19" s="7">
        <v>42433387.350000001</v>
      </c>
      <c r="O19" s="7">
        <v>307821083.54000002</v>
      </c>
      <c r="P19" s="7">
        <v>6582394758.1000004</v>
      </c>
      <c r="Q19" s="7">
        <v>22497821.210000001</v>
      </c>
      <c r="R19" s="7">
        <v>21211804454</v>
      </c>
      <c r="S19" s="7">
        <v>63946466.640000001</v>
      </c>
      <c r="T19" s="7">
        <v>44602200.420000002</v>
      </c>
      <c r="U19" s="7">
        <v>6374971813.5</v>
      </c>
      <c r="V19" s="7">
        <v>6935258.3200000003</v>
      </c>
      <c r="W19" s="7">
        <v>180575827.50999999</v>
      </c>
      <c r="X19" s="7">
        <v>4987576724</v>
      </c>
      <c r="Y19" s="7">
        <v>27093473359</v>
      </c>
      <c r="Z19" s="7">
        <v>1628452836.5</v>
      </c>
      <c r="AA19" s="7">
        <v>1169925.71</v>
      </c>
      <c r="AB19" s="7">
        <v>13445543563</v>
      </c>
      <c r="AC19" s="7">
        <v>165340891.88</v>
      </c>
      <c r="AD19" s="7">
        <v>133209666.78</v>
      </c>
    </row>
    <row r="20" spans="1:30" x14ac:dyDescent="0.25">
      <c r="A20" s="10" t="s">
        <v>158</v>
      </c>
      <c r="B20" s="7">
        <v>3144997319.5999999</v>
      </c>
      <c r="C20" s="7">
        <v>110944214.36</v>
      </c>
      <c r="D20" s="7">
        <v>140927851.66999999</v>
      </c>
      <c r="E20" s="7">
        <v>7835352.0499999998</v>
      </c>
      <c r="F20" s="7">
        <v>1647046.89</v>
      </c>
      <c r="G20" s="7">
        <v>5676621036.8000002</v>
      </c>
      <c r="H20" s="7">
        <v>68587580.200000003</v>
      </c>
      <c r="I20" s="7">
        <v>3755910.02</v>
      </c>
      <c r="J20" s="7">
        <v>426818088.75</v>
      </c>
      <c r="K20" s="7">
        <v>107989771.88</v>
      </c>
      <c r="L20" s="7">
        <v>1422482780.7</v>
      </c>
      <c r="M20" s="7">
        <v>2671311.37</v>
      </c>
      <c r="N20" s="7">
        <v>10358050.289999999</v>
      </c>
      <c r="O20" s="7">
        <v>9.91</v>
      </c>
      <c r="P20" s="7">
        <v>133605435.77</v>
      </c>
      <c r="Q20" s="7">
        <v>14180600.710000001</v>
      </c>
      <c r="R20" s="7">
        <v>77812054.120000005</v>
      </c>
      <c r="S20" s="7">
        <v>4202685.47</v>
      </c>
      <c r="T20" s="7">
        <v>6705070.3600000003</v>
      </c>
      <c r="U20" s="7">
        <v>84814698.329999998</v>
      </c>
      <c r="V20" s="7">
        <v>595013.17000000004</v>
      </c>
      <c r="W20" s="7">
        <v>6369312.6500000004</v>
      </c>
      <c r="X20" s="7">
        <v>152470456.00999999</v>
      </c>
      <c r="Y20" s="7">
        <v>101450443.66</v>
      </c>
      <c r="Z20" s="7">
        <v>280033973.00999999</v>
      </c>
      <c r="AA20" s="7">
        <v>4140704.9</v>
      </c>
      <c r="AB20" s="7">
        <v>163957257.56</v>
      </c>
      <c r="AC20" s="7">
        <v>7695319.3799999999</v>
      </c>
      <c r="AD20" s="7">
        <v>25504514.030000001</v>
      </c>
    </row>
    <row r="21" spans="1:30" x14ac:dyDescent="0.25">
      <c r="A21" s="10" t="s">
        <v>159</v>
      </c>
      <c r="B21" s="7">
        <v>7903678265.3999996</v>
      </c>
      <c r="C21" s="7">
        <v>1977521652.2</v>
      </c>
      <c r="D21" s="7">
        <v>5114290091.3999996</v>
      </c>
      <c r="E21" s="7">
        <v>11219475.880000001</v>
      </c>
      <c r="F21" s="7">
        <v>24254537.039999999</v>
      </c>
      <c r="G21" s="7">
        <v>65535020935</v>
      </c>
      <c r="H21" s="7">
        <v>17843648930</v>
      </c>
      <c r="I21" s="7">
        <v>23208355.149999999</v>
      </c>
      <c r="J21" s="7">
        <v>771580652.25</v>
      </c>
      <c r="K21" s="7">
        <v>514383935.11000001</v>
      </c>
      <c r="L21" s="7">
        <v>15222386096</v>
      </c>
      <c r="M21" s="7">
        <v>301460793.31999999</v>
      </c>
      <c r="N21" s="7">
        <v>1838801.52</v>
      </c>
      <c r="O21" s="7">
        <v>21825790.57</v>
      </c>
      <c r="P21" s="7">
        <v>1216586899</v>
      </c>
      <c r="Q21" s="7">
        <v>36817766.57</v>
      </c>
      <c r="R21" s="7">
        <v>720050900.45000005</v>
      </c>
      <c r="S21" s="7">
        <v>13625765.32</v>
      </c>
      <c r="T21" s="7">
        <v>46291104.770000003</v>
      </c>
      <c r="U21" s="7">
        <v>583636363.44000006</v>
      </c>
      <c r="V21" s="7">
        <v>0</v>
      </c>
      <c r="W21" s="7">
        <v>135543153.88999999</v>
      </c>
      <c r="X21" s="7">
        <v>305154233.43000001</v>
      </c>
      <c r="Y21" s="7">
        <v>4133312483.1999998</v>
      </c>
      <c r="Z21" s="7">
        <v>75602362.719999999</v>
      </c>
      <c r="AA21" s="7">
        <v>9175481.5500000007</v>
      </c>
      <c r="AB21" s="7">
        <v>11298063699</v>
      </c>
      <c r="AC21" s="7">
        <v>8443832.5800000001</v>
      </c>
      <c r="AD21" s="7">
        <v>6716757.8600000003</v>
      </c>
    </row>
    <row r="22" spans="1:30" x14ac:dyDescent="0.25">
      <c r="A22" s="10" t="s">
        <v>160</v>
      </c>
      <c r="B22" s="7">
        <v>51477869216</v>
      </c>
      <c r="C22" s="7">
        <v>1587095794.4000001</v>
      </c>
      <c r="D22" s="7">
        <v>2845309584.1999998</v>
      </c>
      <c r="E22" s="7">
        <v>14295292.550000001</v>
      </c>
      <c r="F22" s="7">
        <v>6381358.21</v>
      </c>
      <c r="G22" s="7">
        <v>68758720670</v>
      </c>
      <c r="H22" s="7">
        <v>513183827.98000002</v>
      </c>
      <c r="I22" s="7">
        <v>39577855.950000003</v>
      </c>
      <c r="J22" s="7">
        <v>2929389068.9000001</v>
      </c>
      <c r="K22" s="7">
        <v>269065542.49000001</v>
      </c>
      <c r="L22" s="7">
        <v>62501291957</v>
      </c>
      <c r="M22" s="7">
        <v>60064830.509999998</v>
      </c>
      <c r="N22" s="7">
        <v>22784263.390000001</v>
      </c>
      <c r="O22" s="7">
        <v>20690232.559999999</v>
      </c>
      <c r="P22" s="7">
        <v>3404978521.6999998</v>
      </c>
      <c r="Q22" s="7">
        <v>114757795.48999999</v>
      </c>
      <c r="R22" s="7">
        <v>15933117550</v>
      </c>
      <c r="S22" s="7">
        <v>-32097145.960000001</v>
      </c>
      <c r="T22" s="7">
        <v>3899779.78</v>
      </c>
      <c r="U22" s="7">
        <v>1148465786.5</v>
      </c>
      <c r="V22" s="7">
        <v>4229151.8899999997</v>
      </c>
      <c r="W22" s="7">
        <v>32497492.68</v>
      </c>
      <c r="X22" s="7">
        <v>1442607897.5</v>
      </c>
      <c r="Y22" s="7">
        <v>1663568225.8</v>
      </c>
      <c r="Z22" s="7">
        <v>211409197.72999999</v>
      </c>
      <c r="AA22" s="7">
        <v>21215211.280000001</v>
      </c>
      <c r="AB22" s="7">
        <v>1614933198.2</v>
      </c>
      <c r="AC22" s="7">
        <v>85231943.230000004</v>
      </c>
      <c r="AD22" s="7">
        <v>78111929.890000001</v>
      </c>
    </row>
    <row r="23" spans="1:30" x14ac:dyDescent="0.25">
      <c r="A23" s="10" t="s">
        <v>161</v>
      </c>
      <c r="B23" s="7">
        <v>19087471099</v>
      </c>
      <c r="C23" s="7">
        <v>8865433941.1000004</v>
      </c>
      <c r="D23" s="7">
        <v>3692888164.3000002</v>
      </c>
      <c r="E23" s="7">
        <v>95507127.900000006</v>
      </c>
      <c r="F23" s="7">
        <v>102333776.26000001</v>
      </c>
      <c r="G23" s="7">
        <v>54755749585</v>
      </c>
      <c r="H23" s="7">
        <v>3607970899.1999998</v>
      </c>
      <c r="I23" s="7">
        <v>7891261.3499999996</v>
      </c>
      <c r="J23" s="7">
        <v>4084191510.0999999</v>
      </c>
      <c r="K23" s="7">
        <v>186953354.41</v>
      </c>
      <c r="L23" s="7">
        <v>43233407594</v>
      </c>
      <c r="M23" s="7">
        <v>53005925.25</v>
      </c>
      <c r="N23" s="7">
        <v>33779817.909999996</v>
      </c>
      <c r="O23" s="7">
        <v>16479228.119999999</v>
      </c>
      <c r="P23" s="7">
        <v>1882620936.7</v>
      </c>
      <c r="Q23" s="7">
        <v>56884728.280000001</v>
      </c>
      <c r="R23" s="7">
        <v>38176645345</v>
      </c>
      <c r="S23" s="7">
        <v>20182533.760000002</v>
      </c>
      <c r="T23" s="7">
        <v>7523166.7000000002</v>
      </c>
      <c r="U23" s="7">
        <v>565755451.50999999</v>
      </c>
      <c r="V23" s="7">
        <v>67145.789999999994</v>
      </c>
      <c r="W23" s="7">
        <v>133714527.06</v>
      </c>
      <c r="X23" s="7">
        <v>3796721539.5999999</v>
      </c>
      <c r="Y23" s="7">
        <v>1224546563.3</v>
      </c>
      <c r="Z23" s="7">
        <v>489824958.73000002</v>
      </c>
      <c r="AA23" s="7">
        <v>131596260.73999999</v>
      </c>
      <c r="AB23" s="7">
        <v>4834717741.3000002</v>
      </c>
      <c r="AC23" s="7">
        <v>46580468.539999999</v>
      </c>
      <c r="AD23" s="7">
        <v>48055942.939999998</v>
      </c>
    </row>
    <row r="24" spans="1:30" x14ac:dyDescent="0.25">
      <c r="A24" s="10" t="s">
        <v>162</v>
      </c>
      <c r="B24" s="7">
        <v>9987662435.6000004</v>
      </c>
      <c r="C24" s="7">
        <v>2932748377.9000001</v>
      </c>
      <c r="D24" s="7">
        <v>1678165962</v>
      </c>
      <c r="E24" s="7">
        <v>37632891.43</v>
      </c>
      <c r="F24" s="7">
        <v>16808015.210000001</v>
      </c>
      <c r="G24" s="7">
        <v>47465807301</v>
      </c>
      <c r="H24" s="7">
        <v>202053469.00999999</v>
      </c>
      <c r="I24" s="7">
        <v>149052.92000000001</v>
      </c>
      <c r="J24" s="7">
        <v>3562205464.8000002</v>
      </c>
      <c r="K24" s="7">
        <v>496749101.73000002</v>
      </c>
      <c r="L24" s="7">
        <v>46048324907</v>
      </c>
      <c r="M24" s="7">
        <v>297579241.56</v>
      </c>
      <c r="N24" s="7">
        <v>106830091.43000001</v>
      </c>
      <c r="O24" s="7">
        <v>46254.74</v>
      </c>
      <c r="P24" s="7">
        <v>1037971567.1</v>
      </c>
      <c r="Q24" s="7">
        <v>13039644.779999999</v>
      </c>
      <c r="R24" s="7">
        <v>5794303854.6999998</v>
      </c>
      <c r="S24" s="7">
        <v>290973957.38999999</v>
      </c>
      <c r="T24" s="7">
        <v>29598.82</v>
      </c>
      <c r="U24" s="7">
        <v>746026968.84000003</v>
      </c>
      <c r="V24" s="7">
        <v>256647.5</v>
      </c>
      <c r="W24" s="7">
        <v>18997820.960000001</v>
      </c>
      <c r="X24" s="7">
        <v>243556714.88</v>
      </c>
      <c r="Y24" s="7">
        <v>302370968.88999999</v>
      </c>
      <c r="Z24" s="7">
        <v>133219983.95</v>
      </c>
      <c r="AA24" s="7">
        <v>11668615.970000001</v>
      </c>
      <c r="AB24" s="7">
        <v>2481466607.9000001</v>
      </c>
      <c r="AC24" s="7">
        <v>405622169.54000002</v>
      </c>
      <c r="AD24" s="7">
        <v>108507142</v>
      </c>
    </row>
    <row r="25" spans="1:30" x14ac:dyDescent="0.25">
      <c r="A25" s="10" t="s">
        <v>163</v>
      </c>
      <c r="B25" s="7">
        <v>563252244.63999999</v>
      </c>
      <c r="C25" s="7">
        <v>462804112.94</v>
      </c>
      <c r="D25" s="7">
        <v>540610494.13</v>
      </c>
      <c r="E25" s="7">
        <v>111074.73</v>
      </c>
      <c r="F25" s="7">
        <v>1634478.75</v>
      </c>
      <c r="G25" s="7">
        <v>17805981365</v>
      </c>
      <c r="H25" s="7">
        <v>109238866.45999999</v>
      </c>
      <c r="I25" s="7">
        <v>0</v>
      </c>
      <c r="J25" s="7">
        <v>266166267.75999999</v>
      </c>
      <c r="K25" s="7">
        <v>14562550.35</v>
      </c>
      <c r="L25" s="7">
        <v>35122464830</v>
      </c>
      <c r="M25" s="7">
        <v>3914804.27</v>
      </c>
      <c r="N25" s="7">
        <v>39276355.5</v>
      </c>
      <c r="O25" s="7">
        <v>0</v>
      </c>
      <c r="P25" s="7">
        <v>763857736.28999996</v>
      </c>
      <c r="Q25" s="7">
        <v>517759.37</v>
      </c>
      <c r="R25" s="7">
        <v>989196232.38</v>
      </c>
      <c r="S25" s="7">
        <v>1078841.3400000001</v>
      </c>
      <c r="T25" s="7">
        <v>0</v>
      </c>
      <c r="U25" s="7">
        <v>1750220065.5999999</v>
      </c>
      <c r="V25" s="7">
        <v>0</v>
      </c>
      <c r="W25" s="7">
        <v>25106553.84</v>
      </c>
      <c r="X25" s="7">
        <v>20162102.34</v>
      </c>
      <c r="Y25" s="7">
        <v>8303581.4699999997</v>
      </c>
      <c r="Z25" s="7">
        <v>23457811.859999999</v>
      </c>
      <c r="AA25" s="7">
        <v>0</v>
      </c>
      <c r="AB25" s="7">
        <v>157642805.11000001</v>
      </c>
      <c r="AC25" s="7">
        <v>139208469.94999999</v>
      </c>
      <c r="AD25" s="7">
        <v>19644269.059999999</v>
      </c>
    </row>
    <row r="26" spans="1:30" x14ac:dyDescent="0.25">
      <c r="A26" s="10" t="s">
        <v>164</v>
      </c>
      <c r="B26" s="7">
        <v>1219015084.3</v>
      </c>
      <c r="C26" s="7">
        <v>41634497.950000003</v>
      </c>
      <c r="D26" s="7">
        <v>9876840.6400000006</v>
      </c>
      <c r="E26" s="7">
        <v>16852.439999999999</v>
      </c>
      <c r="F26" s="7">
        <v>0</v>
      </c>
      <c r="G26" s="7">
        <v>215368663.72</v>
      </c>
      <c r="H26" s="7">
        <v>5919963262.3999996</v>
      </c>
      <c r="I26" s="7">
        <v>0</v>
      </c>
      <c r="J26" s="7">
        <v>22399816.190000001</v>
      </c>
      <c r="K26" s="7">
        <v>4576268.18</v>
      </c>
      <c r="L26" s="7">
        <v>1089889975.8</v>
      </c>
      <c r="M26" s="7">
        <v>0</v>
      </c>
      <c r="N26" s="7">
        <v>0</v>
      </c>
      <c r="O26" s="7">
        <v>3854726.7</v>
      </c>
      <c r="P26" s="7">
        <v>5556554.5300000003</v>
      </c>
      <c r="Q26" s="7">
        <v>0</v>
      </c>
      <c r="R26" s="7">
        <v>168783.82</v>
      </c>
      <c r="S26" s="7">
        <v>0</v>
      </c>
      <c r="T26" s="7">
        <v>0</v>
      </c>
      <c r="U26" s="7">
        <v>2184403.66</v>
      </c>
      <c r="V26" s="7">
        <v>0</v>
      </c>
      <c r="W26" s="7">
        <v>38476</v>
      </c>
      <c r="X26" s="7">
        <v>0</v>
      </c>
      <c r="Y26" s="7">
        <v>22175199.620000001</v>
      </c>
      <c r="Z26" s="7">
        <v>1043941.75</v>
      </c>
      <c r="AA26" s="7">
        <v>0</v>
      </c>
      <c r="AB26" s="7">
        <v>0</v>
      </c>
      <c r="AC26" s="7">
        <v>22969754.629999999</v>
      </c>
      <c r="AD26" s="7">
        <v>8819258</v>
      </c>
    </row>
    <row r="27" spans="1:30" x14ac:dyDescent="0.25">
      <c r="A27" s="10" t="s">
        <v>165</v>
      </c>
      <c r="B27" s="7">
        <v>347856620.74000001</v>
      </c>
      <c r="C27" s="7">
        <v>105109317.05</v>
      </c>
      <c r="D27" s="7">
        <v>131272211.91</v>
      </c>
      <c r="E27" s="7">
        <v>4114.42</v>
      </c>
      <c r="F27" s="7">
        <v>0</v>
      </c>
      <c r="G27" s="7">
        <v>570311009.57000005</v>
      </c>
      <c r="H27" s="7">
        <v>14589788.369999999</v>
      </c>
      <c r="I27" s="7">
        <v>0</v>
      </c>
      <c r="J27" s="7">
        <v>156236738.78999999</v>
      </c>
      <c r="K27" s="7">
        <v>10356636.98</v>
      </c>
      <c r="L27" s="7">
        <v>661577957.90999997</v>
      </c>
      <c r="M27" s="7">
        <v>1886082.19</v>
      </c>
      <c r="N27" s="7">
        <v>364424.48</v>
      </c>
      <c r="O27" s="7">
        <v>0</v>
      </c>
      <c r="P27" s="7">
        <v>80400272.939999998</v>
      </c>
      <c r="Q27" s="7">
        <v>0</v>
      </c>
      <c r="R27" s="7">
        <v>56617235.590000004</v>
      </c>
      <c r="S27" s="7">
        <v>262848.2</v>
      </c>
      <c r="T27" s="7">
        <v>0</v>
      </c>
      <c r="U27" s="7">
        <v>12280379.42</v>
      </c>
      <c r="V27" s="7">
        <v>0</v>
      </c>
      <c r="W27" s="7">
        <v>1906500.17</v>
      </c>
      <c r="X27" s="7">
        <v>63604161.689999998</v>
      </c>
      <c r="Y27" s="7">
        <v>174693338.09999999</v>
      </c>
      <c r="Z27" s="7">
        <v>5515505.9400000004</v>
      </c>
      <c r="AA27" s="7">
        <v>236986.15</v>
      </c>
      <c r="AB27" s="7">
        <v>93987468.560000002</v>
      </c>
      <c r="AC27" s="7">
        <v>1568315.09</v>
      </c>
      <c r="AD27" s="7">
        <v>33193.910000000003</v>
      </c>
    </row>
    <row r="28" spans="1:30" x14ac:dyDescent="0.25">
      <c r="A28" s="10" t="s">
        <v>166</v>
      </c>
      <c r="B28" s="7">
        <v>4076351749.0999999</v>
      </c>
      <c r="C28" s="7">
        <v>639019813.63999999</v>
      </c>
      <c r="D28" s="7">
        <v>465373857.06</v>
      </c>
      <c r="E28" s="7">
        <v>9595377.8699999992</v>
      </c>
      <c r="F28" s="7">
        <v>12448565.789999999</v>
      </c>
      <c r="G28" s="7">
        <v>2811496727</v>
      </c>
      <c r="H28" s="7">
        <v>22574028.030000001</v>
      </c>
      <c r="I28" s="7">
        <v>1979678.11</v>
      </c>
      <c r="J28" s="7">
        <v>1536858038.4000001</v>
      </c>
      <c r="K28" s="7">
        <v>181478545.99000001</v>
      </c>
      <c r="L28" s="7">
        <v>14880512960</v>
      </c>
      <c r="M28" s="7">
        <v>19991444.52</v>
      </c>
      <c r="N28" s="7">
        <v>0</v>
      </c>
      <c r="O28" s="7">
        <v>483291.2</v>
      </c>
      <c r="P28" s="7">
        <v>480054956.18000001</v>
      </c>
      <c r="Q28" s="7">
        <v>619050.23</v>
      </c>
      <c r="R28" s="7">
        <v>3976532761.1999998</v>
      </c>
      <c r="S28" s="7">
        <v>23155160.84</v>
      </c>
      <c r="T28" s="7">
        <v>0</v>
      </c>
      <c r="U28" s="7">
        <v>425302312.52999997</v>
      </c>
      <c r="V28" s="7">
        <v>22500</v>
      </c>
      <c r="W28" s="7">
        <v>16231772.9</v>
      </c>
      <c r="X28" s="7">
        <v>158649424.69</v>
      </c>
      <c r="Y28" s="7">
        <v>461914033.56999999</v>
      </c>
      <c r="Z28" s="7">
        <v>386646793.44999999</v>
      </c>
      <c r="AA28" s="7">
        <v>499504.41</v>
      </c>
      <c r="AB28" s="7">
        <v>1685161760.0999999</v>
      </c>
      <c r="AC28" s="7">
        <v>29117888.940000001</v>
      </c>
      <c r="AD28" s="7">
        <v>54385095.079999998</v>
      </c>
    </row>
    <row r="29" spans="1:30" x14ac:dyDescent="0.25">
      <c r="A29" s="10" t="s">
        <v>167</v>
      </c>
      <c r="B29" s="7">
        <v>10954934457</v>
      </c>
      <c r="C29" s="7">
        <v>105554145.70999999</v>
      </c>
      <c r="D29" s="7">
        <v>395830476.10000002</v>
      </c>
      <c r="E29" s="7">
        <v>243889.97</v>
      </c>
      <c r="F29" s="7">
        <v>1411437.83</v>
      </c>
      <c r="G29" s="7">
        <v>16507361153</v>
      </c>
      <c r="H29" s="7">
        <v>770163992.13999999</v>
      </c>
      <c r="I29" s="7">
        <v>1996237.81</v>
      </c>
      <c r="J29" s="7">
        <v>388077609.64999998</v>
      </c>
      <c r="K29" s="7">
        <v>417207519.60000002</v>
      </c>
      <c r="L29" s="7">
        <v>3441992537.8000002</v>
      </c>
      <c r="M29" s="7">
        <v>2518344.19</v>
      </c>
      <c r="N29" s="7">
        <v>565235.1</v>
      </c>
      <c r="O29" s="7">
        <v>36518.080000000002</v>
      </c>
      <c r="P29" s="7">
        <v>361542459.98000002</v>
      </c>
      <c r="Q29" s="7">
        <v>4049.34</v>
      </c>
      <c r="R29" s="7">
        <v>4911697829.6999998</v>
      </c>
      <c r="S29" s="7">
        <v>32050501.530000001</v>
      </c>
      <c r="T29" s="7">
        <v>268713</v>
      </c>
      <c r="U29" s="7">
        <v>1634303580.5999999</v>
      </c>
      <c r="V29" s="7">
        <v>0</v>
      </c>
      <c r="W29" s="7">
        <v>10937935.039999999</v>
      </c>
      <c r="X29" s="7">
        <v>548986225.45000005</v>
      </c>
      <c r="Y29" s="7">
        <v>195063405.34999999</v>
      </c>
      <c r="Z29" s="7">
        <v>111921505.45999999</v>
      </c>
      <c r="AA29" s="7">
        <v>652468.81999999995</v>
      </c>
      <c r="AB29" s="7">
        <v>2667983286.5</v>
      </c>
      <c r="AC29" s="7">
        <v>18933567.469999999</v>
      </c>
      <c r="AD29" s="7">
        <v>1546113.6</v>
      </c>
    </row>
    <row r="30" spans="1:30" x14ac:dyDescent="0.25">
      <c r="A30" s="10" t="s">
        <v>168</v>
      </c>
      <c r="B30" s="7">
        <v>121925352.41</v>
      </c>
      <c r="C30" s="7">
        <v>105205384.47</v>
      </c>
      <c r="D30" s="7">
        <v>113588366.95999999</v>
      </c>
      <c r="E30" s="7">
        <v>0</v>
      </c>
      <c r="F30" s="7">
        <v>0</v>
      </c>
      <c r="G30" s="7">
        <v>2298446174.8000002</v>
      </c>
      <c r="H30" s="7">
        <v>43425.65</v>
      </c>
      <c r="I30" s="7">
        <v>4359252</v>
      </c>
      <c r="J30" s="7">
        <v>7818143.9400000004</v>
      </c>
      <c r="K30" s="7">
        <v>0</v>
      </c>
      <c r="L30" s="7">
        <v>478582535.61000001</v>
      </c>
      <c r="M30" s="7">
        <v>0</v>
      </c>
      <c r="N30" s="7">
        <v>141001.37</v>
      </c>
      <c r="O30" s="7">
        <v>0</v>
      </c>
      <c r="P30" s="7">
        <v>1448078.67</v>
      </c>
      <c r="Q30" s="7">
        <v>0</v>
      </c>
      <c r="R30" s="7">
        <v>19052141118</v>
      </c>
      <c r="S30" s="7">
        <v>0</v>
      </c>
      <c r="T30" s="7">
        <v>0</v>
      </c>
      <c r="U30" s="7">
        <v>5392996.5800000001</v>
      </c>
      <c r="V30" s="7">
        <v>0</v>
      </c>
      <c r="W30" s="7">
        <v>0</v>
      </c>
      <c r="X30" s="7">
        <v>15019122.07</v>
      </c>
      <c r="Y30" s="7">
        <v>12995105.52</v>
      </c>
      <c r="Z30" s="7">
        <v>1743243.67</v>
      </c>
      <c r="AA30" s="7">
        <v>0</v>
      </c>
      <c r="AB30" s="7">
        <v>5441679.3499999996</v>
      </c>
      <c r="AC30" s="7">
        <v>1351924.15</v>
      </c>
      <c r="AD30" s="7">
        <v>0</v>
      </c>
    </row>
    <row r="31" spans="1:30" x14ac:dyDescent="0.25">
      <c r="A31" s="10" t="s">
        <v>169</v>
      </c>
      <c r="B31" s="7">
        <v>287759544.29000002</v>
      </c>
      <c r="C31" s="7">
        <v>3938102388.4000001</v>
      </c>
      <c r="D31" s="7">
        <v>140372365.25999999</v>
      </c>
      <c r="E31" s="7">
        <v>0</v>
      </c>
      <c r="F31" s="7">
        <v>1434842</v>
      </c>
      <c r="G31" s="7">
        <v>221301260.30000001</v>
      </c>
      <c r="H31" s="7">
        <v>2286823.5699999998</v>
      </c>
      <c r="I31" s="7">
        <v>0</v>
      </c>
      <c r="J31" s="7">
        <v>521324934.29000002</v>
      </c>
      <c r="K31" s="7">
        <v>8287439.1100000003</v>
      </c>
      <c r="L31" s="7">
        <v>1221040741.3</v>
      </c>
      <c r="M31" s="7">
        <v>7944445.4400000004</v>
      </c>
      <c r="N31" s="7">
        <v>858965.22</v>
      </c>
      <c r="O31" s="7">
        <v>995021.15</v>
      </c>
      <c r="P31" s="7">
        <v>50952209.420000002</v>
      </c>
      <c r="Q31" s="7">
        <v>669332.27</v>
      </c>
      <c r="R31" s="7">
        <v>100753325.31</v>
      </c>
      <c r="S31" s="7">
        <v>274632.11</v>
      </c>
      <c r="T31" s="7">
        <v>0</v>
      </c>
      <c r="U31" s="7">
        <v>8288052.1100000003</v>
      </c>
      <c r="V31" s="7">
        <v>4881122</v>
      </c>
      <c r="W31" s="7">
        <v>1175452.44</v>
      </c>
      <c r="X31" s="7">
        <v>19945102.16</v>
      </c>
      <c r="Y31" s="7">
        <v>7432962.8099999996</v>
      </c>
      <c r="Z31" s="7">
        <v>7276323.4500000002</v>
      </c>
      <c r="AA31" s="7">
        <v>7531565.9100000001</v>
      </c>
      <c r="AB31" s="7">
        <v>1904450042.8</v>
      </c>
      <c r="AC31" s="7">
        <v>698406.9</v>
      </c>
      <c r="AD31" s="7">
        <v>13602.86</v>
      </c>
    </row>
    <row r="32" spans="1:30" x14ac:dyDescent="0.25">
      <c r="A32" s="10" t="s">
        <v>170</v>
      </c>
      <c r="B32" s="7">
        <v>221142536.03</v>
      </c>
      <c r="C32" s="7">
        <v>18332555.260000002</v>
      </c>
      <c r="D32" s="7">
        <v>113851340.67</v>
      </c>
      <c r="E32" s="7">
        <v>0</v>
      </c>
      <c r="F32" s="7">
        <v>100311.1</v>
      </c>
      <c r="G32" s="7">
        <v>14377561409</v>
      </c>
      <c r="H32" s="7">
        <v>3803865.73</v>
      </c>
      <c r="I32" s="7">
        <v>505109.47</v>
      </c>
      <c r="J32" s="7">
        <v>835297988.07000005</v>
      </c>
      <c r="K32" s="7">
        <v>523803334.08999997</v>
      </c>
      <c r="L32" s="7">
        <v>710784935.12</v>
      </c>
      <c r="M32" s="7">
        <v>1057238.58</v>
      </c>
      <c r="N32" s="7">
        <v>0</v>
      </c>
      <c r="O32" s="7">
        <v>0</v>
      </c>
      <c r="P32" s="7">
        <v>76891.37</v>
      </c>
      <c r="Q32" s="7">
        <v>0</v>
      </c>
      <c r="R32" s="7">
        <v>33656696.530000001</v>
      </c>
      <c r="S32" s="7">
        <v>168348.3</v>
      </c>
      <c r="T32" s="7">
        <v>0</v>
      </c>
      <c r="U32" s="7">
        <v>8259366.6500000004</v>
      </c>
      <c r="V32" s="7">
        <v>0</v>
      </c>
      <c r="W32" s="7">
        <v>634548</v>
      </c>
      <c r="X32" s="7">
        <v>17815080.329999998</v>
      </c>
      <c r="Y32" s="7">
        <v>63144599.969999999</v>
      </c>
      <c r="Z32" s="7">
        <v>2189110.91</v>
      </c>
      <c r="AA32" s="7">
        <v>228356.77</v>
      </c>
      <c r="AB32" s="7">
        <v>229023107.90000001</v>
      </c>
      <c r="AC32" s="7">
        <v>549503.32999999996</v>
      </c>
      <c r="AD32" s="7">
        <v>74940.45</v>
      </c>
    </row>
    <row r="33" spans="1:30" x14ac:dyDescent="0.25">
      <c r="A33" s="10" t="s">
        <v>171</v>
      </c>
      <c r="B33" s="7">
        <v>64270601230</v>
      </c>
      <c r="C33" s="7">
        <v>13887715325</v>
      </c>
      <c r="D33" s="7">
        <v>3285662218.8000002</v>
      </c>
      <c r="E33" s="7">
        <v>110650476.11</v>
      </c>
      <c r="F33" s="7">
        <v>294935595.58999997</v>
      </c>
      <c r="G33" s="7">
        <v>205775314185</v>
      </c>
      <c r="H33" s="7">
        <v>7341869930.3999996</v>
      </c>
      <c r="I33" s="7">
        <v>45561968.509999998</v>
      </c>
      <c r="J33" s="7">
        <v>1299566629.3</v>
      </c>
      <c r="K33" s="7">
        <v>3691681447.8000002</v>
      </c>
      <c r="L33" s="7">
        <v>110913268183</v>
      </c>
      <c r="M33" s="7">
        <v>313300682.83999997</v>
      </c>
      <c r="N33" s="7">
        <v>317030342.98000002</v>
      </c>
      <c r="O33" s="7">
        <v>36452343.659999996</v>
      </c>
      <c r="P33" s="7">
        <v>2224296497.5999999</v>
      </c>
      <c r="Q33" s="7">
        <v>25102070.350000001</v>
      </c>
      <c r="R33" s="7">
        <v>36255883060</v>
      </c>
      <c r="S33" s="7">
        <v>32286640.34</v>
      </c>
      <c r="T33" s="7">
        <v>40466860.119999997</v>
      </c>
      <c r="U33" s="7">
        <v>1604017007.0999999</v>
      </c>
      <c r="V33" s="7">
        <v>10880842.300000001</v>
      </c>
      <c r="W33" s="7">
        <v>921840740.67999995</v>
      </c>
      <c r="X33" s="7">
        <v>2733239975.5</v>
      </c>
      <c r="Y33" s="7">
        <v>3097464188</v>
      </c>
      <c r="Z33" s="7">
        <v>788094232.40999997</v>
      </c>
      <c r="AA33" s="7">
        <v>28183264.100000001</v>
      </c>
      <c r="AB33" s="7">
        <v>18409417806</v>
      </c>
      <c r="AC33" s="7">
        <v>166506496.62</v>
      </c>
      <c r="AD33" s="7">
        <v>273725605.69999999</v>
      </c>
    </row>
    <row r="34" spans="1:30" x14ac:dyDescent="0.25">
      <c r="A34" s="10" t="s">
        <v>172</v>
      </c>
      <c r="B34" s="7">
        <v>42882031496</v>
      </c>
      <c r="C34" s="7">
        <v>3465563573</v>
      </c>
      <c r="D34" s="7">
        <v>10047080159</v>
      </c>
      <c r="E34" s="7">
        <v>52915015.490000002</v>
      </c>
      <c r="F34" s="7">
        <v>75923996.920000002</v>
      </c>
      <c r="G34" s="7">
        <v>33030198761</v>
      </c>
      <c r="H34" s="7">
        <v>8400180899.8000002</v>
      </c>
      <c r="I34" s="7">
        <v>16650396.970000001</v>
      </c>
      <c r="J34" s="7">
        <v>2323385399.0999999</v>
      </c>
      <c r="K34" s="7">
        <v>968199022.75</v>
      </c>
      <c r="L34" s="7">
        <v>68034647801</v>
      </c>
      <c r="M34" s="7">
        <v>154821346.41</v>
      </c>
      <c r="N34" s="7">
        <v>49328795.710000001</v>
      </c>
      <c r="O34" s="7">
        <v>81668656.519999996</v>
      </c>
      <c r="P34" s="7">
        <v>835428090.74000001</v>
      </c>
      <c r="Q34" s="7">
        <v>90572711.920000002</v>
      </c>
      <c r="R34" s="7">
        <v>11279262059</v>
      </c>
      <c r="S34" s="7">
        <v>18003452.879999999</v>
      </c>
      <c r="T34" s="7">
        <v>585460</v>
      </c>
      <c r="U34" s="7">
        <v>982358756.16999996</v>
      </c>
      <c r="V34" s="7">
        <v>911773.09</v>
      </c>
      <c r="W34" s="7">
        <v>74636254.689999998</v>
      </c>
      <c r="X34" s="7">
        <v>453596390.02999997</v>
      </c>
      <c r="Y34" s="7">
        <v>13895147362</v>
      </c>
      <c r="Z34" s="7">
        <v>2024773194.7</v>
      </c>
      <c r="AA34" s="7">
        <v>3694635.46</v>
      </c>
      <c r="AB34" s="7">
        <v>8296930396</v>
      </c>
      <c r="AC34" s="7">
        <v>81539224.329999998</v>
      </c>
      <c r="AD34" s="7">
        <v>96865419.849999994</v>
      </c>
    </row>
    <row r="35" spans="1:30" x14ac:dyDescent="0.25">
      <c r="A35" s="10" t="s">
        <v>173</v>
      </c>
      <c r="B35" s="7">
        <v>6098867996.3999996</v>
      </c>
      <c r="C35" s="7">
        <v>763353333.63</v>
      </c>
      <c r="D35" s="7">
        <v>1200571166.2</v>
      </c>
      <c r="E35" s="7">
        <v>4754860.2</v>
      </c>
      <c r="F35" s="7">
        <v>9.68</v>
      </c>
      <c r="G35" s="7">
        <v>9368611930.2999992</v>
      </c>
      <c r="H35" s="7">
        <v>158181531.34</v>
      </c>
      <c r="I35" s="7">
        <v>17776412.829999998</v>
      </c>
      <c r="J35" s="7">
        <v>194128737.96000001</v>
      </c>
      <c r="K35" s="7">
        <v>207984669.84</v>
      </c>
      <c r="L35" s="7">
        <v>19343527897</v>
      </c>
      <c r="M35" s="7">
        <v>10322859.800000001</v>
      </c>
      <c r="N35" s="7">
        <v>145451391.59</v>
      </c>
      <c r="O35" s="7">
        <v>0</v>
      </c>
      <c r="P35" s="7">
        <v>256385054.44</v>
      </c>
      <c r="Q35" s="7">
        <v>960341.09</v>
      </c>
      <c r="R35" s="7">
        <v>1237544494.4000001</v>
      </c>
      <c r="S35" s="7">
        <v>12014894.529999999</v>
      </c>
      <c r="T35" s="7">
        <v>0</v>
      </c>
      <c r="U35" s="7">
        <v>377044735.00999999</v>
      </c>
      <c r="V35" s="7">
        <v>0</v>
      </c>
      <c r="W35" s="7">
        <v>14486779.67</v>
      </c>
      <c r="X35" s="7">
        <v>346601375.19999999</v>
      </c>
      <c r="Y35" s="7">
        <v>443292662.32999998</v>
      </c>
      <c r="Z35" s="7">
        <v>63552375.039999999</v>
      </c>
      <c r="AA35" s="7">
        <v>0</v>
      </c>
      <c r="AB35" s="7">
        <v>1030893921.4</v>
      </c>
      <c r="AC35" s="7">
        <v>18825114.82</v>
      </c>
      <c r="AD35" s="7">
        <v>17280644.75</v>
      </c>
    </row>
    <row r="36" spans="1:30" x14ac:dyDescent="0.25">
      <c r="A36" s="10" t="s">
        <v>13</v>
      </c>
      <c r="B36" s="7">
        <v>4101293959.5999999</v>
      </c>
      <c r="C36" s="7">
        <v>119502164.98</v>
      </c>
      <c r="D36" s="7">
        <v>651119170.22000003</v>
      </c>
      <c r="E36" s="7">
        <v>5099686.08</v>
      </c>
      <c r="F36" s="7">
        <v>12153657.710000001</v>
      </c>
      <c r="G36" s="7">
        <v>5187785584.1000004</v>
      </c>
      <c r="H36" s="7">
        <v>230738532.08000001</v>
      </c>
      <c r="I36" s="7">
        <v>4751273.45</v>
      </c>
      <c r="J36" s="7">
        <v>348602815.18000001</v>
      </c>
      <c r="K36" s="7">
        <v>240408414.97</v>
      </c>
      <c r="L36" s="7">
        <v>3411013322.8000002</v>
      </c>
      <c r="M36" s="7">
        <v>7632813.5199999996</v>
      </c>
      <c r="N36" s="7">
        <v>35604671.18</v>
      </c>
      <c r="O36" s="7">
        <v>0</v>
      </c>
      <c r="P36" s="7">
        <v>240666350.77000001</v>
      </c>
      <c r="Q36" s="7">
        <v>876162.87</v>
      </c>
      <c r="R36" s="7">
        <v>588594821.38</v>
      </c>
      <c r="S36" s="7">
        <v>590554.77</v>
      </c>
      <c r="T36" s="7">
        <v>0</v>
      </c>
      <c r="U36" s="7">
        <v>175033667.22999999</v>
      </c>
      <c r="V36" s="7">
        <v>0</v>
      </c>
      <c r="W36" s="7">
        <v>10295090.73</v>
      </c>
      <c r="X36" s="7">
        <v>84867795.25</v>
      </c>
      <c r="Y36" s="7">
        <v>356936000.01999998</v>
      </c>
      <c r="Z36" s="7">
        <v>21433465.18</v>
      </c>
      <c r="AA36" s="7">
        <v>5682053.3700000001</v>
      </c>
      <c r="AB36" s="7">
        <v>643527928.39999998</v>
      </c>
      <c r="AC36" s="7">
        <v>8234961.1100000003</v>
      </c>
      <c r="AD36" s="7">
        <v>3067045.76</v>
      </c>
    </row>
    <row r="37" spans="1:30" x14ac:dyDescent="0.25">
      <c r="A37" s="10" t="s">
        <v>174</v>
      </c>
      <c r="B37" s="7">
        <v>166488806617</v>
      </c>
      <c r="C37" s="7">
        <v>21851407859</v>
      </c>
      <c r="D37" s="7">
        <v>129665728191</v>
      </c>
      <c r="E37" s="7">
        <v>1346977149.2</v>
      </c>
      <c r="F37" s="7">
        <v>230640952.84999999</v>
      </c>
      <c r="G37" s="7">
        <v>292972223103</v>
      </c>
      <c r="H37" s="7">
        <v>23664445065</v>
      </c>
      <c r="I37" s="7">
        <v>299446206.60000002</v>
      </c>
      <c r="J37" s="7">
        <v>137223305414</v>
      </c>
      <c r="K37" s="7">
        <v>3332404640.9000001</v>
      </c>
      <c r="L37" s="7">
        <v>674983534756</v>
      </c>
      <c r="M37" s="7">
        <v>7035243642.6999998</v>
      </c>
      <c r="N37" s="7">
        <v>2944305369.4000001</v>
      </c>
      <c r="O37" s="7">
        <v>2574200069</v>
      </c>
      <c r="P37" s="7">
        <v>25617326422</v>
      </c>
      <c r="Q37" s="7">
        <v>43157349.899999999</v>
      </c>
      <c r="R37" s="7">
        <v>351354275716</v>
      </c>
      <c r="S37" s="7">
        <v>487739117.12</v>
      </c>
      <c r="T37" s="7">
        <v>486482630.25</v>
      </c>
      <c r="U37" s="7">
        <v>11892228878</v>
      </c>
      <c r="V37" s="7">
        <v>241815940.94</v>
      </c>
      <c r="W37" s="7">
        <v>1834031952.7</v>
      </c>
      <c r="X37" s="7">
        <v>30474365166</v>
      </c>
      <c r="Y37" s="7">
        <v>12768427955</v>
      </c>
      <c r="Z37" s="7">
        <v>17716718270</v>
      </c>
      <c r="AA37" s="7">
        <v>1826560993.5999999</v>
      </c>
      <c r="AB37" s="7">
        <v>20826941253</v>
      </c>
      <c r="AC37" s="7">
        <v>1699697698</v>
      </c>
      <c r="AD37" s="7">
        <v>2205988331.9000001</v>
      </c>
    </row>
    <row r="38" spans="1:30" x14ac:dyDescent="0.25">
      <c r="A38" s="10" t="s">
        <v>175</v>
      </c>
      <c r="B38" s="7">
        <v>5595422388.6999998</v>
      </c>
      <c r="C38" s="7">
        <v>179968.62</v>
      </c>
      <c r="D38" s="7">
        <v>56449424.159999996</v>
      </c>
      <c r="E38" s="7">
        <v>0</v>
      </c>
      <c r="F38" s="7">
        <v>0</v>
      </c>
      <c r="G38" s="7">
        <v>59825393.469999999</v>
      </c>
      <c r="H38" s="7">
        <v>7575802.8600000003</v>
      </c>
      <c r="I38" s="7">
        <v>0</v>
      </c>
      <c r="J38" s="7">
        <v>26452467.600000001</v>
      </c>
      <c r="K38" s="7">
        <v>26163154.73</v>
      </c>
      <c r="L38" s="7">
        <v>14606765.720000001</v>
      </c>
      <c r="M38" s="7">
        <v>0</v>
      </c>
      <c r="N38" s="7">
        <v>0</v>
      </c>
      <c r="O38" s="7">
        <v>0</v>
      </c>
      <c r="P38" s="7">
        <v>9389745.3399999999</v>
      </c>
      <c r="Q38" s="7">
        <v>0</v>
      </c>
      <c r="R38" s="7">
        <v>1679346.4</v>
      </c>
      <c r="S38" s="7">
        <v>0</v>
      </c>
      <c r="T38" s="7">
        <v>0</v>
      </c>
      <c r="U38" s="7">
        <v>6737742.1900000004</v>
      </c>
      <c r="V38" s="7">
        <v>0</v>
      </c>
      <c r="W38" s="7">
        <v>1044740.17</v>
      </c>
      <c r="X38" s="7">
        <v>5024574.88</v>
      </c>
      <c r="Y38" s="7">
        <v>7060738.5899999999</v>
      </c>
      <c r="Z38" s="7">
        <v>599951.44999999995</v>
      </c>
      <c r="AA38" s="7">
        <v>0</v>
      </c>
      <c r="AB38" s="7">
        <v>26115677.559999999</v>
      </c>
      <c r="AC38" s="7">
        <v>162543.78</v>
      </c>
      <c r="AD38" s="7">
        <v>0</v>
      </c>
    </row>
    <row r="39" spans="1:30" x14ac:dyDescent="0.25">
      <c r="A39" s="10" t="s">
        <v>176</v>
      </c>
      <c r="B39" s="7">
        <v>9512623412.2000008</v>
      </c>
      <c r="C39" s="7">
        <v>194379971.38999999</v>
      </c>
      <c r="D39" s="7">
        <v>525381090.39999998</v>
      </c>
      <c r="E39" s="7">
        <v>3813850.54</v>
      </c>
      <c r="F39" s="7">
        <v>598551.42000000004</v>
      </c>
      <c r="G39" s="7">
        <v>1844217619.2</v>
      </c>
      <c r="H39" s="7">
        <v>37037698.890000001</v>
      </c>
      <c r="I39" s="7">
        <v>0</v>
      </c>
      <c r="J39" s="7">
        <v>609103983.25</v>
      </c>
      <c r="K39" s="7">
        <v>219219414.40000001</v>
      </c>
      <c r="L39" s="7">
        <v>5406165547.6000004</v>
      </c>
      <c r="M39" s="7">
        <v>19924074.370000001</v>
      </c>
      <c r="N39" s="7">
        <v>3400108.27</v>
      </c>
      <c r="O39" s="7">
        <v>6338.29</v>
      </c>
      <c r="P39" s="7">
        <v>91576314.569999993</v>
      </c>
      <c r="Q39" s="7">
        <v>0</v>
      </c>
      <c r="R39" s="7">
        <v>590240987.99000001</v>
      </c>
      <c r="S39" s="7">
        <v>89810.14</v>
      </c>
      <c r="T39" s="7">
        <v>0</v>
      </c>
      <c r="U39" s="7">
        <v>53295633.909999996</v>
      </c>
      <c r="V39" s="7">
        <v>0</v>
      </c>
      <c r="W39" s="7">
        <v>2731886.75</v>
      </c>
      <c r="X39" s="7">
        <v>139778044.30000001</v>
      </c>
      <c r="Y39" s="7">
        <v>93381631.150000006</v>
      </c>
      <c r="Z39" s="7">
        <v>280998712.48000002</v>
      </c>
      <c r="AA39" s="7">
        <v>347161.25</v>
      </c>
      <c r="AB39" s="7">
        <v>175359580.74000001</v>
      </c>
      <c r="AC39" s="7">
        <v>10175875.460000001</v>
      </c>
      <c r="AD39" s="7">
        <v>0</v>
      </c>
    </row>
    <row r="40" spans="1:30" x14ac:dyDescent="0.25">
      <c r="A40" s="10" t="s">
        <v>177</v>
      </c>
      <c r="B40" s="7">
        <v>1109260960.9000001</v>
      </c>
      <c r="C40" s="7">
        <v>23021673.800000001</v>
      </c>
      <c r="D40" s="7">
        <v>68672569.239999995</v>
      </c>
      <c r="E40" s="7">
        <v>6156078.0599999996</v>
      </c>
      <c r="F40" s="7">
        <v>111011.7</v>
      </c>
      <c r="G40" s="7">
        <v>275452366.77999997</v>
      </c>
      <c r="H40" s="7">
        <v>14899788.279999999</v>
      </c>
      <c r="I40" s="7">
        <v>532204.21</v>
      </c>
      <c r="J40" s="7">
        <v>22918061</v>
      </c>
      <c r="K40" s="7">
        <v>20832014.359999999</v>
      </c>
      <c r="L40" s="7">
        <v>410795244.25999999</v>
      </c>
      <c r="M40" s="7">
        <v>30854516.850000001</v>
      </c>
      <c r="N40" s="7">
        <v>26997.46</v>
      </c>
      <c r="O40" s="7">
        <v>207023.37</v>
      </c>
      <c r="P40" s="7">
        <v>23149613.84</v>
      </c>
      <c r="Q40" s="7">
        <v>0</v>
      </c>
      <c r="R40" s="7">
        <v>310208112.36000001</v>
      </c>
      <c r="S40" s="7">
        <v>0</v>
      </c>
      <c r="T40" s="7">
        <v>284822</v>
      </c>
      <c r="U40" s="7">
        <v>9125778.9900000002</v>
      </c>
      <c r="V40" s="7">
        <v>0</v>
      </c>
      <c r="W40" s="7">
        <v>1745682.16</v>
      </c>
      <c r="X40" s="7">
        <v>17667868</v>
      </c>
      <c r="Y40" s="7">
        <v>60589712.280000001</v>
      </c>
      <c r="Z40" s="7">
        <v>40171937.509999998</v>
      </c>
      <c r="AA40" s="7">
        <v>0</v>
      </c>
      <c r="AB40" s="7">
        <v>242384454.02000001</v>
      </c>
      <c r="AC40" s="7">
        <v>2828026.25</v>
      </c>
      <c r="AD40" s="7">
        <v>2191131.4900000002</v>
      </c>
    </row>
    <row r="41" spans="1:30" x14ac:dyDescent="0.25">
      <c r="A41" s="10" t="s">
        <v>178</v>
      </c>
      <c r="B41" s="7">
        <v>5960056153.5</v>
      </c>
      <c r="C41" s="7">
        <v>71694093.530000001</v>
      </c>
      <c r="D41" s="7">
        <v>241226400.53999999</v>
      </c>
      <c r="E41" s="7">
        <v>6860493.3700000001</v>
      </c>
      <c r="F41" s="7">
        <v>6227</v>
      </c>
      <c r="G41" s="7">
        <v>2327694893.6999998</v>
      </c>
      <c r="H41" s="7">
        <v>4643618.99</v>
      </c>
      <c r="I41" s="7">
        <v>0</v>
      </c>
      <c r="J41" s="7">
        <v>111854459.98</v>
      </c>
      <c r="K41" s="7">
        <v>816520.28</v>
      </c>
      <c r="L41" s="7">
        <v>690650843.19000006</v>
      </c>
      <c r="M41" s="7">
        <v>16789268.960000001</v>
      </c>
      <c r="N41" s="7">
        <v>662597.57999999996</v>
      </c>
      <c r="O41" s="7">
        <v>0</v>
      </c>
      <c r="P41" s="7">
        <v>162436667.22999999</v>
      </c>
      <c r="Q41" s="7">
        <v>0</v>
      </c>
      <c r="R41" s="7">
        <v>112589471.43000001</v>
      </c>
      <c r="S41" s="7">
        <v>0</v>
      </c>
      <c r="T41" s="7">
        <v>3605761.26</v>
      </c>
      <c r="U41" s="7">
        <v>260001793.11000001</v>
      </c>
      <c r="V41" s="7">
        <v>0</v>
      </c>
      <c r="W41" s="7">
        <v>22678413.620000001</v>
      </c>
      <c r="X41" s="7">
        <v>17159190.23</v>
      </c>
      <c r="Y41" s="7">
        <v>49446313.600000001</v>
      </c>
      <c r="Z41" s="7">
        <v>965618.36</v>
      </c>
      <c r="AA41" s="7">
        <v>48985.73</v>
      </c>
      <c r="AB41" s="7">
        <v>1838512137.4000001</v>
      </c>
      <c r="AC41" s="7">
        <v>1765466.88</v>
      </c>
      <c r="AD41" s="7">
        <v>0</v>
      </c>
    </row>
    <row r="42" spans="1:30" x14ac:dyDescent="0.25">
      <c r="A42" s="10" t="s">
        <v>179</v>
      </c>
      <c r="B42" s="7">
        <v>88821077712</v>
      </c>
      <c r="C42" s="7">
        <v>4615008305.1999998</v>
      </c>
      <c r="D42" s="7">
        <v>3437348882.3000002</v>
      </c>
      <c r="E42" s="7">
        <v>76229349.700000003</v>
      </c>
      <c r="F42" s="7">
        <v>66720061.43</v>
      </c>
      <c r="G42" s="7">
        <v>24183044448</v>
      </c>
      <c r="H42" s="7">
        <v>2598296831.5</v>
      </c>
      <c r="I42" s="7">
        <v>8740962.8300000001</v>
      </c>
      <c r="J42" s="7">
        <v>0</v>
      </c>
      <c r="K42" s="7">
        <v>2151406502.8000002</v>
      </c>
      <c r="L42" s="7">
        <v>11667977272</v>
      </c>
      <c r="M42" s="7">
        <v>717003939.53999996</v>
      </c>
      <c r="N42" s="7">
        <v>27332654.289999999</v>
      </c>
      <c r="O42" s="7">
        <v>85356933.079999998</v>
      </c>
      <c r="P42" s="7">
        <v>392772265.82999998</v>
      </c>
      <c r="Q42" s="7">
        <v>35295240.340000004</v>
      </c>
      <c r="R42" s="7">
        <v>1717444519.9000001</v>
      </c>
      <c r="S42" s="7">
        <v>272720.58</v>
      </c>
      <c r="T42" s="7">
        <v>933680.35</v>
      </c>
      <c r="U42" s="7">
        <v>372767358.63</v>
      </c>
      <c r="V42" s="7">
        <v>5341434.2</v>
      </c>
      <c r="W42" s="7">
        <v>244190210.91</v>
      </c>
      <c r="X42" s="7">
        <v>3206337841.9000001</v>
      </c>
      <c r="Y42" s="7">
        <v>1737901556.5</v>
      </c>
      <c r="Z42" s="7">
        <v>7832597.3700000001</v>
      </c>
      <c r="AA42" s="7">
        <v>61128234.880000003</v>
      </c>
      <c r="AB42" s="7">
        <v>1303384006.5</v>
      </c>
      <c r="AC42" s="7">
        <v>1365981.14</v>
      </c>
      <c r="AD42" s="7">
        <v>73465321.459999993</v>
      </c>
    </row>
    <row r="43" spans="1:30" x14ac:dyDescent="0.25">
      <c r="A43" s="10" t="s">
        <v>180</v>
      </c>
      <c r="B43" s="7">
        <v>11180608749</v>
      </c>
      <c r="C43" s="7">
        <v>118459392.84999999</v>
      </c>
      <c r="D43" s="7">
        <v>694476417.66999996</v>
      </c>
      <c r="E43" s="7">
        <v>0</v>
      </c>
      <c r="F43" s="7">
        <v>0</v>
      </c>
      <c r="G43" s="7">
        <v>2693399178.0999999</v>
      </c>
      <c r="H43" s="7">
        <v>0</v>
      </c>
      <c r="I43" s="7">
        <v>0</v>
      </c>
      <c r="J43" s="7">
        <v>637597822.69000006</v>
      </c>
      <c r="K43" s="7">
        <v>20188379.68</v>
      </c>
      <c r="L43" s="7">
        <v>7126230328.1000004</v>
      </c>
      <c r="M43" s="7">
        <v>0</v>
      </c>
      <c r="N43" s="7">
        <v>0</v>
      </c>
      <c r="O43" s="7">
        <v>0</v>
      </c>
      <c r="P43" s="7">
        <v>138925109.33000001</v>
      </c>
      <c r="Q43" s="7">
        <v>0</v>
      </c>
      <c r="R43" s="7">
        <v>498907249.60000002</v>
      </c>
      <c r="S43" s="7">
        <v>79612.83</v>
      </c>
      <c r="T43" s="7">
        <v>0</v>
      </c>
      <c r="U43" s="7">
        <v>429707666.50999999</v>
      </c>
      <c r="V43" s="7">
        <v>0</v>
      </c>
      <c r="W43" s="7">
        <v>744698.37</v>
      </c>
      <c r="X43" s="7">
        <v>135590876.71000001</v>
      </c>
      <c r="Y43" s="7">
        <v>60234008.200000003</v>
      </c>
      <c r="Z43" s="7">
        <v>0</v>
      </c>
      <c r="AA43" s="7">
        <v>0</v>
      </c>
      <c r="AB43" s="7">
        <v>38169750.899999999</v>
      </c>
      <c r="AC43" s="7">
        <v>3142858.52</v>
      </c>
      <c r="AD43" s="7">
        <v>0</v>
      </c>
    </row>
    <row r="45" spans="1:30" ht="16.7" customHeight="1" x14ac:dyDescent="0.25">
      <c r="A45" s="145" t="s">
        <v>322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</row>
    <row r="47" spans="1:30" ht="15.75" thickBot="1" x14ac:dyDescent="0.3">
      <c r="B47" s="68" t="str">
        <f>C4</f>
        <v>AT</v>
      </c>
      <c r="C47" s="68" t="str">
        <f t="shared" ref="C47:AC47" si="0">D4</f>
        <v>BE</v>
      </c>
      <c r="D47" s="68" t="str">
        <f t="shared" si="0"/>
        <v>BG</v>
      </c>
      <c r="E47" s="68" t="str">
        <f t="shared" si="0"/>
        <v>CY</v>
      </c>
      <c r="F47" s="68" t="str">
        <f t="shared" si="0"/>
        <v>DE</v>
      </c>
      <c r="G47" s="68" t="str">
        <f t="shared" si="0"/>
        <v>DK</v>
      </c>
      <c r="H47" s="68" t="str">
        <f t="shared" si="0"/>
        <v>EE</v>
      </c>
      <c r="I47" s="68" t="str">
        <f>M4</f>
        <v>GR</v>
      </c>
      <c r="J47" s="68" t="str">
        <f>J4</f>
        <v>ES</v>
      </c>
      <c r="K47" s="68" t="str">
        <f>K4</f>
        <v>FI</v>
      </c>
      <c r="L47" s="68" t="str">
        <f>L4</f>
        <v>FR</v>
      </c>
      <c r="M47" s="68" t="str">
        <f t="shared" si="0"/>
        <v>HR</v>
      </c>
      <c r="N47" s="68" t="str">
        <f t="shared" si="0"/>
        <v>HU</v>
      </c>
      <c r="O47" s="68" t="str">
        <f t="shared" si="0"/>
        <v>IE</v>
      </c>
      <c r="P47" s="68" t="str">
        <f t="shared" si="0"/>
        <v>IS</v>
      </c>
      <c r="Q47" s="68" t="str">
        <f t="shared" si="0"/>
        <v>IT</v>
      </c>
      <c r="R47" s="68" t="str">
        <f t="shared" si="0"/>
        <v>LI</v>
      </c>
      <c r="S47" s="68" t="str">
        <f t="shared" si="0"/>
        <v>LT</v>
      </c>
      <c r="T47" s="68" t="str">
        <f t="shared" si="0"/>
        <v>LU</v>
      </c>
      <c r="U47" s="68" t="str">
        <f t="shared" si="0"/>
        <v>LV</v>
      </c>
      <c r="V47" s="68" t="str">
        <f t="shared" si="0"/>
        <v>MT</v>
      </c>
      <c r="W47" s="68" t="str">
        <f t="shared" si="0"/>
        <v>NL</v>
      </c>
      <c r="X47" s="68" t="str">
        <f t="shared" si="0"/>
        <v>NO</v>
      </c>
      <c r="Y47" s="68" t="str">
        <f t="shared" si="0"/>
        <v>PT</v>
      </c>
      <c r="Z47" s="68" t="str">
        <f t="shared" si="0"/>
        <v>RO</v>
      </c>
      <c r="AA47" s="68" t="str">
        <f t="shared" si="0"/>
        <v>SE</v>
      </c>
      <c r="AB47" s="68" t="str">
        <f t="shared" si="0"/>
        <v>SI</v>
      </c>
      <c r="AC47" s="68" t="str">
        <f t="shared" si="0"/>
        <v>SK</v>
      </c>
      <c r="AD47" s="68" t="s">
        <v>277</v>
      </c>
    </row>
    <row r="48" spans="1:30" ht="15.75" thickBot="1" x14ac:dyDescent="0.3">
      <c r="A48" s="73" t="s">
        <v>300</v>
      </c>
      <c r="B48">
        <f>SUM(C5:C43)</f>
        <v>111185047349.48001</v>
      </c>
      <c r="C48">
        <f t="shared" ref="C48:AC48" si="1">SUM(D5:D43)</f>
        <v>259590118209.85999</v>
      </c>
      <c r="D48">
        <f t="shared" si="1"/>
        <v>2767250469.6699996</v>
      </c>
      <c r="E48">
        <f t="shared" si="1"/>
        <v>2292112786.2399998</v>
      </c>
      <c r="F48">
        <f t="shared" si="1"/>
        <v>1661911760761.5803</v>
      </c>
      <c r="G48">
        <f t="shared" si="1"/>
        <v>249531012068.68005</v>
      </c>
      <c r="H48">
        <f t="shared" si="1"/>
        <v>1182277816.4100001</v>
      </c>
      <c r="I48">
        <f>SUM(M5:M43)</f>
        <v>12513345149.66</v>
      </c>
      <c r="J48">
        <f>SUM(J5:J43)</f>
        <v>261812086460.70001</v>
      </c>
      <c r="K48">
        <f>SUM(K5:K43)</f>
        <v>32708037411.420006</v>
      </c>
      <c r="L48">
        <f>SUM(L5:L43)</f>
        <v>2182143857006.8003</v>
      </c>
      <c r="M48">
        <f t="shared" si="1"/>
        <v>4875921713.6300011</v>
      </c>
      <c r="N48">
        <f t="shared" si="1"/>
        <v>3599492764.3699999</v>
      </c>
      <c r="O48">
        <f t="shared" si="1"/>
        <v>94313141748.519974</v>
      </c>
      <c r="P48">
        <f t="shared" si="1"/>
        <v>992415833.35000014</v>
      </c>
      <c r="Q48">
        <f t="shared" si="1"/>
        <v>699413245613.66016</v>
      </c>
      <c r="R48">
        <f t="shared" si="1"/>
        <v>3026170852.1200008</v>
      </c>
      <c r="S48">
        <f t="shared" si="1"/>
        <v>764803699.38999999</v>
      </c>
      <c r="T48">
        <f t="shared" si="1"/>
        <v>59040866358.030014</v>
      </c>
      <c r="U48">
        <f t="shared" si="1"/>
        <v>437831516.92999995</v>
      </c>
      <c r="V48">
        <f t="shared" si="1"/>
        <v>7047322417.6499987</v>
      </c>
      <c r="W48">
        <f t="shared" si="1"/>
        <v>94981377390.009995</v>
      </c>
      <c r="X48">
        <f t="shared" si="1"/>
        <v>112445724045.82002</v>
      </c>
      <c r="Y48">
        <f t="shared" si="1"/>
        <v>38192814138.720009</v>
      </c>
      <c r="Z48">
        <f t="shared" si="1"/>
        <v>2540000252.6700001</v>
      </c>
      <c r="AA48">
        <f t="shared" si="1"/>
        <v>175272352115.05994</v>
      </c>
      <c r="AB48">
        <f t="shared" si="1"/>
        <v>5109839838.0200005</v>
      </c>
      <c r="AC48">
        <f t="shared" si="1"/>
        <v>4946451029.79</v>
      </c>
      <c r="AD48">
        <f>SUM(B5:B43)</f>
        <v>1069810783785.4</v>
      </c>
    </row>
    <row r="50" spans="1:16" ht="15.75" thickBot="1" x14ac:dyDescent="0.3">
      <c r="A50" s="69" t="s">
        <v>279</v>
      </c>
      <c r="B50" s="71" t="str">
        <f>B47</f>
        <v>AT</v>
      </c>
      <c r="C50" s="71" t="str">
        <f t="shared" ref="C50:P50" si="2">C47</f>
        <v>BE</v>
      </c>
      <c r="D50" s="71" t="str">
        <f t="shared" si="2"/>
        <v>BG</v>
      </c>
      <c r="E50" s="71" t="str">
        <f t="shared" si="2"/>
        <v>CY</v>
      </c>
      <c r="F50" s="71" t="str">
        <f t="shared" si="2"/>
        <v>DE</v>
      </c>
      <c r="G50" s="71" t="str">
        <f t="shared" si="2"/>
        <v>DK</v>
      </c>
      <c r="H50" s="71" t="str">
        <f t="shared" si="2"/>
        <v>EE</v>
      </c>
      <c r="I50" s="71" t="str">
        <f t="shared" si="2"/>
        <v>GR</v>
      </c>
      <c r="J50" s="71" t="str">
        <f t="shared" si="2"/>
        <v>ES</v>
      </c>
      <c r="K50" s="71" t="str">
        <f t="shared" si="2"/>
        <v>FI</v>
      </c>
      <c r="L50" s="71" t="str">
        <f t="shared" si="2"/>
        <v>FR</v>
      </c>
      <c r="M50" s="71" t="str">
        <f t="shared" si="2"/>
        <v>HR</v>
      </c>
      <c r="N50" s="71" t="str">
        <f t="shared" si="2"/>
        <v>HU</v>
      </c>
      <c r="O50" s="71" t="str">
        <f t="shared" si="2"/>
        <v>IE</v>
      </c>
      <c r="P50" s="71" t="str">
        <f t="shared" si="2"/>
        <v>IS</v>
      </c>
    </row>
    <row r="51" spans="1:16" x14ac:dyDescent="0.25">
      <c r="A51" s="70" t="s">
        <v>278</v>
      </c>
      <c r="B51" s="72">
        <f>C5/B$48</f>
        <v>4.6577388529791548E-2</v>
      </c>
      <c r="C51" s="72">
        <f>D5/C$48</f>
        <v>9.3391230029029521E-2</v>
      </c>
      <c r="D51" s="72">
        <f t="shared" ref="D51:P51" si="3">E5/D$48</f>
        <v>0.107777745140492</v>
      </c>
      <c r="E51" s="72">
        <f t="shared" si="3"/>
        <v>0.18843715931994939</v>
      </c>
      <c r="F51" s="72">
        <f t="shared" si="3"/>
        <v>4.8307428084635499E-2</v>
      </c>
      <c r="G51" s="72">
        <f t="shared" si="3"/>
        <v>0.26928110391547549</v>
      </c>
      <c r="H51" s="72">
        <f t="shared" si="3"/>
        <v>7.5362656529031334E-4</v>
      </c>
      <c r="I51" s="72">
        <f t="shared" ref="I51:I89" si="4">M5/I$48</f>
        <v>1.9008437370279272E-2</v>
      </c>
      <c r="J51" s="72">
        <f t="shared" ref="J51:L70" si="5">J5/J$48</f>
        <v>0.12444655992568451</v>
      </c>
      <c r="K51" s="72">
        <f t="shared" si="5"/>
        <v>4.6541725972482018E-2</v>
      </c>
      <c r="L51" s="72">
        <f t="shared" si="5"/>
        <v>7.6266535184935508E-2</v>
      </c>
      <c r="M51" s="72">
        <f t="shared" si="3"/>
        <v>0.11771960222320259</v>
      </c>
      <c r="N51" s="72">
        <f t="shared" si="3"/>
        <v>3.4704199265660603E-2</v>
      </c>
      <c r="O51" s="72">
        <f t="shared" si="3"/>
        <v>0.15493442762158124</v>
      </c>
      <c r="P51" s="72">
        <f t="shared" si="3"/>
        <v>1.3617422360525662E-2</v>
      </c>
    </row>
    <row r="52" spans="1:16" x14ac:dyDescent="0.25">
      <c r="A52" s="70" t="s">
        <v>280</v>
      </c>
      <c r="B52" s="72">
        <f t="shared" ref="B52:C89" si="6">C6/B$48</f>
        <v>1.5106214711773966E-4</v>
      </c>
      <c r="C52" s="72">
        <f t="shared" si="6"/>
        <v>3.8116110779690593E-4</v>
      </c>
      <c r="D52" s="72">
        <f t="shared" ref="D52:P52" si="7">E6/D$48</f>
        <v>0</v>
      </c>
      <c r="E52" s="72">
        <f t="shared" si="7"/>
        <v>5.2091677476248768E-9</v>
      </c>
      <c r="F52" s="72">
        <f t="shared" si="7"/>
        <v>1.439758818665263E-4</v>
      </c>
      <c r="G52" s="72">
        <f t="shared" si="7"/>
        <v>1.4565875162641568E-4</v>
      </c>
      <c r="H52" s="72">
        <f t="shared" si="7"/>
        <v>0</v>
      </c>
      <c r="I52" s="72">
        <f t="shared" si="4"/>
        <v>2.4115109939902771E-4</v>
      </c>
      <c r="J52" s="72">
        <f t="shared" si="5"/>
        <v>1.342602289878486E-4</v>
      </c>
      <c r="K52" s="72">
        <f t="shared" si="5"/>
        <v>2.4642182652591257E-3</v>
      </c>
      <c r="L52" s="72">
        <f t="shared" si="5"/>
        <v>1.6792787963697394E-4</v>
      </c>
      <c r="M52" s="72">
        <f t="shared" si="7"/>
        <v>1.8274387538036156E-4</v>
      </c>
      <c r="N52" s="72">
        <f t="shared" si="7"/>
        <v>1.4538542907491934E-5</v>
      </c>
      <c r="O52" s="72">
        <f t="shared" si="7"/>
        <v>1.8057440102473583E-3</v>
      </c>
      <c r="P52" s="72">
        <f t="shared" si="7"/>
        <v>5.4581575464341106E-3</v>
      </c>
    </row>
    <row r="53" spans="1:16" x14ac:dyDescent="0.25">
      <c r="A53" s="70" t="s">
        <v>281</v>
      </c>
      <c r="B53" s="72">
        <f t="shared" si="6"/>
        <v>4.4347809033181661E-3</v>
      </c>
      <c r="C53" s="72">
        <f t="shared" si="6"/>
        <v>4.9249768944072229E-3</v>
      </c>
      <c r="D53" s="72">
        <f t="shared" ref="D53:P53" si="8">E7/D$48</f>
        <v>7.0975237678222117E-3</v>
      </c>
      <c r="E53" s="72">
        <f t="shared" si="8"/>
        <v>3.4262341500579656E-2</v>
      </c>
      <c r="F53" s="72">
        <f t="shared" si="8"/>
        <v>2.3667727271497931E-3</v>
      </c>
      <c r="G53" s="72">
        <f t="shared" si="8"/>
        <v>4.2537392554952368E-4</v>
      </c>
      <c r="H53" s="72">
        <f t="shared" si="8"/>
        <v>3.8186304583713521E-3</v>
      </c>
      <c r="I53" s="72">
        <f t="shared" si="4"/>
        <v>3.1867732427314612E-3</v>
      </c>
      <c r="J53" s="72">
        <f t="shared" si="5"/>
        <v>4.8165121494086896E-3</v>
      </c>
      <c r="K53" s="72">
        <f t="shared" si="5"/>
        <v>7.5957631185555735E-3</v>
      </c>
      <c r="L53" s="72">
        <f t="shared" si="5"/>
        <v>5.8532679493092628E-3</v>
      </c>
      <c r="M53" s="72">
        <f t="shared" si="8"/>
        <v>3.3294293988805998E-4</v>
      </c>
      <c r="N53" s="72">
        <f t="shared" si="8"/>
        <v>3.8572108068760194E-3</v>
      </c>
      <c r="O53" s="72">
        <f t="shared" si="8"/>
        <v>4.6295144971867271E-3</v>
      </c>
      <c r="P53" s="72">
        <f t="shared" si="8"/>
        <v>0</v>
      </c>
    </row>
    <row r="54" spans="1:16" x14ac:dyDescent="0.25">
      <c r="A54" s="70" t="s">
        <v>282</v>
      </c>
      <c r="B54" s="72">
        <f t="shared" si="6"/>
        <v>2.5346381995430971E-2</v>
      </c>
      <c r="C54" s="72">
        <f t="shared" si="6"/>
        <v>5.2714289539855984E-2</v>
      </c>
      <c r="D54" s="72">
        <f t="shared" ref="D54:P54" si="9">E8/D$48</f>
        <v>2.3865546622483958E-2</v>
      </c>
      <c r="E54" s="72">
        <f t="shared" si="9"/>
        <v>1.5676389873005871E-2</v>
      </c>
      <c r="F54" s="72">
        <f t="shared" si="9"/>
        <v>1.7316276933868176E-2</v>
      </c>
      <c r="G54" s="72">
        <f t="shared" si="9"/>
        <v>5.9652881950813539E-3</v>
      </c>
      <c r="H54" s="72">
        <f t="shared" si="9"/>
        <v>8.4758490533369701E-2</v>
      </c>
      <c r="I54" s="72">
        <f t="shared" si="4"/>
        <v>2.9768790913604855E-2</v>
      </c>
      <c r="J54" s="72">
        <f t="shared" si="5"/>
        <v>1.9985325745400309E-2</v>
      </c>
      <c r="K54" s="72">
        <f t="shared" si="5"/>
        <v>8.8190818095152973E-2</v>
      </c>
      <c r="L54" s="72">
        <f t="shared" si="5"/>
        <v>5.3425125637185107E-2</v>
      </c>
      <c r="M54" s="72">
        <f t="shared" si="9"/>
        <v>4.6711781049174434E-3</v>
      </c>
      <c r="N54" s="72">
        <f t="shared" si="9"/>
        <v>2.1727315824647368E-3</v>
      </c>
      <c r="O54" s="72">
        <f t="shared" si="9"/>
        <v>7.8734359524361086E-2</v>
      </c>
      <c r="P54" s="72">
        <f t="shared" si="9"/>
        <v>5.1448862759118121E-2</v>
      </c>
    </row>
    <row r="55" spans="1:16" x14ac:dyDescent="0.25">
      <c r="A55" s="70" t="s">
        <v>283</v>
      </c>
      <c r="B55" s="72">
        <f t="shared" si="6"/>
        <v>1.2733122599210918E-2</v>
      </c>
      <c r="C55" s="72">
        <f t="shared" si="6"/>
        <v>2.7326758658683635E-2</v>
      </c>
      <c r="D55" s="72">
        <f t="shared" ref="D55:P55" si="10">E9/D$48</f>
        <v>9.9251505387856348E-3</v>
      </c>
      <c r="E55" s="72">
        <f t="shared" si="10"/>
        <v>3.9678756449499216E-3</v>
      </c>
      <c r="F55" s="72">
        <f t="shared" si="10"/>
        <v>8.4663909752658376E-3</v>
      </c>
      <c r="G55" s="72">
        <f t="shared" si="10"/>
        <v>5.9966887049219637E-3</v>
      </c>
      <c r="H55" s="72">
        <f t="shared" si="10"/>
        <v>3.4959784972964834E-2</v>
      </c>
      <c r="I55" s="72">
        <f t="shared" si="4"/>
        <v>1.5347931510162036E-2</v>
      </c>
      <c r="J55" s="72">
        <f t="shared" si="5"/>
        <v>2.0811280774915192E-2</v>
      </c>
      <c r="K55" s="72">
        <f t="shared" si="5"/>
        <v>1.8637806707019238E-2</v>
      </c>
      <c r="L55" s="72">
        <f t="shared" si="5"/>
        <v>2.4496922001890461E-2</v>
      </c>
      <c r="M55" s="72">
        <f t="shared" si="10"/>
        <v>7.4823393488898117E-4</v>
      </c>
      <c r="N55" s="72">
        <f t="shared" si="10"/>
        <v>1.333696527332853E-3</v>
      </c>
      <c r="O55" s="72">
        <f t="shared" si="10"/>
        <v>1.9482278606510681E-2</v>
      </c>
      <c r="P55" s="72">
        <f t="shared" si="10"/>
        <v>4.9652366250208406E-2</v>
      </c>
    </row>
    <row r="56" spans="1:16" x14ac:dyDescent="0.25">
      <c r="A56" s="70" t="s">
        <v>284</v>
      </c>
      <c r="B56" s="72">
        <f t="shared" si="6"/>
        <v>4.7524800087470683E-4</v>
      </c>
      <c r="C56" s="72">
        <f t="shared" si="6"/>
        <v>7.3572858029826854E-3</v>
      </c>
      <c r="D56" s="72">
        <f t="shared" ref="D56:P56" si="11">E10/D$48</f>
        <v>3.3959116469571522E-4</v>
      </c>
      <c r="E56" s="72">
        <f t="shared" si="11"/>
        <v>3.7175668890090057E-4</v>
      </c>
      <c r="F56" s="72">
        <f t="shared" si="11"/>
        <v>6.9690894844455986E-4</v>
      </c>
      <c r="G56" s="72">
        <f t="shared" si="11"/>
        <v>1.7294108196107665E-4</v>
      </c>
      <c r="H56" s="72">
        <f t="shared" si="11"/>
        <v>3.5012432209626182E-3</v>
      </c>
      <c r="I56" s="72">
        <f t="shared" si="4"/>
        <v>2.0976993934122578E-3</v>
      </c>
      <c r="J56" s="72">
        <f t="shared" si="5"/>
        <v>1.1339390437368664E-3</v>
      </c>
      <c r="K56" s="72">
        <f t="shared" si="5"/>
        <v>3.1705790966776856E-3</v>
      </c>
      <c r="L56" s="72">
        <f t="shared" si="5"/>
        <v>4.7074009625974848E-3</v>
      </c>
      <c r="M56" s="72">
        <f t="shared" si="11"/>
        <v>0</v>
      </c>
      <c r="N56" s="72">
        <f t="shared" si="11"/>
        <v>0</v>
      </c>
      <c r="O56" s="72">
        <f t="shared" si="11"/>
        <v>2.5010855237859965E-3</v>
      </c>
      <c r="P56" s="72">
        <f t="shared" si="11"/>
        <v>0</v>
      </c>
    </row>
    <row r="57" spans="1:16" x14ac:dyDescent="0.25">
      <c r="A57" s="70" t="s">
        <v>285</v>
      </c>
      <c r="B57" s="72">
        <f t="shared" si="6"/>
        <v>7.4198311528970015E-3</v>
      </c>
      <c r="C57" s="72">
        <f t="shared" si="6"/>
        <v>1.0031597839925358E-2</v>
      </c>
      <c r="D57" s="72">
        <f t="shared" ref="D57:P57" si="12">E11/D$48</f>
        <v>4.0169776179767368E-4</v>
      </c>
      <c r="E57" s="72">
        <f t="shared" si="12"/>
        <v>9.2701606734002847E-3</v>
      </c>
      <c r="F57" s="72">
        <f t="shared" si="12"/>
        <v>1.6758534662656838E-3</v>
      </c>
      <c r="G57" s="72">
        <f t="shared" si="12"/>
        <v>4.3611817448184508E-4</v>
      </c>
      <c r="H57" s="72">
        <f t="shared" si="12"/>
        <v>9.1016056045733497E-4</v>
      </c>
      <c r="I57" s="72">
        <f t="shared" si="4"/>
        <v>3.2002216866117593E-3</v>
      </c>
      <c r="J57" s="72">
        <f t="shared" si="5"/>
        <v>6.9592518765305301E-3</v>
      </c>
      <c r="K57" s="72">
        <f t="shared" si="5"/>
        <v>6.6117866119504119E-3</v>
      </c>
      <c r="L57" s="72">
        <f t="shared" si="5"/>
        <v>5.0483288118825754E-3</v>
      </c>
      <c r="M57" s="72">
        <f t="shared" si="12"/>
        <v>2.7293312652660546E-3</v>
      </c>
      <c r="N57" s="72">
        <f t="shared" si="12"/>
        <v>9.4804080002012907E-6</v>
      </c>
      <c r="O57" s="72">
        <f t="shared" si="12"/>
        <v>1.6683718497000366E-3</v>
      </c>
      <c r="P57" s="72">
        <f t="shared" si="12"/>
        <v>7.0973073416453055E-3</v>
      </c>
    </row>
    <row r="58" spans="1:16" x14ac:dyDescent="0.25">
      <c r="A58" s="70" t="s">
        <v>286</v>
      </c>
      <c r="B58" s="72">
        <f t="shared" si="6"/>
        <v>2.4614175018497207E-3</v>
      </c>
      <c r="C58" s="72">
        <f t="shared" si="6"/>
        <v>5.9947912672158547E-3</v>
      </c>
      <c r="D58" s="72">
        <f t="shared" ref="D58:P58" si="13">E12/D$48</f>
        <v>8.1532335787047744E-3</v>
      </c>
      <c r="E58" s="72">
        <f t="shared" si="13"/>
        <v>5.6484484610542082E-3</v>
      </c>
      <c r="F58" s="72">
        <f t="shared" si="13"/>
        <v>1.5868584830228771E-3</v>
      </c>
      <c r="G58" s="72">
        <f t="shared" si="13"/>
        <v>1.1308740216720297E-3</v>
      </c>
      <c r="H58" s="72">
        <f t="shared" si="13"/>
        <v>1.0320933650816652E-3</v>
      </c>
      <c r="I58" s="72">
        <f t="shared" si="4"/>
        <v>5.1450397915180426E-3</v>
      </c>
      <c r="J58" s="72">
        <f t="shared" si="5"/>
        <v>2.7028538837003697E-3</v>
      </c>
      <c r="K58" s="72">
        <f t="shared" si="5"/>
        <v>1.2763061556981274E-2</v>
      </c>
      <c r="L58" s="72">
        <f t="shared" si="5"/>
        <v>7.6858458245760534E-3</v>
      </c>
      <c r="M58" s="72">
        <f t="shared" si="13"/>
        <v>2.2896972828319664E-2</v>
      </c>
      <c r="N58" s="72">
        <f t="shared" si="13"/>
        <v>9.0604313259976988E-5</v>
      </c>
      <c r="O58" s="72">
        <f t="shared" si="13"/>
        <v>1.1039707019582339E-2</v>
      </c>
      <c r="P58" s="72">
        <f t="shared" si="13"/>
        <v>1.8445369959695229E-2</v>
      </c>
    </row>
    <row r="59" spans="1:16" x14ac:dyDescent="0.25">
      <c r="A59" s="70" t="s">
        <v>287</v>
      </c>
      <c r="B59" s="72">
        <f t="shared" si="6"/>
        <v>1.6656988817738375E-2</v>
      </c>
      <c r="C59" s="72">
        <f t="shared" si="6"/>
        <v>1.7924029943383529E-2</v>
      </c>
      <c r="D59" s="72">
        <f t="shared" ref="D59:P59" si="14">E13/D$48</f>
        <v>5.2624474400167365E-3</v>
      </c>
      <c r="E59" s="72">
        <f t="shared" si="14"/>
        <v>3.3294659738445039E-3</v>
      </c>
      <c r="F59" s="72">
        <f t="shared" si="14"/>
        <v>7.0817210274790408E-3</v>
      </c>
      <c r="G59" s="72">
        <f t="shared" si="14"/>
        <v>1.4666277327856625E-3</v>
      </c>
      <c r="H59" s="72">
        <f t="shared" si="14"/>
        <v>1.6091406914635471E-2</v>
      </c>
      <c r="I59" s="72">
        <f t="shared" si="4"/>
        <v>6.6122827325871512E-3</v>
      </c>
      <c r="J59" s="72">
        <f t="shared" si="5"/>
        <v>6.0002406269192973E-3</v>
      </c>
      <c r="K59" s="72">
        <f t="shared" si="5"/>
        <v>4.5570054083391431E-3</v>
      </c>
      <c r="L59" s="72">
        <f t="shared" si="5"/>
        <v>2.7309663212920929E-2</v>
      </c>
      <c r="M59" s="72">
        <f t="shared" si="14"/>
        <v>4.024119116833081E-3</v>
      </c>
      <c r="N59" s="72">
        <f t="shared" si="14"/>
        <v>3.9354967289340737E-5</v>
      </c>
      <c r="O59" s="72">
        <f t="shared" si="14"/>
        <v>9.890135804055511E-3</v>
      </c>
      <c r="P59" s="72">
        <f t="shared" si="14"/>
        <v>6.0706950025808948E-3</v>
      </c>
    </row>
    <row r="60" spans="1:16" x14ac:dyDescent="0.25">
      <c r="A60" s="70" t="s">
        <v>288</v>
      </c>
      <c r="B60" s="72">
        <f t="shared" si="6"/>
        <v>1.51115695748081E-3</v>
      </c>
      <c r="C60" s="72">
        <f t="shared" si="6"/>
        <v>1.5399311282212602E-3</v>
      </c>
      <c r="D60" s="72">
        <f t="shared" ref="D60:P60" si="15">E14/D$48</f>
        <v>1.5594678354195472E-4</v>
      </c>
      <c r="E60" s="72">
        <f t="shared" si="15"/>
        <v>1.56709923768293E-4</v>
      </c>
      <c r="F60" s="72">
        <f t="shared" si="15"/>
        <v>4.5090702045853386E-4</v>
      </c>
      <c r="G60" s="72">
        <f t="shared" si="15"/>
        <v>1.4188822225533678E-4</v>
      </c>
      <c r="H60" s="72">
        <f t="shared" si="15"/>
        <v>6.7919061734431786E-3</v>
      </c>
      <c r="I60" s="72">
        <f t="shared" si="4"/>
        <v>8.0860924868478724E-4</v>
      </c>
      <c r="J60" s="72">
        <f t="shared" si="5"/>
        <v>7.3136278629650864E-4</v>
      </c>
      <c r="K60" s="72">
        <f t="shared" si="5"/>
        <v>1.253090399599754E-3</v>
      </c>
      <c r="L60" s="72">
        <f t="shared" si="5"/>
        <v>1.8873213095809045E-3</v>
      </c>
      <c r="M60" s="72">
        <f t="shared" si="15"/>
        <v>4.0601267314568376E-3</v>
      </c>
      <c r="N60" s="72">
        <f t="shared" si="15"/>
        <v>0</v>
      </c>
      <c r="O60" s="72">
        <f t="shared" si="15"/>
        <v>3.3476356499910001E-3</v>
      </c>
      <c r="P60" s="72">
        <f t="shared" si="15"/>
        <v>3.225019082168596E-6</v>
      </c>
    </row>
    <row r="61" spans="1:16" x14ac:dyDescent="0.25">
      <c r="A61" s="70" t="s">
        <v>289</v>
      </c>
      <c r="B61" s="72">
        <f t="shared" si="6"/>
        <v>1.1284709650356306E-2</v>
      </c>
      <c r="C61" s="72">
        <f t="shared" si="6"/>
        <v>2.0904726188817922E-2</v>
      </c>
      <c r="D61" s="72">
        <f t="shared" ref="D61:P61" si="16">E15/D$48</f>
        <v>7.948935212439643E-3</v>
      </c>
      <c r="E61" s="72">
        <f t="shared" si="16"/>
        <v>1.2240863481253752E-2</v>
      </c>
      <c r="F61" s="72">
        <f t="shared" si="16"/>
        <v>6.2464664960568145E-3</v>
      </c>
      <c r="G61" s="72">
        <f t="shared" si="16"/>
        <v>1.9893352574283326E-3</v>
      </c>
      <c r="H61" s="72">
        <f t="shared" si="16"/>
        <v>1.5525879818787353E-2</v>
      </c>
      <c r="I61" s="72">
        <f t="shared" si="4"/>
        <v>2.1824717686095344E-2</v>
      </c>
      <c r="J61" s="72">
        <f t="shared" si="5"/>
        <v>1.5325397163825315E-2</v>
      </c>
      <c r="K61" s="72">
        <f t="shared" si="5"/>
        <v>2.8320275962402507E-2</v>
      </c>
      <c r="L61" s="72">
        <f t="shared" si="5"/>
        <v>2.4967902412141571E-2</v>
      </c>
      <c r="M61" s="72">
        <f t="shared" si="16"/>
        <v>2.2414272319937673E-3</v>
      </c>
      <c r="N61" s="72">
        <f t="shared" si="16"/>
        <v>9.1305745702067727E-4</v>
      </c>
      <c r="O61" s="72">
        <f t="shared" si="16"/>
        <v>2.7282100607579202E-2</v>
      </c>
      <c r="P61" s="72">
        <f t="shared" si="16"/>
        <v>2.9411543658540113E-2</v>
      </c>
    </row>
    <row r="62" spans="1:16" x14ac:dyDescent="0.25">
      <c r="A62" s="70" t="s">
        <v>154</v>
      </c>
      <c r="B62" s="72">
        <f t="shared" si="6"/>
        <v>1.8321109425776818E-3</v>
      </c>
      <c r="C62" s="72">
        <f t="shared" si="6"/>
        <v>8.842164354054431E-4</v>
      </c>
      <c r="D62" s="72">
        <f t="shared" ref="D62:P62" si="17">E16/D$48</f>
        <v>2.5394211680585641E-3</v>
      </c>
      <c r="E62" s="72">
        <f t="shared" si="17"/>
        <v>3.2020106837934276E-3</v>
      </c>
      <c r="F62" s="72">
        <f t="shared" si="17"/>
        <v>9.335892154641212E-5</v>
      </c>
      <c r="G62" s="72">
        <f t="shared" si="17"/>
        <v>9.3586885339015293E-3</v>
      </c>
      <c r="H62" s="72">
        <f t="shared" si="17"/>
        <v>0</v>
      </c>
      <c r="I62" s="72">
        <f t="shared" si="4"/>
        <v>1.6234657800158241E-2</v>
      </c>
      <c r="J62" s="72">
        <f t="shared" si="5"/>
        <v>5.1797388085960793E-4</v>
      </c>
      <c r="K62" s="72">
        <f t="shared" si="5"/>
        <v>1.9506395690291E-4</v>
      </c>
      <c r="L62" s="72">
        <f t="shared" si="5"/>
        <v>3.3786331210596367E-4</v>
      </c>
      <c r="M62" s="72">
        <f t="shared" si="17"/>
        <v>0</v>
      </c>
      <c r="N62" s="72">
        <f t="shared" si="17"/>
        <v>1.3198955075081347E-2</v>
      </c>
      <c r="O62" s="72">
        <f t="shared" si="17"/>
        <v>1.2169147653465913E-2</v>
      </c>
      <c r="P62" s="72">
        <f t="shared" si="17"/>
        <v>0.14658229816724033</v>
      </c>
    </row>
    <row r="63" spans="1:16" x14ac:dyDescent="0.25">
      <c r="A63" s="70" t="s">
        <v>155</v>
      </c>
      <c r="B63" s="72">
        <f t="shared" si="6"/>
        <v>0.16344042508594558</v>
      </c>
      <c r="C63" s="72">
        <f t="shared" si="6"/>
        <v>6.6736881571102788E-2</v>
      </c>
      <c r="D63" s="72">
        <f t="shared" ref="D63:P63" si="18">E17/D$48</f>
        <v>0.13681576119676267</v>
      </c>
      <c r="E63" s="72">
        <f t="shared" si="18"/>
        <v>0.26877296549206303</v>
      </c>
      <c r="F63" s="72">
        <f t="shared" si="18"/>
        <v>0.19914868564100677</v>
      </c>
      <c r="G63" s="72">
        <f t="shared" si="18"/>
        <v>0.19006966349716084</v>
      </c>
      <c r="H63" s="72">
        <f t="shared" si="18"/>
        <v>0.37802338319017426</v>
      </c>
      <c r="I63" s="72">
        <f t="shared" si="4"/>
        <v>8.3755579340707056E-2</v>
      </c>
      <c r="J63" s="72">
        <f t="shared" si="5"/>
        <v>0.13212304711605602</v>
      </c>
      <c r="K63" s="72">
        <f t="shared" si="5"/>
        <v>0.22223539353241875</v>
      </c>
      <c r="L63" s="72">
        <f t="shared" si="5"/>
        <v>0.13017754623320177</v>
      </c>
      <c r="M63" s="72">
        <f t="shared" si="18"/>
        <v>6.1476973976441994E-2</v>
      </c>
      <c r="N63" s="72">
        <f t="shared" si="18"/>
        <v>6.7318673383251204E-2</v>
      </c>
      <c r="O63" s="72">
        <f t="shared" si="18"/>
        <v>0.17634433486848608</v>
      </c>
      <c r="P63" s="72">
        <f t="shared" si="18"/>
        <v>0.11194841438086775</v>
      </c>
    </row>
    <row r="64" spans="1:16" x14ac:dyDescent="0.25">
      <c r="A64" s="70" t="s">
        <v>156</v>
      </c>
      <c r="B64" s="72">
        <f t="shared" si="6"/>
        <v>4.3196403927442874E-2</v>
      </c>
      <c r="C64" s="72">
        <f t="shared" si="6"/>
        <v>8.1542170899924476E-3</v>
      </c>
      <c r="D64" s="72">
        <f t="shared" ref="D64:P64" si="19">E18/D$48</f>
        <v>7.0321177548921341E-3</v>
      </c>
      <c r="E64" s="72">
        <f t="shared" si="19"/>
        <v>5.2567580279351831E-3</v>
      </c>
      <c r="F64" s="72">
        <f t="shared" si="19"/>
        <v>9.5410725159882775E-2</v>
      </c>
      <c r="G64" s="72">
        <f t="shared" si="19"/>
        <v>5.6462359504726254E-3</v>
      </c>
      <c r="H64" s="72">
        <f t="shared" si="19"/>
        <v>8.0850686761808621E-3</v>
      </c>
      <c r="I64" s="72">
        <f t="shared" si="4"/>
        <v>2.3344338440783527E-3</v>
      </c>
      <c r="J64" s="72">
        <f t="shared" si="5"/>
        <v>1.2308042831260604E-2</v>
      </c>
      <c r="K64" s="72">
        <f t="shared" si="5"/>
        <v>8.885695630228346E-3</v>
      </c>
      <c r="L64" s="72">
        <f t="shared" si="5"/>
        <v>1.4500576354944408E-2</v>
      </c>
      <c r="M64" s="72">
        <f t="shared" si="19"/>
        <v>3.1915629688021841E-3</v>
      </c>
      <c r="N64" s="72">
        <f t="shared" si="19"/>
        <v>1.189877777334447E-3</v>
      </c>
      <c r="O64" s="72">
        <f t="shared" si="19"/>
        <v>8.4936331784596798E-3</v>
      </c>
      <c r="P64" s="72">
        <f t="shared" si="19"/>
        <v>0.10082746704295112</v>
      </c>
    </row>
    <row r="65" spans="1:16" x14ac:dyDescent="0.25">
      <c r="A65" s="70" t="s">
        <v>157</v>
      </c>
      <c r="B65" s="72">
        <f t="shared" si="6"/>
        <v>6.8875844121640467E-2</v>
      </c>
      <c r="C65" s="72">
        <f t="shared" si="6"/>
        <v>4.5130038700198175E-2</v>
      </c>
      <c r="D65" s="72">
        <f t="shared" ref="D65:P65" si="20">E19/D$48</f>
        <v>3.5862909081675852E-2</v>
      </c>
      <c r="E65" s="72">
        <f t="shared" si="20"/>
        <v>7.8768943105182551E-2</v>
      </c>
      <c r="F65" s="72">
        <f t="shared" si="20"/>
        <v>8.4675565601938313E-2</v>
      </c>
      <c r="G65" s="72">
        <f t="shared" si="20"/>
        <v>0.22109179914605326</v>
      </c>
      <c r="H65" s="72">
        <f t="shared" si="20"/>
        <v>4.2389545100472631E-2</v>
      </c>
      <c r="I65" s="72">
        <f t="shared" si="4"/>
        <v>6.6567474066887136E-2</v>
      </c>
      <c r="J65" s="72">
        <f t="shared" si="5"/>
        <v>4.7351652479424092E-2</v>
      </c>
      <c r="K65" s="72">
        <f t="shared" si="5"/>
        <v>0.13232778875900442</v>
      </c>
      <c r="L65" s="72">
        <f t="shared" si="5"/>
        <v>0.10622790474316451</v>
      </c>
      <c r="M65" s="72">
        <f t="shared" si="20"/>
        <v>8.702639181302485E-3</v>
      </c>
      <c r="N65" s="72">
        <f t="shared" si="20"/>
        <v>8.5517905908022107E-2</v>
      </c>
      <c r="O65" s="72">
        <f t="shared" si="20"/>
        <v>6.979297514710664E-2</v>
      </c>
      <c r="P65" s="72">
        <f t="shared" si="20"/>
        <v>2.26697523900403E-2</v>
      </c>
    </row>
    <row r="66" spans="1:16" x14ac:dyDescent="0.25">
      <c r="A66" s="70" t="s">
        <v>158</v>
      </c>
      <c r="B66" s="72">
        <f t="shared" si="6"/>
        <v>9.9783394444467855E-4</v>
      </c>
      <c r="C66" s="72">
        <f t="shared" si="6"/>
        <v>5.4288604143270939E-4</v>
      </c>
      <c r="D66" s="72">
        <f t="shared" ref="D66:P66" si="21">E20/D$48</f>
        <v>2.8314574831147764E-3</v>
      </c>
      <c r="E66" s="72">
        <f t="shared" si="21"/>
        <v>7.1857148561255092E-4</v>
      </c>
      <c r="F66" s="72">
        <f t="shared" si="21"/>
        <v>3.4157174711843047E-3</v>
      </c>
      <c r="G66" s="72">
        <f t="shared" si="21"/>
        <v>2.7486595606449987E-4</v>
      </c>
      <c r="H66" s="72">
        <f t="shared" si="21"/>
        <v>3.1768421667631918E-3</v>
      </c>
      <c r="I66" s="72">
        <f t="shared" si="4"/>
        <v>2.1347699899995024E-4</v>
      </c>
      <c r="J66" s="72">
        <f t="shared" si="5"/>
        <v>1.6302459314232944E-3</v>
      </c>
      <c r="K66" s="72">
        <f t="shared" si="5"/>
        <v>3.3016279919716425E-3</v>
      </c>
      <c r="L66" s="72">
        <f t="shared" si="5"/>
        <v>6.5187397069741727E-4</v>
      </c>
      <c r="M66" s="72">
        <f t="shared" si="21"/>
        <v>2.124326619323158E-3</v>
      </c>
      <c r="N66" s="72">
        <f t="shared" si="21"/>
        <v>2.7531656954822342E-9</v>
      </c>
      <c r="O66" s="72">
        <f t="shared" si="21"/>
        <v>1.41661525947519E-3</v>
      </c>
      <c r="P66" s="72">
        <f t="shared" si="21"/>
        <v>1.4288970644625799E-2</v>
      </c>
    </row>
    <row r="67" spans="1:16" x14ac:dyDescent="0.25">
      <c r="A67" s="70" t="s">
        <v>159</v>
      </c>
      <c r="B67" s="72">
        <f t="shared" si="6"/>
        <v>1.778585969374279E-2</v>
      </c>
      <c r="C67" s="72">
        <f t="shared" si="6"/>
        <v>1.9701405148502084E-2</v>
      </c>
      <c r="D67" s="72">
        <f t="shared" ref="D67:P67" si="22">E21/D$48</f>
        <v>4.0543767190463053E-3</v>
      </c>
      <c r="E67" s="72">
        <f t="shared" si="22"/>
        <v>1.0581738030346812E-2</v>
      </c>
      <c r="F67" s="72">
        <f t="shared" si="22"/>
        <v>3.9433514150575728E-2</v>
      </c>
      <c r="G67" s="72">
        <f t="shared" si="22"/>
        <v>7.1508742669182848E-2</v>
      </c>
      <c r="H67" s="72">
        <f t="shared" si="22"/>
        <v>1.9630204363025629E-2</v>
      </c>
      <c r="I67" s="72">
        <f t="shared" si="4"/>
        <v>2.4091143472390435E-2</v>
      </c>
      <c r="J67" s="72">
        <f t="shared" si="5"/>
        <v>2.9470780462452794E-3</v>
      </c>
      <c r="K67" s="72">
        <f t="shared" si="5"/>
        <v>1.5726530107563193E-2</v>
      </c>
      <c r="L67" s="72">
        <f t="shared" si="5"/>
        <v>6.9758856855937166E-3</v>
      </c>
      <c r="M67" s="72">
        <f t="shared" si="22"/>
        <v>3.77118753744522E-4</v>
      </c>
      <c r="N67" s="72">
        <f t="shared" si="22"/>
        <v>6.0635739529872491E-3</v>
      </c>
      <c r="O67" s="72">
        <f t="shared" si="22"/>
        <v>1.2899441970069791E-2</v>
      </c>
      <c r="P67" s="72">
        <f t="shared" si="22"/>
        <v>3.7099132574011741E-2</v>
      </c>
    </row>
    <row r="68" spans="1:16" x14ac:dyDescent="0.25">
      <c r="A68" s="70" t="s">
        <v>160</v>
      </c>
      <c r="B68" s="72">
        <f t="shared" si="6"/>
        <v>1.4274363614842878E-2</v>
      </c>
      <c r="C68" s="72">
        <f t="shared" si="6"/>
        <v>1.096077772074425E-2</v>
      </c>
      <c r="D68" s="72">
        <f t="shared" ref="D68:P68" si="23">E22/D$48</f>
        <v>5.1658831416531454E-3</v>
      </c>
      <c r="E68" s="72">
        <f t="shared" si="23"/>
        <v>2.7840507013042895E-3</v>
      </c>
      <c r="F68" s="72">
        <f t="shared" si="23"/>
        <v>4.1373267999794967E-2</v>
      </c>
      <c r="G68" s="72">
        <f t="shared" si="23"/>
        <v>2.0565933818228297E-3</v>
      </c>
      <c r="H68" s="72">
        <f t="shared" si="23"/>
        <v>3.3475935520957845E-2</v>
      </c>
      <c r="I68" s="72">
        <f t="shared" si="4"/>
        <v>4.800061837312305E-3</v>
      </c>
      <c r="J68" s="72">
        <f t="shared" si="5"/>
        <v>1.1188899292239984E-2</v>
      </c>
      <c r="K68" s="72">
        <f t="shared" si="5"/>
        <v>8.2262820940780697E-3</v>
      </c>
      <c r="L68" s="72">
        <f t="shared" si="5"/>
        <v>2.8642150129703947E-2</v>
      </c>
      <c r="M68" s="72">
        <f t="shared" si="23"/>
        <v>4.6728115683870751E-3</v>
      </c>
      <c r="N68" s="72">
        <f t="shared" si="23"/>
        <v>5.7480967220728115E-3</v>
      </c>
      <c r="O68" s="72">
        <f t="shared" si="23"/>
        <v>3.610290632432922E-2</v>
      </c>
      <c r="P68" s="72">
        <f t="shared" si="23"/>
        <v>0.11563478900031596</v>
      </c>
    </row>
    <row r="69" spans="1:16" x14ac:dyDescent="0.25">
      <c r="A69" s="70" t="s">
        <v>161</v>
      </c>
      <c r="B69" s="72">
        <f t="shared" si="6"/>
        <v>7.9735847152485495E-2</v>
      </c>
      <c r="C69" s="72">
        <f t="shared" si="6"/>
        <v>1.4225842608209627E-2</v>
      </c>
      <c r="D69" s="72">
        <f t="shared" ref="D69:P69" si="24">E23/D$48</f>
        <v>3.4513365865067293E-2</v>
      </c>
      <c r="E69" s="72">
        <f t="shared" si="24"/>
        <v>4.464604746953537E-2</v>
      </c>
      <c r="F69" s="72">
        <f t="shared" si="24"/>
        <v>3.2947446957056176E-2</v>
      </c>
      <c r="G69" s="72">
        <f t="shared" si="24"/>
        <v>1.4459007997799304E-2</v>
      </c>
      <c r="H69" s="72">
        <f t="shared" si="24"/>
        <v>6.6746252365301956E-3</v>
      </c>
      <c r="I69" s="72">
        <f t="shared" si="4"/>
        <v>4.2359516672838054E-3</v>
      </c>
      <c r="J69" s="72">
        <f t="shared" si="5"/>
        <v>1.5599705748164794E-2</v>
      </c>
      <c r="K69" s="72">
        <f t="shared" si="5"/>
        <v>5.7158230577517089E-3</v>
      </c>
      <c r="L69" s="72">
        <f t="shared" si="5"/>
        <v>1.9812354467455842E-2</v>
      </c>
      <c r="M69" s="72">
        <f t="shared" si="24"/>
        <v>6.9278835662133246E-3</v>
      </c>
      <c r="N69" s="72">
        <f t="shared" si="24"/>
        <v>4.5782084306771123E-3</v>
      </c>
      <c r="O69" s="72">
        <f t="shared" si="24"/>
        <v>1.9961385039212135E-2</v>
      </c>
      <c r="P69" s="72">
        <f t="shared" si="24"/>
        <v>5.7319448529937131E-2</v>
      </c>
    </row>
    <row r="70" spans="1:16" x14ac:dyDescent="0.25">
      <c r="A70" s="70" t="s">
        <v>162</v>
      </c>
      <c r="B70" s="72">
        <f t="shared" si="6"/>
        <v>2.6377183333669875E-2</v>
      </c>
      <c r="C70" s="72">
        <f t="shared" si="6"/>
        <v>6.4646758265402195E-3</v>
      </c>
      <c r="D70" s="72">
        <f t="shared" ref="D70:P70" si="25">E24/D$48</f>
        <v>1.3599380266610922E-2</v>
      </c>
      <c r="E70" s="72">
        <f t="shared" si="25"/>
        <v>7.3329791234104163E-3</v>
      </c>
      <c r="F70" s="72">
        <f t="shared" si="25"/>
        <v>2.8560967207578173E-2</v>
      </c>
      <c r="G70" s="72">
        <f t="shared" si="25"/>
        <v>8.0973289586300993E-4</v>
      </c>
      <c r="H70" s="72">
        <f t="shared" si="25"/>
        <v>1.2607266915706911E-4</v>
      </c>
      <c r="I70" s="72">
        <f t="shared" si="4"/>
        <v>2.3780950497324493E-2</v>
      </c>
      <c r="J70" s="72">
        <f t="shared" si="5"/>
        <v>1.3605962631273382E-2</v>
      </c>
      <c r="K70" s="72">
        <f t="shared" si="5"/>
        <v>1.5187371088078803E-2</v>
      </c>
      <c r="L70" s="72">
        <f t="shared" si="5"/>
        <v>2.1102332350426932E-2</v>
      </c>
      <c r="M70" s="72">
        <f t="shared" si="25"/>
        <v>2.1909722449269534E-2</v>
      </c>
      <c r="N70" s="72">
        <f t="shared" si="25"/>
        <v>1.2850349487532786E-5</v>
      </c>
      <c r="O70" s="72">
        <f t="shared" si="25"/>
        <v>1.1005587851878433E-2</v>
      </c>
      <c r="P70" s="72">
        <f t="shared" si="25"/>
        <v>1.3139295385870012E-2</v>
      </c>
    </row>
    <row r="71" spans="1:16" x14ac:dyDescent="0.25">
      <c r="A71" s="70" t="s">
        <v>163</v>
      </c>
      <c r="B71" s="72">
        <f t="shared" si="6"/>
        <v>4.1624672019547814E-3</v>
      </c>
      <c r="C71" s="72">
        <f t="shared" si="6"/>
        <v>2.0825542122252711E-3</v>
      </c>
      <c r="D71" s="72">
        <f t="shared" ref="D71:P71" si="26">E25/D$48</f>
        <v>4.0139022910075031E-5</v>
      </c>
      <c r="E71" s="72">
        <f t="shared" si="26"/>
        <v>7.1308827375864527E-4</v>
      </c>
      <c r="F71" s="72">
        <f t="shared" si="26"/>
        <v>1.0714155700324492E-2</v>
      </c>
      <c r="G71" s="72">
        <f t="shared" si="26"/>
        <v>4.3777671382158091E-4</v>
      </c>
      <c r="H71" s="72">
        <f t="shared" si="26"/>
        <v>0</v>
      </c>
      <c r="I71" s="72">
        <f t="shared" si="4"/>
        <v>3.1285033883256784E-4</v>
      </c>
      <c r="J71" s="72">
        <f t="shared" ref="J71:L89" si="27">J25/J$48</f>
        <v>1.0166309407566392E-3</v>
      </c>
      <c r="K71" s="72">
        <f t="shared" si="27"/>
        <v>4.4522849741254999E-4</v>
      </c>
      <c r="L71" s="72">
        <f t="shared" si="27"/>
        <v>1.6095393856469541E-2</v>
      </c>
      <c r="M71" s="72">
        <f t="shared" si="26"/>
        <v>8.0551653219140262E-3</v>
      </c>
      <c r="N71" s="72">
        <f t="shared" si="26"/>
        <v>0</v>
      </c>
      <c r="O71" s="72">
        <f t="shared" si="26"/>
        <v>8.0991654198815499E-3</v>
      </c>
      <c r="P71" s="72">
        <f t="shared" si="26"/>
        <v>5.2171615224260457E-4</v>
      </c>
    </row>
    <row r="72" spans="1:16" x14ac:dyDescent="0.25">
      <c r="A72" s="70" t="s">
        <v>164</v>
      </c>
      <c r="B72" s="72">
        <f t="shared" si="6"/>
        <v>3.7446130520710452E-4</v>
      </c>
      <c r="C72" s="72">
        <f t="shared" si="6"/>
        <v>3.8047829817679283E-5</v>
      </c>
      <c r="D72" s="72">
        <f t="shared" ref="D72:P72" si="28">E26/D$48</f>
        <v>6.0899583123061818E-6</v>
      </c>
      <c r="E72" s="72">
        <f t="shared" si="28"/>
        <v>0</v>
      </c>
      <c r="F72" s="72">
        <f t="shared" si="28"/>
        <v>1.295909137927432E-4</v>
      </c>
      <c r="G72" s="72">
        <f t="shared" si="28"/>
        <v>2.3724358801424688E-2</v>
      </c>
      <c r="H72" s="72">
        <f t="shared" si="28"/>
        <v>0</v>
      </c>
      <c r="I72" s="72">
        <f t="shared" si="4"/>
        <v>0</v>
      </c>
      <c r="J72" s="72">
        <f t="shared" si="27"/>
        <v>8.5556845342059419E-5</v>
      </c>
      <c r="K72" s="72">
        <f t="shared" si="27"/>
        <v>1.3991264967803285E-4</v>
      </c>
      <c r="L72" s="72">
        <f t="shared" si="27"/>
        <v>4.9945835252813194E-4</v>
      </c>
      <c r="M72" s="72">
        <f t="shared" si="28"/>
        <v>0</v>
      </c>
      <c r="N72" s="72">
        <f t="shared" si="28"/>
        <v>1.0709083063470673E-3</v>
      </c>
      <c r="O72" s="72">
        <f t="shared" si="28"/>
        <v>5.8916015594265764E-5</v>
      </c>
      <c r="P72" s="72">
        <f t="shared" si="28"/>
        <v>0</v>
      </c>
    </row>
    <row r="73" spans="1:16" x14ac:dyDescent="0.25">
      <c r="A73" s="70" t="s">
        <v>165</v>
      </c>
      <c r="B73" s="72">
        <f t="shared" si="6"/>
        <v>9.453547896563591E-4</v>
      </c>
      <c r="C73" s="72">
        <f t="shared" si="6"/>
        <v>5.0569032756430212E-4</v>
      </c>
      <c r="D73" s="72">
        <f t="shared" ref="D73:P73" si="29">E27/D$48</f>
        <v>1.4868260192185109E-6</v>
      </c>
      <c r="E73" s="72">
        <f t="shared" si="29"/>
        <v>0</v>
      </c>
      <c r="F73" s="72">
        <f t="shared" si="29"/>
        <v>3.4316563793293807E-4</v>
      </c>
      <c r="G73" s="72">
        <f t="shared" si="29"/>
        <v>5.8468838197892439E-5</v>
      </c>
      <c r="H73" s="72">
        <f t="shared" si="29"/>
        <v>0</v>
      </c>
      <c r="I73" s="72">
        <f t="shared" si="4"/>
        <v>1.5072565868218274E-4</v>
      </c>
      <c r="J73" s="72">
        <f t="shared" si="27"/>
        <v>5.9675143688774014E-4</v>
      </c>
      <c r="K73" s="72">
        <f t="shared" si="27"/>
        <v>3.1663889978259538E-4</v>
      </c>
      <c r="L73" s="72">
        <f t="shared" si="27"/>
        <v>3.0317797600084542E-4</v>
      </c>
      <c r="M73" s="72">
        <f t="shared" si="29"/>
        <v>7.4739608509566307E-5</v>
      </c>
      <c r="N73" s="72">
        <f t="shared" si="29"/>
        <v>0</v>
      </c>
      <c r="O73" s="72">
        <f t="shared" si="29"/>
        <v>8.5248218275224292E-4</v>
      </c>
      <c r="P73" s="72">
        <f t="shared" si="29"/>
        <v>0</v>
      </c>
    </row>
    <row r="74" spans="1:16" x14ac:dyDescent="0.25">
      <c r="A74" s="70" t="s">
        <v>166</v>
      </c>
      <c r="B74" s="72">
        <f t="shared" si="6"/>
        <v>5.7473538832196981E-3</v>
      </c>
      <c r="C74" s="72">
        <f t="shared" si="6"/>
        <v>1.7927256255716893E-3</v>
      </c>
      <c r="D74" s="72">
        <f t="shared" ref="D74:P74" si="30">E28/D$48</f>
        <v>3.4674771854476434E-3</v>
      </c>
      <c r="E74" s="72">
        <f t="shared" si="30"/>
        <v>5.4310441723161131E-3</v>
      </c>
      <c r="F74" s="72">
        <f t="shared" si="30"/>
        <v>1.6917244304905912E-3</v>
      </c>
      <c r="G74" s="72">
        <f t="shared" si="30"/>
        <v>9.0465821634173481E-5</v>
      </c>
      <c r="H74" s="72">
        <f t="shared" si="30"/>
        <v>1.674461012904154E-3</v>
      </c>
      <c r="I74" s="72">
        <f t="shared" si="4"/>
        <v>1.5976099341064836E-3</v>
      </c>
      <c r="J74" s="72">
        <f t="shared" si="27"/>
        <v>5.8700805573034314E-3</v>
      </c>
      <c r="K74" s="72">
        <f t="shared" si="27"/>
        <v>5.548438865568767E-3</v>
      </c>
      <c r="L74" s="72">
        <f t="shared" si="27"/>
        <v>6.8192172171505135E-3</v>
      </c>
      <c r="M74" s="72">
        <f t="shared" si="30"/>
        <v>0</v>
      </c>
      <c r="N74" s="72">
        <f t="shared" si="30"/>
        <v>1.342664735386926E-4</v>
      </c>
      <c r="O74" s="72">
        <f t="shared" si="30"/>
        <v>5.0900112887770849E-3</v>
      </c>
      <c r="P74" s="72">
        <f t="shared" si="30"/>
        <v>6.2378108973768908E-4</v>
      </c>
    </row>
    <row r="75" spans="1:16" x14ac:dyDescent="0.25">
      <c r="A75" s="70" t="s">
        <v>167</v>
      </c>
      <c r="B75" s="72">
        <f t="shared" si="6"/>
        <v>9.4935558536229415E-4</v>
      </c>
      <c r="C75" s="72">
        <f t="shared" si="6"/>
        <v>1.5248287524565918E-3</v>
      </c>
      <c r="D75" s="72">
        <f t="shared" ref="D75:P75" si="31">E29/D$48</f>
        <v>8.8134403688107201E-5</v>
      </c>
      <c r="E75" s="72">
        <f t="shared" si="31"/>
        <v>6.1578026983363852E-4</v>
      </c>
      <c r="F75" s="72">
        <f t="shared" si="31"/>
        <v>9.93275427898495E-3</v>
      </c>
      <c r="G75" s="72">
        <f t="shared" si="31"/>
        <v>3.0864459922441334E-3</v>
      </c>
      <c r="H75" s="72">
        <f t="shared" si="31"/>
        <v>1.6884676192788584E-3</v>
      </c>
      <c r="I75" s="72">
        <f t="shared" si="4"/>
        <v>2.0125267543414846E-4</v>
      </c>
      <c r="J75" s="72">
        <f t="shared" si="27"/>
        <v>1.4822753788651135E-3</v>
      </c>
      <c r="K75" s="72">
        <f t="shared" si="27"/>
        <v>1.2755504537069293E-2</v>
      </c>
      <c r="L75" s="72">
        <f t="shared" si="27"/>
        <v>1.5773444664282158E-3</v>
      </c>
      <c r="M75" s="72">
        <f t="shared" si="31"/>
        <v>1.1592374389850421E-4</v>
      </c>
      <c r="N75" s="72">
        <f t="shared" si="31"/>
        <v>1.0145340577283135E-5</v>
      </c>
      <c r="O75" s="72">
        <f t="shared" si="31"/>
        <v>3.8334261087816387E-3</v>
      </c>
      <c r="P75" s="72">
        <f t="shared" si="31"/>
        <v>4.0802855657099328E-6</v>
      </c>
    </row>
    <row r="76" spans="1:16" x14ac:dyDescent="0.25">
      <c r="A76" s="70" t="s">
        <v>168</v>
      </c>
      <c r="B76" s="72">
        <f t="shared" si="6"/>
        <v>9.4621882148698854E-4</v>
      </c>
      <c r="C76" s="72">
        <f t="shared" si="6"/>
        <v>4.3756814682819299E-4</v>
      </c>
      <c r="D76" s="72">
        <f t="shared" ref="D76:P76" si="32">E30/D$48</f>
        <v>0</v>
      </c>
      <c r="E76" s="72">
        <f t="shared" si="32"/>
        <v>0</v>
      </c>
      <c r="F76" s="72">
        <f t="shared" si="32"/>
        <v>1.3830133639265688E-3</v>
      </c>
      <c r="G76" s="72">
        <f t="shared" si="32"/>
        <v>1.740290701343674E-7</v>
      </c>
      <c r="H76" s="72">
        <f t="shared" si="32"/>
        <v>3.6871638285804246E-3</v>
      </c>
      <c r="I76" s="72">
        <f t="shared" si="4"/>
        <v>0</v>
      </c>
      <c r="J76" s="72">
        <f t="shared" si="27"/>
        <v>2.9861661643239543E-5</v>
      </c>
      <c r="K76" s="72">
        <f t="shared" si="27"/>
        <v>0</v>
      </c>
      <c r="L76" s="72">
        <f t="shared" si="27"/>
        <v>2.1931759176796957E-4</v>
      </c>
      <c r="M76" s="72">
        <f t="shared" si="32"/>
        <v>2.8917890458710424E-5</v>
      </c>
      <c r="N76" s="72">
        <f t="shared" si="32"/>
        <v>0</v>
      </c>
      <c r="O76" s="72">
        <f t="shared" si="32"/>
        <v>1.5353943715089144E-5</v>
      </c>
      <c r="P76" s="72">
        <f t="shared" si="32"/>
        <v>0</v>
      </c>
    </row>
    <row r="77" spans="1:16" x14ac:dyDescent="0.25">
      <c r="A77" s="70" t="s">
        <v>169</v>
      </c>
      <c r="B77" s="72">
        <f t="shared" si="6"/>
        <v>3.5419352532374652E-2</v>
      </c>
      <c r="C77" s="72">
        <f t="shared" si="6"/>
        <v>5.4074618181929024E-4</v>
      </c>
      <c r="D77" s="72">
        <f t="shared" ref="D77:P77" si="33">E31/D$48</f>
        <v>0</v>
      </c>
      <c r="E77" s="72">
        <f t="shared" si="33"/>
        <v>6.2599101083229253E-4</v>
      </c>
      <c r="F77" s="72">
        <f t="shared" si="33"/>
        <v>1.3316065601376301E-4</v>
      </c>
      <c r="G77" s="72">
        <f t="shared" si="33"/>
        <v>9.1644864140998323E-6</v>
      </c>
      <c r="H77" s="72">
        <f t="shared" si="33"/>
        <v>0</v>
      </c>
      <c r="I77" s="72">
        <f t="shared" si="4"/>
        <v>6.348778320252646E-4</v>
      </c>
      <c r="J77" s="72">
        <f t="shared" si="27"/>
        <v>1.991217981329731E-3</v>
      </c>
      <c r="K77" s="72">
        <f t="shared" si="27"/>
        <v>2.5337622694250812E-4</v>
      </c>
      <c r="L77" s="72">
        <f t="shared" si="27"/>
        <v>5.5956014878637522E-4</v>
      </c>
      <c r="M77" s="72">
        <f t="shared" si="33"/>
        <v>1.7616468648355758E-4</v>
      </c>
      <c r="N77" s="72">
        <f t="shared" si="33"/>
        <v>2.7643371306349971E-4</v>
      </c>
      <c r="O77" s="72">
        <f t="shared" si="33"/>
        <v>5.4024506527267264E-4</v>
      </c>
      <c r="P77" s="72">
        <f t="shared" si="33"/>
        <v>6.7444739141313487E-4</v>
      </c>
    </row>
    <row r="78" spans="1:16" x14ac:dyDescent="0.25">
      <c r="A78" s="70" t="s">
        <v>170</v>
      </c>
      <c r="B78" s="72">
        <f t="shared" si="6"/>
        <v>1.6488327969476499E-4</v>
      </c>
      <c r="C78" s="72">
        <f t="shared" si="6"/>
        <v>4.3858118119103191E-4</v>
      </c>
      <c r="D78" s="72">
        <f t="shared" ref="D78:P78" si="34">E32/D$48</f>
        <v>0</v>
      </c>
      <c r="E78" s="72">
        <f t="shared" si="34"/>
        <v>4.3763596888507019E-5</v>
      </c>
      <c r="F78" s="72">
        <f t="shared" si="34"/>
        <v>8.6512182827392734E-3</v>
      </c>
      <c r="G78" s="72">
        <f t="shared" si="34"/>
        <v>1.5244060040733683E-5</v>
      </c>
      <c r="H78" s="72">
        <f t="shared" si="34"/>
        <v>4.2723416018560726E-4</v>
      </c>
      <c r="I78" s="72">
        <f t="shared" si="4"/>
        <v>8.4488885054747042E-5</v>
      </c>
      <c r="J78" s="72">
        <f t="shared" si="27"/>
        <v>3.1904485364367798E-3</v>
      </c>
      <c r="K78" s="72">
        <f t="shared" si="27"/>
        <v>1.601451433790748E-2</v>
      </c>
      <c r="L78" s="72">
        <f t="shared" si="27"/>
        <v>3.2572780792507802E-4</v>
      </c>
      <c r="M78" s="72">
        <f t="shared" si="34"/>
        <v>0</v>
      </c>
      <c r="N78" s="72">
        <f t="shared" si="34"/>
        <v>0</v>
      </c>
      <c r="O78" s="72">
        <f t="shared" si="34"/>
        <v>8.1527736829111232E-7</v>
      </c>
      <c r="P78" s="72">
        <f t="shared" si="34"/>
        <v>0</v>
      </c>
    </row>
    <row r="79" spans="1:16" x14ac:dyDescent="0.25">
      <c r="A79" s="70" t="s">
        <v>171</v>
      </c>
      <c r="B79" s="72">
        <f t="shared" si="6"/>
        <v>0.12490632199263034</v>
      </c>
      <c r="C79" s="72">
        <f t="shared" si="6"/>
        <v>1.2657115923587576E-2</v>
      </c>
      <c r="D79" s="72">
        <f t="shared" ref="D79:P79" si="35">E33/D$48</f>
        <v>3.998571048149295E-2</v>
      </c>
      <c r="E79" s="72">
        <f t="shared" si="35"/>
        <v>0.12867411994756797</v>
      </c>
      <c r="F79" s="72">
        <f t="shared" si="35"/>
        <v>0.12381843551711934</v>
      </c>
      <c r="G79" s="72">
        <f t="shared" si="35"/>
        <v>2.9422675239978782E-2</v>
      </c>
      <c r="H79" s="72">
        <f t="shared" si="35"/>
        <v>3.8537446848448384E-2</v>
      </c>
      <c r="I79" s="72">
        <f t="shared" si="4"/>
        <v>2.5037324479818466E-2</v>
      </c>
      <c r="J79" s="72">
        <f t="shared" si="27"/>
        <v>4.9637381026527774E-3</v>
      </c>
      <c r="K79" s="72">
        <f t="shared" si="27"/>
        <v>0.11286771509289793</v>
      </c>
      <c r="L79" s="72">
        <f t="shared" si="27"/>
        <v>5.0827660984339197E-2</v>
      </c>
      <c r="M79" s="72">
        <f t="shared" si="35"/>
        <v>6.5019572011130358E-2</v>
      </c>
      <c r="N79" s="72">
        <f t="shared" si="35"/>
        <v>1.0127077909650988E-2</v>
      </c>
      <c r="O79" s="72">
        <f t="shared" si="35"/>
        <v>2.358416288931341E-2</v>
      </c>
      <c r="P79" s="72">
        <f t="shared" si="35"/>
        <v>2.5293903529597487E-2</v>
      </c>
    </row>
    <row r="80" spans="1:16" x14ac:dyDescent="0.25">
      <c r="A80" s="70" t="s">
        <v>290</v>
      </c>
      <c r="B80" s="72">
        <f t="shared" si="6"/>
        <v>3.1169331269041436E-2</v>
      </c>
      <c r="C80" s="72">
        <f t="shared" si="6"/>
        <v>3.8703631048380878E-2</v>
      </c>
      <c r="D80" s="72">
        <f t="shared" ref="D80:P80" si="36">E34/D$48</f>
        <v>1.9121874246645347E-2</v>
      </c>
      <c r="E80" s="72">
        <f t="shared" si="36"/>
        <v>3.3124023117791834E-2</v>
      </c>
      <c r="F80" s="72">
        <f t="shared" si="36"/>
        <v>1.9874820998837944E-2</v>
      </c>
      <c r="G80" s="72">
        <f t="shared" si="36"/>
        <v>3.3663875404344387E-2</v>
      </c>
      <c r="H80" s="72">
        <f t="shared" si="36"/>
        <v>1.4083320129070102E-2</v>
      </c>
      <c r="I80" s="72">
        <f t="shared" si="4"/>
        <v>1.2372498685070366E-2</v>
      </c>
      <c r="J80" s="72">
        <f t="shared" si="27"/>
        <v>8.8742480551934257E-3</v>
      </c>
      <c r="K80" s="72">
        <f t="shared" si="27"/>
        <v>2.9601257041853374E-2</v>
      </c>
      <c r="L80" s="72">
        <f t="shared" si="27"/>
        <v>3.1177893053449583E-2</v>
      </c>
      <c r="M80" s="72">
        <f t="shared" si="36"/>
        <v>1.0116814544439426E-2</v>
      </c>
      <c r="N80" s="72">
        <f t="shared" si="36"/>
        <v>2.2688934765588847E-2</v>
      </c>
      <c r="O80" s="72">
        <f t="shared" si="36"/>
        <v>8.8580241867842364E-3</v>
      </c>
      <c r="P80" s="72">
        <f t="shared" si="36"/>
        <v>9.1264879979053373E-2</v>
      </c>
    </row>
    <row r="81" spans="1:16" x14ac:dyDescent="0.25">
      <c r="A81" s="70" t="s">
        <v>291</v>
      </c>
      <c r="B81" s="72">
        <f t="shared" si="6"/>
        <v>6.8656114453106813E-3</v>
      </c>
      <c r="C81" s="72">
        <f t="shared" si="6"/>
        <v>4.6248723737219626E-3</v>
      </c>
      <c r="D81" s="72">
        <f t="shared" ref="D81:P81" si="37">E35/D$48</f>
        <v>1.7182615929114025E-3</v>
      </c>
      <c r="E81" s="72">
        <f t="shared" si="37"/>
        <v>4.2231778724462983E-9</v>
      </c>
      <c r="F81" s="72">
        <f t="shared" si="37"/>
        <v>5.6372499139224937E-3</v>
      </c>
      <c r="G81" s="72">
        <f t="shared" si="37"/>
        <v>6.3391531989804401E-4</v>
      </c>
      <c r="H81" s="72">
        <f t="shared" si="37"/>
        <v>1.5035732366169464E-2</v>
      </c>
      <c r="I81" s="72">
        <f t="shared" si="4"/>
        <v>8.2494805957466003E-4</v>
      </c>
      <c r="J81" s="72">
        <f t="shared" si="27"/>
        <v>7.4148119204244683E-4</v>
      </c>
      <c r="K81" s="72">
        <f t="shared" si="27"/>
        <v>6.3588245061558532E-3</v>
      </c>
      <c r="L81" s="72">
        <f t="shared" si="27"/>
        <v>8.8644604409963603E-3</v>
      </c>
      <c r="M81" s="72">
        <f t="shared" si="37"/>
        <v>2.9830542845552602E-2</v>
      </c>
      <c r="N81" s="72">
        <f t="shared" si="37"/>
        <v>0</v>
      </c>
      <c r="O81" s="72">
        <f t="shared" si="37"/>
        <v>2.7184446375843837E-3</v>
      </c>
      <c r="P81" s="72">
        <f t="shared" si="37"/>
        <v>9.6768013742613455E-4</v>
      </c>
    </row>
    <row r="82" spans="1:16" x14ac:dyDescent="0.25">
      <c r="A82" s="70" t="s">
        <v>292</v>
      </c>
      <c r="B82" s="72">
        <f t="shared" si="6"/>
        <v>1.0748042819496888E-3</v>
      </c>
      <c r="C82" s="72">
        <f t="shared" si="6"/>
        <v>2.5082586914715178E-3</v>
      </c>
      <c r="D82" s="72">
        <f t="shared" ref="D82:P82" si="38">E36/D$48</f>
        <v>1.8428711588973543E-3</v>
      </c>
      <c r="E82" s="72">
        <f t="shared" si="38"/>
        <v>5.302382056834541E-3</v>
      </c>
      <c r="F82" s="72">
        <f t="shared" si="38"/>
        <v>3.1215770335018683E-3</v>
      </c>
      <c r="G82" s="72">
        <f t="shared" si="38"/>
        <v>9.2468879986946201E-4</v>
      </c>
      <c r="H82" s="72">
        <f t="shared" si="38"/>
        <v>4.0187453270732051E-3</v>
      </c>
      <c r="I82" s="72">
        <f t="shared" si="4"/>
        <v>6.0997386619735254E-4</v>
      </c>
      <c r="J82" s="72">
        <f t="shared" si="27"/>
        <v>1.331500084249655E-3</v>
      </c>
      <c r="K82" s="72">
        <f t="shared" si="27"/>
        <v>7.3501326889781971E-3</v>
      </c>
      <c r="L82" s="72">
        <f t="shared" si="27"/>
        <v>1.563147778661492E-3</v>
      </c>
      <c r="M82" s="72">
        <f t="shared" si="38"/>
        <v>7.3021416813300755E-3</v>
      </c>
      <c r="N82" s="72">
        <f t="shared" si="38"/>
        <v>0</v>
      </c>
      <c r="O82" s="72">
        <f t="shared" si="38"/>
        <v>2.5517795962276563E-3</v>
      </c>
      <c r="P82" s="72">
        <f t="shared" si="38"/>
        <v>8.8285861687879721E-4</v>
      </c>
    </row>
    <row r="83" spans="1:16" x14ac:dyDescent="0.25">
      <c r="A83" s="70" t="s">
        <v>293</v>
      </c>
      <c r="B83" s="72">
        <f t="shared" si="6"/>
        <v>0.19653189327082835</v>
      </c>
      <c r="C83" s="72">
        <f t="shared" si="6"/>
        <v>0.49950178799246342</v>
      </c>
      <c r="D83" s="72">
        <f t="shared" ref="D83:P83" si="39">E37/D$48</f>
        <v>0.48675649854009417</v>
      </c>
      <c r="E83" s="72">
        <f t="shared" si="39"/>
        <v>0.10062373642107955</v>
      </c>
      <c r="F83" s="72">
        <f t="shared" si="39"/>
        <v>0.17628626863362701</v>
      </c>
      <c r="G83" s="72">
        <f t="shared" si="39"/>
        <v>9.4835687431455137E-2</v>
      </c>
      <c r="H83" s="72">
        <f t="shared" si="39"/>
        <v>0.25327905374159165</v>
      </c>
      <c r="I83" s="72">
        <f t="shared" si="4"/>
        <v>0.56221925940332229</v>
      </c>
      <c r="J83" s="72">
        <f t="shared" si="27"/>
        <v>0.52412899369563015</v>
      </c>
      <c r="K83" s="72">
        <f t="shared" si="27"/>
        <v>0.10188335664971729</v>
      </c>
      <c r="L83" s="72">
        <f t="shared" si="27"/>
        <v>0.30932128172423073</v>
      </c>
      <c r="M83" s="72">
        <f t="shared" si="39"/>
        <v>0.60384590695325968</v>
      </c>
      <c r="N83" s="72">
        <f t="shared" si="39"/>
        <v>0.71515633938232093</v>
      </c>
      <c r="O83" s="72">
        <f t="shared" si="39"/>
        <v>0.27161990309162831</v>
      </c>
      <c r="P83" s="72">
        <f t="shared" si="39"/>
        <v>4.3487163797375133E-2</v>
      </c>
    </row>
    <row r="84" spans="1:16" x14ac:dyDescent="0.25">
      <c r="A84" s="70" t="s">
        <v>294</v>
      </c>
      <c r="B84" s="72">
        <f t="shared" si="6"/>
        <v>1.6186404942952221E-6</v>
      </c>
      <c r="C84" s="72">
        <f t="shared" si="6"/>
        <v>2.1745598233583255E-4</v>
      </c>
      <c r="D84" s="72">
        <f t="shared" ref="D84:P84" si="40">E38/D$48</f>
        <v>0</v>
      </c>
      <c r="E84" s="72">
        <f t="shared" si="40"/>
        <v>0</v>
      </c>
      <c r="F84" s="72">
        <f t="shared" si="40"/>
        <v>3.5997936161535243E-5</v>
      </c>
      <c r="G84" s="72">
        <f t="shared" si="40"/>
        <v>3.0360165645121748E-5</v>
      </c>
      <c r="H84" s="72">
        <f t="shared" si="40"/>
        <v>0</v>
      </c>
      <c r="I84" s="72">
        <f t="shared" si="4"/>
        <v>0</v>
      </c>
      <c r="J84" s="72">
        <f t="shared" si="27"/>
        <v>1.0103608262550827E-4</v>
      </c>
      <c r="K84" s="72">
        <f t="shared" si="27"/>
        <v>7.9989986561728528E-4</v>
      </c>
      <c r="L84" s="72">
        <f t="shared" si="27"/>
        <v>6.693768457610208E-6</v>
      </c>
      <c r="M84" s="72">
        <f t="shared" si="40"/>
        <v>0</v>
      </c>
      <c r="N84" s="72">
        <f t="shared" si="40"/>
        <v>0</v>
      </c>
      <c r="O84" s="72">
        <f t="shared" si="40"/>
        <v>9.9559246632215491E-5</v>
      </c>
      <c r="P84" s="72">
        <f t="shared" si="40"/>
        <v>0</v>
      </c>
    </row>
    <row r="85" spans="1:16" x14ac:dyDescent="0.25">
      <c r="A85" s="70" t="s">
        <v>295</v>
      </c>
      <c r="B85" s="72">
        <f t="shared" si="6"/>
        <v>1.7482564069880666E-3</v>
      </c>
      <c r="C85" s="72">
        <f t="shared" si="6"/>
        <v>2.0238870956376972E-3</v>
      </c>
      <c r="D85" s="72">
        <f t="shared" ref="D85:P85" si="41">E39/D$48</f>
        <v>1.3782093749015822E-3</v>
      </c>
      <c r="E85" s="72">
        <f t="shared" si="41"/>
        <v>2.6113523889104455E-4</v>
      </c>
      <c r="F85" s="72">
        <f t="shared" si="41"/>
        <v>1.1096964729071278E-3</v>
      </c>
      <c r="G85" s="72">
        <f t="shared" si="41"/>
        <v>1.4842924165195897E-4</v>
      </c>
      <c r="H85" s="72">
        <f t="shared" si="41"/>
        <v>0</v>
      </c>
      <c r="I85" s="72">
        <f t="shared" si="4"/>
        <v>1.5922260699842805E-3</v>
      </c>
      <c r="J85" s="72">
        <f t="shared" si="27"/>
        <v>2.3264929877155659E-3</v>
      </c>
      <c r="K85" s="72">
        <f t="shared" si="27"/>
        <v>6.7023102500017194E-3</v>
      </c>
      <c r="L85" s="72">
        <f t="shared" si="27"/>
        <v>2.477456071578856E-3</v>
      </c>
      <c r="M85" s="72">
        <f t="shared" si="41"/>
        <v>6.9732626356478248E-4</v>
      </c>
      <c r="N85" s="72">
        <f t="shared" si="41"/>
        <v>1.7608842175598475E-6</v>
      </c>
      <c r="O85" s="72">
        <f t="shared" si="41"/>
        <v>9.7098148648448637E-4</v>
      </c>
      <c r="P85" s="72">
        <f t="shared" si="41"/>
        <v>0</v>
      </c>
    </row>
    <row r="86" spans="1:16" x14ac:dyDescent="0.25">
      <c r="A86" s="70" t="s">
        <v>296</v>
      </c>
      <c r="B86" s="72">
        <f t="shared" si="6"/>
        <v>2.0705728287039911E-4</v>
      </c>
      <c r="C86" s="72">
        <f t="shared" si="6"/>
        <v>2.6454230890439039E-4</v>
      </c>
      <c r="D86" s="72">
        <f t="shared" ref="D86:P86" si="42">E40/D$48</f>
        <v>2.2246190315884651E-3</v>
      </c>
      <c r="E86" s="72">
        <f t="shared" si="42"/>
        <v>4.8432040808124668E-5</v>
      </c>
      <c r="F86" s="72">
        <f t="shared" si="42"/>
        <v>1.6574427913896729E-4</v>
      </c>
      <c r="G86" s="72">
        <f t="shared" si="42"/>
        <v>5.9711168389358485E-5</v>
      </c>
      <c r="H86" s="72">
        <f t="shared" si="42"/>
        <v>4.5015156557368558E-4</v>
      </c>
      <c r="I86" s="72">
        <f t="shared" si="4"/>
        <v>2.4657289062979572E-3</v>
      </c>
      <c r="J86" s="72">
        <f t="shared" si="27"/>
        <v>8.7536298685890403E-5</v>
      </c>
      <c r="K86" s="72">
        <f t="shared" si="27"/>
        <v>6.3690811215491962E-4</v>
      </c>
      <c r="L86" s="72">
        <f t="shared" si="27"/>
        <v>1.882530535010093E-4</v>
      </c>
      <c r="M86" s="72">
        <f t="shared" si="42"/>
        <v>5.5368936553128269E-6</v>
      </c>
      <c r="N86" s="72">
        <f t="shared" si="42"/>
        <v>5.7514595403342669E-5</v>
      </c>
      <c r="O86" s="72">
        <f t="shared" si="42"/>
        <v>2.4545480524577347E-4</v>
      </c>
      <c r="P86" s="72">
        <f t="shared" si="42"/>
        <v>0</v>
      </c>
    </row>
    <row r="87" spans="1:16" x14ac:dyDescent="0.25">
      <c r="A87" s="70" t="s">
        <v>297</v>
      </c>
      <c r="B87" s="72">
        <f t="shared" si="6"/>
        <v>6.4481776317141897E-4</v>
      </c>
      <c r="C87" s="72">
        <f t="shared" si="6"/>
        <v>9.2925879537905122E-4</v>
      </c>
      <c r="D87" s="72">
        <f t="shared" ref="D87:P87" si="43">E41/D$48</f>
        <v>2.479173260676374E-3</v>
      </c>
      <c r="E87" s="72">
        <f t="shared" si="43"/>
        <v>2.7167075012110643E-6</v>
      </c>
      <c r="F87" s="72">
        <f t="shared" si="43"/>
        <v>1.4006128054797088E-3</v>
      </c>
      <c r="G87" s="72">
        <f t="shared" si="43"/>
        <v>1.8609386270280129E-5</v>
      </c>
      <c r="H87" s="72">
        <f t="shared" si="43"/>
        <v>0</v>
      </c>
      <c r="I87" s="72">
        <f t="shared" si="4"/>
        <v>1.3417090921092497E-3</v>
      </c>
      <c r="J87" s="72">
        <f t="shared" si="27"/>
        <v>4.2723184208988077E-4</v>
      </c>
      <c r="K87" s="72">
        <f t="shared" si="27"/>
        <v>2.4963903206094295E-5</v>
      </c>
      <c r="L87" s="72">
        <f t="shared" si="27"/>
        <v>3.1650105971351995E-4</v>
      </c>
      <c r="M87" s="72">
        <f t="shared" si="43"/>
        <v>1.3589175932578965E-4</v>
      </c>
      <c r="N87" s="72">
        <f t="shared" si="43"/>
        <v>0</v>
      </c>
      <c r="O87" s="72">
        <f t="shared" si="43"/>
        <v>1.722312121285569E-3</v>
      </c>
      <c r="P87" s="72">
        <f t="shared" si="43"/>
        <v>0</v>
      </c>
    </row>
    <row r="88" spans="1:16" x14ac:dyDescent="0.25">
      <c r="A88" s="70" t="s">
        <v>298</v>
      </c>
      <c r="B88" s="72">
        <f t="shared" si="6"/>
        <v>4.150745460128262E-2</v>
      </c>
      <c r="C88" s="72">
        <f t="shared" si="6"/>
        <v>1.3241447347857633E-2</v>
      </c>
      <c r="D88" s="72">
        <f t="shared" ref="D88:P88" si="44">E42/D$48</f>
        <v>2.7546964228753211E-2</v>
      </c>
      <c r="E88" s="72">
        <f t="shared" si="44"/>
        <v>2.9108542053660511E-2</v>
      </c>
      <c r="F88" s="72">
        <f t="shared" si="44"/>
        <v>1.4551340822642705E-2</v>
      </c>
      <c r="G88" s="72">
        <f t="shared" si="44"/>
        <v>1.0412721088090059E-2</v>
      </c>
      <c r="H88" s="72">
        <f t="shared" si="44"/>
        <v>7.3933238944988685E-3</v>
      </c>
      <c r="I88" s="72">
        <f t="shared" si="4"/>
        <v>5.7299141913262235E-2</v>
      </c>
      <c r="J88" s="72">
        <f t="shared" si="27"/>
        <v>0</v>
      </c>
      <c r="K88" s="72">
        <f t="shared" si="27"/>
        <v>6.5776080531473186E-2</v>
      </c>
      <c r="L88" s="72">
        <f t="shared" si="27"/>
        <v>5.3470247777361079E-3</v>
      </c>
      <c r="M88" s="72">
        <f t="shared" si="44"/>
        <v>5.6056384608463138E-3</v>
      </c>
      <c r="N88" s="72">
        <f t="shared" si="44"/>
        <v>2.3713600406400474E-2</v>
      </c>
      <c r="O88" s="72">
        <f t="shared" si="44"/>
        <v>4.1645549978316107E-3</v>
      </c>
      <c r="P88" s="72">
        <f t="shared" si="44"/>
        <v>3.5564971007019656E-2</v>
      </c>
    </row>
    <row r="89" spans="1:16" x14ac:dyDescent="0.25">
      <c r="A89" s="70" t="s">
        <v>299</v>
      </c>
      <c r="B89" s="72">
        <f t="shared" si="6"/>
        <v>1.0654255736174223E-3</v>
      </c>
      <c r="C89" s="72">
        <f t="shared" si="6"/>
        <v>2.6752806403384185E-3</v>
      </c>
      <c r="D89" s="72">
        <f t="shared" ref="D89:P89" si="45">E43/D$48</f>
        <v>0</v>
      </c>
      <c r="E89" s="72">
        <f t="shared" si="45"/>
        <v>0</v>
      </c>
      <c r="F89" s="72">
        <f t="shared" si="45"/>
        <v>1.6206631673788352E-3</v>
      </c>
      <c r="G89" s="72">
        <f t="shared" si="45"/>
        <v>0</v>
      </c>
      <c r="H89" s="72">
        <f t="shared" si="45"/>
        <v>0</v>
      </c>
      <c r="I89" s="72">
        <f t="shared" si="4"/>
        <v>0</v>
      </c>
      <c r="J89" s="72">
        <f t="shared" si="27"/>
        <v>2.4353261581974688E-3</v>
      </c>
      <c r="K89" s="72">
        <f t="shared" si="27"/>
        <v>6.1722993116521358E-4</v>
      </c>
      <c r="L89" s="72">
        <f t="shared" si="27"/>
        <v>3.2657014363273451E-3</v>
      </c>
      <c r="M89" s="72">
        <f t="shared" si="45"/>
        <v>0</v>
      </c>
      <c r="N89" s="72">
        <f t="shared" si="45"/>
        <v>0</v>
      </c>
      <c r="O89" s="72">
        <f t="shared" si="45"/>
        <v>1.4730196317755487E-3</v>
      </c>
      <c r="P89" s="72">
        <f t="shared" si="45"/>
        <v>0</v>
      </c>
    </row>
    <row r="92" spans="1:16" x14ac:dyDescent="0.25">
      <c r="P92" s="75"/>
    </row>
    <row r="93" spans="1:16" ht="15.75" thickBot="1" x14ac:dyDescent="0.3">
      <c r="A93" s="69" t="s">
        <v>279</v>
      </c>
      <c r="B93" s="71" t="str">
        <f>Q47</f>
        <v>IT</v>
      </c>
      <c r="C93" s="71" t="str">
        <f t="shared" ref="C93:N93" si="46">R47</f>
        <v>LI</v>
      </c>
      <c r="D93" s="71" t="str">
        <f t="shared" si="46"/>
        <v>LT</v>
      </c>
      <c r="E93" s="71" t="str">
        <f t="shared" si="46"/>
        <v>LU</v>
      </c>
      <c r="F93" s="71" t="str">
        <f t="shared" si="46"/>
        <v>LV</v>
      </c>
      <c r="G93" s="71" t="str">
        <f t="shared" si="46"/>
        <v>MT</v>
      </c>
      <c r="H93" s="71" t="str">
        <f t="shared" si="46"/>
        <v>NL</v>
      </c>
      <c r="I93" s="71" t="str">
        <f t="shared" si="46"/>
        <v>NO</v>
      </c>
      <c r="J93" s="71" t="str">
        <f t="shared" si="46"/>
        <v>PT</v>
      </c>
      <c r="K93" s="71" t="str">
        <f t="shared" si="46"/>
        <v>RO</v>
      </c>
      <c r="L93" s="71" t="str">
        <f t="shared" si="46"/>
        <v>SE</v>
      </c>
      <c r="M93" s="71" t="str">
        <f t="shared" si="46"/>
        <v>SI</v>
      </c>
      <c r="N93" s="71" t="str">
        <f t="shared" si="46"/>
        <v>SK</v>
      </c>
      <c r="O93" s="71" t="str">
        <f>B4</f>
        <v>UK</v>
      </c>
      <c r="P93" s="76"/>
    </row>
    <row r="94" spans="1:16" x14ac:dyDescent="0.25">
      <c r="A94" s="70" t="s">
        <v>278</v>
      </c>
      <c r="B94" s="72">
        <f>R5/Q$48</f>
        <v>3.6412839424644995E-2</v>
      </c>
      <c r="C94" s="72">
        <f t="shared" ref="C94:N109" si="47">S5/R$48</f>
        <v>0.21268633658245195</v>
      </c>
      <c r="D94" s="72">
        <f t="shared" si="47"/>
        <v>2.8245193867693856E-2</v>
      </c>
      <c r="E94" s="72">
        <f t="shared" si="47"/>
        <v>0.14974638051695077</v>
      </c>
      <c r="F94" s="72">
        <f t="shared" si="47"/>
        <v>2.8051612195756144E-2</v>
      </c>
      <c r="G94" s="72">
        <f t="shared" si="47"/>
        <v>2.3511765447968916E-2</v>
      </c>
      <c r="H94" s="72">
        <f t="shared" si="47"/>
        <v>9.6020694454145156E-2</v>
      </c>
      <c r="I94" s="72">
        <f t="shared" si="47"/>
        <v>9.381658983049744E-2</v>
      </c>
      <c r="J94" s="72">
        <f t="shared" si="47"/>
        <v>2.3399474259582567E-2</v>
      </c>
      <c r="K94" s="72">
        <f t="shared" si="47"/>
        <v>2.5785185257817811E-2</v>
      </c>
      <c r="L94" s="72">
        <f t="shared" si="47"/>
        <v>0.10256216294854767</v>
      </c>
      <c r="M94" s="72">
        <f t="shared" si="47"/>
        <v>5.6913502796339846E-2</v>
      </c>
      <c r="N94" s="74">
        <f t="shared" si="47"/>
        <v>3.594889674821046E-2</v>
      </c>
      <c r="O94" s="78">
        <f>B5/AD$48</f>
        <v>3.3972222679791608E-2</v>
      </c>
      <c r="P94" s="77"/>
    </row>
    <row r="95" spans="1:16" x14ac:dyDescent="0.25">
      <c r="A95" s="70" t="s">
        <v>280</v>
      </c>
      <c r="B95" s="72">
        <f t="shared" ref="B95:B132" si="48">R6/Q$48</f>
        <v>7.1166434382191309E-4</v>
      </c>
      <c r="C95" s="72">
        <f t="shared" si="47"/>
        <v>0</v>
      </c>
      <c r="D95" s="72">
        <f t="shared" si="47"/>
        <v>5.4990712039630998E-4</v>
      </c>
      <c r="E95" s="72">
        <f t="shared" si="47"/>
        <v>7.9838607235459293E-5</v>
      </c>
      <c r="F95" s="72">
        <f t="shared" si="47"/>
        <v>0</v>
      </c>
      <c r="G95" s="72">
        <f t="shared" si="47"/>
        <v>1.6864986863994332E-5</v>
      </c>
      <c r="H95" s="72">
        <f t="shared" si="47"/>
        <v>1.431376431210814E-4</v>
      </c>
      <c r="I95" s="72">
        <f t="shared" si="47"/>
        <v>1.0753923421821313E-3</v>
      </c>
      <c r="J95" s="72">
        <f t="shared" si="47"/>
        <v>1.0675884435198759E-4</v>
      </c>
      <c r="K95" s="72">
        <f t="shared" si="47"/>
        <v>0</v>
      </c>
      <c r="L95" s="72">
        <f t="shared" si="47"/>
        <v>3.8955989241347814E-3</v>
      </c>
      <c r="M95" s="72">
        <f t="shared" si="47"/>
        <v>1.1838367917112636E-4</v>
      </c>
      <c r="N95" s="74">
        <f t="shared" si="47"/>
        <v>1.1726234860241307E-3</v>
      </c>
      <c r="O95" s="78">
        <f t="shared" ref="O95:O132" si="49">B6/AD$48</f>
        <v>6.0733449086295061E-4</v>
      </c>
      <c r="P95" s="77"/>
    </row>
    <row r="96" spans="1:16" x14ac:dyDescent="0.25">
      <c r="A96" s="70" t="s">
        <v>281</v>
      </c>
      <c r="B96" s="72">
        <f t="shared" si="48"/>
        <v>4.2314136098514261E-3</v>
      </c>
      <c r="C96" s="72">
        <f t="shared" si="47"/>
        <v>3.8651058521054658E-3</v>
      </c>
      <c r="D96" s="72">
        <f t="shared" si="47"/>
        <v>2.5169988083679112E-4</v>
      </c>
      <c r="E96" s="72">
        <f t="shared" si="47"/>
        <v>1.2256331352285136E-2</v>
      </c>
      <c r="F96" s="72">
        <f t="shared" si="47"/>
        <v>2.3115513636306102E-3</v>
      </c>
      <c r="G96" s="72">
        <f t="shared" si="47"/>
        <v>4.2271604042679566E-3</v>
      </c>
      <c r="H96" s="72">
        <f t="shared" si="47"/>
        <v>4.5478904092565147E-3</v>
      </c>
      <c r="I96" s="72">
        <f t="shared" si="47"/>
        <v>3.0580842764628253E-3</v>
      </c>
      <c r="J96" s="72">
        <f t="shared" si="47"/>
        <v>1.6895842468853135E-2</v>
      </c>
      <c r="K96" s="72">
        <f t="shared" si="47"/>
        <v>7.3374800181255607E-4</v>
      </c>
      <c r="L96" s="72">
        <f t="shared" si="47"/>
        <v>5.6438378600671742E-3</v>
      </c>
      <c r="M96" s="72">
        <f t="shared" si="47"/>
        <v>6.4636098560768088E-3</v>
      </c>
      <c r="N96" s="74">
        <f t="shared" si="47"/>
        <v>3.8231657255086309E-3</v>
      </c>
      <c r="O96" s="78">
        <f t="shared" si="49"/>
        <v>1.241794341985703E-2</v>
      </c>
      <c r="P96" s="77"/>
    </row>
    <row r="97" spans="1:16" x14ac:dyDescent="0.25">
      <c r="A97" s="70" t="s">
        <v>282</v>
      </c>
      <c r="B97" s="72">
        <f t="shared" si="48"/>
        <v>3.8553431770285244E-2</v>
      </c>
      <c r="C97" s="72">
        <f t="shared" si="47"/>
        <v>5.9184604063094649E-2</v>
      </c>
      <c r="D97" s="72">
        <f t="shared" si="47"/>
        <v>2.9188082926121734E-3</v>
      </c>
      <c r="E97" s="72">
        <f t="shared" si="47"/>
        <v>5.4834856026120551E-2</v>
      </c>
      <c r="F97" s="72">
        <f t="shared" si="47"/>
        <v>1.202009100875533E-2</v>
      </c>
      <c r="G97" s="72">
        <f t="shared" si="47"/>
        <v>3.4219526317687043E-2</v>
      </c>
      <c r="H97" s="72">
        <f t="shared" si="47"/>
        <v>3.943624149415597E-2</v>
      </c>
      <c r="I97" s="72">
        <f t="shared" si="47"/>
        <v>3.2528862703658935E-2</v>
      </c>
      <c r="J97" s="72">
        <f t="shared" si="47"/>
        <v>6.4577055862965999E-2</v>
      </c>
      <c r="K97" s="72">
        <f t="shared" si="47"/>
        <v>2.6262251167053934E-3</v>
      </c>
      <c r="L97" s="72">
        <f t="shared" si="47"/>
        <v>6.3282981366728414E-2</v>
      </c>
      <c r="M97" s="72">
        <f t="shared" si="47"/>
        <v>8.9813332327032452E-2</v>
      </c>
      <c r="N97" s="74">
        <f t="shared" si="47"/>
        <v>3.1128817955069707E-2</v>
      </c>
      <c r="O97" s="78">
        <f t="shared" si="49"/>
        <v>6.3775170559213723E-2</v>
      </c>
      <c r="P97" s="77"/>
    </row>
    <row r="98" spans="1:16" x14ac:dyDescent="0.25">
      <c r="A98" s="70" t="s">
        <v>283</v>
      </c>
      <c r="B98" s="72">
        <f t="shared" si="48"/>
        <v>2.4831578156289918E-2</v>
      </c>
      <c r="C98" s="72">
        <f t="shared" si="47"/>
        <v>1.2238749330380288E-2</v>
      </c>
      <c r="D98" s="72">
        <f t="shared" si="47"/>
        <v>1.2107055584832166E-2</v>
      </c>
      <c r="E98" s="72">
        <f t="shared" si="47"/>
        <v>2.2363095066954823E-2</v>
      </c>
      <c r="F98" s="72">
        <f t="shared" si="47"/>
        <v>2.0244727017715198E-2</v>
      </c>
      <c r="G98" s="72">
        <f t="shared" si="47"/>
        <v>1.5395469561357088E-2</v>
      </c>
      <c r="H98" s="72">
        <f t="shared" si="47"/>
        <v>1.1151774192015521E-2</v>
      </c>
      <c r="I98" s="72">
        <f t="shared" si="47"/>
        <v>4.4198740268458873E-2</v>
      </c>
      <c r="J98" s="72">
        <f t="shared" si="47"/>
        <v>4.3008254391359975E-2</v>
      </c>
      <c r="K98" s="72">
        <f t="shared" si="47"/>
        <v>8.6877218129422559E-3</v>
      </c>
      <c r="L98" s="72">
        <f t="shared" si="47"/>
        <v>6.7003909072267916E-3</v>
      </c>
      <c r="M98" s="72">
        <f t="shared" si="47"/>
        <v>2.9006726466681843E-2</v>
      </c>
      <c r="N98" s="74">
        <f t="shared" si="47"/>
        <v>2.7741021064111419E-2</v>
      </c>
      <c r="O98" s="78">
        <f t="shared" si="49"/>
        <v>3.4071975251571074E-2</v>
      </c>
      <c r="P98" s="77"/>
    </row>
    <row r="99" spans="1:16" x14ac:dyDescent="0.25">
      <c r="A99" s="70" t="s">
        <v>284</v>
      </c>
      <c r="B99" s="72">
        <f t="shared" si="48"/>
        <v>1.3023424680938152E-3</v>
      </c>
      <c r="C99" s="72">
        <f t="shared" si="47"/>
        <v>2.3659469474382753E-3</v>
      </c>
      <c r="D99" s="72">
        <f t="shared" si="47"/>
        <v>0</v>
      </c>
      <c r="E99" s="72">
        <f t="shared" si="47"/>
        <v>2.9955097692421651E-3</v>
      </c>
      <c r="F99" s="72">
        <f t="shared" si="47"/>
        <v>0</v>
      </c>
      <c r="G99" s="72">
        <f t="shared" si="47"/>
        <v>1.0326545528516829E-3</v>
      </c>
      <c r="H99" s="72">
        <f t="shared" si="47"/>
        <v>1.1391041946647918E-3</v>
      </c>
      <c r="I99" s="72">
        <f t="shared" si="47"/>
        <v>1.2025910648669688E-3</v>
      </c>
      <c r="J99" s="72">
        <f t="shared" si="47"/>
        <v>1.7900728744857889E-3</v>
      </c>
      <c r="K99" s="72">
        <f t="shared" si="47"/>
        <v>0</v>
      </c>
      <c r="L99" s="72">
        <f t="shared" si="47"/>
        <v>2.6250754169029406E-4</v>
      </c>
      <c r="M99" s="72">
        <f t="shared" si="47"/>
        <v>8.4572550549344341E-4</v>
      </c>
      <c r="N99" s="74">
        <f t="shared" si="47"/>
        <v>0</v>
      </c>
      <c r="O99" s="78">
        <f t="shared" si="49"/>
        <v>1.2313347968309921E-2</v>
      </c>
      <c r="P99" s="77"/>
    </row>
    <row r="100" spans="1:16" x14ac:dyDescent="0.25">
      <c r="A100" s="70" t="s">
        <v>285</v>
      </c>
      <c r="B100" s="72">
        <f t="shared" si="48"/>
        <v>2.6749447189243509E-3</v>
      </c>
      <c r="C100" s="72">
        <f t="shared" si="47"/>
        <v>1.4175235535676543E-3</v>
      </c>
      <c r="D100" s="72">
        <f t="shared" si="47"/>
        <v>0</v>
      </c>
      <c r="E100" s="72">
        <f t="shared" si="47"/>
        <v>3.8169635666152404E-3</v>
      </c>
      <c r="F100" s="72">
        <f t="shared" si="47"/>
        <v>0</v>
      </c>
      <c r="G100" s="72">
        <f t="shared" si="47"/>
        <v>1.7441708455420441E-3</v>
      </c>
      <c r="H100" s="72">
        <f t="shared" si="47"/>
        <v>1.7026595764761945E-3</v>
      </c>
      <c r="I100" s="72">
        <f t="shared" si="47"/>
        <v>2.6256981097804166E-3</v>
      </c>
      <c r="J100" s="72">
        <f t="shared" si="47"/>
        <v>7.2639791637856476E-3</v>
      </c>
      <c r="K100" s="72">
        <f t="shared" si="47"/>
        <v>0</v>
      </c>
      <c r="L100" s="72">
        <f t="shared" si="47"/>
        <v>3.9816338945567039E-3</v>
      </c>
      <c r="M100" s="72">
        <f t="shared" si="47"/>
        <v>2.6374524930750385E-3</v>
      </c>
      <c r="N100" s="74">
        <f t="shared" si="47"/>
        <v>1.5224228556286159E-2</v>
      </c>
      <c r="O100" s="78">
        <f t="shared" si="49"/>
        <v>6.2676721847711734E-3</v>
      </c>
      <c r="P100" s="77"/>
    </row>
    <row r="101" spans="1:16" x14ac:dyDescent="0.25">
      <c r="A101" s="70" t="s">
        <v>286</v>
      </c>
      <c r="B101" s="72">
        <f t="shared" si="48"/>
        <v>3.7649388549820884E-3</v>
      </c>
      <c r="C101" s="72">
        <f t="shared" si="47"/>
        <v>4.4102088521044188E-3</v>
      </c>
      <c r="D101" s="72">
        <f t="shared" si="47"/>
        <v>1.9148573172018688E-3</v>
      </c>
      <c r="E101" s="72">
        <f t="shared" si="47"/>
        <v>8.5314266443092691E-3</v>
      </c>
      <c r="F101" s="72">
        <f t="shared" si="47"/>
        <v>3.1317626689245934E-3</v>
      </c>
      <c r="G101" s="72">
        <f t="shared" si="47"/>
        <v>7.2223023545121721E-3</v>
      </c>
      <c r="H101" s="72">
        <f t="shared" si="47"/>
        <v>5.4511819755359466E-3</v>
      </c>
      <c r="I101" s="72">
        <f t="shared" si="47"/>
        <v>5.6953451992450971E-3</v>
      </c>
      <c r="J101" s="72">
        <f t="shared" si="47"/>
        <v>1.2776726950195718E-2</v>
      </c>
      <c r="K101" s="72">
        <f t="shared" si="47"/>
        <v>2.3186034150230214E-3</v>
      </c>
      <c r="L101" s="72">
        <f t="shared" si="47"/>
        <v>1.1374543202291516E-2</v>
      </c>
      <c r="M101" s="72">
        <f t="shared" si="47"/>
        <v>1.6857780564679771E-2</v>
      </c>
      <c r="N101" s="74">
        <f t="shared" si="47"/>
        <v>1.5073867597384363E-3</v>
      </c>
      <c r="O101" s="78">
        <f t="shared" si="49"/>
        <v>1.3947010867851776E-2</v>
      </c>
      <c r="P101" s="77"/>
    </row>
    <row r="102" spans="1:16" x14ac:dyDescent="0.25">
      <c r="A102" s="70" t="s">
        <v>287</v>
      </c>
      <c r="B102" s="72">
        <f t="shared" si="48"/>
        <v>1.0860778930823897E-2</v>
      </c>
      <c r="C102" s="72">
        <f t="shared" si="47"/>
        <v>2.6286463972869434E-2</v>
      </c>
      <c r="D102" s="72">
        <f t="shared" si="47"/>
        <v>6.7790411763635752E-3</v>
      </c>
      <c r="E102" s="72">
        <f t="shared" si="47"/>
        <v>1.7866033640214961E-2</v>
      </c>
      <c r="F102" s="72">
        <f t="shared" si="47"/>
        <v>1.5783993917242098E-3</v>
      </c>
      <c r="G102" s="72">
        <f t="shared" si="47"/>
        <v>6.1154453643361625E-3</v>
      </c>
      <c r="H102" s="72">
        <f t="shared" si="47"/>
        <v>9.2815613816600948E-3</v>
      </c>
      <c r="I102" s="72">
        <f t="shared" si="47"/>
        <v>2.4328370617145687E-2</v>
      </c>
      <c r="J102" s="72">
        <f t="shared" si="47"/>
        <v>1.4230829506982626E-2</v>
      </c>
      <c r="K102" s="72">
        <f t="shared" si="47"/>
        <v>5.4087908005357588E-6</v>
      </c>
      <c r="L102" s="72">
        <f t="shared" si="47"/>
        <v>5.5233763271715589E-3</v>
      </c>
      <c r="M102" s="72">
        <f t="shared" si="47"/>
        <v>1.4554752584734321E-2</v>
      </c>
      <c r="N102" s="74">
        <f t="shared" si="47"/>
        <v>6.8366473308512045E-3</v>
      </c>
      <c r="O102" s="78">
        <f t="shared" si="49"/>
        <v>2.916958038465594E-2</v>
      </c>
      <c r="P102" s="77"/>
    </row>
    <row r="103" spans="1:16" x14ac:dyDescent="0.25">
      <c r="A103" s="70" t="s">
        <v>288</v>
      </c>
      <c r="B103" s="72">
        <f t="shared" si="48"/>
        <v>1.06774938046071E-3</v>
      </c>
      <c r="C103" s="72">
        <f t="shared" si="47"/>
        <v>6.68435745649627E-4</v>
      </c>
      <c r="D103" s="72">
        <f t="shared" si="47"/>
        <v>1.0856976772762417E-3</v>
      </c>
      <c r="E103" s="72">
        <f t="shared" si="47"/>
        <v>1.7400814367627775E-3</v>
      </c>
      <c r="F103" s="72">
        <f t="shared" si="47"/>
        <v>0</v>
      </c>
      <c r="G103" s="72">
        <f t="shared" si="47"/>
        <v>1.5292507368484698E-3</v>
      </c>
      <c r="H103" s="72">
        <f t="shared" si="47"/>
        <v>1.4562674946483577E-3</v>
      </c>
      <c r="I103" s="72">
        <f t="shared" si="47"/>
        <v>6.3866401527848588E-4</v>
      </c>
      <c r="J103" s="72">
        <f t="shared" si="47"/>
        <v>4.7640459427559199E-3</v>
      </c>
      <c r="K103" s="72">
        <f t="shared" si="47"/>
        <v>1.8244001728459874E-4</v>
      </c>
      <c r="L103" s="72">
        <f t="shared" si="47"/>
        <v>1.008414460393456E-3</v>
      </c>
      <c r="M103" s="72">
        <f t="shared" si="47"/>
        <v>2.5903137416394676E-3</v>
      </c>
      <c r="N103" s="74">
        <f t="shared" si="47"/>
        <v>5.287430713957833E-4</v>
      </c>
      <c r="O103" s="78">
        <f t="shared" si="49"/>
        <v>3.000405980618613E-3</v>
      </c>
      <c r="P103" s="77"/>
    </row>
    <row r="104" spans="1:16" x14ac:dyDescent="0.25">
      <c r="A104" s="70" t="s">
        <v>289</v>
      </c>
      <c r="B104" s="72">
        <f t="shared" si="48"/>
        <v>1.9546300843938429E-2</v>
      </c>
      <c r="C104" s="72">
        <f t="shared" si="47"/>
        <v>3.2823935030110156E-2</v>
      </c>
      <c r="D104" s="72">
        <f t="shared" si="47"/>
        <v>2.8608320563107991E-3</v>
      </c>
      <c r="E104" s="72">
        <f t="shared" si="47"/>
        <v>2.1133026587613776E-2</v>
      </c>
      <c r="F104" s="72">
        <f t="shared" si="47"/>
        <v>4.8012280037302256E-3</v>
      </c>
      <c r="G104" s="72">
        <f t="shared" si="47"/>
        <v>1.6056235235755278E-2</v>
      </c>
      <c r="H104" s="72">
        <f t="shared" si="47"/>
        <v>1.2555357836129129E-2</v>
      </c>
      <c r="I104" s="72">
        <f t="shared" si="47"/>
        <v>1.4124192802145408E-2</v>
      </c>
      <c r="J104" s="72">
        <f t="shared" si="47"/>
        <v>3.7895760790055945E-2</v>
      </c>
      <c r="K104" s="72">
        <f t="shared" si="47"/>
        <v>2.0056231272595291E-3</v>
      </c>
      <c r="L104" s="72">
        <f t="shared" si="47"/>
        <v>1.7508563881686631E-2</v>
      </c>
      <c r="M104" s="72">
        <f t="shared" si="47"/>
        <v>3.3644944708603033E-2</v>
      </c>
      <c r="N104" s="74">
        <f t="shared" si="47"/>
        <v>5.297043880996913E-3</v>
      </c>
      <c r="O104" s="78">
        <f t="shared" si="49"/>
        <v>2.9191785631938961E-2</v>
      </c>
      <c r="P104" s="77"/>
    </row>
    <row r="105" spans="1:16" x14ac:dyDescent="0.25">
      <c r="A105" s="70" t="s">
        <v>154</v>
      </c>
      <c r="B105" s="72">
        <f t="shared" si="48"/>
        <v>1.0218763857880832E-3</v>
      </c>
      <c r="C105" s="72">
        <f t="shared" si="47"/>
        <v>9.1620799303437812E-3</v>
      </c>
      <c r="D105" s="72">
        <f t="shared" si="47"/>
        <v>0</v>
      </c>
      <c r="E105" s="72">
        <f t="shared" si="47"/>
        <v>1.1484625203637079E-2</v>
      </c>
      <c r="F105" s="72">
        <f t="shared" si="47"/>
        <v>9.875952604598167E-3</v>
      </c>
      <c r="G105" s="72">
        <f t="shared" si="47"/>
        <v>5.45323709097662E-4</v>
      </c>
      <c r="H105" s="72">
        <f t="shared" si="47"/>
        <v>2.3480480890926418E-3</v>
      </c>
      <c r="I105" s="72">
        <f t="shared" si="47"/>
        <v>1.5007752492325493E-3</v>
      </c>
      <c r="J105" s="72">
        <f t="shared" si="47"/>
        <v>0</v>
      </c>
      <c r="K105" s="72">
        <f t="shared" si="47"/>
        <v>6.9340069716474243E-3</v>
      </c>
      <c r="L105" s="72">
        <f t="shared" si="47"/>
        <v>4.8033437486325716E-3</v>
      </c>
      <c r="M105" s="72">
        <f t="shared" si="47"/>
        <v>5.3143604224046345E-4</v>
      </c>
      <c r="N105" s="74">
        <f t="shared" si="47"/>
        <v>2.6243385218656681E-2</v>
      </c>
      <c r="O105" s="78">
        <f t="shared" si="49"/>
        <v>1.0929192725678679E-2</v>
      </c>
      <c r="P105" s="77"/>
    </row>
    <row r="106" spans="1:16" x14ac:dyDescent="0.25">
      <c r="A106" s="70" t="s">
        <v>155</v>
      </c>
      <c r="B106" s="72">
        <f t="shared" si="48"/>
        <v>8.1265651830957977E-2</v>
      </c>
      <c r="C106" s="72">
        <f t="shared" si="47"/>
        <v>0.30592066982320182</v>
      </c>
      <c r="D106" s="72">
        <f t="shared" si="47"/>
        <v>0.10208158321183562</v>
      </c>
      <c r="E106" s="72">
        <f t="shared" si="47"/>
        <v>0.18854601579683583</v>
      </c>
      <c r="F106" s="72">
        <f t="shared" si="47"/>
        <v>0.284005686826516</v>
      </c>
      <c r="G106" s="72">
        <f t="shared" si="47"/>
        <v>0.30389824527343834</v>
      </c>
      <c r="H106" s="72">
        <f t="shared" si="47"/>
        <v>0.27531839750673515</v>
      </c>
      <c r="I106" s="72">
        <f t="shared" si="47"/>
        <v>0.16719693708707886</v>
      </c>
      <c r="J106" s="72">
        <f t="shared" si="47"/>
        <v>0.1314524316580841</v>
      </c>
      <c r="K106" s="72">
        <f t="shared" si="47"/>
        <v>0.11816385109194477</v>
      </c>
      <c r="L106" s="72">
        <f t="shared" si="47"/>
        <v>0.21499008850102755</v>
      </c>
      <c r="M106" s="72">
        <f t="shared" si="47"/>
        <v>0.13810000674961231</v>
      </c>
      <c r="N106" s="74">
        <f t="shared" si="47"/>
        <v>0.20096708789861467</v>
      </c>
      <c r="O106" s="78">
        <f t="shared" si="49"/>
        <v>0.10427382126891811</v>
      </c>
      <c r="P106" s="77"/>
    </row>
    <row r="107" spans="1:16" x14ac:dyDescent="0.25">
      <c r="A107" s="70" t="s">
        <v>156</v>
      </c>
      <c r="B107" s="72">
        <f t="shared" si="48"/>
        <v>3.7449978022675912E-2</v>
      </c>
      <c r="C107" s="72">
        <f t="shared" si="47"/>
        <v>8.7958835706030015E-3</v>
      </c>
      <c r="D107" s="72">
        <f t="shared" si="47"/>
        <v>2.1941522659192588E-3</v>
      </c>
      <c r="E107" s="72">
        <f t="shared" si="47"/>
        <v>4.7449045791635534E-3</v>
      </c>
      <c r="F107" s="72">
        <f t="shared" si="47"/>
        <v>3.7437990565262714E-3</v>
      </c>
      <c r="G107" s="72">
        <f t="shared" si="47"/>
        <v>6.0576559230612725E-2</v>
      </c>
      <c r="H107" s="72">
        <f t="shared" si="47"/>
        <v>1.9487884902948185E-2</v>
      </c>
      <c r="I107" s="72">
        <f t="shared" si="47"/>
        <v>2.9682844238167129E-3</v>
      </c>
      <c r="J107" s="72">
        <f t="shared" si="47"/>
        <v>5.5023660107032637E-3</v>
      </c>
      <c r="K107" s="72">
        <f t="shared" si="47"/>
        <v>3.6813114841901677E-4</v>
      </c>
      <c r="L107" s="72">
        <f t="shared" si="47"/>
        <v>2.549767063413538E-2</v>
      </c>
      <c r="M107" s="72">
        <f t="shared" si="47"/>
        <v>3.4996697185971572E-2</v>
      </c>
      <c r="N107" s="74">
        <f t="shared" si="47"/>
        <v>5.3039516113664691E-3</v>
      </c>
      <c r="O107" s="78">
        <f t="shared" si="49"/>
        <v>2.9506535976676136E-2</v>
      </c>
      <c r="P107" s="77"/>
    </row>
    <row r="108" spans="1:16" x14ac:dyDescent="0.25">
      <c r="A108" s="70" t="s">
        <v>157</v>
      </c>
      <c r="B108" s="72">
        <f t="shared" si="48"/>
        <v>3.0327999343776963E-2</v>
      </c>
      <c r="C108" s="72">
        <f t="shared" si="47"/>
        <v>2.1131148823009101E-2</v>
      </c>
      <c r="D108" s="72">
        <f t="shared" si="47"/>
        <v>5.8318494609236701E-2</v>
      </c>
      <c r="E108" s="72">
        <f t="shared" si="47"/>
        <v>0.10797558041986548</v>
      </c>
      <c r="F108" s="72">
        <f t="shared" si="47"/>
        <v>1.5840016197620606E-2</v>
      </c>
      <c r="G108" s="72">
        <f t="shared" si="47"/>
        <v>2.5623324265361885E-2</v>
      </c>
      <c r="H108" s="72">
        <f t="shared" si="47"/>
        <v>5.2511101239563478E-2</v>
      </c>
      <c r="I108" s="72">
        <f t="shared" si="47"/>
        <v>0.24094711994526175</v>
      </c>
      <c r="J108" s="72">
        <f t="shared" si="47"/>
        <v>4.2637676045166537E-2</v>
      </c>
      <c r="K108" s="72">
        <f t="shared" si="47"/>
        <v>4.6060062740946431E-4</v>
      </c>
      <c r="L108" s="72">
        <f t="shared" si="47"/>
        <v>7.6712290334150862E-2</v>
      </c>
      <c r="M108" s="72">
        <f t="shared" si="47"/>
        <v>3.2357353091533987E-2</v>
      </c>
      <c r="N108" s="74">
        <f t="shared" si="47"/>
        <v>2.6930351878092965E-2</v>
      </c>
      <c r="O108" s="78">
        <f t="shared" si="49"/>
        <v>0.13477494697690642</v>
      </c>
      <c r="P108" s="77"/>
    </row>
    <row r="109" spans="1:16" x14ac:dyDescent="0.25">
      <c r="A109" s="70" t="s">
        <v>158</v>
      </c>
      <c r="B109" s="72">
        <f t="shared" si="48"/>
        <v>1.1125333214375754E-4</v>
      </c>
      <c r="C109" s="72">
        <f t="shared" si="47"/>
        <v>1.3887799715788635E-3</v>
      </c>
      <c r="D109" s="72">
        <f t="shared" si="47"/>
        <v>8.7670474990483166E-3</v>
      </c>
      <c r="E109" s="72">
        <f t="shared" si="47"/>
        <v>1.436542238653389E-3</v>
      </c>
      <c r="F109" s="72">
        <f t="shared" si="47"/>
        <v>1.3590003163137525E-3</v>
      </c>
      <c r="G109" s="72">
        <f t="shared" si="47"/>
        <v>9.0379186200535895E-4</v>
      </c>
      <c r="H109" s="72">
        <f t="shared" si="47"/>
        <v>1.6052668449303476E-3</v>
      </c>
      <c r="I109" s="72">
        <f t="shared" si="47"/>
        <v>9.0221699865314928E-4</v>
      </c>
      <c r="J109" s="72">
        <f t="shared" si="47"/>
        <v>7.3321115326273004E-3</v>
      </c>
      <c r="K109" s="72">
        <f t="shared" si="47"/>
        <v>1.6301986173613051E-3</v>
      </c>
      <c r="L109" s="72">
        <f t="shared" si="47"/>
        <v>9.3544278707669774E-4</v>
      </c>
      <c r="M109" s="72">
        <f t="shared" si="47"/>
        <v>1.5059805441929156E-3</v>
      </c>
      <c r="N109" s="74">
        <f t="shared" si="47"/>
        <v>5.1561238302773186E-3</v>
      </c>
      <c r="O109" s="78">
        <f t="shared" si="49"/>
        <v>2.9397696931711564E-3</v>
      </c>
      <c r="P109" s="77"/>
    </row>
    <row r="110" spans="1:16" x14ac:dyDescent="0.25">
      <c r="A110" s="70" t="s">
        <v>159</v>
      </c>
      <c r="B110" s="72">
        <f t="shared" si="48"/>
        <v>1.0295070975074722E-3</v>
      </c>
      <c r="C110" s="72">
        <f t="shared" ref="C110:C132" si="50">S21/R$48</f>
        <v>4.5026424434874172E-3</v>
      </c>
      <c r="D110" s="72">
        <f t="shared" ref="D110:D132" si="51">T21/S$48</f>
        <v>6.0526779364327522E-2</v>
      </c>
      <c r="E110" s="72">
        <f t="shared" ref="E110:E132" si="52">U21/T$48</f>
        <v>9.8852947024992456E-3</v>
      </c>
      <c r="F110" s="72">
        <f t="shared" ref="F110:F132" si="53">V21/U$48</f>
        <v>0</v>
      </c>
      <c r="G110" s="72">
        <f t="shared" ref="G110:G132" si="54">W21/V$48</f>
        <v>1.9233284055591462E-2</v>
      </c>
      <c r="H110" s="72">
        <f t="shared" ref="H110:H132" si="55">X21/W$48</f>
        <v>3.2127796186507576E-3</v>
      </c>
      <c r="I110" s="72">
        <f t="shared" ref="I110:I132" si="56">Y21/X$48</f>
        <v>3.6758289550572275E-2</v>
      </c>
      <c r="J110" s="72">
        <f t="shared" ref="J110:J132" si="57">Z21/Y$48</f>
        <v>1.9794918082078183E-3</v>
      </c>
      <c r="K110" s="72">
        <f t="shared" ref="K110:K132" si="58">AA21/Z$48</f>
        <v>3.6123939516757562E-3</v>
      </c>
      <c r="L110" s="72">
        <f t="shared" ref="L110:L132" si="59">AB21/AA$48</f>
        <v>6.4460044968091892E-2</v>
      </c>
      <c r="M110" s="72">
        <f t="shared" ref="M110:M132" si="60">AC21/AB$48</f>
        <v>1.6524652137182992E-3</v>
      </c>
      <c r="N110" s="74">
        <f t="shared" ref="N110:N132" si="61">AD21/AC$48</f>
        <v>1.3578943407199077E-3</v>
      </c>
      <c r="O110" s="78">
        <f t="shared" si="49"/>
        <v>7.387921663524236E-3</v>
      </c>
      <c r="P110" s="77"/>
    </row>
    <row r="111" spans="1:16" x14ac:dyDescent="0.25">
      <c r="A111" s="70" t="s">
        <v>160</v>
      </c>
      <c r="B111" s="72">
        <f t="shared" si="48"/>
        <v>2.2780691744006647E-2</v>
      </c>
      <c r="C111" s="72">
        <f t="shared" si="50"/>
        <v>-1.0606521418813537E-2</v>
      </c>
      <c r="D111" s="72">
        <f t="shared" si="51"/>
        <v>5.0990597758750729E-3</v>
      </c>
      <c r="E111" s="72">
        <f t="shared" si="52"/>
        <v>1.9452048341153785E-2</v>
      </c>
      <c r="F111" s="72">
        <f t="shared" si="53"/>
        <v>9.6593135177981074E-3</v>
      </c>
      <c r="G111" s="72">
        <f t="shared" si="54"/>
        <v>4.6113248059447545E-3</v>
      </c>
      <c r="H111" s="72">
        <f t="shared" si="55"/>
        <v>1.5188323618180457E-2</v>
      </c>
      <c r="I111" s="72">
        <f t="shared" si="56"/>
        <v>1.4794410724965582E-2</v>
      </c>
      <c r="J111" s="72">
        <f t="shared" si="57"/>
        <v>5.5353134482874515E-3</v>
      </c>
      <c r="K111" s="72">
        <f t="shared" si="58"/>
        <v>8.3524445549558405E-3</v>
      </c>
      <c r="L111" s="72">
        <f t="shared" si="59"/>
        <v>9.2138502091867573E-3</v>
      </c>
      <c r="M111" s="72">
        <f t="shared" si="60"/>
        <v>1.6679963742860935E-2</v>
      </c>
      <c r="N111" s="74">
        <f t="shared" si="61"/>
        <v>1.5791509795522268E-2</v>
      </c>
      <c r="O111" s="78">
        <f t="shared" si="49"/>
        <v>4.8118667334658562E-2</v>
      </c>
      <c r="P111" s="77"/>
    </row>
    <row r="112" spans="1:16" x14ac:dyDescent="0.25">
      <c r="A112" s="70" t="s">
        <v>161</v>
      </c>
      <c r="B112" s="72">
        <f t="shared" si="48"/>
        <v>5.4583818056668468E-2</v>
      </c>
      <c r="C112" s="72">
        <f t="shared" si="50"/>
        <v>6.6693305653449855E-3</v>
      </c>
      <c r="D112" s="72">
        <f t="shared" si="51"/>
        <v>9.836728961955081E-3</v>
      </c>
      <c r="E112" s="72">
        <f t="shared" si="52"/>
        <v>9.5824381722178584E-3</v>
      </c>
      <c r="F112" s="72">
        <f t="shared" si="53"/>
        <v>1.5335988252014119E-4</v>
      </c>
      <c r="G112" s="72">
        <f t="shared" si="54"/>
        <v>1.8973805813838226E-2</v>
      </c>
      <c r="H112" s="72">
        <f t="shared" si="55"/>
        <v>3.997332576058571E-2</v>
      </c>
      <c r="I112" s="72">
        <f t="shared" si="56"/>
        <v>1.0890112306991903E-2</v>
      </c>
      <c r="J112" s="72">
        <f t="shared" si="57"/>
        <v>1.282505543977221E-2</v>
      </c>
      <c r="K112" s="72">
        <f t="shared" si="58"/>
        <v>5.1809546318614931E-2</v>
      </c>
      <c r="L112" s="72">
        <f t="shared" si="59"/>
        <v>2.7584029557189849E-2</v>
      </c>
      <c r="M112" s="72">
        <f t="shared" si="60"/>
        <v>9.1158372897357492E-3</v>
      </c>
      <c r="N112" s="74">
        <f t="shared" si="61"/>
        <v>9.7152367729070998E-3</v>
      </c>
      <c r="O112" s="78">
        <f t="shared" si="49"/>
        <v>1.7841913157260598E-2</v>
      </c>
      <c r="P112" s="77"/>
    </row>
    <row r="113" spans="1:16" x14ac:dyDescent="0.25">
      <c r="A113" s="70" t="s">
        <v>162</v>
      </c>
      <c r="B113" s="72">
        <f t="shared" si="48"/>
        <v>8.2845211912109546E-3</v>
      </c>
      <c r="C113" s="72">
        <f t="shared" si="50"/>
        <v>9.6152521324483903E-2</v>
      </c>
      <c r="D113" s="72">
        <f t="shared" si="51"/>
        <v>3.8701198782913484E-5</v>
      </c>
      <c r="E113" s="72">
        <f t="shared" si="52"/>
        <v>1.2635772725894877E-2</v>
      </c>
      <c r="F113" s="72">
        <f t="shared" si="53"/>
        <v>5.8617867850073598E-4</v>
      </c>
      <c r="G113" s="72">
        <f t="shared" si="54"/>
        <v>2.6957502203134643E-3</v>
      </c>
      <c r="H113" s="72">
        <f t="shared" si="55"/>
        <v>2.5642575584044641E-3</v>
      </c>
      <c r="I113" s="72">
        <f t="shared" si="56"/>
        <v>2.6890392805580419E-3</v>
      </c>
      <c r="J113" s="72">
        <f t="shared" si="57"/>
        <v>3.488090284893176E-3</v>
      </c>
      <c r="K113" s="72">
        <f t="shared" si="58"/>
        <v>4.5939428382867969E-3</v>
      </c>
      <c r="L113" s="72">
        <f t="shared" si="59"/>
        <v>1.4157775473173357E-2</v>
      </c>
      <c r="M113" s="72">
        <f t="shared" si="60"/>
        <v>7.9380603384464121E-2</v>
      </c>
      <c r="N113" s="74">
        <f t="shared" si="61"/>
        <v>2.1936362322504715E-2</v>
      </c>
      <c r="O113" s="78">
        <f t="shared" si="49"/>
        <v>9.3359148991374232E-3</v>
      </c>
      <c r="P113" s="77"/>
    </row>
    <row r="114" spans="1:16" x14ac:dyDescent="0.25">
      <c r="A114" s="70" t="s">
        <v>163</v>
      </c>
      <c r="B114" s="72">
        <f t="shared" si="48"/>
        <v>1.4143229894253524E-3</v>
      </c>
      <c r="C114" s="72">
        <f t="shared" si="50"/>
        <v>3.5650377745334892E-4</v>
      </c>
      <c r="D114" s="72">
        <f t="shared" si="51"/>
        <v>0</v>
      </c>
      <c r="E114" s="72">
        <f t="shared" si="52"/>
        <v>2.9644213805849015E-2</v>
      </c>
      <c r="F114" s="72">
        <f t="shared" si="53"/>
        <v>0</v>
      </c>
      <c r="G114" s="72">
        <f t="shared" si="54"/>
        <v>3.5625663694796635E-3</v>
      </c>
      <c r="H114" s="72">
        <f t="shared" si="55"/>
        <v>2.1227426779894877E-4</v>
      </c>
      <c r="I114" s="72">
        <f t="shared" si="56"/>
        <v>7.3845239918739899E-5</v>
      </c>
      <c r="J114" s="72">
        <f t="shared" si="57"/>
        <v>6.1419438156085982E-4</v>
      </c>
      <c r="K114" s="72">
        <f t="shared" si="58"/>
        <v>0</v>
      </c>
      <c r="L114" s="72">
        <f t="shared" si="59"/>
        <v>8.9941626963797026E-4</v>
      </c>
      <c r="M114" s="72">
        <f t="shared" si="60"/>
        <v>2.7243215905557921E-2</v>
      </c>
      <c r="N114" s="74">
        <f t="shared" si="61"/>
        <v>3.9713865439468402E-3</v>
      </c>
      <c r="O114" s="78">
        <f t="shared" si="49"/>
        <v>5.2649707142322683E-4</v>
      </c>
      <c r="P114" s="77"/>
    </row>
    <row r="115" spans="1:16" x14ac:dyDescent="0.25">
      <c r="A115" s="70" t="s">
        <v>164</v>
      </c>
      <c r="B115" s="72">
        <f t="shared" si="48"/>
        <v>2.4132202393723658E-7</v>
      </c>
      <c r="C115" s="72">
        <f t="shared" si="50"/>
        <v>0</v>
      </c>
      <c r="D115" s="72">
        <f t="shared" si="51"/>
        <v>0</v>
      </c>
      <c r="E115" s="72">
        <f t="shared" si="52"/>
        <v>3.699816406408312E-5</v>
      </c>
      <c r="F115" s="72">
        <f t="shared" si="53"/>
        <v>0</v>
      </c>
      <c r="G115" s="72">
        <f t="shared" si="54"/>
        <v>5.459662226271494E-6</v>
      </c>
      <c r="H115" s="72">
        <f t="shared" si="55"/>
        <v>0</v>
      </c>
      <c r="I115" s="72">
        <f t="shared" si="56"/>
        <v>1.9720802910179071E-4</v>
      </c>
      <c r="J115" s="72">
        <f t="shared" si="57"/>
        <v>2.7333459802367592E-5</v>
      </c>
      <c r="K115" s="72">
        <f t="shared" si="58"/>
        <v>0</v>
      </c>
      <c r="L115" s="72">
        <f t="shared" si="59"/>
        <v>0</v>
      </c>
      <c r="M115" s="72">
        <f t="shared" si="60"/>
        <v>4.495200506891131E-3</v>
      </c>
      <c r="N115" s="74">
        <f t="shared" si="61"/>
        <v>1.7829465907750872E-3</v>
      </c>
      <c r="O115" s="78">
        <f t="shared" si="49"/>
        <v>1.13946793468155E-3</v>
      </c>
      <c r="P115" s="77"/>
    </row>
    <row r="116" spans="1:16" x14ac:dyDescent="0.25">
      <c r="A116" s="70" t="s">
        <v>165</v>
      </c>
      <c r="B116" s="72">
        <f t="shared" si="48"/>
        <v>8.0949618762687925E-5</v>
      </c>
      <c r="C116" s="72">
        <f t="shared" si="50"/>
        <v>8.6858347675862466E-5</v>
      </c>
      <c r="D116" s="72">
        <f t="shared" si="51"/>
        <v>0</v>
      </c>
      <c r="E116" s="72">
        <f t="shared" si="52"/>
        <v>2.0799795425647193E-4</v>
      </c>
      <c r="F116" s="72">
        <f t="shared" si="53"/>
        <v>0</v>
      </c>
      <c r="G116" s="72">
        <f t="shared" si="54"/>
        <v>2.7052830238406231E-4</v>
      </c>
      <c r="H116" s="72">
        <f t="shared" si="55"/>
        <v>6.6964876102849392E-4</v>
      </c>
      <c r="I116" s="72">
        <f t="shared" si="56"/>
        <v>1.5535792008312824E-3</v>
      </c>
      <c r="J116" s="72">
        <f t="shared" si="57"/>
        <v>1.4441213784266191E-4</v>
      </c>
      <c r="K116" s="72">
        <f t="shared" si="58"/>
        <v>9.3301624576960036E-5</v>
      </c>
      <c r="L116" s="72">
        <f t="shared" si="59"/>
        <v>5.3623670490997148E-4</v>
      </c>
      <c r="M116" s="72">
        <f t="shared" si="60"/>
        <v>3.0692059628383629E-4</v>
      </c>
      <c r="N116" s="74">
        <f t="shared" si="61"/>
        <v>6.7106516975685577E-6</v>
      </c>
      <c r="O116" s="78">
        <f t="shared" si="49"/>
        <v>3.2515714555535712E-4</v>
      </c>
      <c r="P116" s="77"/>
    </row>
    <row r="117" spans="1:16" x14ac:dyDescent="0.25">
      <c r="A117" s="70" t="s">
        <v>166</v>
      </c>
      <c r="B117" s="72">
        <f t="shared" si="48"/>
        <v>5.6855268128515619E-3</v>
      </c>
      <c r="C117" s="72">
        <f t="shared" si="50"/>
        <v>7.6516369932578404E-3</v>
      </c>
      <c r="D117" s="72">
        <f t="shared" si="51"/>
        <v>0</v>
      </c>
      <c r="E117" s="72">
        <f t="shared" si="52"/>
        <v>7.2035242496429862E-3</v>
      </c>
      <c r="F117" s="72">
        <f t="shared" si="53"/>
        <v>5.1389630782558021E-5</v>
      </c>
      <c r="G117" s="72">
        <f t="shared" si="54"/>
        <v>2.3032539080867893E-3</v>
      </c>
      <c r="H117" s="72">
        <f t="shared" si="55"/>
        <v>1.6703213729840742E-3</v>
      </c>
      <c r="I117" s="72">
        <f t="shared" si="56"/>
        <v>4.1078843814619098E-3</v>
      </c>
      <c r="J117" s="72">
        <f t="shared" si="57"/>
        <v>1.0123548163946791E-2</v>
      </c>
      <c r="K117" s="72">
        <f t="shared" si="58"/>
        <v>1.9665525996500607E-4</v>
      </c>
      <c r="L117" s="72">
        <f t="shared" si="59"/>
        <v>9.6145326959140281E-3</v>
      </c>
      <c r="M117" s="72">
        <f t="shared" si="60"/>
        <v>5.6983956176761153E-3</v>
      </c>
      <c r="N117" s="74">
        <f t="shared" si="61"/>
        <v>1.0994770746231142E-2</v>
      </c>
      <c r="O117" s="78">
        <f t="shared" si="49"/>
        <v>3.8103483446636304E-3</v>
      </c>
      <c r="P117" s="77"/>
    </row>
    <row r="118" spans="1:16" x14ac:dyDescent="0.25">
      <c r="A118" s="70" t="s">
        <v>167</v>
      </c>
      <c r="B118" s="72">
        <f t="shared" si="48"/>
        <v>7.022597670981354E-3</v>
      </c>
      <c r="C118" s="72">
        <f t="shared" si="50"/>
        <v>1.0591107738529318E-2</v>
      </c>
      <c r="D118" s="72">
        <f t="shared" si="51"/>
        <v>3.5134898041722719E-4</v>
      </c>
      <c r="E118" s="72">
        <f t="shared" si="52"/>
        <v>2.7680887517629083E-2</v>
      </c>
      <c r="F118" s="72">
        <f t="shared" si="53"/>
        <v>0</v>
      </c>
      <c r="G118" s="72">
        <f t="shared" si="54"/>
        <v>1.5520696218759586E-3</v>
      </c>
      <c r="H118" s="72">
        <f t="shared" si="55"/>
        <v>5.7799353992916682E-3</v>
      </c>
      <c r="I118" s="72">
        <f t="shared" si="56"/>
        <v>1.7347338638729779E-3</v>
      </c>
      <c r="J118" s="72">
        <f t="shared" si="57"/>
        <v>2.9304335902950282E-3</v>
      </c>
      <c r="K118" s="72">
        <f t="shared" si="58"/>
        <v>2.5687746263573677E-4</v>
      </c>
      <c r="L118" s="72">
        <f t="shared" si="59"/>
        <v>1.5221928925496281E-2</v>
      </c>
      <c r="M118" s="72">
        <f t="shared" si="60"/>
        <v>3.7053152486549406E-3</v>
      </c>
      <c r="N118" s="74">
        <f t="shared" si="61"/>
        <v>3.1257028335841824E-4</v>
      </c>
      <c r="O118" s="78">
        <f t="shared" si="49"/>
        <v>1.0240067330633226E-2</v>
      </c>
      <c r="P118" s="77"/>
    </row>
    <row r="119" spans="1:16" x14ac:dyDescent="0.25">
      <c r="A119" s="70" t="s">
        <v>168</v>
      </c>
      <c r="B119" s="72">
        <f t="shared" si="48"/>
        <v>2.7240177731097711E-2</v>
      </c>
      <c r="C119" s="72">
        <f t="shared" si="50"/>
        <v>0</v>
      </c>
      <c r="D119" s="72">
        <f t="shared" si="51"/>
        <v>0</v>
      </c>
      <c r="E119" s="72">
        <f t="shared" si="52"/>
        <v>9.1343452640012124E-5</v>
      </c>
      <c r="F119" s="72">
        <f t="shared" si="53"/>
        <v>0</v>
      </c>
      <c r="G119" s="72">
        <f t="shared" si="54"/>
        <v>0</v>
      </c>
      <c r="H119" s="72">
        <f t="shared" si="55"/>
        <v>1.5812701902951861E-4</v>
      </c>
      <c r="I119" s="72">
        <f t="shared" si="56"/>
        <v>1.1556780509239E-4</v>
      </c>
      <c r="J119" s="72">
        <f t="shared" si="57"/>
        <v>4.5643237067275787E-5</v>
      </c>
      <c r="K119" s="72">
        <f t="shared" si="58"/>
        <v>0</v>
      </c>
      <c r="L119" s="72">
        <f t="shared" si="59"/>
        <v>3.1046992205751507E-5</v>
      </c>
      <c r="M119" s="72">
        <f t="shared" si="60"/>
        <v>2.6457270537932431E-4</v>
      </c>
      <c r="N119" s="74">
        <f t="shared" si="61"/>
        <v>0</v>
      </c>
      <c r="O119" s="78">
        <f t="shared" si="49"/>
        <v>1.1396908150297516E-4</v>
      </c>
      <c r="P119" s="77"/>
    </row>
    <row r="120" spans="1:16" x14ac:dyDescent="0.25">
      <c r="A120" s="70" t="s">
        <v>169</v>
      </c>
      <c r="B120" s="72">
        <f t="shared" si="48"/>
        <v>1.4405407095428936E-4</v>
      </c>
      <c r="C120" s="72">
        <f t="shared" si="50"/>
        <v>9.0752347907787473E-5</v>
      </c>
      <c r="D120" s="72">
        <f t="shared" si="51"/>
        <v>0</v>
      </c>
      <c r="E120" s="72">
        <f t="shared" si="52"/>
        <v>1.4037822649383872E-4</v>
      </c>
      <c r="F120" s="72">
        <f t="shared" si="53"/>
        <v>1.1148402550427608E-2</v>
      </c>
      <c r="G120" s="72">
        <f t="shared" si="54"/>
        <v>1.6679419080587013E-4</v>
      </c>
      <c r="H120" s="72">
        <f t="shared" si="55"/>
        <v>2.09989607521714E-4</v>
      </c>
      <c r="I120" s="72">
        <f t="shared" si="56"/>
        <v>6.6102671960840186E-5</v>
      </c>
      <c r="J120" s="72">
        <f t="shared" si="57"/>
        <v>1.9051550963413398E-4</v>
      </c>
      <c r="K120" s="72">
        <f t="shared" si="58"/>
        <v>2.9651831341681802E-3</v>
      </c>
      <c r="L120" s="72">
        <f t="shared" si="59"/>
        <v>1.0865661468100786E-2</v>
      </c>
      <c r="M120" s="72">
        <f t="shared" si="60"/>
        <v>1.3667882402173764E-4</v>
      </c>
      <c r="N120" s="74">
        <f t="shared" si="61"/>
        <v>2.7500241927144897E-6</v>
      </c>
      <c r="O120" s="78">
        <f t="shared" si="49"/>
        <v>2.6898171961942335E-4</v>
      </c>
      <c r="P120" s="77"/>
    </row>
    <row r="121" spans="1:16" x14ac:dyDescent="0.25">
      <c r="A121" s="70" t="s">
        <v>170</v>
      </c>
      <c r="B121" s="72">
        <f t="shared" si="48"/>
        <v>4.8121331331764897E-5</v>
      </c>
      <c r="C121" s="72">
        <f t="shared" si="50"/>
        <v>5.5630798202309907E-5</v>
      </c>
      <c r="D121" s="72">
        <f t="shared" si="51"/>
        <v>0</v>
      </c>
      <c r="E121" s="72">
        <f t="shared" si="52"/>
        <v>1.3989236878595809E-4</v>
      </c>
      <c r="F121" s="72">
        <f t="shared" si="53"/>
        <v>0</v>
      </c>
      <c r="G121" s="72">
        <f t="shared" si="54"/>
        <v>9.0041005987008104E-5</v>
      </c>
      <c r="H121" s="72">
        <f t="shared" si="55"/>
        <v>1.8756392905156758E-4</v>
      </c>
      <c r="I121" s="72">
        <f t="shared" si="56"/>
        <v>5.6155625752624865E-4</v>
      </c>
      <c r="J121" s="72">
        <f t="shared" si="57"/>
        <v>5.7317350380334291E-5</v>
      </c>
      <c r="K121" s="72">
        <f t="shared" si="58"/>
        <v>8.990423121413303E-5</v>
      </c>
      <c r="L121" s="72">
        <f t="shared" si="59"/>
        <v>1.306669906213472E-3</v>
      </c>
      <c r="M121" s="72">
        <f t="shared" si="60"/>
        <v>1.0753826879492287E-4</v>
      </c>
      <c r="N121" s="74">
        <f t="shared" si="61"/>
        <v>1.515034709707448E-5</v>
      </c>
      <c r="O121" s="78">
        <f t="shared" si="49"/>
        <v>2.0671182173684309E-4</v>
      </c>
      <c r="P121" s="77"/>
    </row>
    <row r="122" spans="1:16" x14ac:dyDescent="0.25">
      <c r="A122" s="70" t="s">
        <v>171</v>
      </c>
      <c r="B122" s="72">
        <f t="shared" si="48"/>
        <v>5.1837569973656059E-2</v>
      </c>
      <c r="C122" s="72">
        <f t="shared" si="50"/>
        <v>1.0669139952022674E-2</v>
      </c>
      <c r="D122" s="72">
        <f t="shared" si="51"/>
        <v>5.2911433551218398E-2</v>
      </c>
      <c r="E122" s="72">
        <f t="shared" si="52"/>
        <v>2.7167911076593495E-2</v>
      </c>
      <c r="F122" s="72">
        <f t="shared" si="53"/>
        <v>2.4851665262232866E-2</v>
      </c>
      <c r="G122" s="72">
        <f t="shared" si="54"/>
        <v>0.13080723231439681</v>
      </c>
      <c r="H122" s="72">
        <f t="shared" si="55"/>
        <v>2.8776588112392212E-2</v>
      </c>
      <c r="I122" s="72">
        <f t="shared" si="56"/>
        <v>2.7546304799796813E-2</v>
      </c>
      <c r="J122" s="72">
        <f t="shared" si="57"/>
        <v>2.0634620678841972E-2</v>
      </c>
      <c r="K122" s="72">
        <f t="shared" si="58"/>
        <v>1.1095772163949311E-2</v>
      </c>
      <c r="L122" s="72">
        <f t="shared" si="59"/>
        <v>0.10503321022310973</v>
      </c>
      <c r="M122" s="72">
        <f t="shared" si="60"/>
        <v>3.2585462929992579E-2</v>
      </c>
      <c r="N122" s="74">
        <f t="shared" si="61"/>
        <v>5.5337777338032378E-2</v>
      </c>
      <c r="O122" s="78">
        <f t="shared" si="49"/>
        <v>6.007660625983411E-2</v>
      </c>
      <c r="P122" s="77"/>
    </row>
    <row r="123" spans="1:16" x14ac:dyDescent="0.25">
      <c r="A123" s="70" t="s">
        <v>290</v>
      </c>
      <c r="B123" s="72">
        <f t="shared" si="48"/>
        <v>1.6126749285543852E-2</v>
      </c>
      <c r="C123" s="72">
        <f t="shared" si="50"/>
        <v>5.9492519622240036E-3</v>
      </c>
      <c r="D123" s="72">
        <f t="shared" si="51"/>
        <v>7.6550361938227708E-4</v>
      </c>
      <c r="E123" s="72">
        <f t="shared" si="52"/>
        <v>1.6638623664715104E-2</v>
      </c>
      <c r="F123" s="72">
        <f t="shared" si="53"/>
        <v>2.0824747756698686E-3</v>
      </c>
      <c r="G123" s="72">
        <f t="shared" si="54"/>
        <v>1.0590725138823465E-2</v>
      </c>
      <c r="H123" s="72">
        <f t="shared" si="55"/>
        <v>4.7756349980844623E-3</v>
      </c>
      <c r="I123" s="72">
        <f t="shared" si="56"/>
        <v>0.12357203868719745</v>
      </c>
      <c r="J123" s="72">
        <f t="shared" si="57"/>
        <v>5.3014506533763842E-2</v>
      </c>
      <c r="K123" s="72">
        <f t="shared" si="58"/>
        <v>1.4545807450673555E-3</v>
      </c>
      <c r="L123" s="72">
        <f t="shared" si="59"/>
        <v>4.7337359805346632E-2</v>
      </c>
      <c r="M123" s="72">
        <f t="shared" si="60"/>
        <v>1.5957295515077324E-2</v>
      </c>
      <c r="N123" s="74">
        <f t="shared" si="61"/>
        <v>1.9582811851694887E-2</v>
      </c>
      <c r="O123" s="78">
        <f t="shared" si="49"/>
        <v>4.0083753263607011E-2</v>
      </c>
      <c r="P123" s="77"/>
    </row>
    <row r="124" spans="1:16" x14ac:dyDescent="0.25">
      <c r="A124" s="70" t="s">
        <v>291</v>
      </c>
      <c r="B124" s="72">
        <f t="shared" si="48"/>
        <v>1.769403856963257E-3</v>
      </c>
      <c r="C124" s="72">
        <f t="shared" si="50"/>
        <v>3.9703292104551523E-3</v>
      </c>
      <c r="D124" s="72">
        <f t="shared" si="51"/>
        <v>0</v>
      </c>
      <c r="E124" s="72">
        <f t="shared" si="52"/>
        <v>6.3861653506837304E-3</v>
      </c>
      <c r="F124" s="72">
        <f t="shared" si="53"/>
        <v>0</v>
      </c>
      <c r="G124" s="72">
        <f t="shared" si="54"/>
        <v>2.0556430955561084E-3</v>
      </c>
      <c r="H124" s="72">
        <f t="shared" si="55"/>
        <v>3.6491508622452872E-3</v>
      </c>
      <c r="I124" s="72">
        <f t="shared" si="56"/>
        <v>3.9422811858044913E-3</v>
      </c>
      <c r="J124" s="72">
        <f t="shared" si="57"/>
        <v>1.6639877545857606E-3</v>
      </c>
      <c r="K124" s="72">
        <f t="shared" si="58"/>
        <v>0</v>
      </c>
      <c r="L124" s="72">
        <f t="shared" si="59"/>
        <v>5.8816687798156301E-3</v>
      </c>
      <c r="M124" s="72">
        <f t="shared" si="60"/>
        <v>3.684090972858065E-3</v>
      </c>
      <c r="N124" s="74">
        <f t="shared" si="61"/>
        <v>3.4935440876554366E-3</v>
      </c>
      <c r="O124" s="78">
        <f t="shared" si="49"/>
        <v>5.700884762836163E-3</v>
      </c>
      <c r="P124" s="77"/>
    </row>
    <row r="125" spans="1:16" x14ac:dyDescent="0.25">
      <c r="A125" s="70" t="s">
        <v>292</v>
      </c>
      <c r="B125" s="72">
        <f t="shared" si="48"/>
        <v>8.4155515365393334E-4</v>
      </c>
      <c r="C125" s="72">
        <f t="shared" si="50"/>
        <v>1.9514918319508747E-4</v>
      </c>
      <c r="D125" s="72">
        <f t="shared" si="51"/>
        <v>0</v>
      </c>
      <c r="E125" s="72">
        <f t="shared" si="52"/>
        <v>2.9646188822599153E-3</v>
      </c>
      <c r="F125" s="72">
        <f t="shared" si="53"/>
        <v>0</v>
      </c>
      <c r="G125" s="72">
        <f t="shared" si="54"/>
        <v>1.4608513872184953E-3</v>
      </c>
      <c r="H125" s="72">
        <f t="shared" si="55"/>
        <v>8.9352036769816594E-4</v>
      </c>
      <c r="I125" s="72">
        <f t="shared" si="56"/>
        <v>3.1742958929639126E-3</v>
      </c>
      <c r="J125" s="72">
        <f t="shared" si="57"/>
        <v>5.6119104243409698E-4</v>
      </c>
      <c r="K125" s="72">
        <f t="shared" si="58"/>
        <v>2.2370286632952627E-3</v>
      </c>
      <c r="L125" s="72">
        <f t="shared" si="59"/>
        <v>3.6715883631067339E-3</v>
      </c>
      <c r="M125" s="72">
        <f t="shared" si="60"/>
        <v>1.6115888894848308E-3</v>
      </c>
      <c r="N125" s="74">
        <f t="shared" si="61"/>
        <v>6.2004975719535428E-4</v>
      </c>
      <c r="O125" s="78">
        <f t="shared" si="49"/>
        <v>3.8336629446639641E-3</v>
      </c>
      <c r="P125" s="77"/>
    </row>
    <row r="126" spans="1:16" x14ac:dyDescent="0.25">
      <c r="A126" s="70" t="s">
        <v>293</v>
      </c>
      <c r="B126" s="72">
        <f t="shared" si="48"/>
        <v>0.50235576452047925</v>
      </c>
      <c r="C126" s="72">
        <f t="shared" si="50"/>
        <v>0.16117368812085137</v>
      </c>
      <c r="D126" s="72">
        <f t="shared" si="51"/>
        <v>0.63608822844085855</v>
      </c>
      <c r="E126" s="72">
        <f t="shared" si="52"/>
        <v>0.20142368517908046</v>
      </c>
      <c r="F126" s="72">
        <f t="shared" si="53"/>
        <v>0.55230364098859808</v>
      </c>
      <c r="G126" s="72">
        <f t="shared" si="54"/>
        <v>0.26024521712057225</v>
      </c>
      <c r="H126" s="72">
        <f t="shared" si="55"/>
        <v>0.3208456857902468</v>
      </c>
      <c r="I126" s="72">
        <f t="shared" si="56"/>
        <v>0.1135519208342422</v>
      </c>
      <c r="J126" s="72">
        <f t="shared" si="57"/>
        <v>0.46387569676461021</v>
      </c>
      <c r="K126" s="72">
        <f t="shared" si="58"/>
        <v>0.71911842988202601</v>
      </c>
      <c r="L126" s="72">
        <f t="shared" si="59"/>
        <v>0.11882616397666569</v>
      </c>
      <c r="M126" s="72">
        <f t="shared" si="60"/>
        <v>0.33263228435328257</v>
      </c>
      <c r="N126" s="74">
        <f t="shared" si="61"/>
        <v>0.44597395559249164</v>
      </c>
      <c r="O126" s="78">
        <f t="shared" si="49"/>
        <v>0.15562453579678723</v>
      </c>
      <c r="P126" s="77"/>
    </row>
    <row r="127" spans="1:16" x14ac:dyDescent="0.25">
      <c r="A127" s="70" t="s">
        <v>294</v>
      </c>
      <c r="B127" s="72">
        <f t="shared" si="48"/>
        <v>2.4010789194113036E-6</v>
      </c>
      <c r="C127" s="72">
        <f t="shared" si="50"/>
        <v>0</v>
      </c>
      <c r="D127" s="72">
        <f t="shared" si="51"/>
        <v>0</v>
      </c>
      <c r="E127" s="72">
        <f t="shared" si="52"/>
        <v>1.1411997495330817E-4</v>
      </c>
      <c r="F127" s="72">
        <f t="shared" si="53"/>
        <v>0</v>
      </c>
      <c r="G127" s="72">
        <f t="shared" si="54"/>
        <v>1.4824639885688376E-4</v>
      </c>
      <c r="H127" s="72">
        <f t="shared" si="55"/>
        <v>5.2900631871953434E-5</v>
      </c>
      <c r="I127" s="72">
        <f t="shared" si="56"/>
        <v>6.279241518443912E-5</v>
      </c>
      <c r="J127" s="72">
        <f t="shared" si="57"/>
        <v>1.5708490288799302E-5</v>
      </c>
      <c r="K127" s="72">
        <f t="shared" si="58"/>
        <v>0</v>
      </c>
      <c r="L127" s="72">
        <f t="shared" si="59"/>
        <v>1.490005539656135E-4</v>
      </c>
      <c r="M127" s="72">
        <f t="shared" si="60"/>
        <v>3.180995591888917E-5</v>
      </c>
      <c r="N127" s="74">
        <f t="shared" si="61"/>
        <v>0</v>
      </c>
      <c r="O127" s="78">
        <f t="shared" si="49"/>
        <v>5.2302916305454073E-3</v>
      </c>
      <c r="P127" s="77"/>
    </row>
    <row r="128" spans="1:16" x14ac:dyDescent="0.25">
      <c r="A128" s="70" t="s">
        <v>295</v>
      </c>
      <c r="B128" s="72">
        <f t="shared" si="48"/>
        <v>8.4390879310861035E-4</v>
      </c>
      <c r="C128" s="72">
        <f t="shared" si="50"/>
        <v>2.9677815427071146E-5</v>
      </c>
      <c r="D128" s="72">
        <f t="shared" si="51"/>
        <v>0</v>
      </c>
      <c r="E128" s="72">
        <f t="shared" si="52"/>
        <v>9.0269058022979666E-4</v>
      </c>
      <c r="F128" s="72">
        <f t="shared" si="53"/>
        <v>0</v>
      </c>
      <c r="G128" s="72">
        <f t="shared" si="54"/>
        <v>3.8764889529646006E-4</v>
      </c>
      <c r="H128" s="72">
        <f t="shared" si="55"/>
        <v>1.4716363158858725E-3</v>
      </c>
      <c r="I128" s="72">
        <f t="shared" si="56"/>
        <v>8.3045960122012585E-4</v>
      </c>
      <c r="J128" s="72">
        <f t="shared" si="57"/>
        <v>7.3573712442184915E-3</v>
      </c>
      <c r="K128" s="72">
        <f t="shared" si="58"/>
        <v>1.3667764388411799E-4</v>
      </c>
      <c r="L128" s="72">
        <f t="shared" si="59"/>
        <v>1.0004976747552449E-3</v>
      </c>
      <c r="M128" s="72">
        <f t="shared" si="60"/>
        <v>1.9914274776845113E-3</v>
      </c>
      <c r="N128" s="74">
        <f t="shared" si="61"/>
        <v>0</v>
      </c>
      <c r="O128" s="78">
        <f t="shared" si="49"/>
        <v>8.8918746720244284E-3</v>
      </c>
      <c r="P128" s="77"/>
    </row>
    <row r="129" spans="1:16" x14ac:dyDescent="0.25">
      <c r="A129" s="70" t="s">
        <v>296</v>
      </c>
      <c r="B129" s="72">
        <f t="shared" si="48"/>
        <v>4.4352621902066729E-4</v>
      </c>
      <c r="C129" s="72">
        <f t="shared" si="50"/>
        <v>0</v>
      </c>
      <c r="D129" s="72">
        <f t="shared" si="51"/>
        <v>3.7241190154698687E-4</v>
      </c>
      <c r="E129" s="72">
        <f t="shared" si="52"/>
        <v>1.5456715920563087E-4</v>
      </c>
      <c r="F129" s="72">
        <f t="shared" si="53"/>
        <v>0</v>
      </c>
      <c r="G129" s="72">
        <f t="shared" si="54"/>
        <v>2.477085702263237E-4</v>
      </c>
      <c r="H129" s="72">
        <f t="shared" si="55"/>
        <v>1.8601402175347145E-4</v>
      </c>
      <c r="I129" s="72">
        <f t="shared" si="56"/>
        <v>5.388351828773014E-4</v>
      </c>
      <c r="J129" s="72">
        <f t="shared" si="57"/>
        <v>1.0518192601386119E-3</v>
      </c>
      <c r="K129" s="72">
        <f t="shared" si="58"/>
        <v>0</v>
      </c>
      <c r="L129" s="72">
        <f t="shared" si="59"/>
        <v>1.382901815917227E-3</v>
      </c>
      <c r="M129" s="72">
        <f t="shared" si="60"/>
        <v>5.5344714113306237E-4</v>
      </c>
      <c r="N129" s="74">
        <f t="shared" si="61"/>
        <v>4.4297041996451829E-4</v>
      </c>
      <c r="O129" s="78">
        <f t="shared" si="49"/>
        <v>1.0368758454415744E-3</v>
      </c>
      <c r="P129" s="77"/>
    </row>
    <row r="130" spans="1:16" x14ac:dyDescent="0.25">
      <c r="A130" s="70" t="s">
        <v>297</v>
      </c>
      <c r="B130" s="72">
        <f t="shared" si="48"/>
        <v>1.6097703630307261E-4</v>
      </c>
      <c r="C130" s="72">
        <f t="shared" si="50"/>
        <v>0</v>
      </c>
      <c r="D130" s="72">
        <f t="shared" si="51"/>
        <v>4.7146231939985649E-3</v>
      </c>
      <c r="E130" s="72">
        <f t="shared" si="52"/>
        <v>4.4037597878954183E-3</v>
      </c>
      <c r="F130" s="72">
        <f t="shared" si="53"/>
        <v>0</v>
      </c>
      <c r="G130" s="72">
        <f t="shared" si="54"/>
        <v>3.2180184580745137E-3</v>
      </c>
      <c r="H130" s="72">
        <f t="shared" si="55"/>
        <v>1.806584690759052E-4</v>
      </c>
      <c r="I130" s="72">
        <f t="shared" si="56"/>
        <v>4.3973493896354239E-4</v>
      </c>
      <c r="J130" s="72">
        <f t="shared" si="57"/>
        <v>2.5282723511621331E-5</v>
      </c>
      <c r="K130" s="72">
        <f t="shared" si="58"/>
        <v>1.9285718553967516E-5</v>
      </c>
      <c r="L130" s="72">
        <f t="shared" si="59"/>
        <v>1.048945892044105E-2</v>
      </c>
      <c r="M130" s="72">
        <f t="shared" si="60"/>
        <v>3.4550336917880703E-4</v>
      </c>
      <c r="N130" s="74">
        <f t="shared" si="61"/>
        <v>0</v>
      </c>
      <c r="O130" s="78">
        <f t="shared" si="49"/>
        <v>5.5711311232169861E-3</v>
      </c>
      <c r="P130" s="77"/>
    </row>
    <row r="131" spans="1:16" x14ac:dyDescent="0.25">
      <c r="A131" s="70" t="s">
        <v>298</v>
      </c>
      <c r="B131" s="72">
        <f t="shared" si="48"/>
        <v>2.4555504641510279E-3</v>
      </c>
      <c r="C131" s="72">
        <f t="shared" si="50"/>
        <v>9.0120681655810706E-5</v>
      </c>
      <c r="D131" s="72">
        <f t="shared" si="51"/>
        <v>1.2208104520737731E-3</v>
      </c>
      <c r="E131" s="72">
        <f t="shared" si="52"/>
        <v>6.3137176268637319E-3</v>
      </c>
      <c r="F131" s="72">
        <f t="shared" si="53"/>
        <v>1.2199748061659032E-2</v>
      </c>
      <c r="G131" s="72">
        <f t="shared" si="54"/>
        <v>3.4650069407698207E-2</v>
      </c>
      <c r="H131" s="72">
        <f t="shared" si="55"/>
        <v>3.3757542057262668E-2</v>
      </c>
      <c r="I131" s="72">
        <f t="shared" si="56"/>
        <v>1.545547037246014E-2</v>
      </c>
      <c r="J131" s="72">
        <f t="shared" si="57"/>
        <v>2.0508039395974453E-4</v>
      </c>
      <c r="K131" s="72">
        <f t="shared" si="58"/>
        <v>2.4066231810702839E-2</v>
      </c>
      <c r="L131" s="72">
        <f t="shared" si="59"/>
        <v>7.436335456058556E-3</v>
      </c>
      <c r="M131" s="72">
        <f t="shared" si="60"/>
        <v>2.6732367027168909E-4</v>
      </c>
      <c r="N131" s="74">
        <f t="shared" si="61"/>
        <v>1.4852127518811997E-2</v>
      </c>
      <c r="O131" s="78">
        <f t="shared" si="49"/>
        <v>8.3025034948439227E-2</v>
      </c>
      <c r="P131" s="77"/>
    </row>
    <row r="132" spans="1:16" x14ac:dyDescent="0.25">
      <c r="A132" s="70" t="s">
        <v>299</v>
      </c>
      <c r="B132" s="72">
        <f t="shared" si="48"/>
        <v>7.1332256391893516E-4</v>
      </c>
      <c r="C132" s="72">
        <f t="shared" si="50"/>
        <v>2.6308108130850177E-5</v>
      </c>
      <c r="D132" s="72">
        <f t="shared" si="51"/>
        <v>0</v>
      </c>
      <c r="E132" s="72">
        <f t="shared" si="52"/>
        <v>7.2781395839317054E-3</v>
      </c>
      <c r="F132" s="72">
        <f t="shared" si="53"/>
        <v>0</v>
      </c>
      <c r="G132" s="72">
        <f t="shared" si="54"/>
        <v>1.0567110824033041E-4</v>
      </c>
      <c r="H132" s="72">
        <f t="shared" si="55"/>
        <v>1.4275522258772935E-3</v>
      </c>
      <c r="I132" s="72">
        <f t="shared" si="56"/>
        <v>5.3567184267011797E-4</v>
      </c>
      <c r="J132" s="72">
        <f t="shared" si="57"/>
        <v>0</v>
      </c>
      <c r="K132" s="72">
        <f t="shared" si="58"/>
        <v>0</v>
      </c>
      <c r="L132" s="72">
        <f t="shared" si="59"/>
        <v>2.1777394118008381E-4</v>
      </c>
      <c r="M132" s="72">
        <f t="shared" si="60"/>
        <v>6.1506008400017071E-4</v>
      </c>
      <c r="N132" s="74">
        <f t="shared" si="61"/>
        <v>0</v>
      </c>
      <c r="O132" s="78">
        <f t="shared" si="49"/>
        <v>1.0451015187413541E-2</v>
      </c>
      <c r="P132" s="77"/>
    </row>
    <row r="133" spans="1:16" x14ac:dyDescent="0.25">
      <c r="P133" s="75"/>
    </row>
    <row r="134" spans="1:16" x14ac:dyDescent="0.25">
      <c r="P134" s="75"/>
    </row>
  </sheetData>
  <mergeCells count="4">
    <mergeCell ref="A1:AD1"/>
    <mergeCell ref="A3:A4"/>
    <mergeCell ref="B3:AD3"/>
    <mergeCell ref="A45:AD45"/>
  </mergeCells>
  <conditionalFormatting sqref="B51:P8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{6AFD0241-1661-45FB-986F-A005758D4F3E}</x14:id>
        </ext>
      </extLst>
    </cfRule>
  </conditionalFormatting>
  <conditionalFormatting sqref="B94:O13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{C0B3C5E2-CCB1-4DA8-A3D9-5D6A2DAABD69}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FD0241-1661-45FB-986F-A005758D4F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B51:P89</xm:sqref>
        </x14:conditionalFormatting>
        <x14:conditionalFormatting xmlns:xm="http://schemas.microsoft.com/office/excel/2006/main">
          <x14:cfRule type="dataBar" id="{C0B3C5E2-CCB1-4DA8-A3D9-5D6A2DAABD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B94:O132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4"/>
  <sheetViews>
    <sheetView workbookViewId="0">
      <selection activeCell="P51" sqref="P51:P81"/>
    </sheetView>
  </sheetViews>
  <sheetFormatPr defaultRowHeight="15" x14ac:dyDescent="0.25"/>
  <cols>
    <col min="13" max="13" width="16.85546875" customWidth="1"/>
    <col min="14" max="14" width="19.85546875" customWidth="1"/>
    <col min="15" max="15" width="22.7109375" customWidth="1"/>
    <col min="16" max="16" width="14.85546875" customWidth="1"/>
    <col min="17" max="17" width="18.5703125" customWidth="1"/>
    <col min="18" max="18" width="15" customWidth="1"/>
    <col min="19" max="19" width="14" customWidth="1"/>
    <col min="23" max="23" width="13.85546875" customWidth="1"/>
    <col min="28" max="28" width="13.85546875" customWidth="1"/>
    <col min="29" max="29" width="10.42578125" customWidth="1"/>
    <col min="30" max="30" width="13.85546875" customWidth="1"/>
  </cols>
  <sheetData>
    <row r="1" spans="1:19" ht="16.7" customHeight="1" x14ac:dyDescent="0.25">
      <c r="M1" s="145" t="s">
        <v>0</v>
      </c>
      <c r="N1" s="145"/>
      <c r="O1" s="145"/>
      <c r="P1" s="145"/>
      <c r="Q1" s="145"/>
      <c r="R1" s="145"/>
      <c r="S1" s="145"/>
    </row>
    <row r="2" spans="1:19" x14ac:dyDescent="0.25">
      <c r="A2" s="35" t="s">
        <v>188</v>
      </c>
    </row>
    <row r="3" spans="1:19" x14ac:dyDescent="0.25">
      <c r="M3" s="143"/>
      <c r="N3" s="149" t="s">
        <v>1</v>
      </c>
      <c r="O3" s="150"/>
      <c r="P3" s="150"/>
      <c r="Q3" s="150"/>
      <c r="R3" s="150"/>
      <c r="S3" s="150"/>
    </row>
    <row r="4" spans="1:19" x14ac:dyDescent="0.25">
      <c r="M4" s="143"/>
      <c r="N4" s="4" t="s">
        <v>2</v>
      </c>
      <c r="O4" s="4" t="s">
        <v>3</v>
      </c>
      <c r="P4" s="4" t="s">
        <v>4</v>
      </c>
      <c r="Q4" s="4" t="s">
        <v>5</v>
      </c>
      <c r="R4" s="4" t="s">
        <v>6</v>
      </c>
      <c r="S4" s="4" t="s">
        <v>7</v>
      </c>
    </row>
    <row r="5" spans="1:19" x14ac:dyDescent="0.25">
      <c r="M5" s="3" t="s">
        <v>17</v>
      </c>
      <c r="N5" s="36">
        <v>0.42</v>
      </c>
      <c r="O5" s="36">
        <v>0.19</v>
      </c>
      <c r="P5" s="36">
        <v>0.21</v>
      </c>
      <c r="Q5" s="36">
        <v>0.5</v>
      </c>
      <c r="R5" s="36">
        <v>0.14000000000000001</v>
      </c>
      <c r="S5" s="36">
        <v>0.19</v>
      </c>
    </row>
    <row r="6" spans="1:19" x14ac:dyDescent="0.25">
      <c r="M6" s="3" t="s">
        <v>18</v>
      </c>
      <c r="N6" s="36">
        <v>0.36</v>
      </c>
      <c r="O6" s="36">
        <v>0.18</v>
      </c>
      <c r="P6" s="36">
        <v>0.27</v>
      </c>
      <c r="Q6" s="36">
        <v>0.43</v>
      </c>
      <c r="R6" s="36">
        <v>0.14000000000000001</v>
      </c>
      <c r="S6" s="36">
        <v>0.26</v>
      </c>
    </row>
    <row r="7" spans="1:19" x14ac:dyDescent="0.25">
      <c r="M7" s="3" t="s">
        <v>19</v>
      </c>
      <c r="N7" s="36">
        <v>0.57999999999999996</v>
      </c>
      <c r="O7" s="36">
        <v>0.11</v>
      </c>
      <c r="P7" s="36">
        <v>0.21</v>
      </c>
      <c r="Q7" s="36">
        <v>0.61</v>
      </c>
      <c r="R7" s="36">
        <v>0.22</v>
      </c>
      <c r="S7" s="36">
        <v>0.17</v>
      </c>
    </row>
    <row r="8" spans="1:19" x14ac:dyDescent="0.25">
      <c r="M8" s="3" t="s">
        <v>20</v>
      </c>
      <c r="N8" s="36">
        <v>0.26</v>
      </c>
      <c r="O8" s="36">
        <v>0.13</v>
      </c>
      <c r="P8" s="36">
        <v>0.24</v>
      </c>
      <c r="Q8" s="36">
        <v>0.67</v>
      </c>
      <c r="R8" s="36">
        <v>0.17</v>
      </c>
      <c r="S8" s="36">
        <v>0.16</v>
      </c>
    </row>
    <row r="9" spans="1:19" x14ac:dyDescent="0.25">
      <c r="M9" s="3" t="s">
        <v>21</v>
      </c>
      <c r="N9" s="36">
        <v>0.56000000000000005</v>
      </c>
      <c r="O9" s="36">
        <v>0.17</v>
      </c>
      <c r="P9" s="36">
        <v>0.2</v>
      </c>
      <c r="Q9" s="36">
        <v>0.45</v>
      </c>
      <c r="R9" s="36">
        <v>0.25</v>
      </c>
      <c r="S9" s="36">
        <v>0.24</v>
      </c>
    </row>
    <row r="10" spans="1:19" x14ac:dyDescent="0.25">
      <c r="M10" s="3" t="s">
        <v>22</v>
      </c>
      <c r="N10" s="36">
        <v>0.25</v>
      </c>
      <c r="O10" s="36">
        <v>0.1</v>
      </c>
      <c r="P10" s="36">
        <v>0.14000000000000001</v>
      </c>
      <c r="Q10" s="36">
        <v>0.25</v>
      </c>
      <c r="R10" s="36">
        <v>7.0000000000000007E-2</v>
      </c>
      <c r="S10" s="36">
        <v>0.14000000000000001</v>
      </c>
    </row>
    <row r="11" spans="1:19" x14ac:dyDescent="0.25">
      <c r="M11" s="3" t="s">
        <v>23</v>
      </c>
      <c r="N11" s="36">
        <v>0.61</v>
      </c>
      <c r="O11" s="36">
        <v>0.12</v>
      </c>
      <c r="P11" s="36">
        <v>0.14000000000000001</v>
      </c>
      <c r="Q11" s="36">
        <v>0.43</v>
      </c>
      <c r="R11" s="36">
        <v>0.13</v>
      </c>
      <c r="S11" s="36">
        <v>0.23</v>
      </c>
    </row>
    <row r="12" spans="1:19" x14ac:dyDescent="0.25">
      <c r="M12" s="3" t="s">
        <v>24</v>
      </c>
      <c r="N12" s="36">
        <v>0.78</v>
      </c>
      <c r="O12" s="36">
        <v>0.17</v>
      </c>
      <c r="P12" s="36">
        <v>0.05</v>
      </c>
      <c r="Q12" s="36">
        <v>1</v>
      </c>
      <c r="R12" s="36">
        <v>0</v>
      </c>
      <c r="S12" s="36">
        <v>0</v>
      </c>
    </row>
    <row r="13" spans="1:19" x14ac:dyDescent="0.25">
      <c r="M13" s="3" t="s">
        <v>25</v>
      </c>
      <c r="N13" s="36">
        <v>0.31</v>
      </c>
      <c r="O13" s="36">
        <v>0.11</v>
      </c>
      <c r="P13" s="36">
        <v>0.18</v>
      </c>
      <c r="Q13" s="36">
        <v>0.44</v>
      </c>
      <c r="R13" s="36">
        <v>0.09</v>
      </c>
      <c r="S13" s="36">
        <v>0.14000000000000001</v>
      </c>
    </row>
    <row r="14" spans="1:19" x14ac:dyDescent="0.25">
      <c r="M14" s="3" t="s">
        <v>26</v>
      </c>
      <c r="N14" s="36">
        <v>0.59</v>
      </c>
      <c r="O14" s="36">
        <v>0.12</v>
      </c>
      <c r="P14" s="36">
        <v>0.1</v>
      </c>
      <c r="Q14" s="36">
        <v>0.73</v>
      </c>
      <c r="R14" s="36">
        <v>0.15</v>
      </c>
      <c r="S14" s="36">
        <v>0.12</v>
      </c>
    </row>
    <row r="15" spans="1:19" x14ac:dyDescent="0.25">
      <c r="M15" s="3" t="s">
        <v>27</v>
      </c>
      <c r="N15" s="36">
        <v>0.14000000000000001</v>
      </c>
      <c r="O15" s="36">
        <v>7.0000000000000007E-2</v>
      </c>
      <c r="P15" s="36">
        <v>0.12</v>
      </c>
      <c r="Q15" s="36">
        <v>0.34</v>
      </c>
      <c r="R15" s="36">
        <v>0.13</v>
      </c>
      <c r="S15" s="36">
        <v>0.2</v>
      </c>
    </row>
    <row r="16" spans="1:19" x14ac:dyDescent="0.25">
      <c r="M16" s="3" t="s">
        <v>28</v>
      </c>
      <c r="N16" s="36">
        <v>0.28999999999999998</v>
      </c>
      <c r="O16" s="36">
        <v>0.14000000000000001</v>
      </c>
      <c r="P16" s="36">
        <v>0.27</v>
      </c>
      <c r="Q16" s="36">
        <v>0.64</v>
      </c>
      <c r="R16" s="36">
        <v>0.19</v>
      </c>
      <c r="S16" s="36">
        <v>0.14000000000000001</v>
      </c>
    </row>
    <row r="17" spans="13:19" x14ac:dyDescent="0.25">
      <c r="M17" s="3" t="s">
        <v>29</v>
      </c>
      <c r="N17" s="36">
        <v>0.57999999999999996</v>
      </c>
      <c r="O17" s="36">
        <v>0.16</v>
      </c>
      <c r="P17" s="36">
        <v>0.22</v>
      </c>
      <c r="Q17" s="36">
        <v>0.45</v>
      </c>
      <c r="R17" s="36">
        <v>0.19</v>
      </c>
      <c r="S17" s="36">
        <v>0.32</v>
      </c>
    </row>
    <row r="18" spans="13:19" x14ac:dyDescent="0.25">
      <c r="M18" s="3" t="s">
        <v>30</v>
      </c>
      <c r="N18" s="36">
        <v>0.53</v>
      </c>
      <c r="O18" s="36">
        <v>0.18</v>
      </c>
      <c r="P18" s="36">
        <v>0.21</v>
      </c>
      <c r="Q18" s="36">
        <v>0.45</v>
      </c>
      <c r="R18" s="36">
        <v>0.18</v>
      </c>
      <c r="S18" s="36">
        <v>0.24</v>
      </c>
    </row>
    <row r="19" spans="13:19" x14ac:dyDescent="0.25">
      <c r="M19" s="3" t="s">
        <v>31</v>
      </c>
      <c r="N19" s="36">
        <v>0.45</v>
      </c>
      <c r="O19" s="36">
        <v>0.11</v>
      </c>
      <c r="P19" s="36">
        <v>0.16</v>
      </c>
      <c r="Q19" s="36">
        <v>0.4</v>
      </c>
      <c r="R19" s="36">
        <v>0.13</v>
      </c>
      <c r="S19" s="36">
        <v>0.17</v>
      </c>
    </row>
    <row r="20" spans="13:19" x14ac:dyDescent="0.25">
      <c r="M20" s="3" t="s">
        <v>32</v>
      </c>
      <c r="N20" s="36">
        <v>0.86</v>
      </c>
      <c r="O20" s="36">
        <v>0.14000000000000001</v>
      </c>
      <c r="P20" s="36">
        <v>0</v>
      </c>
      <c r="Q20" s="36">
        <v>0.89</v>
      </c>
      <c r="R20" s="36">
        <v>0.11</v>
      </c>
      <c r="S20" s="36">
        <v>0</v>
      </c>
    </row>
    <row r="21" spans="13:19" x14ac:dyDescent="0.25">
      <c r="M21" s="3" t="s">
        <v>33</v>
      </c>
      <c r="N21" s="36">
        <v>0.46</v>
      </c>
      <c r="O21" s="36">
        <v>0.1</v>
      </c>
      <c r="P21" s="36">
        <v>0.18</v>
      </c>
      <c r="Q21" s="36">
        <v>0.38</v>
      </c>
      <c r="R21" s="36">
        <v>0.1</v>
      </c>
      <c r="S21" s="36">
        <v>0.19</v>
      </c>
    </row>
    <row r="22" spans="13:19" x14ac:dyDescent="0.25">
      <c r="M22" s="3" t="s">
        <v>34</v>
      </c>
      <c r="N22" s="36">
        <v>0.86</v>
      </c>
      <c r="O22" s="36">
        <v>7.0000000000000007E-2</v>
      </c>
      <c r="P22" s="36">
        <v>7.0000000000000007E-2</v>
      </c>
      <c r="Q22" s="36">
        <v>0.47</v>
      </c>
      <c r="R22" s="36">
        <v>0.15</v>
      </c>
      <c r="S22" s="36">
        <v>0.25</v>
      </c>
    </row>
    <row r="23" spans="13:19" x14ac:dyDescent="0.25">
      <c r="M23" s="3" t="s">
        <v>35</v>
      </c>
      <c r="N23" s="36">
        <v>0.93</v>
      </c>
      <c r="O23" s="36">
        <v>7.0000000000000007E-2</v>
      </c>
      <c r="P23" s="36">
        <v>0</v>
      </c>
      <c r="Q23" s="36">
        <v>0.87</v>
      </c>
      <c r="R23" s="36">
        <v>0.13</v>
      </c>
      <c r="S23" s="36">
        <v>0</v>
      </c>
    </row>
    <row r="24" spans="13:19" x14ac:dyDescent="0.25">
      <c r="M24" s="3" t="s">
        <v>36</v>
      </c>
      <c r="N24" s="36">
        <v>0.5</v>
      </c>
      <c r="O24" s="36">
        <v>7.0000000000000007E-2</v>
      </c>
      <c r="P24" s="36">
        <v>0.1</v>
      </c>
      <c r="Q24" s="36">
        <v>0.37</v>
      </c>
      <c r="R24" s="36">
        <v>0.13</v>
      </c>
      <c r="S24" s="36">
        <v>0.28000000000000003</v>
      </c>
    </row>
    <row r="25" spans="13:19" x14ac:dyDescent="0.25">
      <c r="M25" s="3" t="s">
        <v>37</v>
      </c>
      <c r="N25" s="36">
        <v>0.95</v>
      </c>
      <c r="O25" s="36">
        <v>0.05</v>
      </c>
      <c r="P25" s="36">
        <v>0</v>
      </c>
      <c r="Q25" s="36">
        <v>1</v>
      </c>
      <c r="R25" s="36">
        <v>0</v>
      </c>
      <c r="S25" s="36">
        <v>0</v>
      </c>
    </row>
    <row r="26" spans="13:19" x14ac:dyDescent="0.25">
      <c r="M26" s="3" t="s">
        <v>38</v>
      </c>
      <c r="N26" s="36">
        <v>0.39</v>
      </c>
      <c r="O26" s="36">
        <v>0.09</v>
      </c>
      <c r="P26" s="36">
        <v>0.17</v>
      </c>
      <c r="Q26" s="36">
        <v>0.86</v>
      </c>
      <c r="R26" s="36">
        <v>7.0000000000000007E-2</v>
      </c>
      <c r="S26" s="36">
        <v>0.06</v>
      </c>
    </row>
    <row r="27" spans="13:19" x14ac:dyDescent="0.25">
      <c r="M27" s="3" t="s">
        <v>39</v>
      </c>
      <c r="N27" s="36">
        <v>0.41</v>
      </c>
      <c r="O27" s="36">
        <v>0.14000000000000001</v>
      </c>
      <c r="P27" s="36">
        <v>0.13</v>
      </c>
      <c r="Q27" s="36">
        <v>0.4</v>
      </c>
      <c r="R27" s="36">
        <v>0.19</v>
      </c>
      <c r="S27" s="36">
        <v>0.2</v>
      </c>
    </row>
    <row r="28" spans="13:19" x14ac:dyDescent="0.25">
      <c r="M28" s="3" t="s">
        <v>40</v>
      </c>
      <c r="N28" s="36">
        <v>0.53</v>
      </c>
      <c r="O28" s="36">
        <v>0.1</v>
      </c>
      <c r="P28" s="36">
        <v>0.16</v>
      </c>
      <c r="Q28" s="36">
        <v>0.68</v>
      </c>
      <c r="R28" s="36">
        <v>0.17</v>
      </c>
      <c r="S28" s="36">
        <v>0.12</v>
      </c>
    </row>
    <row r="29" spans="13:19" x14ac:dyDescent="0.25">
      <c r="M29" s="3" t="s">
        <v>41</v>
      </c>
      <c r="N29" s="36">
        <v>0.6</v>
      </c>
      <c r="O29" s="36">
        <v>0.1</v>
      </c>
      <c r="P29" s="36">
        <v>0.15</v>
      </c>
      <c r="Q29" s="36">
        <v>0.52</v>
      </c>
      <c r="R29" s="36">
        <v>0.12</v>
      </c>
      <c r="S29" s="36">
        <v>0.18</v>
      </c>
    </row>
    <row r="30" spans="13:19" x14ac:dyDescent="0.25">
      <c r="M30" s="3" t="s">
        <v>42</v>
      </c>
      <c r="N30" s="36">
        <v>0.49</v>
      </c>
      <c r="O30" s="36">
        <v>0.13</v>
      </c>
      <c r="P30" s="36">
        <v>0.23</v>
      </c>
      <c r="Q30" s="36">
        <v>0.69</v>
      </c>
      <c r="R30" s="36">
        <v>0.14000000000000001</v>
      </c>
      <c r="S30" s="36">
        <v>0.1</v>
      </c>
    </row>
    <row r="31" spans="13:19" x14ac:dyDescent="0.25">
      <c r="M31" s="3" t="s">
        <v>43</v>
      </c>
      <c r="N31" s="36">
        <v>0.44</v>
      </c>
      <c r="O31" s="36">
        <v>0.25</v>
      </c>
      <c r="P31" s="36">
        <v>0.26</v>
      </c>
      <c r="Q31" s="36">
        <v>0.64</v>
      </c>
      <c r="R31" s="36">
        <v>0.14000000000000001</v>
      </c>
      <c r="S31" s="36">
        <v>0.19</v>
      </c>
    </row>
    <row r="32" spans="13:19" x14ac:dyDescent="0.25">
      <c r="M32" s="3" t="s">
        <v>44</v>
      </c>
      <c r="N32" s="36">
        <v>0.53</v>
      </c>
      <c r="O32" s="36">
        <v>7.0000000000000007E-2</v>
      </c>
      <c r="P32" s="36">
        <v>0.09</v>
      </c>
      <c r="Q32" s="36">
        <v>0.39</v>
      </c>
      <c r="R32" s="36">
        <v>0.21</v>
      </c>
      <c r="S32" s="36">
        <v>0.33</v>
      </c>
    </row>
    <row r="33" spans="1:19" x14ac:dyDescent="0.25">
      <c r="M33" s="3" t="s">
        <v>45</v>
      </c>
      <c r="N33" s="36">
        <v>0.56999999999999995</v>
      </c>
      <c r="O33" s="36">
        <v>0.22</v>
      </c>
      <c r="P33" s="36">
        <v>0.2</v>
      </c>
      <c r="Q33" s="36">
        <v>0.57999999999999996</v>
      </c>
      <c r="R33" s="36">
        <v>0.2</v>
      </c>
      <c r="S33" s="36">
        <v>0.23</v>
      </c>
    </row>
    <row r="34" spans="1:19" x14ac:dyDescent="0.25">
      <c r="M34" s="3" t="s">
        <v>46</v>
      </c>
      <c r="N34" s="36">
        <v>0.7</v>
      </c>
      <c r="O34" s="36">
        <v>0.17</v>
      </c>
      <c r="P34" s="36">
        <v>0.13</v>
      </c>
      <c r="Q34" s="36">
        <v>0.56000000000000005</v>
      </c>
      <c r="R34" s="36">
        <v>0.19</v>
      </c>
      <c r="S34" s="36">
        <v>0.2</v>
      </c>
    </row>
    <row r="35" spans="1:19" x14ac:dyDescent="0.25">
      <c r="M35" s="3" t="s">
        <v>48</v>
      </c>
      <c r="N35" s="36">
        <v>0.47</v>
      </c>
      <c r="O35" s="36">
        <v>0.08</v>
      </c>
      <c r="P35" s="36">
        <v>0.14000000000000001</v>
      </c>
      <c r="Q35" s="36">
        <v>0.38</v>
      </c>
      <c r="R35" s="36">
        <v>0.12</v>
      </c>
      <c r="S35" s="36">
        <v>0.23</v>
      </c>
    </row>
    <row r="37" spans="1:19" ht="16.7" customHeight="1" x14ac:dyDescent="0.25">
      <c r="M37" s="145"/>
      <c r="N37" s="145"/>
      <c r="O37" s="145"/>
      <c r="P37" s="145"/>
      <c r="Q37" s="145"/>
      <c r="R37" s="145"/>
      <c r="S37" s="145"/>
    </row>
    <row r="43" spans="1:19" ht="16.7" customHeight="1" x14ac:dyDescent="0.25">
      <c r="M43" s="145"/>
      <c r="N43" s="145"/>
      <c r="O43" s="145"/>
      <c r="P43" s="145"/>
      <c r="Q43" s="145"/>
      <c r="R43" s="145"/>
    </row>
    <row r="45" spans="1:19" ht="16.7" customHeight="1" x14ac:dyDescent="0.25">
      <c r="M45" s="145"/>
      <c r="N45" s="145"/>
      <c r="O45" s="145"/>
      <c r="P45" s="145"/>
      <c r="Q45" s="145"/>
      <c r="R45" s="145"/>
    </row>
    <row r="46" spans="1:19" x14ac:dyDescent="0.25">
      <c r="A46" s="35" t="s">
        <v>189</v>
      </c>
    </row>
    <row r="47" spans="1:19" ht="16.7" customHeight="1" x14ac:dyDescent="0.25">
      <c r="M47" s="145"/>
      <c r="N47" s="145"/>
      <c r="O47" s="145"/>
      <c r="P47" s="145"/>
      <c r="Q47" s="145"/>
      <c r="R47" s="145"/>
    </row>
    <row r="50" spans="13:18" x14ac:dyDescent="0.25">
      <c r="M50" s="146" t="s">
        <v>66</v>
      </c>
      <c r="N50" s="147"/>
      <c r="O50" s="147"/>
      <c r="P50" s="148"/>
      <c r="Q50" s="33"/>
      <c r="R50" s="33"/>
    </row>
    <row r="51" spans="13:18" x14ac:dyDescent="0.25">
      <c r="M51" s="95" t="s">
        <v>47</v>
      </c>
      <c r="N51" s="86"/>
      <c r="O51" s="86" t="s">
        <v>305</v>
      </c>
      <c r="P51" s="96"/>
      <c r="Q51" s="33"/>
      <c r="R51" s="33"/>
    </row>
    <row r="52" spans="13:18" x14ac:dyDescent="0.25">
      <c r="M52" s="25" t="s">
        <v>17</v>
      </c>
      <c r="N52" s="93"/>
      <c r="O52" s="36">
        <v>3.4174599999999999E-2</v>
      </c>
      <c r="P52" s="89"/>
      <c r="Q52" s="103">
        <f>AVERAGE($O$52:$O$81)</f>
        <v>8.4956773333333346E-2</v>
      </c>
      <c r="R52" s="33"/>
    </row>
    <row r="53" spans="13:18" x14ac:dyDescent="0.25">
      <c r="M53" s="25" t="s">
        <v>18</v>
      </c>
      <c r="N53" s="93"/>
      <c r="O53" s="36">
        <v>2.70637E-2</v>
      </c>
      <c r="P53" s="89"/>
      <c r="Q53" s="103">
        <f t="shared" ref="Q53:Q81" si="0">AVERAGE($O$52:$O$81)</f>
        <v>8.4956773333333346E-2</v>
      </c>
      <c r="R53" s="33"/>
    </row>
    <row r="54" spans="13:18" x14ac:dyDescent="0.25">
      <c r="M54" s="25" t="s">
        <v>19</v>
      </c>
      <c r="N54" s="93"/>
      <c r="O54" s="36">
        <v>0.19983809999999999</v>
      </c>
      <c r="P54" s="89"/>
      <c r="Q54" s="103">
        <f t="shared" si="0"/>
        <v>8.4956773333333346E-2</v>
      </c>
      <c r="R54" s="33"/>
    </row>
    <row r="55" spans="13:18" x14ac:dyDescent="0.25">
      <c r="M55" s="25" t="s">
        <v>20</v>
      </c>
      <c r="N55" s="93"/>
      <c r="O55" s="36">
        <v>0.11885370000000001</v>
      </c>
      <c r="P55" s="89"/>
      <c r="Q55" s="103">
        <f t="shared" si="0"/>
        <v>8.4956773333333346E-2</v>
      </c>
      <c r="R55" s="33"/>
    </row>
    <row r="56" spans="13:18" x14ac:dyDescent="0.25">
      <c r="M56" s="25" t="s">
        <v>21</v>
      </c>
      <c r="N56" s="93"/>
      <c r="O56" s="36">
        <v>0.15632080000000001</v>
      </c>
      <c r="P56" s="89"/>
      <c r="Q56" s="103">
        <f t="shared" si="0"/>
        <v>8.4956773333333346E-2</v>
      </c>
      <c r="R56" s="33"/>
    </row>
    <row r="57" spans="13:18" x14ac:dyDescent="0.25">
      <c r="M57" s="25" t="s">
        <v>22</v>
      </c>
      <c r="N57" s="93"/>
      <c r="O57" s="36">
        <v>3.50684E-2</v>
      </c>
      <c r="P57" s="89"/>
      <c r="Q57" s="103">
        <f t="shared" si="0"/>
        <v>8.4956773333333346E-2</v>
      </c>
      <c r="R57" s="33"/>
    </row>
    <row r="58" spans="13:18" x14ac:dyDescent="0.25">
      <c r="M58" s="25" t="s">
        <v>24</v>
      </c>
      <c r="N58" s="93"/>
      <c r="O58" s="36">
        <v>0.16123789999999999</v>
      </c>
      <c r="P58" s="89"/>
      <c r="Q58" s="103">
        <f t="shared" si="0"/>
        <v>8.4956773333333346E-2</v>
      </c>
      <c r="R58" s="33"/>
    </row>
    <row r="59" spans="13:18" x14ac:dyDescent="0.25">
      <c r="M59" s="25" t="s">
        <v>25</v>
      </c>
      <c r="N59" s="93"/>
      <c r="O59" s="36">
        <v>3.1458199999999999E-2</v>
      </c>
      <c r="P59" s="89"/>
      <c r="Q59" s="103">
        <f t="shared" si="0"/>
        <v>8.4956773333333346E-2</v>
      </c>
      <c r="R59" s="33"/>
    </row>
    <row r="60" spans="13:18" x14ac:dyDescent="0.25">
      <c r="M60" s="25" t="s">
        <v>26</v>
      </c>
      <c r="N60" s="93"/>
      <c r="O60" s="36">
        <v>5.9302199999999999E-2</v>
      </c>
      <c r="P60" s="89"/>
      <c r="Q60" s="103">
        <f t="shared" si="0"/>
        <v>8.4956773333333346E-2</v>
      </c>
      <c r="R60" s="33"/>
    </row>
    <row r="61" spans="13:18" x14ac:dyDescent="0.25">
      <c r="M61" s="25" t="s">
        <v>27</v>
      </c>
      <c r="N61" s="93"/>
      <c r="O61" s="36">
        <v>3.3437500000000002E-2</v>
      </c>
      <c r="P61" s="89"/>
      <c r="Q61" s="103">
        <f t="shared" si="0"/>
        <v>8.4956773333333346E-2</v>
      </c>
      <c r="R61" s="33"/>
    </row>
    <row r="62" spans="13:18" x14ac:dyDescent="0.25">
      <c r="M62" s="25" t="s">
        <v>28</v>
      </c>
      <c r="N62" s="93"/>
      <c r="O62" s="36">
        <v>4.8716099999999998E-2</v>
      </c>
      <c r="P62" s="89"/>
      <c r="Q62" s="103">
        <f t="shared" si="0"/>
        <v>8.4956773333333346E-2</v>
      </c>
      <c r="R62" s="33"/>
    </row>
    <row r="63" spans="13:18" x14ac:dyDescent="0.25">
      <c r="M63" s="25" t="s">
        <v>29</v>
      </c>
      <c r="N63" s="93"/>
      <c r="O63" s="36">
        <v>3.9588600000000002E-2</v>
      </c>
      <c r="P63" s="89"/>
      <c r="Q63" s="103">
        <f t="shared" si="0"/>
        <v>8.4956773333333346E-2</v>
      </c>
      <c r="R63" s="33"/>
    </row>
    <row r="64" spans="13:18" x14ac:dyDescent="0.25">
      <c r="M64" s="25" t="s">
        <v>30</v>
      </c>
      <c r="N64" s="93"/>
      <c r="O64" s="36">
        <v>0.17019770000000001</v>
      </c>
      <c r="P64" s="89"/>
      <c r="Q64" s="103">
        <f t="shared" si="0"/>
        <v>8.4956773333333346E-2</v>
      </c>
      <c r="R64" s="33"/>
    </row>
    <row r="65" spans="13:18" x14ac:dyDescent="0.25">
      <c r="M65" s="25" t="s">
        <v>31</v>
      </c>
      <c r="N65" s="93"/>
      <c r="O65" s="36">
        <v>1.62915E-2</v>
      </c>
      <c r="P65" s="89"/>
      <c r="Q65" s="103">
        <f t="shared" si="0"/>
        <v>8.4956773333333346E-2</v>
      </c>
      <c r="R65" s="33"/>
    </row>
    <row r="66" spans="13:18" x14ac:dyDescent="0.25">
      <c r="M66" s="25" t="s">
        <v>32</v>
      </c>
      <c r="N66" s="93"/>
      <c r="O66" s="36">
        <v>6.9169300000000003E-2</v>
      </c>
      <c r="P66" s="89"/>
      <c r="Q66" s="103">
        <f t="shared" si="0"/>
        <v>8.4956773333333346E-2</v>
      </c>
      <c r="R66" s="33"/>
    </row>
    <row r="67" spans="13:18" x14ac:dyDescent="0.25">
      <c r="M67" s="25" t="s">
        <v>33</v>
      </c>
      <c r="N67" s="93"/>
      <c r="O67" s="36">
        <v>6.9164000000000003E-2</v>
      </c>
      <c r="P67" s="89"/>
      <c r="Q67" s="103">
        <f t="shared" si="0"/>
        <v>8.4956773333333346E-2</v>
      </c>
      <c r="R67" s="33"/>
    </row>
    <row r="68" spans="13:18" x14ac:dyDescent="0.25">
      <c r="M68" s="25" t="s">
        <v>34</v>
      </c>
      <c r="N68" s="93"/>
      <c r="O68" s="36">
        <v>4.6174699999999999E-2</v>
      </c>
      <c r="P68" s="89"/>
      <c r="Q68" s="103">
        <f t="shared" si="0"/>
        <v>8.4956773333333346E-2</v>
      </c>
      <c r="R68" s="33"/>
    </row>
    <row r="69" spans="13:18" x14ac:dyDescent="0.25">
      <c r="M69" s="25" t="s">
        <v>35</v>
      </c>
      <c r="N69" s="93"/>
      <c r="O69" s="36">
        <v>2.3644399999999999E-2</v>
      </c>
      <c r="P69" s="89"/>
      <c r="Q69" s="103">
        <f t="shared" si="0"/>
        <v>8.4956773333333346E-2</v>
      </c>
      <c r="R69" s="33"/>
    </row>
    <row r="70" spans="13:18" x14ac:dyDescent="0.25">
      <c r="M70" s="25" t="s">
        <v>36</v>
      </c>
      <c r="N70" s="93"/>
      <c r="O70" s="36">
        <v>5.3379200000000002E-2</v>
      </c>
      <c r="P70" s="89"/>
      <c r="Q70" s="103">
        <f t="shared" si="0"/>
        <v>8.4956773333333346E-2</v>
      </c>
      <c r="R70" s="33"/>
    </row>
    <row r="71" spans="13:18" x14ac:dyDescent="0.25">
      <c r="M71" s="25" t="s">
        <v>37</v>
      </c>
      <c r="N71" s="93"/>
      <c r="O71" s="36">
        <v>0.22035460000000001</v>
      </c>
      <c r="P71" s="89"/>
      <c r="Q71" s="103">
        <f t="shared" si="0"/>
        <v>8.4956773333333346E-2</v>
      </c>
      <c r="R71" s="33"/>
    </row>
    <row r="72" spans="13:18" x14ac:dyDescent="0.25">
      <c r="M72" s="25" t="s">
        <v>38</v>
      </c>
      <c r="N72" s="93"/>
      <c r="O72" s="36">
        <v>6.7447099999999996E-2</v>
      </c>
      <c r="P72" s="89"/>
      <c r="Q72" s="103">
        <f t="shared" si="0"/>
        <v>8.4956773333333346E-2</v>
      </c>
      <c r="R72" s="33"/>
    </row>
    <row r="73" spans="13:18" x14ac:dyDescent="0.25">
      <c r="M73" s="25" t="s">
        <v>39</v>
      </c>
      <c r="N73" s="93"/>
      <c r="O73" s="36">
        <v>4.5862399999999998E-2</v>
      </c>
      <c r="P73" s="89"/>
      <c r="Q73" s="103">
        <f t="shared" si="0"/>
        <v>8.4956773333333346E-2</v>
      </c>
      <c r="R73" s="33"/>
    </row>
    <row r="74" spans="13:18" x14ac:dyDescent="0.25">
      <c r="M74" s="25" t="s">
        <v>40</v>
      </c>
      <c r="N74" s="93"/>
      <c r="O74" s="36">
        <v>7.1433700000000003E-2</v>
      </c>
      <c r="P74" s="89"/>
      <c r="Q74" s="103">
        <f t="shared" si="0"/>
        <v>8.4956773333333346E-2</v>
      </c>
      <c r="R74" s="33"/>
    </row>
    <row r="75" spans="13:18" x14ac:dyDescent="0.25">
      <c r="M75" s="25" t="s">
        <v>41</v>
      </c>
      <c r="N75" s="93"/>
      <c r="O75" s="36">
        <v>0.20748610000000001</v>
      </c>
      <c r="P75" s="89"/>
      <c r="Q75" s="103">
        <f t="shared" si="0"/>
        <v>8.4956773333333346E-2</v>
      </c>
      <c r="R75" s="33"/>
    </row>
    <row r="76" spans="13:18" x14ac:dyDescent="0.25">
      <c r="M76" s="25" t="s">
        <v>42</v>
      </c>
      <c r="N76" s="93"/>
      <c r="O76" s="36">
        <v>0.1211641</v>
      </c>
      <c r="P76" s="89"/>
      <c r="Q76" s="103">
        <f t="shared" si="0"/>
        <v>8.4956773333333346E-2</v>
      </c>
      <c r="R76" s="33"/>
    </row>
    <row r="77" spans="13:18" x14ac:dyDescent="0.25">
      <c r="M77" s="25" t="s">
        <v>43</v>
      </c>
      <c r="N77" s="93"/>
      <c r="O77" s="36">
        <v>0.20526520000000001</v>
      </c>
      <c r="P77" s="89"/>
      <c r="Q77" s="103">
        <f t="shared" si="0"/>
        <v>8.4956773333333346E-2</v>
      </c>
      <c r="R77" s="33"/>
    </row>
    <row r="78" spans="13:18" x14ac:dyDescent="0.25">
      <c r="M78" s="25" t="s">
        <v>44</v>
      </c>
      <c r="N78" s="93"/>
      <c r="O78" s="36">
        <v>-1.9738999999999998E-3</v>
      </c>
      <c r="P78" s="89"/>
      <c r="Q78" s="103">
        <f t="shared" si="0"/>
        <v>8.4956773333333346E-2</v>
      </c>
      <c r="R78" s="33"/>
    </row>
    <row r="79" spans="13:18" x14ac:dyDescent="0.25">
      <c r="M79" s="25" t="s">
        <v>45</v>
      </c>
      <c r="N79" s="93"/>
      <c r="O79" s="36">
        <v>0.17917050000000001</v>
      </c>
      <c r="P79" s="89"/>
      <c r="Q79" s="103">
        <f t="shared" si="0"/>
        <v>8.4956773333333346E-2</v>
      </c>
      <c r="R79" s="33"/>
    </row>
    <row r="80" spans="13:18" x14ac:dyDescent="0.25">
      <c r="M80" s="25" t="s">
        <v>46</v>
      </c>
      <c r="N80" s="93"/>
      <c r="O80" s="36">
        <v>0.1174854</v>
      </c>
      <c r="P80" s="89"/>
      <c r="Q80" s="103">
        <f t="shared" si="0"/>
        <v>8.4956773333333346E-2</v>
      </c>
      <c r="R80" s="33"/>
    </row>
    <row r="81" spans="1:18" x14ac:dyDescent="0.25">
      <c r="M81" s="26" t="s">
        <v>48</v>
      </c>
      <c r="N81" s="94"/>
      <c r="O81" s="97">
        <v>-7.8072600000000006E-2</v>
      </c>
      <c r="P81" s="32"/>
      <c r="Q81" s="103">
        <f t="shared" si="0"/>
        <v>8.4956773333333346E-2</v>
      </c>
      <c r="R81" s="33"/>
    </row>
    <row r="82" spans="1:18" x14ac:dyDescent="0.25">
      <c r="M82" s="33"/>
      <c r="N82" s="33"/>
      <c r="O82" s="33"/>
      <c r="P82" s="33"/>
      <c r="Q82" s="33"/>
      <c r="R82" s="33"/>
    </row>
    <row r="84" spans="1:18" ht="16.7" customHeight="1" x14ac:dyDescent="0.25">
      <c r="M84" s="145"/>
      <c r="N84" s="145"/>
      <c r="O84" s="145"/>
      <c r="P84" s="145"/>
      <c r="Q84" s="145"/>
      <c r="R84" s="145"/>
    </row>
    <row r="88" spans="1:18" x14ac:dyDescent="0.25">
      <c r="A88" s="35" t="s">
        <v>190</v>
      </c>
    </row>
    <row r="89" spans="1:18" ht="16.7" customHeight="1" x14ac:dyDescent="0.25">
      <c r="M89" s="145"/>
      <c r="N89" s="145"/>
      <c r="O89" s="145"/>
    </row>
    <row r="91" spans="1:18" x14ac:dyDescent="0.25">
      <c r="M91" s="143"/>
      <c r="N91" s="144"/>
      <c r="O91" s="4" t="s">
        <v>67</v>
      </c>
    </row>
    <row r="92" spans="1:18" x14ac:dyDescent="0.25">
      <c r="M92" s="140" t="s">
        <v>1</v>
      </c>
      <c r="N92" s="3" t="s">
        <v>68</v>
      </c>
      <c r="O92" s="36">
        <v>0.13</v>
      </c>
    </row>
    <row r="93" spans="1:18" x14ac:dyDescent="0.25">
      <c r="M93" s="140"/>
      <c r="N93" s="3" t="s">
        <v>69</v>
      </c>
      <c r="O93" s="36">
        <v>-0.02</v>
      </c>
    </row>
    <row r="94" spans="1:18" x14ac:dyDescent="0.25">
      <c r="M94" s="140"/>
      <c r="N94" s="3" t="s">
        <v>70</v>
      </c>
      <c r="O94" s="36">
        <v>0.03</v>
      </c>
    </row>
    <row r="95" spans="1:18" x14ac:dyDescent="0.25">
      <c r="M95" s="140"/>
      <c r="N95" s="3" t="s">
        <v>71</v>
      </c>
      <c r="O95" s="36">
        <v>0.12</v>
      </c>
    </row>
    <row r="96" spans="1:18" x14ac:dyDescent="0.25">
      <c r="M96" s="140"/>
      <c r="N96" s="3" t="s">
        <v>72</v>
      </c>
      <c r="O96" s="36">
        <v>0.11</v>
      </c>
    </row>
    <row r="97" spans="13:15" x14ac:dyDescent="0.25">
      <c r="M97" s="140"/>
      <c r="N97" s="3" t="s">
        <v>58</v>
      </c>
      <c r="O97" s="36">
        <v>-0.09</v>
      </c>
    </row>
    <row r="98" spans="13:15" x14ac:dyDescent="0.25">
      <c r="M98" s="140"/>
      <c r="N98" s="3" t="s">
        <v>73</v>
      </c>
      <c r="O98" s="36">
        <v>0.21</v>
      </c>
    </row>
    <row r="99" spans="13:15" x14ac:dyDescent="0.25">
      <c r="M99" s="140"/>
      <c r="N99" s="3" t="s">
        <v>74</v>
      </c>
      <c r="O99" s="36">
        <v>0.05</v>
      </c>
    </row>
    <row r="100" spans="13:15" x14ac:dyDescent="0.25">
      <c r="M100" s="140"/>
      <c r="N100" s="3" t="s">
        <v>75</v>
      </c>
      <c r="O100" s="36">
        <v>0.14000000000000001</v>
      </c>
    </row>
    <row r="101" spans="13:15" x14ac:dyDescent="0.25">
      <c r="M101" s="140"/>
      <c r="N101" s="3" t="s">
        <v>76</v>
      </c>
      <c r="O101" s="36">
        <v>-0.1</v>
      </c>
    </row>
    <row r="102" spans="13:15" x14ac:dyDescent="0.25">
      <c r="M102" s="140"/>
      <c r="N102" s="3" t="s">
        <v>77</v>
      </c>
      <c r="O102" s="36">
        <v>7.0000000000000007E-2</v>
      </c>
    </row>
    <row r="103" spans="13:15" x14ac:dyDescent="0.25">
      <c r="M103" s="140"/>
      <c r="N103" s="3" t="s">
        <v>78</v>
      </c>
      <c r="O103" s="36">
        <v>0.1</v>
      </c>
    </row>
    <row r="104" spans="13:15" x14ac:dyDescent="0.25">
      <c r="M104" s="140"/>
      <c r="N104" s="3" t="s">
        <v>79</v>
      </c>
      <c r="O104" s="36">
        <v>0.13</v>
      </c>
    </row>
    <row r="105" spans="13:15" x14ac:dyDescent="0.25">
      <c r="M105" s="140"/>
      <c r="N105" s="3" t="s">
        <v>80</v>
      </c>
      <c r="O105" s="36">
        <v>0.15</v>
      </c>
    </row>
    <row r="106" spans="13:15" x14ac:dyDescent="0.25">
      <c r="M106" s="140"/>
      <c r="N106" s="3" t="s">
        <v>81</v>
      </c>
      <c r="O106" s="36">
        <v>0.04</v>
      </c>
    </row>
    <row r="107" spans="13:15" x14ac:dyDescent="0.25">
      <c r="M107" s="140"/>
      <c r="N107" s="3" t="s">
        <v>82</v>
      </c>
      <c r="O107" s="36">
        <v>0.21</v>
      </c>
    </row>
    <row r="109" spans="13:15" ht="31.5" customHeight="1" x14ac:dyDescent="0.25">
      <c r="M109" s="145"/>
      <c r="N109" s="145"/>
      <c r="O109" s="145"/>
    </row>
    <row r="114" spans="1:30" ht="16.7" customHeight="1" x14ac:dyDescent="0.25">
      <c r="M114" s="82"/>
      <c r="N114" s="82"/>
      <c r="O114" s="82"/>
      <c r="P114" s="82"/>
      <c r="Q114" s="82"/>
      <c r="R114" s="82"/>
      <c r="S114" s="82"/>
      <c r="T114" s="145"/>
      <c r="U114" s="145"/>
      <c r="V114" s="145"/>
      <c r="W114" s="145"/>
      <c r="Y114" s="145"/>
      <c r="Z114" s="145"/>
      <c r="AA114" s="145"/>
      <c r="AB114" s="145"/>
      <c r="AC114" s="145"/>
      <c r="AD114" s="145"/>
    </row>
    <row r="116" spans="1:30" ht="16.7" customHeight="1" x14ac:dyDescent="0.25">
      <c r="M116" s="82"/>
      <c r="N116" s="82"/>
      <c r="O116" s="82"/>
      <c r="P116" s="82"/>
      <c r="Q116" s="82"/>
      <c r="R116" s="82"/>
      <c r="S116" s="82"/>
      <c r="T116" s="145"/>
      <c r="U116" s="145"/>
      <c r="V116" s="145"/>
      <c r="W116" s="145"/>
      <c r="Y116" s="145"/>
      <c r="Z116" s="145"/>
      <c r="AA116" s="145"/>
      <c r="AB116" s="145"/>
      <c r="AC116" s="145"/>
      <c r="AD116" s="145"/>
    </row>
    <row r="118" spans="1:30" ht="16.7" customHeight="1" x14ac:dyDescent="0.25">
      <c r="M118" s="82"/>
      <c r="N118" s="82"/>
      <c r="O118" s="82"/>
      <c r="P118" s="82"/>
      <c r="Q118" s="82"/>
      <c r="R118" s="82"/>
      <c r="S118" s="82"/>
      <c r="T118" s="145"/>
      <c r="U118" s="145"/>
      <c r="V118" s="145"/>
      <c r="W118" s="145"/>
      <c r="Y118" s="145"/>
      <c r="Z118" s="145"/>
      <c r="AA118" s="145"/>
      <c r="AB118" s="145"/>
      <c r="AC118" s="145"/>
      <c r="AD118" s="145"/>
    </row>
    <row r="120" spans="1:30" x14ac:dyDescent="0.25">
      <c r="A120" s="35" t="s">
        <v>302</v>
      </c>
    </row>
    <row r="121" spans="1:30" x14ac:dyDescent="0.25">
      <c r="M121" s="174" t="s">
        <v>83</v>
      </c>
      <c r="N121" s="175"/>
      <c r="O121" s="175"/>
      <c r="P121" s="176"/>
      <c r="R121" s="174" t="s">
        <v>84</v>
      </c>
      <c r="S121" s="175"/>
      <c r="T121" s="175"/>
      <c r="U121" s="176"/>
      <c r="W121" s="174" t="s">
        <v>85</v>
      </c>
      <c r="X121" s="175"/>
      <c r="Y121" s="175"/>
      <c r="Z121" s="176"/>
    </row>
    <row r="122" spans="1:30" x14ac:dyDescent="0.25">
      <c r="M122" s="9" t="s">
        <v>47</v>
      </c>
      <c r="N122" s="11" t="s">
        <v>14</v>
      </c>
      <c r="O122" s="11" t="s">
        <v>15</v>
      </c>
      <c r="P122" s="11" t="s">
        <v>16</v>
      </c>
      <c r="R122" s="9" t="s">
        <v>47</v>
      </c>
      <c r="S122" s="11" t="s">
        <v>14</v>
      </c>
      <c r="T122" s="11" t="s">
        <v>15</v>
      </c>
      <c r="U122" s="11" t="s">
        <v>16</v>
      </c>
      <c r="W122" s="9" t="s">
        <v>47</v>
      </c>
      <c r="X122" s="11" t="s">
        <v>14</v>
      </c>
      <c r="Y122" s="11" t="s">
        <v>15</v>
      </c>
      <c r="Z122" s="11" t="s">
        <v>16</v>
      </c>
    </row>
    <row r="123" spans="1:30" x14ac:dyDescent="0.25">
      <c r="M123" s="10" t="s">
        <v>17</v>
      </c>
      <c r="N123" s="7">
        <v>0.92120349999999995</v>
      </c>
      <c r="O123" s="7">
        <v>0.96407620000000005</v>
      </c>
      <c r="P123" s="7">
        <v>1.0433899</v>
      </c>
      <c r="R123" s="125" t="s">
        <v>17</v>
      </c>
      <c r="S123" s="7">
        <v>0.27562239999999999</v>
      </c>
      <c r="T123" s="7">
        <v>0.35193360000000001</v>
      </c>
      <c r="U123" s="7">
        <v>0.42486079999999998</v>
      </c>
      <c r="W123" s="125" t="s">
        <v>17</v>
      </c>
      <c r="X123" s="7">
        <v>0.51864960000000004</v>
      </c>
      <c r="Y123" s="7">
        <v>0.60157229999999995</v>
      </c>
      <c r="Z123" s="7">
        <v>0.65084399999999998</v>
      </c>
    </row>
    <row r="124" spans="1:30" x14ac:dyDescent="0.25">
      <c r="M124" s="10" t="s">
        <v>18</v>
      </c>
      <c r="N124" s="7">
        <v>0.85789729999999997</v>
      </c>
      <c r="O124" s="7">
        <v>0.95739700000000005</v>
      </c>
      <c r="P124" s="7">
        <v>1.0178125</v>
      </c>
      <c r="R124" s="125" t="s">
        <v>18</v>
      </c>
      <c r="S124" s="7">
        <v>0.33684370000000002</v>
      </c>
      <c r="T124" s="7">
        <v>0.43229190000000001</v>
      </c>
      <c r="U124" s="7">
        <v>0.48596289999999998</v>
      </c>
      <c r="W124" s="125" t="s">
        <v>18</v>
      </c>
      <c r="X124" s="7">
        <v>0.37165310000000001</v>
      </c>
      <c r="Y124" s="7">
        <v>0.49751380000000001</v>
      </c>
      <c r="Z124" s="7">
        <v>0.64919130000000003</v>
      </c>
    </row>
    <row r="125" spans="1:30" x14ac:dyDescent="0.25">
      <c r="M125" s="10" t="s">
        <v>19</v>
      </c>
      <c r="N125" s="7">
        <v>0.79026059999999998</v>
      </c>
      <c r="O125" s="7">
        <v>0.949573</v>
      </c>
      <c r="P125" s="7">
        <v>1.0116171</v>
      </c>
      <c r="R125" s="125" t="s">
        <v>19</v>
      </c>
      <c r="S125" s="7">
        <v>0.41251690000000002</v>
      </c>
      <c r="T125" s="7">
        <v>0.54492379999999996</v>
      </c>
      <c r="U125" s="7">
        <v>0.69181760000000003</v>
      </c>
      <c r="W125" s="125" t="s">
        <v>19</v>
      </c>
      <c r="X125" s="7">
        <v>0.1320393</v>
      </c>
      <c r="Y125" s="7">
        <v>0.42431990000000003</v>
      </c>
      <c r="Z125" s="7">
        <v>0.52387600000000001</v>
      </c>
    </row>
    <row r="126" spans="1:30" x14ac:dyDescent="0.25">
      <c r="M126" s="10" t="s">
        <v>20</v>
      </c>
      <c r="N126" s="7">
        <v>0.88731530000000003</v>
      </c>
      <c r="O126" s="7">
        <v>0.97715949999999996</v>
      </c>
      <c r="P126" s="7">
        <v>1.1277203</v>
      </c>
      <c r="R126" s="125" t="s">
        <v>20</v>
      </c>
      <c r="S126" s="7">
        <v>0.35241879999999998</v>
      </c>
      <c r="T126" s="7">
        <v>0.45857969999999998</v>
      </c>
      <c r="U126" s="7">
        <v>0.58390260000000005</v>
      </c>
      <c r="W126" s="125" t="s">
        <v>20</v>
      </c>
      <c r="X126" s="7">
        <v>0.49474669999999998</v>
      </c>
      <c r="Y126" s="7">
        <v>0.53505210000000003</v>
      </c>
      <c r="Z126" s="7">
        <v>0.63668020000000003</v>
      </c>
    </row>
    <row r="127" spans="1:30" x14ac:dyDescent="0.25">
      <c r="M127" s="10" t="s">
        <v>21</v>
      </c>
      <c r="N127" s="7">
        <v>0.88362490000000005</v>
      </c>
      <c r="O127" s="7">
        <v>0.9449767</v>
      </c>
      <c r="P127" s="7">
        <v>1.0094846</v>
      </c>
      <c r="R127" s="125" t="s">
        <v>21</v>
      </c>
      <c r="S127" s="7">
        <v>0.3700736</v>
      </c>
      <c r="T127" s="7">
        <v>0.53164880000000003</v>
      </c>
      <c r="U127" s="7">
        <v>0.65508520000000003</v>
      </c>
      <c r="W127" s="125" t="s">
        <v>21</v>
      </c>
      <c r="X127" s="7">
        <v>0.26547320000000002</v>
      </c>
      <c r="Y127" s="7">
        <v>0.48902790000000002</v>
      </c>
      <c r="Z127" s="7">
        <v>0.56461700000000004</v>
      </c>
    </row>
    <row r="128" spans="1:30" x14ac:dyDescent="0.25">
      <c r="M128" s="10" t="s">
        <v>22</v>
      </c>
      <c r="N128" s="7">
        <v>0.87607259999999998</v>
      </c>
      <c r="O128" s="7">
        <v>0.95123360000000001</v>
      </c>
      <c r="P128" s="7">
        <v>1.0205667</v>
      </c>
      <c r="R128" s="125" t="s">
        <v>22</v>
      </c>
      <c r="S128" s="7">
        <v>0.25866549999999999</v>
      </c>
      <c r="T128" s="7">
        <v>0.36989749999999999</v>
      </c>
      <c r="U128" s="7">
        <v>0.46815820000000002</v>
      </c>
      <c r="W128" s="125" t="s">
        <v>22</v>
      </c>
      <c r="X128" s="7">
        <v>0.46024870000000001</v>
      </c>
      <c r="Y128" s="7">
        <v>0.57023829999999998</v>
      </c>
      <c r="Z128" s="7">
        <v>0.67523619999999995</v>
      </c>
    </row>
    <row r="129" spans="13:26" x14ac:dyDescent="0.25">
      <c r="M129" s="10" t="s">
        <v>23</v>
      </c>
      <c r="N129" s="7">
        <v>0.76911870000000004</v>
      </c>
      <c r="O129" s="7">
        <v>0.86697709999999995</v>
      </c>
      <c r="P129" s="7">
        <v>1.0299837000000001</v>
      </c>
      <c r="R129" s="125" t="s">
        <v>23</v>
      </c>
      <c r="S129" s="7">
        <v>0.1271002</v>
      </c>
      <c r="T129" s="7">
        <v>0.26305000000000001</v>
      </c>
      <c r="U129" s="7">
        <v>0.33480880000000002</v>
      </c>
      <c r="W129" s="125" t="s">
        <v>23</v>
      </c>
      <c r="X129" s="7">
        <v>0.51599839999999997</v>
      </c>
      <c r="Y129" s="7">
        <v>0.60392710000000005</v>
      </c>
      <c r="Z129" s="7">
        <v>0.8159151</v>
      </c>
    </row>
    <row r="130" spans="13:26" x14ac:dyDescent="0.25">
      <c r="M130" s="10" t="s">
        <v>24</v>
      </c>
      <c r="N130" s="7">
        <v>0.88315469999999996</v>
      </c>
      <c r="O130" s="7">
        <v>0.93783649999999996</v>
      </c>
      <c r="P130" s="7">
        <v>0.96601130000000002</v>
      </c>
      <c r="R130" s="125" t="s">
        <v>24</v>
      </c>
      <c r="S130" s="7">
        <v>0.29049459999999999</v>
      </c>
      <c r="T130" s="7">
        <v>0.35150229999999999</v>
      </c>
      <c r="U130" s="7">
        <v>0.38318960000000002</v>
      </c>
      <c r="W130" s="125" t="s">
        <v>24</v>
      </c>
      <c r="X130" s="7">
        <v>0.5199376</v>
      </c>
      <c r="Y130" s="7">
        <v>0.57693039999999995</v>
      </c>
      <c r="Z130" s="7">
        <v>0.59266010000000002</v>
      </c>
    </row>
    <row r="131" spans="13:26" x14ac:dyDescent="0.25">
      <c r="M131" s="10" t="s">
        <v>25</v>
      </c>
      <c r="N131" s="7">
        <v>0.79527099999999995</v>
      </c>
      <c r="O131" s="7">
        <v>0.94613789999999998</v>
      </c>
      <c r="P131" s="7">
        <v>1.0171635000000001</v>
      </c>
      <c r="R131" s="125" t="s">
        <v>25</v>
      </c>
      <c r="S131" s="7">
        <v>0.21496219999999999</v>
      </c>
      <c r="T131" s="7">
        <v>0.32767190000000002</v>
      </c>
      <c r="U131" s="7">
        <v>0.41799890000000001</v>
      </c>
      <c r="W131" s="125" t="s">
        <v>25</v>
      </c>
      <c r="X131" s="7">
        <v>0.40432269999999998</v>
      </c>
      <c r="Y131" s="7">
        <v>0.5937829</v>
      </c>
      <c r="Z131" s="7">
        <v>0.73475959999999996</v>
      </c>
    </row>
    <row r="132" spans="13:26" x14ac:dyDescent="0.25">
      <c r="M132" s="10" t="s">
        <v>26</v>
      </c>
      <c r="N132" s="7">
        <v>0.79109160000000001</v>
      </c>
      <c r="O132" s="7">
        <v>0.83467829999999998</v>
      </c>
      <c r="P132" s="7">
        <v>0.86643490000000001</v>
      </c>
      <c r="R132" s="125" t="s">
        <v>26</v>
      </c>
      <c r="S132" s="7">
        <v>0.27105580000000001</v>
      </c>
      <c r="T132" s="7">
        <v>0.31532589999999999</v>
      </c>
      <c r="U132" s="7">
        <v>0.3278855</v>
      </c>
      <c r="W132" s="125" t="s">
        <v>26</v>
      </c>
      <c r="X132" s="7">
        <v>0.4826799</v>
      </c>
      <c r="Y132" s="7">
        <v>0.53122320000000001</v>
      </c>
      <c r="Z132" s="7">
        <v>0.59161459999999999</v>
      </c>
    </row>
    <row r="133" spans="13:26" x14ac:dyDescent="0.25">
      <c r="M133" s="10" t="s">
        <v>27</v>
      </c>
      <c r="N133" s="7">
        <v>0.90764979999999995</v>
      </c>
      <c r="O133" s="7">
        <v>0.98477479999999995</v>
      </c>
      <c r="P133" s="7">
        <v>1.0503070000000001</v>
      </c>
      <c r="R133" s="125" t="s">
        <v>27</v>
      </c>
      <c r="S133" s="7">
        <v>0.1607383</v>
      </c>
      <c r="T133" s="7">
        <v>0.25091599999999997</v>
      </c>
      <c r="U133" s="7">
        <v>0.39631650000000002</v>
      </c>
      <c r="W133" s="125" t="s">
        <v>27</v>
      </c>
      <c r="X133" s="7">
        <v>0.53371599999999997</v>
      </c>
      <c r="Y133" s="7">
        <v>0.71082420000000002</v>
      </c>
      <c r="Z133" s="7">
        <v>0.81119669999999999</v>
      </c>
    </row>
    <row r="134" spans="13:26" x14ac:dyDescent="0.25">
      <c r="M134" s="10" t="s">
        <v>28</v>
      </c>
      <c r="N134" s="7">
        <v>0.80087699999999995</v>
      </c>
      <c r="O134" s="7">
        <v>0.92745619999999995</v>
      </c>
      <c r="P134" s="7">
        <v>1.0556276</v>
      </c>
      <c r="R134" s="125" t="s">
        <v>28</v>
      </c>
      <c r="S134" s="7">
        <v>0.44649800000000001</v>
      </c>
      <c r="T134" s="7">
        <v>0.53232930000000001</v>
      </c>
      <c r="U134" s="7">
        <v>0.63548340000000003</v>
      </c>
      <c r="W134" s="125" t="s">
        <v>28</v>
      </c>
      <c r="X134" s="7">
        <v>0.23208229999999999</v>
      </c>
      <c r="Y134" s="7">
        <v>0.37175049999999998</v>
      </c>
      <c r="Z134" s="7">
        <v>0.46505600000000002</v>
      </c>
    </row>
    <row r="135" spans="13:26" x14ac:dyDescent="0.25">
      <c r="M135" s="10" t="s">
        <v>29</v>
      </c>
      <c r="N135" s="7">
        <v>0.92529320000000004</v>
      </c>
      <c r="O135" s="7">
        <v>0.97905379999999997</v>
      </c>
      <c r="P135" s="7">
        <v>1.0855033000000001</v>
      </c>
      <c r="R135" s="125" t="s">
        <v>29</v>
      </c>
      <c r="S135" s="7">
        <v>0.4594722</v>
      </c>
      <c r="T135" s="7">
        <v>0.52474189999999998</v>
      </c>
      <c r="U135" s="7">
        <v>0.60924840000000002</v>
      </c>
      <c r="W135" s="125" t="s">
        <v>29</v>
      </c>
      <c r="X135" s="7">
        <v>0.36081459999999999</v>
      </c>
      <c r="Y135" s="7">
        <v>0.50605540000000004</v>
      </c>
      <c r="Z135" s="7">
        <v>0.56726560000000004</v>
      </c>
    </row>
    <row r="136" spans="13:26" x14ac:dyDescent="0.25">
      <c r="M136" s="10" t="s">
        <v>30</v>
      </c>
      <c r="N136" s="7">
        <v>0.76976</v>
      </c>
      <c r="O136" s="7">
        <v>0.89543229999999996</v>
      </c>
      <c r="P136" s="7">
        <v>1.014548</v>
      </c>
      <c r="R136" s="125" t="s">
        <v>30</v>
      </c>
      <c r="S136" s="7">
        <v>0.37259189999999998</v>
      </c>
      <c r="T136" s="7">
        <v>0.48215580000000002</v>
      </c>
      <c r="U136" s="7">
        <v>0.56561110000000003</v>
      </c>
      <c r="W136" s="125" t="s">
        <v>30</v>
      </c>
      <c r="X136" s="7">
        <v>0.22750139999999999</v>
      </c>
      <c r="Y136" s="7">
        <v>0.47504259999999998</v>
      </c>
      <c r="Z136" s="7">
        <v>0.54129450000000001</v>
      </c>
    </row>
    <row r="137" spans="13:26" x14ac:dyDescent="0.25">
      <c r="M137" s="10" t="s">
        <v>31</v>
      </c>
      <c r="N137" s="7">
        <v>0.4962992</v>
      </c>
      <c r="O137" s="7">
        <v>0.86951829999999997</v>
      </c>
      <c r="P137" s="7">
        <v>1.0496483000000001</v>
      </c>
      <c r="R137" s="125" t="s">
        <v>31</v>
      </c>
      <c r="S137" s="7">
        <v>7.1336399999999994E-2</v>
      </c>
      <c r="T137" s="7">
        <v>0.2037987</v>
      </c>
      <c r="U137" s="7">
        <v>0.43430970000000002</v>
      </c>
      <c r="W137" s="125" t="s">
        <v>31</v>
      </c>
      <c r="X137" s="7">
        <v>0.1613656</v>
      </c>
      <c r="Y137" s="7">
        <v>0.55371440000000005</v>
      </c>
      <c r="Z137" s="7">
        <v>0.77326150000000005</v>
      </c>
    </row>
    <row r="138" spans="13:26" x14ac:dyDescent="0.25">
      <c r="M138" s="10" t="s">
        <v>32</v>
      </c>
      <c r="N138" s="7">
        <v>1.0062355999999999</v>
      </c>
      <c r="O138" s="7">
        <v>1.0082784</v>
      </c>
      <c r="P138" s="7">
        <v>1.0377339999999999</v>
      </c>
      <c r="R138" s="125" t="s">
        <v>32</v>
      </c>
      <c r="S138" s="7">
        <v>0.18748239999999999</v>
      </c>
      <c r="T138" s="7">
        <v>0.19849049999999999</v>
      </c>
      <c r="U138" s="7">
        <v>0.22597400000000001</v>
      </c>
      <c r="W138" s="125" t="s">
        <v>32</v>
      </c>
      <c r="X138" s="7">
        <v>0.75486949999999997</v>
      </c>
      <c r="Y138" s="7">
        <v>0.8097879</v>
      </c>
      <c r="Z138" s="7">
        <v>0.81176000000000004</v>
      </c>
    </row>
    <row r="139" spans="13:26" x14ac:dyDescent="0.25">
      <c r="M139" s="10" t="s">
        <v>33</v>
      </c>
      <c r="N139" s="7">
        <v>0.80376309999999995</v>
      </c>
      <c r="O139" s="7">
        <v>0.95548500000000003</v>
      </c>
      <c r="P139" s="7">
        <v>1.0239510999999999</v>
      </c>
      <c r="R139" s="125" t="s">
        <v>33</v>
      </c>
      <c r="S139" s="7">
        <v>0.304558</v>
      </c>
      <c r="T139" s="7">
        <v>0.37700319999999998</v>
      </c>
      <c r="U139" s="7">
        <v>0.5792562</v>
      </c>
      <c r="W139" s="125" t="s">
        <v>33</v>
      </c>
      <c r="X139" s="7">
        <v>0.24956229999999999</v>
      </c>
      <c r="Y139" s="7">
        <v>0.4468761</v>
      </c>
      <c r="Z139" s="7">
        <v>0.64588809999999997</v>
      </c>
    </row>
    <row r="140" spans="13:26" x14ac:dyDescent="0.25">
      <c r="M140" s="10" t="s">
        <v>34</v>
      </c>
      <c r="N140" s="7">
        <v>0.75161840000000002</v>
      </c>
      <c r="O140" s="7">
        <v>0.99942929999999996</v>
      </c>
      <c r="P140" s="7">
        <v>1.1131943</v>
      </c>
      <c r="R140" s="125" t="s">
        <v>34</v>
      </c>
      <c r="S140" s="7">
        <v>6.1495000000000001E-2</v>
      </c>
      <c r="T140" s="7">
        <v>0.19269120000000001</v>
      </c>
      <c r="U140" s="7">
        <v>0.57822689999999999</v>
      </c>
      <c r="W140" s="125" t="s">
        <v>34</v>
      </c>
      <c r="X140" s="7">
        <v>0.4194946</v>
      </c>
      <c r="Y140" s="7">
        <v>0.68319319999999994</v>
      </c>
      <c r="Z140" s="7">
        <v>0.96980370000000005</v>
      </c>
    </row>
    <row r="141" spans="13:26" x14ac:dyDescent="0.25">
      <c r="M141" s="10" t="s">
        <v>35</v>
      </c>
      <c r="N141" s="7">
        <v>0.92010340000000002</v>
      </c>
      <c r="O141" s="7">
        <v>0.99513850000000004</v>
      </c>
      <c r="P141" s="7">
        <v>1.1072584000000001</v>
      </c>
      <c r="R141" s="125" t="s">
        <v>35</v>
      </c>
      <c r="S141" s="7">
        <v>0.20634820000000001</v>
      </c>
      <c r="T141" s="7">
        <v>0.39677760000000001</v>
      </c>
      <c r="U141" s="7">
        <v>0.55574279999999998</v>
      </c>
      <c r="W141" s="125" t="s">
        <v>35</v>
      </c>
      <c r="X141" s="7">
        <v>0.51805829999999997</v>
      </c>
      <c r="Y141" s="7">
        <v>0.57538889999999998</v>
      </c>
      <c r="Z141" s="7">
        <v>0.75969909999999996</v>
      </c>
    </row>
    <row r="142" spans="13:26" x14ac:dyDescent="0.25">
      <c r="M142" s="10" t="s">
        <v>36</v>
      </c>
      <c r="N142" s="7">
        <v>0.21328839999999999</v>
      </c>
      <c r="O142" s="7">
        <v>0.70522810000000002</v>
      </c>
      <c r="P142" s="7">
        <v>1.0246767999999999</v>
      </c>
      <c r="R142" s="125" t="s">
        <v>36</v>
      </c>
      <c r="S142" s="7">
        <v>4.5779199999999999E-2</v>
      </c>
      <c r="T142" s="7">
        <v>0.1139812</v>
      </c>
      <c r="U142" s="7">
        <v>0.25762560000000001</v>
      </c>
      <c r="W142" s="125" t="s">
        <v>36</v>
      </c>
      <c r="X142" s="7">
        <v>2.9376300000000001E-2</v>
      </c>
      <c r="Y142" s="7">
        <v>0.42530970000000001</v>
      </c>
      <c r="Z142" s="7">
        <v>0.78702830000000001</v>
      </c>
    </row>
    <row r="143" spans="13:26" x14ac:dyDescent="0.25">
      <c r="M143" s="10" t="s">
        <v>37</v>
      </c>
      <c r="N143" s="7">
        <v>0.29512640000000001</v>
      </c>
      <c r="O143" s="7">
        <v>0.90138079999999998</v>
      </c>
      <c r="P143" s="7">
        <v>1.0107568</v>
      </c>
      <c r="R143" s="125" t="s">
        <v>37</v>
      </c>
      <c r="S143" s="7">
        <v>0.125088</v>
      </c>
      <c r="T143" s="7">
        <v>0.28304649999999998</v>
      </c>
      <c r="U143" s="7">
        <v>0.42668400000000001</v>
      </c>
      <c r="W143" s="125" t="s">
        <v>37</v>
      </c>
      <c r="X143" s="7">
        <v>0.17003840000000001</v>
      </c>
      <c r="Y143" s="7">
        <v>0.53276210000000002</v>
      </c>
      <c r="Z143" s="7">
        <v>0.62030839999999998</v>
      </c>
    </row>
    <row r="144" spans="13:26" x14ac:dyDescent="0.25">
      <c r="M144" s="10" t="s">
        <v>38</v>
      </c>
      <c r="N144" s="7">
        <v>0.27497300000000002</v>
      </c>
      <c r="O144" s="7">
        <v>0.64853470000000002</v>
      </c>
      <c r="P144" s="7">
        <v>0.91224810000000001</v>
      </c>
      <c r="R144" s="125" t="s">
        <v>38</v>
      </c>
      <c r="S144" s="7">
        <v>4.5585599999999997E-2</v>
      </c>
      <c r="T144" s="7">
        <v>0.17194590000000001</v>
      </c>
      <c r="U144" s="7">
        <v>0.38350210000000001</v>
      </c>
      <c r="W144" s="125" t="s">
        <v>38</v>
      </c>
      <c r="X144" s="7">
        <v>7.7577400000000005E-2</v>
      </c>
      <c r="Y144" s="7">
        <v>0.32758350000000003</v>
      </c>
      <c r="Z144" s="7">
        <v>0.58835519999999997</v>
      </c>
    </row>
    <row r="145" spans="1:30" x14ac:dyDescent="0.25">
      <c r="M145" s="10" t="s">
        <v>39</v>
      </c>
      <c r="N145" s="7">
        <v>0.88771009999999995</v>
      </c>
      <c r="O145" s="7">
        <v>0.97665009999999997</v>
      </c>
      <c r="P145" s="7">
        <v>1.0379012000000001</v>
      </c>
      <c r="R145" s="125" t="s">
        <v>39</v>
      </c>
      <c r="S145" s="7">
        <v>7.1407300000000007E-2</v>
      </c>
      <c r="T145" s="7">
        <v>0.30739329999999998</v>
      </c>
      <c r="U145" s="7">
        <v>0.45971669999999998</v>
      </c>
      <c r="W145" s="125" t="s">
        <v>39</v>
      </c>
      <c r="X145" s="7">
        <v>0.42908479999999999</v>
      </c>
      <c r="Y145" s="7">
        <v>0.62980130000000001</v>
      </c>
      <c r="Z145" s="7">
        <v>0.92269109999999999</v>
      </c>
    </row>
    <row r="146" spans="1:30" x14ac:dyDescent="0.25">
      <c r="A146" s="35" t="s">
        <v>303</v>
      </c>
      <c r="M146" s="10" t="s">
        <v>40</v>
      </c>
      <c r="N146" s="7">
        <v>0.87114219999999998</v>
      </c>
      <c r="O146" s="7">
        <v>1.0750116000000001</v>
      </c>
      <c r="P146" s="7">
        <v>1.3438686</v>
      </c>
      <c r="R146" s="125" t="s">
        <v>40</v>
      </c>
      <c r="S146" s="7">
        <v>0.24066399999999999</v>
      </c>
      <c r="T146" s="7">
        <v>0.42557519999999999</v>
      </c>
      <c r="U146" s="7">
        <v>0.91621189999999997</v>
      </c>
      <c r="W146" s="125" t="s">
        <v>40</v>
      </c>
      <c r="X146" s="7">
        <v>0.36802800000000002</v>
      </c>
      <c r="Y146" s="7">
        <v>0.57678050000000003</v>
      </c>
      <c r="Z146" s="7">
        <v>0.7261841</v>
      </c>
    </row>
    <row r="147" spans="1:30" x14ac:dyDescent="0.25">
      <c r="M147" s="10" t="s">
        <v>41</v>
      </c>
      <c r="N147" s="7">
        <v>0.88748680000000002</v>
      </c>
      <c r="O147" s="7">
        <v>0.95184939999999996</v>
      </c>
      <c r="P147" s="7">
        <v>1.0609959</v>
      </c>
      <c r="R147" s="125" t="s">
        <v>41</v>
      </c>
      <c r="S147" s="7">
        <v>0.38001079999999998</v>
      </c>
      <c r="T147" s="7">
        <v>0.51671480000000003</v>
      </c>
      <c r="U147" s="7">
        <v>0.69973260000000004</v>
      </c>
      <c r="W147" s="125" t="s">
        <v>41</v>
      </c>
      <c r="X147" s="7">
        <v>0.31095660000000003</v>
      </c>
      <c r="Y147" s="7">
        <v>0.4659798</v>
      </c>
      <c r="Z147" s="7">
        <v>0.54190269999999996</v>
      </c>
    </row>
    <row r="148" spans="1:30" x14ac:dyDescent="0.25">
      <c r="M148" s="10" t="s">
        <v>42</v>
      </c>
      <c r="N148" s="7">
        <v>0.8949201</v>
      </c>
      <c r="O148" s="7">
        <v>0.96014999999999995</v>
      </c>
      <c r="P148" s="7">
        <v>1.0344903000000001</v>
      </c>
      <c r="R148" s="125" t="s">
        <v>42</v>
      </c>
      <c r="S148" s="7">
        <v>0.27371250000000003</v>
      </c>
      <c r="T148" s="7">
        <v>0.35173720000000003</v>
      </c>
      <c r="U148" s="7">
        <v>0.40004689999999998</v>
      </c>
      <c r="W148" s="125" t="s">
        <v>42</v>
      </c>
      <c r="X148" s="7">
        <v>0.57302310000000001</v>
      </c>
      <c r="Y148" s="7">
        <v>0.62846349999999995</v>
      </c>
      <c r="Z148" s="7">
        <v>0.70806789999999997</v>
      </c>
    </row>
    <row r="149" spans="1:30" x14ac:dyDescent="0.25">
      <c r="M149" s="10" t="s">
        <v>43</v>
      </c>
      <c r="N149" s="7">
        <v>0.74414630000000004</v>
      </c>
      <c r="O149" s="7">
        <v>1.0483228</v>
      </c>
      <c r="P149" s="7">
        <v>1.3441722</v>
      </c>
      <c r="R149" s="125" t="s">
        <v>43</v>
      </c>
      <c r="S149" s="7">
        <v>0.34547480000000003</v>
      </c>
      <c r="T149" s="7">
        <v>0.51133620000000002</v>
      </c>
      <c r="U149" s="7">
        <v>1.1634749</v>
      </c>
      <c r="W149" s="125" t="s">
        <v>43</v>
      </c>
      <c r="X149" s="7">
        <v>0.1424243</v>
      </c>
      <c r="Y149" s="7">
        <v>0.48723369999999999</v>
      </c>
      <c r="Z149" s="7">
        <v>0.59603640000000002</v>
      </c>
    </row>
    <row r="150" spans="1:30" x14ac:dyDescent="0.25">
      <c r="M150" s="10" t="s">
        <v>44</v>
      </c>
      <c r="N150" s="7">
        <v>0.69153770000000003</v>
      </c>
      <c r="O150" s="7">
        <v>0.90084319999999996</v>
      </c>
      <c r="P150" s="7">
        <v>0.97960420000000004</v>
      </c>
      <c r="R150" s="125" t="s">
        <v>44</v>
      </c>
      <c r="S150" s="7">
        <v>0.19349160000000001</v>
      </c>
      <c r="T150" s="7">
        <v>0.25770989999999999</v>
      </c>
      <c r="U150" s="7">
        <v>0.32868920000000001</v>
      </c>
      <c r="W150" s="125" t="s">
        <v>44</v>
      </c>
      <c r="X150" s="7">
        <v>0.33374779999999998</v>
      </c>
      <c r="Y150" s="7">
        <v>0.61406179999999999</v>
      </c>
      <c r="Z150" s="7">
        <v>0.69639410000000002</v>
      </c>
    </row>
    <row r="151" spans="1:30" x14ac:dyDescent="0.25">
      <c r="M151" s="10" t="s">
        <v>45</v>
      </c>
      <c r="N151" s="7">
        <v>0.87540799999999996</v>
      </c>
      <c r="O151" s="7">
        <v>0.94887880000000002</v>
      </c>
      <c r="P151" s="7">
        <v>1.0980866</v>
      </c>
      <c r="R151" s="125" t="s">
        <v>45</v>
      </c>
      <c r="S151" s="7">
        <v>0.18410360000000001</v>
      </c>
      <c r="T151" s="7">
        <v>0.32664880000000002</v>
      </c>
      <c r="U151" s="7">
        <v>0.69331350000000003</v>
      </c>
      <c r="W151" s="125" t="s">
        <v>45</v>
      </c>
      <c r="X151" s="7">
        <v>0.45848440000000001</v>
      </c>
      <c r="Y151" s="7">
        <v>0.57322819999999997</v>
      </c>
      <c r="Z151" s="7">
        <v>0.7951762</v>
      </c>
    </row>
    <row r="152" spans="1:30" x14ac:dyDescent="0.25">
      <c r="M152" s="10" t="s">
        <v>46</v>
      </c>
      <c r="N152" s="7">
        <v>0.83454010000000001</v>
      </c>
      <c r="O152" s="7">
        <v>0.92539329999999997</v>
      </c>
      <c r="P152" s="7">
        <v>1.0160473000000001</v>
      </c>
      <c r="R152" s="125" t="s">
        <v>46</v>
      </c>
      <c r="S152" s="7">
        <v>0.38766980000000001</v>
      </c>
      <c r="T152" s="7">
        <v>0.47870819999999997</v>
      </c>
      <c r="U152" s="7">
        <v>0.60865029999999998</v>
      </c>
      <c r="W152" s="125" t="s">
        <v>46</v>
      </c>
      <c r="X152" s="7">
        <v>0.2321733</v>
      </c>
      <c r="Y152" s="7">
        <v>0.44294440000000002</v>
      </c>
      <c r="Z152" s="7">
        <v>0.53615009999999996</v>
      </c>
    </row>
    <row r="153" spans="1:30" x14ac:dyDescent="0.25">
      <c r="M153" s="10" t="s">
        <v>48</v>
      </c>
      <c r="N153" s="7">
        <v>0.82862329999999995</v>
      </c>
      <c r="O153" s="7">
        <v>0.98181130000000005</v>
      </c>
      <c r="P153" s="7">
        <v>1.1397036</v>
      </c>
      <c r="R153" s="125" t="s">
        <v>48</v>
      </c>
      <c r="S153" s="7">
        <v>0.24882299999999999</v>
      </c>
      <c r="T153" s="7">
        <v>0.41769489999999998</v>
      </c>
      <c r="U153" s="7">
        <v>0.65840010000000004</v>
      </c>
      <c r="W153" s="125" t="s">
        <v>48</v>
      </c>
      <c r="X153" s="7">
        <v>0.28365629999999997</v>
      </c>
      <c r="Y153" s="7">
        <v>0.51907029999999998</v>
      </c>
      <c r="Z153" s="7">
        <v>0.72958080000000003</v>
      </c>
    </row>
    <row r="154" spans="1:30" x14ac:dyDescent="0.25">
      <c r="M154" s="33"/>
      <c r="N154" s="33"/>
      <c r="O154" s="33"/>
      <c r="P154" s="33"/>
      <c r="Q154" s="33"/>
      <c r="R154" s="33"/>
      <c r="S154" s="33"/>
    </row>
    <row r="155" spans="1:30" ht="31.5" customHeight="1" x14ac:dyDescent="0.25">
      <c r="M155" s="33"/>
      <c r="N155" s="33"/>
      <c r="O155" s="33"/>
      <c r="P155" s="33"/>
      <c r="Q155" s="33"/>
      <c r="R155" s="33"/>
      <c r="S155" s="33"/>
      <c r="T155" s="145"/>
      <c r="U155" s="145"/>
      <c r="V155" s="145"/>
      <c r="W155" s="145"/>
      <c r="Y155" s="145"/>
      <c r="Z155" s="145"/>
      <c r="AA155" s="145"/>
      <c r="AB155" s="145"/>
      <c r="AC155" s="145"/>
      <c r="AD155" s="145"/>
    </row>
    <row r="156" spans="1:30" x14ac:dyDescent="0.25">
      <c r="M156" s="33"/>
      <c r="N156" s="33"/>
      <c r="O156" s="33"/>
      <c r="P156" s="33"/>
      <c r="Q156" s="33"/>
      <c r="R156" s="33"/>
      <c r="S156" s="33"/>
    </row>
    <row r="157" spans="1:30" x14ac:dyDescent="0.25">
      <c r="M157" s="33"/>
      <c r="N157" s="33"/>
      <c r="O157" s="33"/>
      <c r="P157" s="33"/>
      <c r="Q157" s="33"/>
      <c r="R157" s="33"/>
      <c r="S157" s="33"/>
    </row>
    <row r="158" spans="1:30" ht="16.7" customHeight="1" x14ac:dyDescent="0.25">
      <c r="M158" s="33"/>
      <c r="N158" s="33"/>
      <c r="O158" s="33"/>
      <c r="P158" s="33"/>
      <c r="Q158" s="33"/>
      <c r="R158" s="33"/>
      <c r="S158" s="33"/>
    </row>
    <row r="159" spans="1:30" ht="16.7" customHeight="1" x14ac:dyDescent="0.25">
      <c r="M159" s="33"/>
      <c r="N159" s="33"/>
      <c r="O159" s="33"/>
      <c r="P159" s="33"/>
      <c r="Q159" s="33"/>
      <c r="R159" s="33"/>
      <c r="S159" s="33"/>
    </row>
    <row r="160" spans="1:30" ht="16.7" customHeight="1" x14ac:dyDescent="0.25">
      <c r="M160" s="33"/>
      <c r="N160" s="33"/>
      <c r="O160" s="33"/>
      <c r="P160" s="33"/>
      <c r="Q160" s="33"/>
      <c r="R160" s="33"/>
      <c r="S160" s="33"/>
    </row>
    <row r="161" spans="1:19" ht="16.7" customHeight="1" x14ac:dyDescent="0.25">
      <c r="M161" s="33"/>
      <c r="N161" s="33"/>
      <c r="O161" s="33"/>
      <c r="P161" s="33"/>
      <c r="Q161" s="33"/>
      <c r="R161" s="33"/>
      <c r="S161" s="33"/>
    </row>
    <row r="162" spans="1:19" ht="16.7" customHeight="1" x14ac:dyDescent="0.25">
      <c r="M162" s="33"/>
      <c r="N162" s="33"/>
      <c r="O162" s="33"/>
      <c r="P162" s="33"/>
      <c r="Q162" s="33"/>
      <c r="R162" s="33"/>
      <c r="S162" s="33"/>
    </row>
    <row r="163" spans="1:19" ht="16.7" customHeight="1" x14ac:dyDescent="0.25">
      <c r="M163" s="33"/>
      <c r="N163" s="33"/>
      <c r="O163" s="33"/>
      <c r="P163" s="33"/>
      <c r="Q163" s="33"/>
      <c r="R163" s="33"/>
      <c r="S163" s="33"/>
    </row>
    <row r="164" spans="1:19" x14ac:dyDescent="0.25">
      <c r="M164" s="33"/>
      <c r="N164" s="33"/>
      <c r="O164" s="33"/>
      <c r="P164" s="33"/>
      <c r="Q164" s="33"/>
      <c r="R164" s="33"/>
      <c r="S164" s="33"/>
    </row>
    <row r="165" spans="1:19" ht="16.7" customHeight="1" x14ac:dyDescent="0.25">
      <c r="M165" s="33"/>
      <c r="N165" s="33"/>
      <c r="O165" s="33"/>
      <c r="P165" s="33"/>
      <c r="Q165" s="33"/>
      <c r="R165" s="33"/>
      <c r="S165" s="33"/>
    </row>
    <row r="166" spans="1:19" x14ac:dyDescent="0.25">
      <c r="A166" s="35" t="s">
        <v>304</v>
      </c>
      <c r="M166" s="33"/>
      <c r="N166" s="33"/>
      <c r="O166" s="33"/>
      <c r="P166" s="33"/>
      <c r="Q166" s="33"/>
      <c r="R166" s="33"/>
      <c r="S166" s="33"/>
    </row>
    <row r="167" spans="1:19" x14ac:dyDescent="0.25">
      <c r="M167" s="33"/>
      <c r="N167" s="33"/>
      <c r="O167" s="33"/>
      <c r="P167" s="33"/>
      <c r="Q167" s="33"/>
      <c r="R167" s="33"/>
      <c r="S167" s="33"/>
    </row>
    <row r="168" spans="1:19" x14ac:dyDescent="0.25">
      <c r="M168" s="33"/>
      <c r="N168" s="33"/>
      <c r="O168" s="33"/>
      <c r="P168" s="33"/>
      <c r="Q168" s="33"/>
      <c r="R168" s="33"/>
      <c r="S168" s="33"/>
    </row>
    <row r="169" spans="1:19" x14ac:dyDescent="0.25">
      <c r="M169" s="33"/>
      <c r="N169" s="33"/>
      <c r="O169" s="33"/>
      <c r="P169" s="33"/>
      <c r="Q169" s="33"/>
      <c r="R169" s="33"/>
      <c r="S169" s="33"/>
    </row>
    <row r="170" spans="1:19" x14ac:dyDescent="0.25">
      <c r="M170" s="33"/>
      <c r="N170" s="33"/>
      <c r="O170" s="33"/>
      <c r="P170" s="33"/>
      <c r="Q170" s="33"/>
      <c r="R170" s="33"/>
      <c r="S170" s="33"/>
    </row>
    <row r="171" spans="1:19" x14ac:dyDescent="0.25">
      <c r="M171" s="33"/>
      <c r="N171" s="33"/>
      <c r="O171" s="33"/>
      <c r="P171" s="33"/>
      <c r="Q171" s="33"/>
      <c r="R171" s="33"/>
      <c r="S171" s="33"/>
    </row>
    <row r="172" spans="1:19" x14ac:dyDescent="0.25">
      <c r="M172" s="33"/>
      <c r="N172" s="33"/>
      <c r="O172" s="33"/>
      <c r="P172" s="33"/>
      <c r="Q172" s="33"/>
      <c r="R172" s="33"/>
      <c r="S172" s="33"/>
    </row>
    <row r="173" spans="1:19" x14ac:dyDescent="0.25">
      <c r="M173" s="33"/>
      <c r="N173" s="33"/>
      <c r="O173" s="33"/>
      <c r="P173" s="33"/>
      <c r="Q173" s="33"/>
      <c r="R173" s="33"/>
      <c r="S173" s="33"/>
    </row>
    <row r="174" spans="1:19" x14ac:dyDescent="0.25">
      <c r="M174" s="33"/>
      <c r="N174" s="33"/>
      <c r="O174" s="33"/>
      <c r="P174" s="33"/>
      <c r="Q174" s="33"/>
      <c r="R174" s="33"/>
      <c r="S174" s="33"/>
    </row>
    <row r="175" spans="1:19" x14ac:dyDescent="0.25">
      <c r="M175" s="33"/>
      <c r="N175" s="33"/>
      <c r="O175" s="33"/>
      <c r="P175" s="33"/>
      <c r="Q175" s="33"/>
      <c r="R175" s="33"/>
      <c r="S175" s="33"/>
    </row>
    <row r="176" spans="1:19" x14ac:dyDescent="0.25">
      <c r="M176" s="33"/>
      <c r="N176" s="33"/>
      <c r="O176" s="33"/>
      <c r="P176" s="33"/>
      <c r="Q176" s="33"/>
      <c r="R176" s="33"/>
      <c r="S176" s="33"/>
    </row>
    <row r="177" spans="13:19" x14ac:dyDescent="0.25">
      <c r="M177" s="33"/>
      <c r="N177" s="33"/>
      <c r="O177" s="33"/>
      <c r="P177" s="33"/>
      <c r="Q177" s="33"/>
      <c r="R177" s="33"/>
      <c r="S177" s="33"/>
    </row>
    <row r="178" spans="13:19" x14ac:dyDescent="0.25">
      <c r="M178" s="33"/>
      <c r="N178" s="33"/>
      <c r="O178" s="33"/>
      <c r="P178" s="33"/>
      <c r="Q178" s="33"/>
      <c r="R178" s="33"/>
      <c r="S178" s="33"/>
    </row>
    <row r="179" spans="13:19" x14ac:dyDescent="0.25">
      <c r="M179" s="33"/>
      <c r="N179" s="33"/>
      <c r="O179" s="33"/>
      <c r="P179" s="33"/>
      <c r="Q179" s="33"/>
      <c r="R179" s="33"/>
      <c r="S179" s="33"/>
    </row>
    <row r="180" spans="13:19" x14ac:dyDescent="0.25">
      <c r="M180" s="33"/>
      <c r="N180" s="33"/>
      <c r="O180" s="33"/>
      <c r="P180" s="33"/>
      <c r="Q180" s="33"/>
      <c r="R180" s="33"/>
      <c r="S180" s="33"/>
    </row>
    <row r="181" spans="13:19" x14ac:dyDescent="0.25">
      <c r="M181" s="33"/>
      <c r="N181" s="33"/>
      <c r="O181" s="33"/>
      <c r="P181" s="33"/>
      <c r="Q181" s="33"/>
      <c r="R181" s="33"/>
      <c r="S181" s="33"/>
    </row>
    <row r="182" spans="13:19" x14ac:dyDescent="0.25">
      <c r="M182" s="33"/>
      <c r="N182" s="33"/>
      <c r="O182" s="33"/>
      <c r="P182" s="33"/>
      <c r="Q182" s="33"/>
      <c r="R182" s="33"/>
      <c r="S182" s="33"/>
    </row>
    <row r="183" spans="13:19" ht="16.7" customHeight="1" x14ac:dyDescent="0.25">
      <c r="M183" s="33"/>
      <c r="N183" s="33"/>
      <c r="O183" s="33"/>
      <c r="P183" s="33"/>
      <c r="Q183" s="33"/>
      <c r="R183" s="33"/>
      <c r="S183" s="33"/>
    </row>
    <row r="184" spans="13:19" x14ac:dyDescent="0.25">
      <c r="M184" s="33"/>
      <c r="N184" s="33"/>
      <c r="O184" s="33"/>
      <c r="P184" s="33"/>
      <c r="Q184" s="33"/>
      <c r="R184" s="33"/>
      <c r="S184" s="33"/>
    </row>
    <row r="185" spans="13:19" x14ac:dyDescent="0.25">
      <c r="M185" s="33"/>
      <c r="N185" s="33"/>
      <c r="O185" s="33"/>
      <c r="P185" s="33"/>
      <c r="Q185" s="33"/>
      <c r="R185" s="33"/>
      <c r="S185" s="33"/>
    </row>
    <row r="186" spans="13:19" x14ac:dyDescent="0.25">
      <c r="M186" s="33"/>
      <c r="N186" s="33"/>
      <c r="O186" s="33"/>
      <c r="P186" s="33"/>
      <c r="Q186" s="33"/>
      <c r="R186" s="33"/>
      <c r="S186" s="33"/>
    </row>
    <row r="187" spans="13:19" x14ac:dyDescent="0.25">
      <c r="M187" s="33"/>
      <c r="N187" s="33"/>
      <c r="O187" s="33"/>
      <c r="P187" s="33"/>
      <c r="Q187" s="33"/>
      <c r="R187" s="33"/>
      <c r="S187" s="33"/>
    </row>
    <row r="188" spans="13:19" x14ac:dyDescent="0.25">
      <c r="M188" s="33"/>
      <c r="N188" s="33"/>
      <c r="O188" s="33"/>
      <c r="P188" s="33"/>
      <c r="Q188" s="33"/>
      <c r="R188" s="33"/>
      <c r="S188" s="33"/>
    </row>
    <row r="189" spans="13:19" x14ac:dyDescent="0.25">
      <c r="M189" s="33"/>
      <c r="N189" s="33"/>
      <c r="O189" s="33"/>
      <c r="P189" s="33"/>
      <c r="Q189" s="33"/>
      <c r="R189" s="33"/>
      <c r="S189" s="33"/>
    </row>
    <row r="190" spans="13:19" x14ac:dyDescent="0.25">
      <c r="M190" s="33"/>
      <c r="N190" s="33"/>
      <c r="O190" s="33"/>
      <c r="P190" s="33"/>
      <c r="Q190" s="33"/>
      <c r="R190" s="33"/>
      <c r="S190" s="33"/>
    </row>
    <row r="191" spans="13:19" x14ac:dyDescent="0.25">
      <c r="M191" s="33"/>
      <c r="N191" s="33"/>
      <c r="O191" s="33"/>
      <c r="P191" s="33"/>
      <c r="Q191" s="33"/>
      <c r="R191" s="33"/>
      <c r="S191" s="33"/>
    </row>
    <row r="192" spans="13:19" x14ac:dyDescent="0.25">
      <c r="M192" s="33"/>
      <c r="N192" s="33"/>
      <c r="O192" s="33"/>
      <c r="P192" s="33"/>
      <c r="Q192" s="33"/>
      <c r="R192" s="33"/>
      <c r="S192" s="33"/>
    </row>
    <row r="193" spans="13:19" x14ac:dyDescent="0.25">
      <c r="M193" s="33"/>
      <c r="N193" s="33"/>
      <c r="O193" s="33"/>
      <c r="P193" s="33"/>
      <c r="Q193" s="33"/>
      <c r="R193" s="33"/>
      <c r="S193" s="33"/>
    </row>
    <row r="194" spans="13:19" x14ac:dyDescent="0.25">
      <c r="M194" s="33"/>
      <c r="N194" s="33"/>
      <c r="O194" s="33"/>
      <c r="P194" s="33"/>
      <c r="Q194" s="33"/>
      <c r="R194" s="33"/>
      <c r="S194" s="33"/>
    </row>
    <row r="195" spans="13:19" x14ac:dyDescent="0.25">
      <c r="M195" s="33"/>
      <c r="N195" s="33"/>
      <c r="O195" s="33"/>
      <c r="P195" s="33"/>
      <c r="Q195" s="33"/>
      <c r="R195" s="33"/>
      <c r="S195" s="33"/>
    </row>
    <row r="196" spans="13:19" x14ac:dyDescent="0.25">
      <c r="M196" s="33"/>
      <c r="N196" s="33"/>
      <c r="O196" s="33"/>
      <c r="P196" s="33"/>
      <c r="Q196" s="33"/>
      <c r="R196" s="33"/>
      <c r="S196" s="33"/>
    </row>
    <row r="197" spans="13:19" x14ac:dyDescent="0.25">
      <c r="M197" s="33"/>
      <c r="N197" s="33"/>
      <c r="O197" s="33"/>
      <c r="P197" s="33"/>
      <c r="Q197" s="33"/>
      <c r="R197" s="33"/>
      <c r="S197" s="33"/>
    </row>
    <row r="198" spans="13:19" x14ac:dyDescent="0.25">
      <c r="M198" s="33"/>
      <c r="N198" s="33"/>
      <c r="O198" s="33"/>
      <c r="P198" s="33"/>
      <c r="Q198" s="33"/>
      <c r="R198" s="33"/>
      <c r="S198" s="33"/>
    </row>
    <row r="199" spans="13:19" ht="31.5" customHeight="1" x14ac:dyDescent="0.25">
      <c r="M199" s="33"/>
      <c r="N199" s="33"/>
      <c r="O199" s="33"/>
      <c r="P199" s="33"/>
      <c r="Q199" s="33"/>
      <c r="R199" s="33"/>
      <c r="S199" s="33"/>
    </row>
    <row r="200" spans="13:19" x14ac:dyDescent="0.25">
      <c r="M200" s="33"/>
      <c r="N200" s="33"/>
      <c r="O200" s="33"/>
      <c r="P200" s="33"/>
      <c r="Q200" s="33"/>
      <c r="R200" s="33"/>
      <c r="S200" s="33"/>
    </row>
    <row r="201" spans="13:19" x14ac:dyDescent="0.25">
      <c r="M201" s="33"/>
      <c r="N201" s="33"/>
      <c r="O201" s="33"/>
      <c r="P201" s="33"/>
      <c r="Q201" s="33"/>
      <c r="R201" s="33"/>
      <c r="S201" s="33"/>
    </row>
    <row r="202" spans="13:19" x14ac:dyDescent="0.25">
      <c r="M202" s="33"/>
      <c r="N202" s="33"/>
      <c r="O202" s="33"/>
      <c r="P202" s="33"/>
      <c r="Q202" s="33"/>
      <c r="R202" s="33"/>
      <c r="S202" s="33"/>
    </row>
    <row r="203" spans="13:19" x14ac:dyDescent="0.25">
      <c r="M203" s="33"/>
      <c r="N203" s="33"/>
      <c r="O203" s="33"/>
      <c r="P203" s="33"/>
      <c r="Q203" s="33"/>
      <c r="R203" s="33"/>
      <c r="S203" s="33"/>
    </row>
    <row r="204" spans="13:19" x14ac:dyDescent="0.25">
      <c r="M204" s="33"/>
      <c r="N204" s="33"/>
      <c r="O204" s="33"/>
      <c r="P204" s="33"/>
      <c r="Q204" s="33"/>
      <c r="R204" s="33"/>
      <c r="S204" s="33"/>
    </row>
    <row r="205" spans="13:19" x14ac:dyDescent="0.25">
      <c r="M205" s="33"/>
      <c r="N205" s="33"/>
      <c r="O205" s="33"/>
      <c r="P205" s="33"/>
      <c r="Q205" s="33"/>
      <c r="R205" s="33"/>
      <c r="S205" s="33"/>
    </row>
    <row r="206" spans="13:19" x14ac:dyDescent="0.25">
      <c r="M206" s="33"/>
      <c r="N206" s="33"/>
      <c r="O206" s="33"/>
      <c r="P206" s="33"/>
      <c r="Q206" s="33"/>
      <c r="R206" s="33"/>
      <c r="S206" s="33"/>
    </row>
    <row r="207" spans="13:19" x14ac:dyDescent="0.25">
      <c r="M207" s="33"/>
      <c r="N207" s="33"/>
      <c r="O207" s="33"/>
      <c r="P207" s="33"/>
      <c r="Q207" s="33"/>
      <c r="R207" s="33"/>
      <c r="S207" s="33"/>
    </row>
    <row r="208" spans="13:19" x14ac:dyDescent="0.25">
      <c r="M208" s="33"/>
      <c r="N208" s="33"/>
      <c r="O208" s="33"/>
      <c r="P208" s="33"/>
      <c r="Q208" s="33"/>
      <c r="R208" s="33"/>
      <c r="S208" s="33"/>
    </row>
    <row r="209" spans="13:19" x14ac:dyDescent="0.25">
      <c r="M209" s="33"/>
      <c r="N209" s="33"/>
      <c r="O209" s="33"/>
      <c r="P209" s="33"/>
      <c r="Q209" s="33"/>
      <c r="R209" s="33"/>
      <c r="S209" s="33"/>
    </row>
    <row r="210" spans="13:19" x14ac:dyDescent="0.25">
      <c r="M210" s="33"/>
      <c r="N210" s="33"/>
      <c r="O210" s="33"/>
      <c r="P210" s="33"/>
      <c r="Q210" s="33"/>
      <c r="R210" s="33"/>
      <c r="S210" s="33"/>
    </row>
    <row r="211" spans="13:19" x14ac:dyDescent="0.25">
      <c r="M211" s="33"/>
      <c r="N211" s="33"/>
      <c r="O211" s="33"/>
      <c r="P211" s="33"/>
      <c r="Q211" s="33"/>
      <c r="R211" s="33"/>
      <c r="S211" s="33"/>
    </row>
    <row r="212" spans="13:19" x14ac:dyDescent="0.25">
      <c r="M212" s="33"/>
      <c r="N212" s="33"/>
      <c r="O212" s="33"/>
      <c r="P212" s="33"/>
      <c r="Q212" s="33"/>
      <c r="R212" s="33"/>
      <c r="S212" s="33"/>
    </row>
    <row r="213" spans="13:19" x14ac:dyDescent="0.25">
      <c r="M213" s="33"/>
      <c r="N213" s="33"/>
      <c r="O213" s="33"/>
      <c r="P213" s="33"/>
      <c r="Q213" s="33"/>
      <c r="R213" s="33"/>
      <c r="S213" s="33"/>
    </row>
    <row r="214" spans="13:19" x14ac:dyDescent="0.25">
      <c r="M214" s="33"/>
      <c r="N214" s="33"/>
      <c r="O214" s="33"/>
      <c r="P214" s="33"/>
      <c r="Q214" s="33"/>
      <c r="R214" s="33"/>
      <c r="S214" s="33"/>
    </row>
  </sheetData>
  <mergeCells count="24">
    <mergeCell ref="M121:P121"/>
    <mergeCell ref="R121:U121"/>
    <mergeCell ref="W121:Z121"/>
    <mergeCell ref="M109:O109"/>
    <mergeCell ref="M92:M107"/>
    <mergeCell ref="M1:S1"/>
    <mergeCell ref="M3:M4"/>
    <mergeCell ref="N3:S3"/>
    <mergeCell ref="M37:S37"/>
    <mergeCell ref="M43:R43"/>
    <mergeCell ref="M45:R45"/>
    <mergeCell ref="M47:R47"/>
    <mergeCell ref="M50:P50"/>
    <mergeCell ref="M84:R84"/>
    <mergeCell ref="M89:O89"/>
    <mergeCell ref="M91:N91"/>
    <mergeCell ref="T114:W114"/>
    <mergeCell ref="T116:W116"/>
    <mergeCell ref="T118:W118"/>
    <mergeCell ref="T155:W155"/>
    <mergeCell ref="Y114:AD114"/>
    <mergeCell ref="Y116:AD116"/>
    <mergeCell ref="Y118:AD118"/>
    <mergeCell ref="Y155:AD15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"/>
  <sheetViews>
    <sheetView workbookViewId="0">
      <selection activeCell="N6" sqref="N6"/>
    </sheetView>
  </sheetViews>
  <sheetFormatPr defaultRowHeight="15" x14ac:dyDescent="0.25"/>
  <cols>
    <col min="11" max="12" width="8.7109375" customWidth="1"/>
    <col min="13" max="13" width="59.42578125" customWidth="1"/>
    <col min="14" max="14" width="41.28515625" customWidth="1"/>
    <col min="15" max="15" width="14.5703125" customWidth="1"/>
    <col min="16" max="16" width="14.85546875" customWidth="1"/>
    <col min="17" max="17" width="14" customWidth="1"/>
    <col min="18" max="18" width="15" customWidth="1"/>
    <col min="19" max="19" width="13.85546875" customWidth="1"/>
    <col min="20" max="20" width="11" customWidth="1"/>
    <col min="21" max="21" width="10" customWidth="1"/>
    <col min="22" max="23" width="11.140625" customWidth="1"/>
    <col min="24" max="24" width="11.42578125" customWidth="1"/>
    <col min="25" max="25" width="13" customWidth="1"/>
    <col min="26" max="26" width="15" customWidth="1"/>
    <col min="27" max="27" width="9.42578125" customWidth="1"/>
    <col min="28" max="29" width="10" customWidth="1"/>
    <col min="31" max="31" width="15.42578125" customWidth="1"/>
    <col min="32" max="32" width="11.42578125" customWidth="1"/>
    <col min="33" max="33" width="14.7109375" customWidth="1"/>
    <col min="35" max="35" width="14.7109375" customWidth="1"/>
    <col min="36" max="37" width="10" customWidth="1"/>
    <col min="38" max="38" width="11.5703125" customWidth="1"/>
    <col min="39" max="39" width="10.7109375" customWidth="1"/>
    <col min="40" max="41" width="10.5703125" customWidth="1"/>
    <col min="42" max="43" width="10" customWidth="1"/>
    <col min="44" max="44" width="18.140625" customWidth="1"/>
    <col min="45" max="45" width="11.140625" customWidth="1"/>
  </cols>
  <sheetData>
    <row r="1" spans="1:18" ht="16.7" customHeight="1" x14ac:dyDescent="0.25">
      <c r="M1" s="145"/>
      <c r="N1" s="145"/>
      <c r="O1" s="145"/>
      <c r="P1" s="145"/>
      <c r="Q1" s="145"/>
      <c r="R1" s="145"/>
    </row>
    <row r="3" spans="1:18" ht="16.7" customHeight="1" x14ac:dyDescent="0.25">
      <c r="A3" s="35" t="s">
        <v>191</v>
      </c>
      <c r="M3" s="145"/>
      <c r="N3" s="145"/>
      <c r="O3" s="145"/>
      <c r="P3" s="145"/>
      <c r="Q3" s="145"/>
      <c r="R3" s="145"/>
    </row>
    <row r="4" spans="1:18" x14ac:dyDescent="0.25">
      <c r="A4" s="35"/>
    </row>
    <row r="5" spans="1:18" ht="16.7" customHeight="1" x14ac:dyDescent="0.25">
      <c r="M5" s="145"/>
      <c r="N5" s="145"/>
      <c r="O5" s="145"/>
      <c r="P5" s="145"/>
      <c r="Q5" s="145"/>
      <c r="R5" s="145"/>
    </row>
    <row r="8" spans="1:18" x14ac:dyDescent="0.25">
      <c r="M8" s="174" t="s">
        <v>86</v>
      </c>
      <c r="N8" s="175"/>
      <c r="O8" s="175"/>
      <c r="P8" s="176"/>
    </row>
    <row r="9" spans="1:18" x14ac:dyDescent="0.25">
      <c r="M9" s="9" t="s">
        <v>50</v>
      </c>
      <c r="N9" s="11" t="s">
        <v>14</v>
      </c>
      <c r="O9" s="11" t="s">
        <v>15</v>
      </c>
      <c r="P9" s="11" t="s">
        <v>16</v>
      </c>
    </row>
    <row r="10" spans="1:18" x14ac:dyDescent="0.25">
      <c r="M10" s="126" t="s">
        <v>68</v>
      </c>
      <c r="N10" s="7">
        <v>7.6435100000000003E-4</v>
      </c>
      <c r="O10" s="7">
        <v>0.1591243</v>
      </c>
      <c r="P10" s="7">
        <v>0.56600609999999996</v>
      </c>
    </row>
    <row r="11" spans="1:18" x14ac:dyDescent="0.25">
      <c r="M11" s="127" t="s">
        <v>69</v>
      </c>
      <c r="N11" s="7">
        <v>0</v>
      </c>
      <c r="O11" s="7">
        <v>0.38153959999999998</v>
      </c>
      <c r="P11" s="7">
        <v>0.70575500000000002</v>
      </c>
    </row>
    <row r="12" spans="1:18" x14ac:dyDescent="0.25">
      <c r="M12" s="127" t="s">
        <v>71</v>
      </c>
      <c r="N12" s="7">
        <v>7.7855999999999995E-2</v>
      </c>
      <c r="O12" s="7">
        <v>0.25290249999999997</v>
      </c>
      <c r="P12" s="7">
        <v>0.52561639999999998</v>
      </c>
    </row>
    <row r="13" spans="1:18" x14ac:dyDescent="0.25">
      <c r="M13" s="127" t="s">
        <v>72</v>
      </c>
      <c r="N13" s="7">
        <v>3.7420700000000001E-2</v>
      </c>
      <c r="O13" s="7">
        <v>0.19428809999999999</v>
      </c>
      <c r="P13" s="7">
        <v>0.49927129999999997</v>
      </c>
    </row>
    <row r="14" spans="1:18" x14ac:dyDescent="0.25">
      <c r="M14" s="127" t="s">
        <v>73</v>
      </c>
      <c r="N14" s="7">
        <v>9.5259999999999997E-3</v>
      </c>
      <c r="O14" s="7">
        <v>7.7547099999999994E-2</v>
      </c>
      <c r="P14" s="7">
        <v>0.3561242</v>
      </c>
    </row>
    <row r="15" spans="1:18" x14ac:dyDescent="0.25">
      <c r="M15" s="127" t="s">
        <v>74</v>
      </c>
      <c r="N15" s="7">
        <v>0</v>
      </c>
      <c r="O15" s="7">
        <v>4.8446799999999998E-2</v>
      </c>
      <c r="P15" s="7">
        <v>0.5</v>
      </c>
    </row>
    <row r="16" spans="1:18" x14ac:dyDescent="0.25">
      <c r="M16" s="127" t="s">
        <v>75</v>
      </c>
      <c r="N16" s="7">
        <v>3.5650099999999997E-2</v>
      </c>
      <c r="O16" s="7">
        <v>0.26156560000000001</v>
      </c>
      <c r="P16" s="7">
        <v>0.66053399999999995</v>
      </c>
    </row>
    <row r="17" spans="1:19" x14ac:dyDescent="0.25">
      <c r="M17" s="127" t="s">
        <v>77</v>
      </c>
      <c r="N17" s="7">
        <v>7.1282099999999998E-4</v>
      </c>
      <c r="O17" s="7">
        <v>3.6413099999999997E-2</v>
      </c>
      <c r="P17" s="7">
        <v>0.29417399999999999</v>
      </c>
    </row>
    <row r="18" spans="1:19" x14ac:dyDescent="0.25">
      <c r="M18" s="127" t="s">
        <v>78</v>
      </c>
      <c r="N18" s="34">
        <v>1.0804844E-6</v>
      </c>
      <c r="O18" s="7">
        <v>0.14021719999999999</v>
      </c>
      <c r="P18" s="7">
        <v>0.5079669</v>
      </c>
    </row>
    <row r="19" spans="1:19" x14ac:dyDescent="0.25">
      <c r="M19" s="127" t="s">
        <v>79</v>
      </c>
      <c r="N19" s="7">
        <v>2.2998999999999999E-2</v>
      </c>
      <c r="O19" s="7">
        <v>0.1060898</v>
      </c>
      <c r="P19" s="7">
        <v>0.39332349999999999</v>
      </c>
    </row>
    <row r="20" spans="1:19" x14ac:dyDescent="0.25">
      <c r="M20" s="127" t="s">
        <v>80</v>
      </c>
      <c r="N20" s="7">
        <v>6.4730999999999999E-3</v>
      </c>
      <c r="O20" s="7">
        <v>3.8265100000000003E-2</v>
      </c>
      <c r="P20" s="7">
        <v>0.3003036</v>
      </c>
    </row>
    <row r="21" spans="1:19" x14ac:dyDescent="0.25">
      <c r="M21" s="128" t="s">
        <v>82</v>
      </c>
      <c r="N21" s="7">
        <v>3.1082000000000002E-3</v>
      </c>
      <c r="O21" s="7">
        <v>2.1668799999999998E-2</v>
      </c>
      <c r="P21" s="7">
        <v>0.17911940000000001</v>
      </c>
    </row>
    <row r="23" spans="1:19" ht="16.7" customHeight="1" x14ac:dyDescent="0.25">
      <c r="M23" s="145"/>
      <c r="N23" s="145"/>
      <c r="O23" s="145"/>
      <c r="P23" s="145"/>
      <c r="Q23" s="145"/>
      <c r="R23" s="145"/>
    </row>
    <row r="28" spans="1:19" ht="16.7" customHeight="1" x14ac:dyDescent="0.25">
      <c r="M28" s="145"/>
      <c r="N28" s="145"/>
      <c r="O28" s="145"/>
      <c r="P28" s="145"/>
      <c r="Q28" s="145"/>
      <c r="R28" s="145"/>
      <c r="S28" s="145"/>
    </row>
    <row r="30" spans="1:19" ht="16.7" customHeight="1" x14ac:dyDescent="0.25">
      <c r="A30" s="35" t="s">
        <v>192</v>
      </c>
      <c r="M30" s="145"/>
      <c r="N30" s="145"/>
      <c r="O30" s="145"/>
      <c r="P30" s="145"/>
      <c r="Q30" s="145"/>
      <c r="R30" s="145"/>
      <c r="S30" s="145"/>
    </row>
    <row r="32" spans="1:19" ht="16.7" customHeight="1" x14ac:dyDescent="0.25">
      <c r="M32" s="145"/>
      <c r="N32" s="145"/>
      <c r="O32" s="145"/>
      <c r="P32" s="145"/>
      <c r="Q32" s="145"/>
      <c r="R32" s="145"/>
      <c r="S32" s="145"/>
    </row>
    <row r="35" spans="13:19" x14ac:dyDescent="0.25">
      <c r="M35" s="174" t="s">
        <v>83</v>
      </c>
      <c r="N35" s="175"/>
      <c r="O35" s="175"/>
      <c r="P35" s="176"/>
      <c r="Q35" s="172"/>
      <c r="R35" s="172"/>
      <c r="S35" s="33"/>
    </row>
    <row r="36" spans="13:19" x14ac:dyDescent="0.25">
      <c r="M36" s="9" t="s">
        <v>90</v>
      </c>
      <c r="N36" s="11" t="s">
        <v>14</v>
      </c>
      <c r="O36" s="11" t="s">
        <v>15</v>
      </c>
      <c r="P36" s="11" t="s">
        <v>16</v>
      </c>
      <c r="S36" s="33"/>
    </row>
    <row r="37" spans="13:19" x14ac:dyDescent="0.25">
      <c r="M37" s="10" t="s">
        <v>68</v>
      </c>
      <c r="N37" s="7">
        <v>0.58940230000000005</v>
      </c>
      <c r="O37" s="7">
        <v>0.87344339999999998</v>
      </c>
      <c r="P37" s="7">
        <v>1.0341663999999999</v>
      </c>
      <c r="S37" s="33"/>
    </row>
    <row r="38" spans="13:19" x14ac:dyDescent="0.25">
      <c r="M38" s="10" t="s">
        <v>69</v>
      </c>
      <c r="N38" s="7">
        <v>0.1411896</v>
      </c>
      <c r="O38" s="7">
        <v>0.68360350000000003</v>
      </c>
      <c r="P38" s="7">
        <v>1.1275900999999999</v>
      </c>
      <c r="S38" s="33"/>
    </row>
    <row r="39" spans="13:19" x14ac:dyDescent="0.25">
      <c r="M39" s="10" t="s">
        <v>70</v>
      </c>
      <c r="N39" s="7">
        <v>6.0692999999999997E-3</v>
      </c>
      <c r="O39" s="7">
        <v>0.60832540000000002</v>
      </c>
      <c r="P39" s="7">
        <v>1.2773448000000001</v>
      </c>
      <c r="S39" s="33"/>
    </row>
    <row r="40" spans="13:19" x14ac:dyDescent="0.25">
      <c r="M40" s="10" t="s">
        <v>71</v>
      </c>
      <c r="N40" s="7">
        <v>0.76005480000000003</v>
      </c>
      <c r="O40" s="7">
        <v>0.95312169999999996</v>
      </c>
      <c r="P40" s="7">
        <v>1.1307678999999999</v>
      </c>
      <c r="S40" s="33"/>
    </row>
    <row r="41" spans="13:19" x14ac:dyDescent="0.25">
      <c r="M41" s="10" t="s">
        <v>72</v>
      </c>
      <c r="N41" s="7">
        <v>0.57221759999999999</v>
      </c>
      <c r="O41" s="7">
        <v>0.85492210000000002</v>
      </c>
      <c r="P41" s="7">
        <v>1.1203783</v>
      </c>
      <c r="S41" s="33"/>
    </row>
    <row r="42" spans="13:19" x14ac:dyDescent="0.25">
      <c r="M42" s="10" t="s">
        <v>58</v>
      </c>
      <c r="N42" s="7">
        <v>5.6492599999999997E-2</v>
      </c>
      <c r="O42" s="7">
        <v>0.67283990000000005</v>
      </c>
      <c r="P42" s="7">
        <v>1.1223323999999999</v>
      </c>
      <c r="S42" s="33"/>
    </row>
    <row r="43" spans="13:19" x14ac:dyDescent="0.25">
      <c r="M43" s="10" t="s">
        <v>73</v>
      </c>
      <c r="N43" s="7">
        <v>0.57146589999999997</v>
      </c>
      <c r="O43" s="7">
        <v>0.8093378</v>
      </c>
      <c r="P43" s="7">
        <v>1.0204266</v>
      </c>
      <c r="S43" s="33"/>
    </row>
    <row r="44" spans="13:19" x14ac:dyDescent="0.25">
      <c r="M44" s="10" t="s">
        <v>74</v>
      </c>
      <c r="N44" s="7">
        <v>0.47416249999999999</v>
      </c>
      <c r="O44" s="7">
        <v>0.77961979999999997</v>
      </c>
      <c r="P44" s="7">
        <v>0.99277219999999999</v>
      </c>
      <c r="S44" s="33"/>
    </row>
    <row r="45" spans="13:19" x14ac:dyDescent="0.25">
      <c r="M45" s="10" t="s">
        <v>75</v>
      </c>
      <c r="N45" s="7">
        <v>0.51212299999999999</v>
      </c>
      <c r="O45" s="7">
        <v>0.81255279999999996</v>
      </c>
      <c r="P45" s="7">
        <v>1.130463</v>
      </c>
      <c r="S45" s="33"/>
    </row>
    <row r="46" spans="13:19" x14ac:dyDescent="0.25">
      <c r="M46" s="10" t="s">
        <v>76</v>
      </c>
      <c r="N46" s="7">
        <v>-1.6734700000000002E-2</v>
      </c>
      <c r="O46" s="7">
        <v>0.47901650000000001</v>
      </c>
      <c r="P46" s="7">
        <v>1.1926972</v>
      </c>
      <c r="S46" s="33"/>
    </row>
    <row r="47" spans="13:19" x14ac:dyDescent="0.25">
      <c r="M47" s="10" t="s">
        <v>77</v>
      </c>
      <c r="N47" s="7">
        <v>0.84423099999999995</v>
      </c>
      <c r="O47" s="7">
        <v>0.96455550000000001</v>
      </c>
      <c r="P47" s="7">
        <v>1.0634296999999999</v>
      </c>
      <c r="S47" s="33"/>
    </row>
    <row r="48" spans="13:19" x14ac:dyDescent="0.25">
      <c r="M48" s="10" t="s">
        <v>78</v>
      </c>
      <c r="N48" s="7">
        <v>0.40566039999999998</v>
      </c>
      <c r="O48" s="7">
        <v>0.79059000000000001</v>
      </c>
      <c r="P48" s="7">
        <v>1.1019428</v>
      </c>
      <c r="S48" s="33"/>
    </row>
    <row r="49" spans="1:26" x14ac:dyDescent="0.25">
      <c r="M49" s="10" t="s">
        <v>79</v>
      </c>
      <c r="N49" s="7">
        <v>0.8751409</v>
      </c>
      <c r="O49" s="7">
        <v>1.0190060000000001</v>
      </c>
      <c r="P49" s="7">
        <v>1.1685557</v>
      </c>
      <c r="S49" s="33"/>
    </row>
    <row r="50" spans="1:26" x14ac:dyDescent="0.25">
      <c r="M50" s="10" t="s">
        <v>80</v>
      </c>
      <c r="N50" s="7">
        <v>0.85594650000000005</v>
      </c>
      <c r="O50" s="7">
        <v>0.96714639999999996</v>
      </c>
      <c r="P50" s="7">
        <v>1.0878193</v>
      </c>
      <c r="S50" s="33"/>
    </row>
    <row r="51" spans="1:26" x14ac:dyDescent="0.25">
      <c r="M51" s="10" t="s">
        <v>81</v>
      </c>
      <c r="N51" s="7">
        <v>0.19752890000000001</v>
      </c>
      <c r="O51" s="7">
        <v>0.73641540000000005</v>
      </c>
      <c r="P51" s="7">
        <v>1.198537</v>
      </c>
      <c r="S51" s="33"/>
    </row>
    <row r="52" spans="1:26" x14ac:dyDescent="0.25">
      <c r="M52" s="10" t="s">
        <v>82</v>
      </c>
      <c r="N52" s="7">
        <v>0.57892909999999997</v>
      </c>
      <c r="O52" s="7">
        <v>0.91371950000000002</v>
      </c>
      <c r="P52" s="7">
        <v>1.1263791000000001</v>
      </c>
      <c r="S52" s="33"/>
    </row>
    <row r="53" spans="1:26" x14ac:dyDescent="0.25">
      <c r="M53" s="33"/>
      <c r="N53" s="33"/>
      <c r="O53" s="33"/>
      <c r="P53" s="33"/>
      <c r="Q53" s="33"/>
      <c r="R53" s="33"/>
      <c r="S53" s="33"/>
    </row>
    <row r="54" spans="1:26" x14ac:dyDescent="0.25">
      <c r="M54" s="33"/>
      <c r="N54" s="33"/>
      <c r="O54" s="33"/>
      <c r="P54" s="33"/>
      <c r="Q54" s="33"/>
      <c r="R54" s="33"/>
      <c r="S54" s="33"/>
    </row>
    <row r="56" spans="1:26" x14ac:dyDescent="0.25">
      <c r="A56" s="35" t="s">
        <v>193</v>
      </c>
    </row>
    <row r="58" spans="1:26" ht="16.7" customHeight="1" x14ac:dyDescent="0.25"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</row>
    <row r="60" spans="1:26" x14ac:dyDescent="0.25">
      <c r="M60" s="143"/>
      <c r="N60" s="144"/>
      <c r="O60" s="4" t="s">
        <v>68</v>
      </c>
      <c r="P60" s="4" t="s">
        <v>69</v>
      </c>
      <c r="Q60" s="4" t="s">
        <v>71</v>
      </c>
      <c r="R60" s="4" t="s">
        <v>72</v>
      </c>
      <c r="S60" s="4" t="s">
        <v>73</v>
      </c>
      <c r="T60" s="4" t="s">
        <v>74</v>
      </c>
      <c r="U60" s="4" t="s">
        <v>75</v>
      </c>
      <c r="V60" s="4" t="s">
        <v>77</v>
      </c>
      <c r="W60" s="4" t="s">
        <v>78</v>
      </c>
      <c r="X60" s="4" t="s">
        <v>79</v>
      </c>
      <c r="Y60" s="4" t="s">
        <v>80</v>
      </c>
      <c r="Z60" s="4" t="s">
        <v>82</v>
      </c>
    </row>
    <row r="61" spans="1:26" x14ac:dyDescent="0.25">
      <c r="M61" s="151"/>
      <c r="N61" s="3" t="s">
        <v>17</v>
      </c>
      <c r="O61" s="7">
        <v>8.94</v>
      </c>
      <c r="P61" s="7">
        <v>98.91</v>
      </c>
      <c r="Q61" s="7">
        <v>3061.64</v>
      </c>
      <c r="R61" s="7">
        <v>867</v>
      </c>
      <c r="S61" s="7">
        <v>1371.8</v>
      </c>
      <c r="T61" s="7">
        <v>524.73</v>
      </c>
      <c r="U61" s="7">
        <v>126.09</v>
      </c>
      <c r="V61" s="7">
        <v>28.5</v>
      </c>
      <c r="W61" s="7">
        <v>148.03</v>
      </c>
      <c r="X61" s="7">
        <v>2399.3200000000002</v>
      </c>
      <c r="Y61" s="7">
        <v>1550.9</v>
      </c>
      <c r="Z61" s="7">
        <v>0</v>
      </c>
    </row>
    <row r="62" spans="1:26" x14ac:dyDescent="0.25">
      <c r="M62" s="151"/>
      <c r="N62" s="3" t="s">
        <v>18</v>
      </c>
      <c r="O62" s="7">
        <v>623.94000000000005</v>
      </c>
      <c r="P62" s="7">
        <v>1654.23</v>
      </c>
      <c r="Q62" s="7">
        <v>2936.07</v>
      </c>
      <c r="R62" s="7">
        <v>849.85</v>
      </c>
      <c r="S62" s="7">
        <v>463.79</v>
      </c>
      <c r="T62" s="7">
        <v>538.6</v>
      </c>
      <c r="U62" s="7">
        <v>188.74</v>
      </c>
      <c r="V62" s="7">
        <v>1610.69</v>
      </c>
      <c r="W62" s="7">
        <v>345.71</v>
      </c>
      <c r="X62" s="7">
        <v>2580.61</v>
      </c>
      <c r="Y62" s="7">
        <v>1767.36</v>
      </c>
      <c r="Z62" s="7">
        <v>1098.3699999999999</v>
      </c>
    </row>
    <row r="63" spans="1:26" x14ac:dyDescent="0.25">
      <c r="M63" s="151"/>
      <c r="N63" s="3" t="s">
        <v>19</v>
      </c>
      <c r="O63" s="7">
        <v>12.55</v>
      </c>
      <c r="P63" s="7">
        <v>18.18</v>
      </c>
      <c r="Q63" s="7">
        <v>332.1</v>
      </c>
      <c r="R63" s="7">
        <v>100.82</v>
      </c>
      <c r="S63" s="7">
        <v>88.19</v>
      </c>
      <c r="T63" s="7">
        <v>0</v>
      </c>
      <c r="U63" s="7">
        <v>40.9</v>
      </c>
      <c r="V63" s="7">
        <v>47.72</v>
      </c>
      <c r="W63" s="7">
        <v>6.16</v>
      </c>
      <c r="X63" s="7">
        <v>530.58000000000004</v>
      </c>
      <c r="Y63" s="7">
        <v>425.25</v>
      </c>
      <c r="Z63" s="7">
        <v>6.13</v>
      </c>
    </row>
    <row r="64" spans="1:26" x14ac:dyDescent="0.25">
      <c r="M64" s="151"/>
      <c r="N64" s="3" t="s">
        <v>20</v>
      </c>
      <c r="O64" s="7">
        <v>2.3199999999999998</v>
      </c>
      <c r="P64" s="7">
        <v>0.22</v>
      </c>
      <c r="Q64" s="7">
        <v>101.93</v>
      </c>
      <c r="R64" s="7">
        <v>36.659999999999997</v>
      </c>
      <c r="S64" s="7">
        <v>8.69</v>
      </c>
      <c r="T64" s="7">
        <v>0.54</v>
      </c>
      <c r="U64" s="7">
        <v>11.44</v>
      </c>
      <c r="V64" s="7">
        <v>140.91</v>
      </c>
      <c r="W64" s="7">
        <v>5.05</v>
      </c>
      <c r="X64" s="7">
        <v>182.52</v>
      </c>
      <c r="Y64" s="7">
        <v>49.99</v>
      </c>
      <c r="Z64" s="7">
        <v>0.66</v>
      </c>
    </row>
    <row r="65" spans="13:26" x14ac:dyDescent="0.25">
      <c r="M65" s="151"/>
      <c r="N65" s="3" t="s">
        <v>21</v>
      </c>
      <c r="O65" s="7">
        <v>59.22</v>
      </c>
      <c r="P65" s="7">
        <v>37.71</v>
      </c>
      <c r="Q65" s="7">
        <v>1059.49</v>
      </c>
      <c r="R65" s="7">
        <v>313.87</v>
      </c>
      <c r="S65" s="7">
        <v>105.61</v>
      </c>
      <c r="T65" s="7">
        <v>3.7</v>
      </c>
      <c r="U65" s="7">
        <v>35.020000000000003</v>
      </c>
      <c r="V65" s="7">
        <v>57.56</v>
      </c>
      <c r="W65" s="7">
        <v>83.06</v>
      </c>
      <c r="X65" s="7">
        <v>893.91</v>
      </c>
      <c r="Y65" s="7">
        <v>739.01</v>
      </c>
      <c r="Z65" s="7">
        <v>239.17</v>
      </c>
    </row>
    <row r="66" spans="13:26" x14ac:dyDescent="0.25">
      <c r="M66" s="151"/>
      <c r="N66" s="3" t="s">
        <v>22</v>
      </c>
      <c r="O66" s="7">
        <v>634.83000000000004</v>
      </c>
      <c r="P66" s="7">
        <v>2514.2399999999998</v>
      </c>
      <c r="Q66" s="7">
        <v>35807.160000000003</v>
      </c>
      <c r="R66" s="7">
        <v>15139.37</v>
      </c>
      <c r="S66" s="7">
        <v>7269.26</v>
      </c>
      <c r="T66" s="7">
        <v>5382.85</v>
      </c>
      <c r="U66" s="7">
        <v>4449.3599999999997</v>
      </c>
      <c r="V66" s="7">
        <v>2509.2600000000002</v>
      </c>
      <c r="W66" s="7">
        <v>2339.71</v>
      </c>
      <c r="X66" s="7">
        <v>23710.04</v>
      </c>
      <c r="Y66" s="7">
        <v>15481.03</v>
      </c>
      <c r="Z66" s="7">
        <v>227.52</v>
      </c>
    </row>
    <row r="67" spans="13:26" x14ac:dyDescent="0.25">
      <c r="M67" s="151"/>
      <c r="N67" s="3" t="s">
        <v>23</v>
      </c>
      <c r="O67" s="7">
        <v>199.47</v>
      </c>
      <c r="P67" s="7">
        <v>66.11</v>
      </c>
      <c r="Q67" s="7">
        <v>3213.45</v>
      </c>
      <c r="R67" s="7">
        <v>411.94</v>
      </c>
      <c r="S67" s="7">
        <v>1186.97</v>
      </c>
      <c r="T67" s="7">
        <v>10.59</v>
      </c>
      <c r="U67" s="7">
        <v>206.12</v>
      </c>
      <c r="V67" s="7">
        <v>835.9</v>
      </c>
      <c r="W67" s="7">
        <v>134.96</v>
      </c>
      <c r="X67" s="7">
        <v>911.79</v>
      </c>
      <c r="Y67" s="7">
        <v>1733.31</v>
      </c>
      <c r="Z67" s="7">
        <v>370.27</v>
      </c>
    </row>
    <row r="68" spans="13:26" x14ac:dyDescent="0.25">
      <c r="M68" s="151"/>
      <c r="N68" s="3" t="s">
        <v>24</v>
      </c>
      <c r="O68" s="7">
        <v>1.66</v>
      </c>
      <c r="P68" s="7">
        <v>4.08</v>
      </c>
      <c r="Q68" s="7">
        <v>119.52</v>
      </c>
      <c r="R68" s="7">
        <v>20.059999999999999</v>
      </c>
      <c r="S68" s="7">
        <v>15.77</v>
      </c>
      <c r="T68" s="7">
        <v>2.1</v>
      </c>
      <c r="U68" s="7">
        <v>5.43</v>
      </c>
      <c r="V68" s="7">
        <v>40.32</v>
      </c>
      <c r="W68" s="7">
        <v>11.62</v>
      </c>
      <c r="X68" s="7">
        <v>143.01</v>
      </c>
      <c r="Y68" s="7">
        <v>140.69</v>
      </c>
      <c r="Z68" s="7">
        <v>0</v>
      </c>
    </row>
    <row r="69" spans="13:26" x14ac:dyDescent="0.25">
      <c r="M69" s="151"/>
      <c r="N69" s="3" t="s">
        <v>91</v>
      </c>
      <c r="O69" s="7">
        <v>112.39</v>
      </c>
      <c r="P69" s="7">
        <v>1.06</v>
      </c>
      <c r="Q69" s="7">
        <v>398.52</v>
      </c>
      <c r="R69" s="7">
        <v>62.89</v>
      </c>
      <c r="S69" s="7">
        <v>36.24</v>
      </c>
      <c r="T69" s="7">
        <v>33.43</v>
      </c>
      <c r="U69" s="7">
        <v>33.520000000000003</v>
      </c>
      <c r="V69" s="7">
        <v>241.61</v>
      </c>
      <c r="W69" s="7">
        <v>26.54</v>
      </c>
      <c r="X69" s="7">
        <v>765.53</v>
      </c>
      <c r="Y69" s="7">
        <v>172.13</v>
      </c>
      <c r="Z69" s="7">
        <v>0</v>
      </c>
    </row>
    <row r="70" spans="13:26" x14ac:dyDescent="0.25">
      <c r="M70" s="151"/>
      <c r="N70" s="3" t="s">
        <v>25</v>
      </c>
      <c r="O70" s="7">
        <v>1081.82</v>
      </c>
      <c r="P70" s="7">
        <v>1898.95</v>
      </c>
      <c r="Q70" s="7">
        <v>10010.719999999999</v>
      </c>
      <c r="R70" s="7">
        <v>1240.92</v>
      </c>
      <c r="S70" s="7">
        <v>971.88</v>
      </c>
      <c r="T70" s="7">
        <v>210.84</v>
      </c>
      <c r="U70" s="7">
        <v>662.93</v>
      </c>
      <c r="V70" s="7">
        <v>7975.58</v>
      </c>
      <c r="W70" s="7">
        <v>335.23</v>
      </c>
      <c r="X70" s="7">
        <v>6668.69</v>
      </c>
      <c r="Y70" s="7">
        <v>4374.6000000000004</v>
      </c>
      <c r="Z70" s="7">
        <v>28.22</v>
      </c>
    </row>
    <row r="71" spans="13:26" x14ac:dyDescent="0.25">
      <c r="M71" s="151"/>
      <c r="N71" s="3" t="s">
        <v>26</v>
      </c>
      <c r="O71" s="7">
        <v>0</v>
      </c>
      <c r="P71" s="7">
        <v>22.07</v>
      </c>
      <c r="Q71" s="7">
        <v>1070.76</v>
      </c>
      <c r="R71" s="7">
        <v>240.53</v>
      </c>
      <c r="S71" s="7">
        <v>52.49</v>
      </c>
      <c r="T71" s="7">
        <v>69.08</v>
      </c>
      <c r="U71" s="7">
        <v>125.22</v>
      </c>
      <c r="V71" s="7">
        <v>533.53</v>
      </c>
      <c r="W71" s="7">
        <v>60.64</v>
      </c>
      <c r="X71" s="7">
        <v>719.45</v>
      </c>
      <c r="Y71" s="7">
        <v>781.78</v>
      </c>
      <c r="Z71" s="7">
        <v>555.58000000000004</v>
      </c>
    </row>
    <row r="72" spans="13:26" x14ac:dyDescent="0.25">
      <c r="M72" s="151"/>
      <c r="N72" s="3" t="s">
        <v>27</v>
      </c>
      <c r="O72" s="7">
        <v>4434.07</v>
      </c>
      <c r="P72" s="7">
        <v>1073.3900000000001</v>
      </c>
      <c r="Q72" s="7">
        <v>21168.23</v>
      </c>
      <c r="R72" s="7">
        <v>6747.04</v>
      </c>
      <c r="S72" s="7">
        <v>11036.73</v>
      </c>
      <c r="T72" s="7">
        <v>1937.76</v>
      </c>
      <c r="U72" s="7">
        <v>799.04</v>
      </c>
      <c r="V72" s="7">
        <v>39253.839999999997</v>
      </c>
      <c r="W72" s="7">
        <v>3028.92</v>
      </c>
      <c r="X72" s="7">
        <v>9748.4599999999991</v>
      </c>
      <c r="Y72" s="7">
        <v>13572.18</v>
      </c>
      <c r="Z72" s="7">
        <v>157.86000000000001</v>
      </c>
    </row>
    <row r="73" spans="13:26" x14ac:dyDescent="0.25">
      <c r="M73" s="151"/>
      <c r="N73" s="3" t="s">
        <v>29</v>
      </c>
      <c r="O73" s="7">
        <v>12.69</v>
      </c>
      <c r="P73" s="7">
        <v>23.56</v>
      </c>
      <c r="Q73" s="7">
        <v>163.26</v>
      </c>
      <c r="R73" s="7">
        <v>50.11</v>
      </c>
      <c r="S73" s="7">
        <v>64.22</v>
      </c>
      <c r="T73" s="7">
        <v>0.63</v>
      </c>
      <c r="U73" s="7">
        <v>31.81</v>
      </c>
      <c r="V73" s="7">
        <v>40.75</v>
      </c>
      <c r="W73" s="7">
        <v>15.99</v>
      </c>
      <c r="X73" s="7">
        <v>275.39</v>
      </c>
      <c r="Y73" s="7">
        <v>119.92</v>
      </c>
      <c r="Z73" s="7">
        <v>0</v>
      </c>
    </row>
    <row r="74" spans="13:26" x14ac:dyDescent="0.25">
      <c r="M74" s="151"/>
      <c r="N74" s="3" t="s">
        <v>30</v>
      </c>
      <c r="O74" s="7">
        <v>13.73</v>
      </c>
      <c r="P74" s="7">
        <v>11.28</v>
      </c>
      <c r="Q74" s="7">
        <v>534.91</v>
      </c>
      <c r="R74" s="7">
        <v>101.15</v>
      </c>
      <c r="S74" s="7">
        <v>107.04</v>
      </c>
      <c r="T74" s="7">
        <v>7.96</v>
      </c>
      <c r="U74" s="7">
        <v>15.31</v>
      </c>
      <c r="V74" s="7">
        <v>34.43</v>
      </c>
      <c r="W74" s="7">
        <v>38.19</v>
      </c>
      <c r="X74" s="7">
        <v>497.98</v>
      </c>
      <c r="Y74" s="7">
        <v>264.58999999999997</v>
      </c>
      <c r="Z74" s="7">
        <v>1.96</v>
      </c>
    </row>
    <row r="75" spans="13:26" x14ac:dyDescent="0.25">
      <c r="M75" s="151"/>
      <c r="N75" s="3" t="s">
        <v>31</v>
      </c>
      <c r="O75" s="7">
        <v>149.47999999999999</v>
      </c>
      <c r="P75" s="7">
        <v>1450.47</v>
      </c>
      <c r="Q75" s="7">
        <v>5983.49</v>
      </c>
      <c r="R75" s="7">
        <v>4509.25</v>
      </c>
      <c r="S75" s="7">
        <v>493.78</v>
      </c>
      <c r="T75" s="7">
        <v>110.06</v>
      </c>
      <c r="U75" s="7">
        <v>1144.82</v>
      </c>
      <c r="V75" s="7">
        <v>2225.4499999999998</v>
      </c>
      <c r="W75" s="7">
        <v>1045.5899999999999</v>
      </c>
      <c r="X75" s="7">
        <v>4518.47</v>
      </c>
      <c r="Y75" s="7">
        <v>1492.31</v>
      </c>
      <c r="Z75" s="7">
        <v>117.18</v>
      </c>
    </row>
    <row r="76" spans="13:26" x14ac:dyDescent="0.25">
      <c r="M76" s="151"/>
      <c r="N76" s="3" t="s">
        <v>32</v>
      </c>
      <c r="O76" s="7">
        <v>0</v>
      </c>
      <c r="P76" s="7">
        <v>0.21</v>
      </c>
      <c r="Q76" s="7">
        <v>104.34</v>
      </c>
      <c r="R76" s="7">
        <v>28.48</v>
      </c>
      <c r="S76" s="7">
        <v>28.79</v>
      </c>
      <c r="T76" s="7">
        <v>0</v>
      </c>
      <c r="U76" s="7">
        <v>25.1</v>
      </c>
      <c r="V76" s="7">
        <v>0.44</v>
      </c>
      <c r="W76" s="7">
        <v>0</v>
      </c>
      <c r="X76" s="7">
        <v>183.32</v>
      </c>
      <c r="Y76" s="7">
        <v>81.59</v>
      </c>
      <c r="Z76" s="7">
        <v>22.82</v>
      </c>
    </row>
    <row r="77" spans="13:26" x14ac:dyDescent="0.25">
      <c r="M77" s="151"/>
      <c r="N77" s="3" t="s">
        <v>33</v>
      </c>
      <c r="O77" s="7">
        <v>868.7</v>
      </c>
      <c r="P77" s="7">
        <v>466.06</v>
      </c>
      <c r="Q77" s="7">
        <v>5445.92</v>
      </c>
      <c r="R77" s="7">
        <v>3009.24</v>
      </c>
      <c r="S77" s="7">
        <v>3388.93</v>
      </c>
      <c r="T77" s="7">
        <v>394.04</v>
      </c>
      <c r="U77" s="7">
        <v>553.33000000000004</v>
      </c>
      <c r="V77" s="7">
        <v>2692.09</v>
      </c>
      <c r="W77" s="7">
        <v>688.71</v>
      </c>
      <c r="X77" s="7">
        <v>12995.45</v>
      </c>
      <c r="Y77" s="7">
        <v>2773.2</v>
      </c>
      <c r="Z77" s="7">
        <v>0</v>
      </c>
    </row>
    <row r="78" spans="13:26" x14ac:dyDescent="0.25">
      <c r="M78" s="151"/>
      <c r="N78" s="3" t="s">
        <v>34</v>
      </c>
      <c r="O78" s="7">
        <v>0</v>
      </c>
      <c r="P78" s="7">
        <v>27.48</v>
      </c>
      <c r="Q78" s="7">
        <v>266.51</v>
      </c>
      <c r="R78" s="7">
        <v>328.7</v>
      </c>
      <c r="S78" s="7">
        <v>26.43</v>
      </c>
      <c r="T78" s="7">
        <v>0.02</v>
      </c>
      <c r="U78" s="7">
        <v>124.2</v>
      </c>
      <c r="V78" s="7">
        <v>566.65</v>
      </c>
      <c r="W78" s="7">
        <v>28.95</v>
      </c>
      <c r="X78" s="7">
        <v>56.32</v>
      </c>
      <c r="Y78" s="7">
        <v>8.52</v>
      </c>
      <c r="Z78" s="7">
        <v>1.1399999999999999</v>
      </c>
    </row>
    <row r="79" spans="13:26" x14ac:dyDescent="0.25">
      <c r="M79" s="151"/>
      <c r="N79" s="3" t="s">
        <v>35</v>
      </c>
      <c r="O79" s="7">
        <v>2.4300000000000002</v>
      </c>
      <c r="P79" s="7">
        <v>6.66</v>
      </c>
      <c r="Q79" s="7">
        <v>83.12</v>
      </c>
      <c r="R79" s="7">
        <v>11.55</v>
      </c>
      <c r="S79" s="7">
        <v>13.93</v>
      </c>
      <c r="T79" s="7">
        <v>0</v>
      </c>
      <c r="U79" s="7">
        <v>2.2799999999999998</v>
      </c>
      <c r="V79" s="7">
        <v>49.86</v>
      </c>
      <c r="W79" s="7">
        <v>0.99</v>
      </c>
      <c r="X79" s="7">
        <v>150.6</v>
      </c>
      <c r="Y79" s="7">
        <v>108.59</v>
      </c>
      <c r="Z79" s="7">
        <v>0</v>
      </c>
    </row>
    <row r="80" spans="13:26" x14ac:dyDescent="0.25">
      <c r="M80" s="151"/>
      <c r="N80" s="3" t="s">
        <v>36</v>
      </c>
      <c r="O80" s="7">
        <v>13.7</v>
      </c>
      <c r="P80" s="7">
        <v>1260.1500000000001</v>
      </c>
      <c r="Q80" s="7">
        <v>1886.52</v>
      </c>
      <c r="R80" s="7">
        <v>1127.19</v>
      </c>
      <c r="S80" s="7">
        <v>104.28</v>
      </c>
      <c r="T80" s="7">
        <v>46.35</v>
      </c>
      <c r="U80" s="7">
        <v>1014.01</v>
      </c>
      <c r="V80" s="7">
        <v>359.1</v>
      </c>
      <c r="W80" s="7">
        <v>862.78</v>
      </c>
      <c r="X80" s="7">
        <v>1556.04</v>
      </c>
      <c r="Y80" s="7">
        <v>535.41999999999996</v>
      </c>
      <c r="Z80" s="7">
        <v>199.49</v>
      </c>
    </row>
    <row r="81" spans="1:26" x14ac:dyDescent="0.25">
      <c r="M81" s="151"/>
      <c r="N81" s="3" t="s">
        <v>37</v>
      </c>
      <c r="O81" s="7">
        <v>10.67</v>
      </c>
      <c r="P81" s="7">
        <v>8.82</v>
      </c>
      <c r="Q81" s="7">
        <v>57.03</v>
      </c>
      <c r="R81" s="7">
        <v>11.6</v>
      </c>
      <c r="S81" s="7">
        <v>8.2200000000000006</v>
      </c>
      <c r="T81" s="7">
        <v>0.03</v>
      </c>
      <c r="U81" s="7">
        <v>4.5999999999999996</v>
      </c>
      <c r="V81" s="7">
        <v>35.090000000000003</v>
      </c>
      <c r="W81" s="7">
        <v>1.03</v>
      </c>
      <c r="X81" s="7">
        <v>157.66999999999999</v>
      </c>
      <c r="Y81" s="7">
        <v>72.59</v>
      </c>
      <c r="Z81" s="7">
        <v>0</v>
      </c>
    </row>
    <row r="82" spans="1:26" x14ac:dyDescent="0.25">
      <c r="M82" s="151"/>
      <c r="N82" s="3" t="s">
        <v>38</v>
      </c>
      <c r="O82" s="7">
        <v>27.46</v>
      </c>
      <c r="P82" s="7">
        <v>16.97</v>
      </c>
      <c r="Q82" s="7">
        <v>404.48</v>
      </c>
      <c r="R82" s="7">
        <v>76.94</v>
      </c>
      <c r="S82" s="7">
        <v>42.51</v>
      </c>
      <c r="T82" s="7">
        <v>4.26</v>
      </c>
      <c r="U82" s="7">
        <v>12.06</v>
      </c>
      <c r="V82" s="7">
        <v>35.19</v>
      </c>
      <c r="W82" s="7">
        <v>389.37</v>
      </c>
      <c r="X82" s="7">
        <v>249.25</v>
      </c>
      <c r="Y82" s="7">
        <v>81.37</v>
      </c>
      <c r="Z82" s="7">
        <v>0.91</v>
      </c>
    </row>
    <row r="83" spans="1:26" x14ac:dyDescent="0.25">
      <c r="M83" s="151"/>
      <c r="N83" s="3" t="s">
        <v>39</v>
      </c>
      <c r="O83" s="7">
        <v>296.66000000000003</v>
      </c>
      <c r="P83" s="7">
        <v>21.05</v>
      </c>
      <c r="Q83" s="7">
        <v>3363.86</v>
      </c>
      <c r="R83" s="7">
        <v>897.9</v>
      </c>
      <c r="S83" s="7">
        <v>1452.38</v>
      </c>
      <c r="T83" s="7">
        <v>696.38</v>
      </c>
      <c r="U83" s="7">
        <v>283.49</v>
      </c>
      <c r="V83" s="7">
        <v>43883.31</v>
      </c>
      <c r="W83" s="7">
        <v>188.21</v>
      </c>
      <c r="X83" s="7">
        <v>2244.8000000000002</v>
      </c>
      <c r="Y83" s="7">
        <v>1807.83</v>
      </c>
      <c r="Z83" s="7">
        <v>2.84</v>
      </c>
    </row>
    <row r="84" spans="1:26" x14ac:dyDescent="0.25">
      <c r="M84" s="151"/>
      <c r="N84" s="3" t="s">
        <v>40</v>
      </c>
      <c r="O84" s="7">
        <v>247.05</v>
      </c>
      <c r="P84" s="7">
        <v>9.31</v>
      </c>
      <c r="Q84" s="7">
        <v>1722.53</v>
      </c>
      <c r="R84" s="7">
        <v>111.98</v>
      </c>
      <c r="S84" s="7">
        <v>395.86</v>
      </c>
      <c r="T84" s="7">
        <v>38.08</v>
      </c>
      <c r="U84" s="7">
        <v>1225.1099999999999</v>
      </c>
      <c r="V84" s="7">
        <v>161.71</v>
      </c>
      <c r="W84" s="7">
        <v>175.66</v>
      </c>
      <c r="X84" s="7">
        <v>563.73</v>
      </c>
      <c r="Y84" s="7">
        <v>977.43</v>
      </c>
      <c r="Z84" s="7">
        <v>221.18</v>
      </c>
    </row>
    <row r="85" spans="1:26" x14ac:dyDescent="0.25">
      <c r="M85" s="151"/>
      <c r="N85" s="3" t="s">
        <v>41</v>
      </c>
      <c r="O85" s="7">
        <v>232.87</v>
      </c>
      <c r="P85" s="7">
        <v>204.69</v>
      </c>
      <c r="Q85" s="7">
        <v>1646.4</v>
      </c>
      <c r="R85" s="7">
        <v>494.25</v>
      </c>
      <c r="S85" s="7">
        <v>551.92999999999995</v>
      </c>
      <c r="T85" s="7">
        <v>23.61</v>
      </c>
      <c r="U85" s="7">
        <v>64.97</v>
      </c>
      <c r="V85" s="7">
        <v>135.58000000000001</v>
      </c>
      <c r="W85" s="7">
        <v>205.41</v>
      </c>
      <c r="X85" s="7">
        <v>3710.99</v>
      </c>
      <c r="Y85" s="7">
        <v>1854.85</v>
      </c>
      <c r="Z85" s="7">
        <v>0</v>
      </c>
    </row>
    <row r="86" spans="1:26" x14ac:dyDescent="0.25">
      <c r="M86" s="151"/>
      <c r="N86" s="3" t="s">
        <v>42</v>
      </c>
      <c r="O86" s="7">
        <v>213.36</v>
      </c>
      <c r="P86" s="7">
        <v>41.67</v>
      </c>
      <c r="Q86" s="7">
        <v>798.1</v>
      </c>
      <c r="R86" s="7">
        <v>102.28</v>
      </c>
      <c r="S86" s="7">
        <v>139.94999999999999</v>
      </c>
      <c r="T86" s="7">
        <v>21.08</v>
      </c>
      <c r="U86" s="7">
        <v>48.2</v>
      </c>
      <c r="V86" s="7">
        <v>1210.28</v>
      </c>
      <c r="W86" s="7">
        <v>35.630000000000003</v>
      </c>
      <c r="X86" s="7">
        <v>890.29</v>
      </c>
      <c r="Y86" s="7">
        <v>579.01</v>
      </c>
      <c r="Z86" s="7">
        <v>639.29</v>
      </c>
    </row>
    <row r="87" spans="1:26" x14ac:dyDescent="0.25">
      <c r="M87" s="151"/>
      <c r="N87" s="3" t="s">
        <v>43</v>
      </c>
      <c r="O87" s="7">
        <v>22.12</v>
      </c>
      <c r="P87" s="7">
        <v>37.69</v>
      </c>
      <c r="Q87" s="7">
        <v>248.85</v>
      </c>
      <c r="R87" s="7">
        <v>48.82</v>
      </c>
      <c r="S87" s="7">
        <v>12.38</v>
      </c>
      <c r="T87" s="7">
        <v>0.01</v>
      </c>
      <c r="U87" s="7">
        <v>25.72</v>
      </c>
      <c r="V87" s="7">
        <v>49.68</v>
      </c>
      <c r="W87" s="7">
        <v>12.25</v>
      </c>
      <c r="X87" s="7">
        <v>812.87</v>
      </c>
      <c r="Y87" s="7">
        <v>408.45</v>
      </c>
      <c r="Z87" s="7">
        <v>0.18</v>
      </c>
    </row>
    <row r="88" spans="1:26" x14ac:dyDescent="0.25">
      <c r="M88" s="151"/>
      <c r="N88" s="3" t="s">
        <v>44</v>
      </c>
      <c r="O88" s="7">
        <v>55.91</v>
      </c>
      <c r="P88" s="7">
        <v>107.04</v>
      </c>
      <c r="Q88" s="7">
        <v>3993.54</v>
      </c>
      <c r="R88" s="7">
        <v>413.59</v>
      </c>
      <c r="S88" s="7">
        <v>934.07</v>
      </c>
      <c r="T88" s="7">
        <v>8.07</v>
      </c>
      <c r="U88" s="7">
        <v>315.76</v>
      </c>
      <c r="V88" s="7">
        <v>471.33</v>
      </c>
      <c r="W88" s="7">
        <v>228.22</v>
      </c>
      <c r="X88" s="7">
        <v>938.18</v>
      </c>
      <c r="Y88" s="7">
        <v>2165.7800000000002</v>
      </c>
      <c r="Z88" s="7">
        <v>110.08</v>
      </c>
    </row>
    <row r="89" spans="1:26" x14ac:dyDescent="0.25">
      <c r="M89" s="151"/>
      <c r="N89" s="3" t="s">
        <v>45</v>
      </c>
      <c r="O89" s="7">
        <v>33.25</v>
      </c>
      <c r="P89" s="7">
        <v>54.97</v>
      </c>
      <c r="Q89" s="7">
        <v>378.9</v>
      </c>
      <c r="R89" s="7">
        <v>72.739999999999995</v>
      </c>
      <c r="S89" s="7">
        <v>157.22</v>
      </c>
      <c r="T89" s="7">
        <v>1.17</v>
      </c>
      <c r="U89" s="7">
        <v>32.61</v>
      </c>
      <c r="V89" s="7">
        <v>511.71</v>
      </c>
      <c r="W89" s="7">
        <v>10.28</v>
      </c>
      <c r="X89" s="7">
        <v>247.54</v>
      </c>
      <c r="Y89" s="7">
        <v>273.63</v>
      </c>
      <c r="Z89" s="7">
        <v>0</v>
      </c>
    </row>
    <row r="90" spans="1:26" x14ac:dyDescent="0.25">
      <c r="M90" s="151"/>
      <c r="N90" s="3" t="s">
        <v>46</v>
      </c>
      <c r="O90" s="7">
        <v>26.29</v>
      </c>
      <c r="P90" s="7">
        <v>3.84</v>
      </c>
      <c r="Q90" s="7">
        <v>276.23</v>
      </c>
      <c r="R90" s="7">
        <v>79.52</v>
      </c>
      <c r="S90" s="7">
        <v>55.87</v>
      </c>
      <c r="T90" s="7">
        <v>0.35</v>
      </c>
      <c r="U90" s="7">
        <v>10.44</v>
      </c>
      <c r="V90" s="7">
        <v>11.55</v>
      </c>
      <c r="W90" s="7">
        <v>10.85</v>
      </c>
      <c r="X90" s="7">
        <v>308.77</v>
      </c>
      <c r="Y90" s="7">
        <v>310.48</v>
      </c>
      <c r="Z90" s="7">
        <v>0</v>
      </c>
    </row>
    <row r="91" spans="1:26" x14ac:dyDescent="0.25">
      <c r="M91" s="151"/>
      <c r="N91" s="3" t="s">
        <v>48</v>
      </c>
      <c r="O91" s="7">
        <v>1984.31</v>
      </c>
      <c r="P91" s="7">
        <v>2787.73</v>
      </c>
      <c r="Q91" s="7">
        <v>30444.55</v>
      </c>
      <c r="R91" s="7">
        <v>18735.25</v>
      </c>
      <c r="S91" s="7">
        <v>1998.53</v>
      </c>
      <c r="T91" s="7">
        <v>658.21</v>
      </c>
      <c r="U91" s="7">
        <v>10325.06</v>
      </c>
      <c r="V91" s="7">
        <v>7432.84</v>
      </c>
      <c r="W91" s="7">
        <v>3903.02</v>
      </c>
      <c r="X91" s="7">
        <v>13417.86</v>
      </c>
      <c r="Y91" s="7">
        <v>4634.2700000000004</v>
      </c>
      <c r="Z91" s="7">
        <v>278.38</v>
      </c>
    </row>
    <row r="92" spans="1:26" x14ac:dyDescent="0.25">
      <c r="M92" s="151"/>
      <c r="N92" s="3" t="s">
        <v>64</v>
      </c>
      <c r="O92" s="7">
        <v>11381.91</v>
      </c>
      <c r="P92" s="7">
        <v>13928.81</v>
      </c>
      <c r="Q92" s="7">
        <v>137082.12</v>
      </c>
      <c r="R92" s="7">
        <v>56241.46</v>
      </c>
      <c r="S92" s="7">
        <v>32583.73</v>
      </c>
      <c r="T92" s="7">
        <v>10724.54</v>
      </c>
      <c r="U92" s="7">
        <v>21942.67</v>
      </c>
      <c r="V92" s="7">
        <v>113182.44</v>
      </c>
      <c r="W92" s="7">
        <v>14366.76</v>
      </c>
      <c r="X92" s="7">
        <v>93029.47</v>
      </c>
      <c r="Y92" s="7">
        <v>59338.06</v>
      </c>
      <c r="Z92" s="7">
        <v>4279.2299999999996</v>
      </c>
    </row>
    <row r="94" spans="1:26" ht="16.7" customHeight="1" x14ac:dyDescent="0.25"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</row>
    <row r="96" spans="1:26" x14ac:dyDescent="0.25">
      <c r="A96" s="35" t="s">
        <v>194</v>
      </c>
    </row>
    <row r="98" spans="13:45" ht="16.7" customHeight="1" x14ac:dyDescent="0.25">
      <c r="M98" s="145" t="s">
        <v>0</v>
      </c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</row>
    <row r="100" spans="13:45" x14ac:dyDescent="0.25">
      <c r="M100" s="143"/>
      <c r="N100" s="144"/>
      <c r="O100" s="105" t="s">
        <v>17</v>
      </c>
      <c r="P100" s="105" t="s">
        <v>18</v>
      </c>
      <c r="Q100" s="105" t="s">
        <v>336</v>
      </c>
      <c r="R100" s="105" t="s">
        <v>29</v>
      </c>
      <c r="S100" s="105" t="s">
        <v>20</v>
      </c>
      <c r="T100" s="105" t="s">
        <v>23</v>
      </c>
      <c r="U100" s="105" t="s">
        <v>24</v>
      </c>
      <c r="V100" s="105" t="s">
        <v>26</v>
      </c>
      <c r="W100" s="105" t="s">
        <v>27</v>
      </c>
      <c r="X100" s="105" t="s">
        <v>22</v>
      </c>
      <c r="Y100" s="105" t="s">
        <v>28</v>
      </c>
      <c r="Z100" s="105" t="s">
        <v>30</v>
      </c>
      <c r="AA100" s="105" t="s">
        <v>32</v>
      </c>
      <c r="AB100" s="105" t="s">
        <v>31</v>
      </c>
      <c r="AC100" s="105" t="s">
        <v>33</v>
      </c>
      <c r="AD100" s="105" t="s">
        <v>37</v>
      </c>
      <c r="AE100" s="105" t="s">
        <v>34</v>
      </c>
      <c r="AF100" s="105" t="s">
        <v>35</v>
      </c>
      <c r="AG100" s="105" t="s">
        <v>36</v>
      </c>
      <c r="AH100" s="105" t="s">
        <v>38</v>
      </c>
      <c r="AI100" s="105" t="s">
        <v>39</v>
      </c>
      <c r="AJ100" s="105" t="s">
        <v>40</v>
      </c>
      <c r="AK100" s="105" t="s">
        <v>41</v>
      </c>
      <c r="AL100" s="105" t="s">
        <v>42</v>
      </c>
      <c r="AM100" s="105" t="s">
        <v>43</v>
      </c>
      <c r="AN100" s="105" t="s">
        <v>46</v>
      </c>
      <c r="AO100" s="105" t="s">
        <v>45</v>
      </c>
      <c r="AP100" s="105" t="s">
        <v>25</v>
      </c>
      <c r="AQ100" s="105" t="s">
        <v>44</v>
      </c>
      <c r="AR100" s="105" t="s">
        <v>48</v>
      </c>
      <c r="AS100" s="4" t="s">
        <v>65</v>
      </c>
    </row>
    <row r="101" spans="13:45" x14ac:dyDescent="0.25">
      <c r="M101" s="140" t="s">
        <v>1</v>
      </c>
      <c r="N101" s="3" t="s">
        <v>87</v>
      </c>
      <c r="O101" s="7">
        <v>19162.23</v>
      </c>
      <c r="P101" s="7">
        <v>17774.11</v>
      </c>
      <c r="Q101" s="7">
        <v>1975.02</v>
      </c>
      <c r="R101" s="7">
        <v>1032.68</v>
      </c>
      <c r="S101" s="7">
        <v>530.57000000000005</v>
      </c>
      <c r="T101" s="7">
        <v>18665.439999999999</v>
      </c>
      <c r="U101" s="7">
        <v>687.92</v>
      </c>
      <c r="V101" s="7">
        <v>6415.02</v>
      </c>
      <c r="W101" s="7">
        <v>132608.25</v>
      </c>
      <c r="X101" s="7">
        <v>223890.74</v>
      </c>
      <c r="Y101" s="7">
        <v>2262.16</v>
      </c>
      <c r="Z101" s="7">
        <v>3190.65</v>
      </c>
      <c r="AA101" s="7">
        <v>616.73</v>
      </c>
      <c r="AB101" s="7">
        <v>36094.36</v>
      </c>
      <c r="AC101" s="7">
        <v>35437.440000000002</v>
      </c>
      <c r="AD101" s="7">
        <v>328.88</v>
      </c>
      <c r="AE101" s="7">
        <v>1668.92</v>
      </c>
      <c r="AF101" s="7">
        <v>542.07000000000005</v>
      </c>
      <c r="AG101" s="7">
        <v>11373.07</v>
      </c>
      <c r="AH101" s="7">
        <v>3072.48</v>
      </c>
      <c r="AI101" s="7">
        <v>20568.03</v>
      </c>
      <c r="AJ101" s="7">
        <v>10163.870000000001</v>
      </c>
      <c r="AK101" s="7">
        <v>9624.4699999999993</v>
      </c>
      <c r="AL101" s="7">
        <v>5286.97</v>
      </c>
      <c r="AM101" s="7">
        <v>1433.76</v>
      </c>
      <c r="AN101" s="7">
        <v>1531.8</v>
      </c>
      <c r="AO101" s="7">
        <v>2262.67</v>
      </c>
      <c r="AP101" s="7">
        <v>60416.83</v>
      </c>
      <c r="AQ101" s="7">
        <v>23930.62</v>
      </c>
      <c r="AR101" s="7">
        <v>198837.54</v>
      </c>
      <c r="AS101" s="7">
        <v>851385.3</v>
      </c>
    </row>
    <row r="102" spans="13:45" x14ac:dyDescent="0.25">
      <c r="M102" s="140"/>
      <c r="N102" s="3" t="s">
        <v>88</v>
      </c>
      <c r="O102" s="7">
        <v>175.34</v>
      </c>
      <c r="P102" s="7">
        <v>9801.48</v>
      </c>
      <c r="Q102" s="7">
        <v>275.85000000000002</v>
      </c>
      <c r="R102" s="7">
        <v>238.86</v>
      </c>
      <c r="S102" s="7">
        <v>860.3</v>
      </c>
      <c r="T102" s="7">
        <v>5142.7</v>
      </c>
      <c r="U102" s="7">
        <v>237.87</v>
      </c>
      <c r="V102" s="7">
        <v>3176.14</v>
      </c>
      <c r="W102" s="7">
        <v>241455.86</v>
      </c>
      <c r="X102" s="7">
        <v>16265.28</v>
      </c>
      <c r="Y102" s="7">
        <v>1570.18</v>
      </c>
      <c r="Z102" s="7">
        <v>212.83</v>
      </c>
      <c r="AA102" s="7">
        <v>2.19</v>
      </c>
      <c r="AB102" s="7">
        <v>13297.85</v>
      </c>
      <c r="AC102" s="7">
        <v>15962.25</v>
      </c>
      <c r="AD102" s="7">
        <v>203.66</v>
      </c>
      <c r="AE102" s="7">
        <v>3214.33</v>
      </c>
      <c r="AF102" s="7">
        <v>311.95999999999998</v>
      </c>
      <c r="AG102" s="7">
        <v>2197.77</v>
      </c>
      <c r="AH102" s="7">
        <v>204.73</v>
      </c>
      <c r="AI102" s="7">
        <v>268958.8</v>
      </c>
      <c r="AJ102" s="7">
        <v>957.4</v>
      </c>
      <c r="AK102" s="7">
        <v>762.26</v>
      </c>
      <c r="AL102" s="7">
        <v>7161.99</v>
      </c>
      <c r="AM102" s="7">
        <v>284.18</v>
      </c>
      <c r="AN102" s="7">
        <v>67.78</v>
      </c>
      <c r="AO102" s="7">
        <v>3127.65</v>
      </c>
      <c r="AP102" s="7">
        <v>46705.32</v>
      </c>
      <c r="AQ102" s="7">
        <v>2868.13</v>
      </c>
      <c r="AR102" s="7">
        <v>45578.54</v>
      </c>
      <c r="AS102" s="7">
        <v>691279.5</v>
      </c>
    </row>
    <row r="103" spans="13:45" x14ac:dyDescent="0.25">
      <c r="M103" s="140"/>
      <c r="N103" s="3" t="s">
        <v>89</v>
      </c>
      <c r="O103" s="7">
        <v>14653.41</v>
      </c>
      <c r="P103" s="7">
        <v>16624.560000000001</v>
      </c>
      <c r="Q103" s="7">
        <v>3273.29</v>
      </c>
      <c r="R103" s="7">
        <v>1727.25</v>
      </c>
      <c r="S103" s="7">
        <v>1229.33</v>
      </c>
      <c r="T103" s="7">
        <v>5339.08</v>
      </c>
      <c r="U103" s="7">
        <v>841.61</v>
      </c>
      <c r="V103" s="7">
        <v>4144.38</v>
      </c>
      <c r="W103" s="7">
        <v>65303.81</v>
      </c>
      <c r="X103" s="7">
        <v>144899.62</v>
      </c>
      <c r="Y103" s="7">
        <v>4662.92</v>
      </c>
      <c r="Z103" s="7">
        <v>2959.3</v>
      </c>
      <c r="AA103" s="7">
        <v>1118.75</v>
      </c>
      <c r="AB103" s="7">
        <v>27610.73</v>
      </c>
      <c r="AC103" s="7">
        <v>81651.19</v>
      </c>
      <c r="AD103" s="7">
        <v>926.7</v>
      </c>
      <c r="AE103" s="7">
        <v>368.79</v>
      </c>
      <c r="AF103" s="7">
        <v>862.38</v>
      </c>
      <c r="AG103" s="7">
        <v>9506.7999999999993</v>
      </c>
      <c r="AH103" s="7">
        <v>1520.34</v>
      </c>
      <c r="AI103" s="7">
        <v>15031.11</v>
      </c>
      <c r="AJ103" s="7">
        <v>3162.62</v>
      </c>
      <c r="AK103" s="7">
        <v>21425.02</v>
      </c>
      <c r="AL103" s="7">
        <v>5913.1</v>
      </c>
      <c r="AM103" s="7">
        <v>5134.28</v>
      </c>
      <c r="AN103" s="7">
        <v>1936.74</v>
      </c>
      <c r="AO103" s="7">
        <v>1429.22</v>
      </c>
      <c r="AP103" s="7">
        <v>38112.400000000001</v>
      </c>
      <c r="AQ103" s="7">
        <v>5801.8</v>
      </c>
      <c r="AR103" s="7">
        <v>81743.520000000004</v>
      </c>
      <c r="AS103" s="7">
        <v>568914.05000000005</v>
      </c>
    </row>
    <row r="105" spans="13:45" ht="16.7" customHeight="1" x14ac:dyDescent="0.25">
      <c r="M105" s="145" t="s">
        <v>318</v>
      </c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</row>
    <row r="106" spans="13:45" x14ac:dyDescent="0.25">
      <c r="O106" t="str">
        <f>INDEX($O$100:$AR$100,MATCH(O107,$O$101:$AR$101,0))</f>
        <v>DE</v>
      </c>
      <c r="P106" t="str">
        <f t="shared" ref="P106:Q106" si="0">INDEX($O$100:$AR$100,MATCH(P107,$O$101:$AR$101,0))</f>
        <v>UK</v>
      </c>
      <c r="Q106" t="str">
        <f t="shared" si="0"/>
        <v>FR</v>
      </c>
      <c r="R106" t="str">
        <f t="shared" ref="R106" si="1">INDEX($O$100:$AR$100,MATCH(R107,$O$101:$AR$101,0))</f>
        <v>ES</v>
      </c>
      <c r="S106" t="str">
        <f t="shared" ref="S106" si="2">INDEX($O$100:$AR$100,MATCH(S107,$O$101:$AR$101,0))</f>
        <v>IE</v>
      </c>
      <c r="T106" t="s">
        <v>273</v>
      </c>
    </row>
    <row r="107" spans="13:45" x14ac:dyDescent="0.25">
      <c r="N107" s="104" t="s">
        <v>87</v>
      </c>
      <c r="O107">
        <f>LARGE($O$101:$AR$101,1)</f>
        <v>223890.74</v>
      </c>
      <c r="P107">
        <f>LARGE($O$101:$AR$101,2)</f>
        <v>198837.54</v>
      </c>
      <c r="Q107">
        <f>LARGE($O$101:$AR$101,3)</f>
        <v>132608.25</v>
      </c>
      <c r="R107">
        <f>LARGE($O$101:$AR$101,4)</f>
        <v>60416.83</v>
      </c>
      <c r="S107">
        <f>LARGE($O$101:$AR$101,5)</f>
        <v>36094.36</v>
      </c>
      <c r="T107">
        <f>AS101-SUM(O107:Q107)</f>
        <v>296048.77</v>
      </c>
    </row>
    <row r="108" spans="13:45" x14ac:dyDescent="0.25">
      <c r="O108" t="str">
        <f>INDEX($O$100:$AR$100,MATCH(O109,$O$102:$AR$102,0))</f>
        <v>NL</v>
      </c>
      <c r="P108" t="str">
        <f t="shared" ref="P108:Q108" si="3">INDEX($O$100:$AR$100,MATCH(P109,$O$102:$AR$102,0))</f>
        <v>FR</v>
      </c>
      <c r="Q108" t="str">
        <f t="shared" si="3"/>
        <v>ES</v>
      </c>
      <c r="R108" t="str">
        <f t="shared" ref="R108" si="4">INDEX($O$100:$AR$100,MATCH(R109,$O$102:$AR$102,0))</f>
        <v>UK</v>
      </c>
      <c r="S108" t="str">
        <f t="shared" ref="S108" si="5">INDEX($O$100:$AR$100,MATCH(S109,$O$102:$AR$102,0))</f>
        <v>DE</v>
      </c>
      <c r="T108" t="s">
        <v>273</v>
      </c>
    </row>
    <row r="109" spans="13:45" x14ac:dyDescent="0.25">
      <c r="N109" s="104" t="s">
        <v>88</v>
      </c>
      <c r="O109">
        <f>LARGE($O$102:$AR$102,1)</f>
        <v>268958.8</v>
      </c>
      <c r="P109">
        <f>LARGE($O$102:$AR$102,2)</f>
        <v>241455.86</v>
      </c>
      <c r="Q109">
        <f>LARGE($O$102:$AR$102,3)</f>
        <v>46705.32</v>
      </c>
      <c r="R109">
        <f>LARGE($O$102:$AR$102,4)</f>
        <v>45578.54</v>
      </c>
      <c r="S109">
        <f>LARGE($O$102:$AR$102,5)</f>
        <v>16265.28</v>
      </c>
      <c r="T109">
        <f>AS102-SUM(O109:Q109)</f>
        <v>134159.52000000002</v>
      </c>
    </row>
    <row r="110" spans="13:45" x14ac:dyDescent="0.25">
      <c r="O110" t="str">
        <f>INDEX($O$100:$AR$100,MATCH(O111,$O$103:$AR$103,0))</f>
        <v>DE</v>
      </c>
      <c r="P110" t="str">
        <f t="shared" ref="P110:Q110" si="6">INDEX($O$100:$AR$100,MATCH(P111,$O$103:$AR$103,0))</f>
        <v>UK</v>
      </c>
      <c r="Q110" t="str">
        <f t="shared" si="6"/>
        <v>IT</v>
      </c>
      <c r="R110" t="str">
        <f t="shared" ref="R110" si="7">INDEX($O$100:$AR$100,MATCH(R111,$O$103:$AR$103,0))</f>
        <v>FR</v>
      </c>
      <c r="S110" t="str">
        <f t="shared" ref="S110" si="8">INDEX($O$100:$AR$100,MATCH(S111,$O$103:$AR$103,0))</f>
        <v>ES</v>
      </c>
      <c r="T110" t="s">
        <v>273</v>
      </c>
    </row>
    <row r="111" spans="13:45" x14ac:dyDescent="0.25">
      <c r="N111" s="104" t="s">
        <v>89</v>
      </c>
      <c r="O111">
        <f>LARGE($O$103:$AR$103,1)</f>
        <v>144899.62</v>
      </c>
      <c r="P111">
        <f>LARGE($O$103:$AR$103,2)</f>
        <v>81743.520000000004</v>
      </c>
      <c r="Q111">
        <f>LARGE($O$103:$AR$103,3)</f>
        <v>81651.19</v>
      </c>
      <c r="R111">
        <f>LARGE($O$103:$AR$103,4)</f>
        <v>65303.81</v>
      </c>
      <c r="S111">
        <f>LARGE($O$103:$AR$103,5)</f>
        <v>38112.400000000001</v>
      </c>
      <c r="T111">
        <f>AS103-SUM(O111:Q111)</f>
        <v>260619.72000000003</v>
      </c>
    </row>
    <row r="116" spans="1:14" x14ac:dyDescent="0.25">
      <c r="A116" s="35" t="s">
        <v>339</v>
      </c>
      <c r="J116" s="35" t="s">
        <v>340</v>
      </c>
      <c r="N116" s="35" t="s">
        <v>341</v>
      </c>
    </row>
  </sheetData>
  <mergeCells count="17">
    <mergeCell ref="M35:P35"/>
    <mergeCell ref="M8:P8"/>
    <mergeCell ref="M30:S30"/>
    <mergeCell ref="M32:S32"/>
    <mergeCell ref="M1:R1"/>
    <mergeCell ref="M3:R3"/>
    <mergeCell ref="M5:R5"/>
    <mergeCell ref="M23:R23"/>
    <mergeCell ref="M28:S28"/>
    <mergeCell ref="M101:M103"/>
    <mergeCell ref="M105:AS105"/>
    <mergeCell ref="M58:Z58"/>
    <mergeCell ref="M60:N60"/>
    <mergeCell ref="M61:M92"/>
    <mergeCell ref="M98:AS98"/>
    <mergeCell ref="M100:N100"/>
    <mergeCell ref="M94:Z9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workbookViewId="0">
      <selection activeCell="M142" sqref="M142:X147"/>
    </sheetView>
  </sheetViews>
  <sheetFormatPr defaultRowHeight="15" x14ac:dyDescent="0.25"/>
  <cols>
    <col min="13" max="13" width="12.85546875" customWidth="1"/>
    <col min="14" max="14" width="32.140625" customWidth="1"/>
    <col min="15" max="15" width="31.28515625" customWidth="1"/>
    <col min="16" max="21" width="37.85546875" customWidth="1"/>
    <col min="22" max="22" width="12" customWidth="1"/>
    <col min="23" max="23" width="12.28515625" customWidth="1"/>
  </cols>
  <sheetData>
    <row r="1" spans="1:17" ht="16.7" customHeight="1" x14ac:dyDescent="0.25">
      <c r="M1" s="145"/>
      <c r="N1" s="145"/>
      <c r="O1" s="145"/>
    </row>
    <row r="2" spans="1:17" x14ac:dyDescent="0.25">
      <c r="A2" s="35" t="s">
        <v>195</v>
      </c>
    </row>
    <row r="3" spans="1:17" x14ac:dyDescent="0.25">
      <c r="M3" s="143"/>
      <c r="N3" s="149"/>
      <c r="O3" s="150"/>
    </row>
    <row r="4" spans="1:17" x14ac:dyDescent="0.25">
      <c r="M4" s="143"/>
      <c r="N4" s="152"/>
      <c r="O4" s="153"/>
    </row>
    <row r="5" spans="1:17" x14ac:dyDescent="0.25">
      <c r="M5" s="143"/>
      <c r="N5" s="152" t="s">
        <v>93</v>
      </c>
      <c r="O5" s="153"/>
    </row>
    <row r="6" spans="1:17" x14ac:dyDescent="0.25">
      <c r="M6" s="143"/>
      <c r="N6" s="4" t="s">
        <v>94</v>
      </c>
      <c r="O6" s="4" t="s">
        <v>95</v>
      </c>
    </row>
    <row r="7" spans="1:17" x14ac:dyDescent="0.25">
      <c r="M7" s="3" t="s">
        <v>17</v>
      </c>
      <c r="N7" s="36">
        <v>8.9600000000000009</v>
      </c>
      <c r="O7" s="36">
        <v>2.83</v>
      </c>
      <c r="P7" s="102"/>
      <c r="Q7" s="102"/>
    </row>
    <row r="8" spans="1:17" x14ac:dyDescent="0.25">
      <c r="M8" s="3" t="s">
        <v>18</v>
      </c>
      <c r="N8" s="36">
        <v>4.21</v>
      </c>
      <c r="O8" s="36">
        <v>1.92</v>
      </c>
      <c r="P8" s="102"/>
      <c r="Q8" s="102"/>
    </row>
    <row r="9" spans="1:17" x14ac:dyDescent="0.25">
      <c r="M9" s="3" t="s">
        <v>19</v>
      </c>
      <c r="N9" s="36">
        <v>4.8</v>
      </c>
      <c r="O9" s="36">
        <v>2.17</v>
      </c>
      <c r="P9" s="102"/>
      <c r="Q9" s="102"/>
    </row>
    <row r="10" spans="1:17" x14ac:dyDescent="0.25">
      <c r="M10" s="3" t="s">
        <v>20</v>
      </c>
      <c r="N10" s="36">
        <v>6.89</v>
      </c>
      <c r="O10" s="36">
        <v>2.5499999999999998</v>
      </c>
      <c r="P10" s="102"/>
      <c r="Q10" s="102"/>
    </row>
    <row r="11" spans="1:17" x14ac:dyDescent="0.25">
      <c r="M11" s="3" t="s">
        <v>21</v>
      </c>
      <c r="N11" s="36">
        <v>6.57</v>
      </c>
      <c r="O11" s="36">
        <v>2.29</v>
      </c>
      <c r="P11" s="102"/>
      <c r="Q11" s="102"/>
    </row>
    <row r="12" spans="1:17" x14ac:dyDescent="0.25">
      <c r="M12" s="3" t="s">
        <v>22</v>
      </c>
      <c r="N12" s="36">
        <v>9.58</v>
      </c>
      <c r="O12" s="36">
        <v>3.45</v>
      </c>
      <c r="P12" s="102"/>
      <c r="Q12" s="102"/>
    </row>
    <row r="13" spans="1:17" x14ac:dyDescent="0.25">
      <c r="M13" s="3" t="s">
        <v>23</v>
      </c>
      <c r="N13" s="36">
        <v>7.43</v>
      </c>
      <c r="O13" s="36">
        <v>2.89</v>
      </c>
      <c r="P13" s="102"/>
      <c r="Q13" s="102"/>
    </row>
    <row r="14" spans="1:17" x14ac:dyDescent="0.25">
      <c r="M14" s="3" t="s">
        <v>24</v>
      </c>
      <c r="N14" s="36">
        <v>5.55</v>
      </c>
      <c r="O14" s="36">
        <v>1.92</v>
      </c>
      <c r="P14" s="102"/>
      <c r="Q14" s="102"/>
    </row>
    <row r="15" spans="1:17" x14ac:dyDescent="0.25">
      <c r="M15" s="3" t="s">
        <v>25</v>
      </c>
      <c r="N15" s="36">
        <v>6.08</v>
      </c>
      <c r="O15" s="36">
        <v>2.36</v>
      </c>
      <c r="P15" s="102"/>
      <c r="Q15" s="102"/>
    </row>
    <row r="16" spans="1:17" x14ac:dyDescent="0.25">
      <c r="M16" s="3" t="s">
        <v>26</v>
      </c>
      <c r="N16" s="36">
        <v>7.02</v>
      </c>
      <c r="O16" s="36">
        <v>2.06</v>
      </c>
      <c r="P16" s="102"/>
      <c r="Q16" s="102"/>
    </row>
    <row r="17" spans="13:17" x14ac:dyDescent="0.25">
      <c r="M17" s="3" t="s">
        <v>27</v>
      </c>
      <c r="N17" s="36">
        <v>5.94</v>
      </c>
      <c r="O17" s="36">
        <v>2.38</v>
      </c>
      <c r="P17" s="102"/>
      <c r="Q17" s="102"/>
    </row>
    <row r="18" spans="13:17" x14ac:dyDescent="0.25">
      <c r="M18" s="3" t="s">
        <v>28</v>
      </c>
      <c r="N18" s="36">
        <v>4.5199999999999996</v>
      </c>
      <c r="O18" s="36">
        <v>1.73</v>
      </c>
      <c r="P18" s="102"/>
      <c r="Q18" s="102"/>
    </row>
    <row r="19" spans="13:17" x14ac:dyDescent="0.25">
      <c r="M19" s="3" t="s">
        <v>29</v>
      </c>
      <c r="N19" s="36">
        <v>6.64</v>
      </c>
      <c r="O19" s="36">
        <v>2.41</v>
      </c>
      <c r="P19" s="102"/>
      <c r="Q19" s="102"/>
    </row>
    <row r="20" spans="13:17" x14ac:dyDescent="0.25">
      <c r="M20" s="3" t="s">
        <v>30</v>
      </c>
      <c r="N20" s="36">
        <v>5.87</v>
      </c>
      <c r="O20" s="36">
        <v>2.25</v>
      </c>
      <c r="P20" s="102"/>
      <c r="Q20" s="102"/>
    </row>
    <row r="21" spans="13:17" x14ac:dyDescent="0.25">
      <c r="M21" s="3" t="s">
        <v>31</v>
      </c>
      <c r="N21" s="36">
        <v>4.8899999999999997</v>
      </c>
      <c r="O21" s="36">
        <v>1.76</v>
      </c>
      <c r="P21" s="102"/>
      <c r="Q21" s="102"/>
    </row>
    <row r="22" spans="13:17" x14ac:dyDescent="0.25">
      <c r="M22" s="3" t="s">
        <v>32</v>
      </c>
      <c r="N22" s="36">
        <v>3.66</v>
      </c>
      <c r="O22" s="36">
        <v>1.5</v>
      </c>
      <c r="P22" s="102"/>
      <c r="Q22" s="102"/>
    </row>
    <row r="23" spans="13:17" x14ac:dyDescent="0.25">
      <c r="M23" s="3" t="s">
        <v>33</v>
      </c>
      <c r="N23" s="36">
        <v>6.08</v>
      </c>
      <c r="O23" s="36">
        <v>2.41</v>
      </c>
      <c r="P23" s="102"/>
      <c r="Q23" s="102"/>
    </row>
    <row r="24" spans="13:17" x14ac:dyDescent="0.25">
      <c r="M24" s="3" t="s">
        <v>34</v>
      </c>
      <c r="N24" s="36">
        <v>6.12</v>
      </c>
      <c r="O24" s="36">
        <v>2.13</v>
      </c>
      <c r="P24" s="102"/>
      <c r="Q24" s="102"/>
    </row>
    <row r="25" spans="13:17" x14ac:dyDescent="0.25">
      <c r="M25" s="3" t="s">
        <v>35</v>
      </c>
      <c r="N25" s="36">
        <v>4.6100000000000003</v>
      </c>
      <c r="O25" s="36">
        <v>1.86</v>
      </c>
      <c r="P25" s="102"/>
      <c r="Q25" s="102"/>
    </row>
    <row r="26" spans="13:17" x14ac:dyDescent="0.25">
      <c r="M26" s="3" t="s">
        <v>36</v>
      </c>
      <c r="N26" s="36">
        <v>6.28</v>
      </c>
      <c r="O26" s="36">
        <v>2.16</v>
      </c>
      <c r="P26" s="102"/>
      <c r="Q26" s="102"/>
    </row>
    <row r="27" spans="13:17" x14ac:dyDescent="0.25">
      <c r="M27" s="3" t="s">
        <v>37</v>
      </c>
      <c r="N27" s="36">
        <v>2.82</v>
      </c>
      <c r="O27" s="36">
        <v>1.34</v>
      </c>
      <c r="P27" s="102"/>
      <c r="Q27" s="102"/>
    </row>
    <row r="28" spans="13:17" x14ac:dyDescent="0.25">
      <c r="M28" s="3" t="s">
        <v>38</v>
      </c>
      <c r="N28" s="36">
        <v>7.91</v>
      </c>
      <c r="O28" s="36">
        <v>3.29</v>
      </c>
      <c r="P28" s="102"/>
      <c r="Q28" s="102"/>
    </row>
    <row r="29" spans="13:17" x14ac:dyDescent="0.25">
      <c r="M29" s="3" t="s">
        <v>39</v>
      </c>
      <c r="N29" s="36">
        <v>4.33</v>
      </c>
      <c r="O29" s="36">
        <v>1.83</v>
      </c>
      <c r="P29" s="102"/>
      <c r="Q29" s="102"/>
    </row>
    <row r="30" spans="13:17" x14ac:dyDescent="0.25">
      <c r="M30" s="3" t="s">
        <v>40</v>
      </c>
      <c r="N30" s="36">
        <v>5.25</v>
      </c>
      <c r="O30" s="36">
        <v>2.1</v>
      </c>
      <c r="P30" s="102"/>
      <c r="Q30" s="102"/>
    </row>
    <row r="31" spans="13:17" x14ac:dyDescent="0.25">
      <c r="M31" s="3" t="s">
        <v>41</v>
      </c>
      <c r="N31" s="36">
        <v>7.34</v>
      </c>
      <c r="O31" s="36">
        <v>2.56</v>
      </c>
      <c r="P31" s="102"/>
      <c r="Q31" s="102"/>
    </row>
    <row r="32" spans="13:17" x14ac:dyDescent="0.25">
      <c r="M32" s="3" t="s">
        <v>42</v>
      </c>
      <c r="N32" s="36">
        <v>5.33</v>
      </c>
      <c r="O32" s="36">
        <v>1.75</v>
      </c>
      <c r="P32" s="102"/>
      <c r="Q32" s="102"/>
    </row>
    <row r="33" spans="1:21" x14ac:dyDescent="0.25">
      <c r="M33" s="3" t="s">
        <v>43</v>
      </c>
      <c r="N33" s="36">
        <v>4.12</v>
      </c>
      <c r="O33" s="36">
        <v>1.78</v>
      </c>
      <c r="P33" s="102"/>
      <c r="Q33" s="102"/>
    </row>
    <row r="34" spans="1:21" x14ac:dyDescent="0.25">
      <c r="M34" s="3" t="s">
        <v>44</v>
      </c>
      <c r="N34" s="36">
        <v>9.0399999999999991</v>
      </c>
      <c r="O34" s="36">
        <v>2.54</v>
      </c>
      <c r="P34" s="102"/>
      <c r="Q34" s="102"/>
    </row>
    <row r="35" spans="1:21" x14ac:dyDescent="0.25">
      <c r="M35" s="3" t="s">
        <v>45</v>
      </c>
      <c r="N35" s="36">
        <v>7.39</v>
      </c>
      <c r="O35" s="36">
        <v>2.38</v>
      </c>
      <c r="P35" s="102"/>
      <c r="Q35" s="102"/>
    </row>
    <row r="36" spans="1:21" x14ac:dyDescent="0.25">
      <c r="M36" s="3" t="s">
        <v>46</v>
      </c>
      <c r="N36" s="36">
        <v>5.18</v>
      </c>
      <c r="O36" s="36">
        <v>1.96</v>
      </c>
      <c r="P36" s="102"/>
      <c r="Q36" s="102"/>
    </row>
    <row r="37" spans="1:21" x14ac:dyDescent="0.25">
      <c r="M37" s="3" t="s">
        <v>48</v>
      </c>
      <c r="N37" s="36">
        <v>4.54</v>
      </c>
      <c r="O37" s="36">
        <v>1.55</v>
      </c>
      <c r="P37" s="102"/>
      <c r="Q37" s="102"/>
    </row>
    <row r="39" spans="1:21" ht="31.5" customHeight="1" x14ac:dyDescent="0.25">
      <c r="M39" s="145"/>
      <c r="N39" s="145"/>
      <c r="O39" s="145"/>
    </row>
    <row r="46" spans="1:21" ht="16.7" customHeight="1" x14ac:dyDescent="0.25">
      <c r="A46" s="35" t="s">
        <v>204</v>
      </c>
      <c r="M46" s="145"/>
      <c r="N46" s="145"/>
      <c r="O46" s="145"/>
      <c r="P46" s="145"/>
      <c r="Q46" s="145"/>
      <c r="R46" s="145"/>
      <c r="S46" s="131"/>
      <c r="T46" s="131"/>
      <c r="U46" s="131"/>
    </row>
    <row r="48" spans="1:21" x14ac:dyDescent="0.25">
      <c r="M48" s="143"/>
      <c r="N48" s="144"/>
      <c r="O48" s="144"/>
      <c r="P48" s="154" t="s">
        <v>96</v>
      </c>
      <c r="Q48" s="155"/>
      <c r="R48" s="156"/>
      <c r="S48" s="132"/>
      <c r="T48" s="132"/>
      <c r="U48" s="132"/>
    </row>
    <row r="49" spans="13:21" x14ac:dyDescent="0.25">
      <c r="M49" s="144"/>
      <c r="N49" s="144"/>
      <c r="O49" s="144"/>
      <c r="P49" s="135" t="s">
        <v>97</v>
      </c>
      <c r="Q49" s="135" t="s">
        <v>98</v>
      </c>
      <c r="R49" s="135" t="s">
        <v>99</v>
      </c>
      <c r="S49" s="133"/>
      <c r="T49" s="133"/>
      <c r="U49" s="133"/>
    </row>
    <row r="50" spans="13:21" x14ac:dyDescent="0.25">
      <c r="M50" s="144"/>
      <c r="N50" s="144"/>
      <c r="O50" s="144"/>
      <c r="P50" s="135" t="s">
        <v>92</v>
      </c>
      <c r="Q50" s="135" t="s">
        <v>92</v>
      </c>
      <c r="R50" s="135" t="s">
        <v>92</v>
      </c>
      <c r="S50" s="133"/>
      <c r="T50" s="133"/>
      <c r="U50" s="133"/>
    </row>
    <row r="51" spans="13:21" x14ac:dyDescent="0.25">
      <c r="M51" s="140" t="s">
        <v>1</v>
      </c>
      <c r="N51" s="140" t="s">
        <v>103</v>
      </c>
      <c r="O51" s="3" t="s">
        <v>104</v>
      </c>
      <c r="P51" s="136">
        <v>1.79</v>
      </c>
      <c r="Q51" s="136">
        <v>2.37</v>
      </c>
      <c r="R51" s="136">
        <v>3.48</v>
      </c>
      <c r="S51" s="134"/>
      <c r="T51" s="134"/>
      <c r="U51" s="134"/>
    </row>
    <row r="52" spans="13:21" x14ac:dyDescent="0.25">
      <c r="M52" s="140"/>
      <c r="N52" s="140"/>
      <c r="O52" s="3" t="s">
        <v>105</v>
      </c>
      <c r="P52" s="136">
        <v>1.76</v>
      </c>
      <c r="Q52" s="136">
        <v>2.34</v>
      </c>
      <c r="R52" s="136">
        <v>3.59</v>
      </c>
      <c r="S52" s="134"/>
      <c r="T52" s="134"/>
      <c r="U52" s="134"/>
    </row>
    <row r="53" spans="13:21" x14ac:dyDescent="0.25">
      <c r="M53" s="140"/>
      <c r="N53" s="140"/>
      <c r="O53" s="3" t="s">
        <v>106</v>
      </c>
      <c r="P53" s="136">
        <v>1.6</v>
      </c>
      <c r="Q53" s="136">
        <v>2.1800000000000002</v>
      </c>
      <c r="R53" s="136">
        <v>3.4</v>
      </c>
      <c r="S53" s="134"/>
      <c r="T53" s="134"/>
      <c r="U53" s="134"/>
    </row>
    <row r="54" spans="13:21" x14ac:dyDescent="0.25">
      <c r="M54" s="140"/>
      <c r="N54" s="140"/>
      <c r="O54" s="3" t="s">
        <v>107</v>
      </c>
      <c r="P54" s="136">
        <v>1.6</v>
      </c>
      <c r="Q54" s="136">
        <v>2.2799999999999998</v>
      </c>
      <c r="R54" s="136">
        <v>3.74</v>
      </c>
      <c r="S54" s="134"/>
      <c r="T54" s="134"/>
      <c r="U54" s="134"/>
    </row>
    <row r="56" spans="13:21" ht="16.7" customHeight="1" x14ac:dyDescent="0.25">
      <c r="M56" s="145"/>
      <c r="N56" s="145"/>
      <c r="O56" s="145"/>
      <c r="P56" s="145"/>
      <c r="Q56" s="145"/>
      <c r="R56" s="145"/>
      <c r="S56" s="145"/>
      <c r="T56" s="145"/>
      <c r="U56" s="145"/>
    </row>
    <row r="61" spans="13:21" ht="16.7" customHeight="1" x14ac:dyDescent="0.25">
      <c r="M61" s="145"/>
      <c r="N61" s="145"/>
      <c r="O61" s="145"/>
      <c r="P61" s="145"/>
      <c r="Q61" s="145"/>
      <c r="R61" s="145"/>
      <c r="S61" s="145"/>
      <c r="T61" s="145"/>
      <c r="U61" s="145"/>
    </row>
    <row r="63" spans="13:21" x14ac:dyDescent="0.25">
      <c r="M63" s="143"/>
      <c r="N63" s="143"/>
      <c r="O63" s="149" t="s">
        <v>109</v>
      </c>
      <c r="P63" s="150"/>
      <c r="Q63" s="150"/>
      <c r="R63" s="150"/>
      <c r="S63" s="150"/>
      <c r="T63" s="150"/>
      <c r="U63" s="33"/>
    </row>
    <row r="64" spans="13:21" x14ac:dyDescent="0.25">
      <c r="M64" s="143"/>
      <c r="N64" s="143"/>
      <c r="O64" s="149" t="s">
        <v>108</v>
      </c>
      <c r="P64" s="150"/>
      <c r="Q64" s="150"/>
      <c r="R64" s="150"/>
      <c r="S64" s="150"/>
      <c r="T64" s="150"/>
      <c r="U64" s="33"/>
    </row>
    <row r="65" spans="1:21" x14ac:dyDescent="0.25">
      <c r="M65" s="143"/>
      <c r="N65" s="143"/>
      <c r="O65" s="4" t="s">
        <v>97</v>
      </c>
      <c r="P65" s="4" t="s">
        <v>98</v>
      </c>
      <c r="Q65" s="4" t="s">
        <v>99</v>
      </c>
      <c r="R65" s="4" t="s">
        <v>100</v>
      </c>
      <c r="S65" s="4" t="s">
        <v>101</v>
      </c>
      <c r="T65" s="4" t="s">
        <v>102</v>
      </c>
      <c r="U65" s="33"/>
    </row>
    <row r="66" spans="1:21" x14ac:dyDescent="0.25">
      <c r="M66" s="3" t="s">
        <v>17</v>
      </c>
      <c r="N66" s="10"/>
      <c r="O66" s="7">
        <v>2.1800000000000002</v>
      </c>
      <c r="P66" s="7">
        <v>2.5099999999999998</v>
      </c>
      <c r="Q66" s="7">
        <v>3.11</v>
      </c>
      <c r="R66" s="7">
        <v>5.67</v>
      </c>
      <c r="S66" s="7">
        <v>7.35</v>
      </c>
      <c r="T66" s="7">
        <v>9.41</v>
      </c>
      <c r="U66" s="33"/>
    </row>
    <row r="67" spans="1:21" x14ac:dyDescent="0.25">
      <c r="M67" s="3" t="s">
        <v>18</v>
      </c>
      <c r="N67" s="10"/>
      <c r="O67" s="7">
        <v>1.52</v>
      </c>
      <c r="P67" s="7">
        <v>1.86</v>
      </c>
      <c r="Q67" s="7">
        <v>2.2999999999999998</v>
      </c>
      <c r="R67" s="7">
        <v>3.29</v>
      </c>
      <c r="S67" s="7">
        <v>4.49</v>
      </c>
      <c r="T67" s="7">
        <v>6.88</v>
      </c>
      <c r="U67" s="33"/>
    </row>
    <row r="68" spans="1:21" x14ac:dyDescent="0.25">
      <c r="A68" s="35" t="s">
        <v>205</v>
      </c>
      <c r="M68" s="3" t="s">
        <v>19</v>
      </c>
      <c r="N68" s="10"/>
      <c r="O68" s="7">
        <v>1.31</v>
      </c>
      <c r="P68" s="7">
        <v>1.87</v>
      </c>
      <c r="Q68" s="7">
        <v>2.93</v>
      </c>
      <c r="R68" s="7">
        <v>1.2</v>
      </c>
      <c r="S68" s="7">
        <v>2.36</v>
      </c>
      <c r="T68" s="7">
        <v>4.1500000000000004</v>
      </c>
      <c r="U68" s="33"/>
    </row>
    <row r="69" spans="1:21" x14ac:dyDescent="0.25">
      <c r="M69" s="3" t="s">
        <v>20</v>
      </c>
      <c r="N69" s="10"/>
      <c r="O69" s="7">
        <v>1.23</v>
      </c>
      <c r="P69" s="7">
        <v>1.58</v>
      </c>
      <c r="Q69" s="7">
        <v>2.52</v>
      </c>
      <c r="R69" s="7">
        <v>1.99</v>
      </c>
      <c r="S69" s="7">
        <v>2.91</v>
      </c>
      <c r="T69" s="7">
        <v>7.03</v>
      </c>
      <c r="U69" s="33"/>
    </row>
    <row r="70" spans="1:21" x14ac:dyDescent="0.25">
      <c r="M70" s="3" t="s">
        <v>21</v>
      </c>
      <c r="N70" s="10"/>
      <c r="O70" s="7">
        <v>1.64</v>
      </c>
      <c r="P70" s="7">
        <v>2.3199999999999998</v>
      </c>
      <c r="Q70" s="7">
        <v>3.22</v>
      </c>
      <c r="R70" s="7">
        <v>2.12</v>
      </c>
      <c r="S70" s="7">
        <v>3.58</v>
      </c>
      <c r="T70" s="7">
        <v>6.4</v>
      </c>
      <c r="U70" s="33"/>
    </row>
    <row r="71" spans="1:21" x14ac:dyDescent="0.25">
      <c r="M71" s="3" t="s">
        <v>22</v>
      </c>
      <c r="N71" s="10"/>
      <c r="O71" s="7">
        <v>2.11</v>
      </c>
      <c r="P71" s="7">
        <v>3.01</v>
      </c>
      <c r="Q71" s="7">
        <v>4.6100000000000003</v>
      </c>
      <c r="R71" s="7">
        <v>4.97</v>
      </c>
      <c r="S71" s="7">
        <v>7.75</v>
      </c>
      <c r="T71" s="7">
        <v>12.21</v>
      </c>
      <c r="U71" s="33"/>
    </row>
    <row r="72" spans="1:21" x14ac:dyDescent="0.25">
      <c r="M72" s="3" t="s">
        <v>23</v>
      </c>
      <c r="N72" s="10"/>
      <c r="O72" s="7">
        <v>2.12</v>
      </c>
      <c r="P72" s="7">
        <v>2.9</v>
      </c>
      <c r="Q72" s="7">
        <v>3.71</v>
      </c>
      <c r="R72" s="7">
        <v>4.33</v>
      </c>
      <c r="S72" s="7">
        <v>5.94</v>
      </c>
      <c r="T72" s="7">
        <v>9.7899999999999991</v>
      </c>
      <c r="U72" s="33"/>
    </row>
    <row r="73" spans="1:21" x14ac:dyDescent="0.25">
      <c r="M73" s="3" t="s">
        <v>24</v>
      </c>
      <c r="N73" s="10"/>
      <c r="O73" s="7">
        <v>1.58</v>
      </c>
      <c r="P73" s="7">
        <v>1.83</v>
      </c>
      <c r="Q73" s="7">
        <v>2.38</v>
      </c>
      <c r="R73" s="7">
        <v>4</v>
      </c>
      <c r="S73" s="7">
        <v>5.76</v>
      </c>
      <c r="T73" s="7">
        <v>6.95</v>
      </c>
      <c r="U73" s="33"/>
    </row>
    <row r="74" spans="1:21" x14ac:dyDescent="0.25">
      <c r="M74" s="3" t="s">
        <v>25</v>
      </c>
      <c r="N74" s="10"/>
      <c r="O74" s="7">
        <v>1.83</v>
      </c>
      <c r="P74" s="7">
        <v>2.41</v>
      </c>
      <c r="Q74" s="7">
        <v>3.45</v>
      </c>
      <c r="R74" s="7">
        <v>4.0599999999999996</v>
      </c>
      <c r="S74" s="7">
        <v>5.93</v>
      </c>
      <c r="T74" s="7">
        <v>8.4499999999999993</v>
      </c>
      <c r="U74" s="33"/>
    </row>
    <row r="75" spans="1:21" x14ac:dyDescent="0.25">
      <c r="M75" s="3" t="s">
        <v>26</v>
      </c>
      <c r="N75" s="10"/>
      <c r="O75" s="7">
        <v>1.94</v>
      </c>
      <c r="P75" s="7">
        <v>2.06</v>
      </c>
      <c r="Q75" s="7">
        <v>2.31</v>
      </c>
      <c r="R75" s="7">
        <v>6.47</v>
      </c>
      <c r="S75" s="7">
        <v>8.15</v>
      </c>
      <c r="T75" s="7">
        <v>9.14</v>
      </c>
      <c r="U75" s="33"/>
    </row>
    <row r="76" spans="1:21" x14ac:dyDescent="0.25">
      <c r="M76" s="3" t="s">
        <v>27</v>
      </c>
      <c r="N76" s="10"/>
      <c r="O76" s="7">
        <v>1.88</v>
      </c>
      <c r="P76" s="7">
        <v>2.77</v>
      </c>
      <c r="Q76" s="7">
        <v>3.92</v>
      </c>
      <c r="R76" s="7">
        <v>3.99</v>
      </c>
      <c r="S76" s="7">
        <v>6</v>
      </c>
      <c r="T76" s="7">
        <v>10.25</v>
      </c>
      <c r="U76" s="33"/>
    </row>
    <row r="77" spans="1:21" x14ac:dyDescent="0.25">
      <c r="M77" s="3" t="s">
        <v>28</v>
      </c>
      <c r="N77" s="10"/>
      <c r="O77" s="7">
        <v>1.32</v>
      </c>
      <c r="P77" s="7">
        <v>1.66</v>
      </c>
      <c r="Q77" s="7">
        <v>2</v>
      </c>
      <c r="R77" s="7">
        <v>2.7</v>
      </c>
      <c r="S77" s="7">
        <v>3.36</v>
      </c>
      <c r="T77" s="7">
        <v>4.46</v>
      </c>
      <c r="U77" s="33"/>
    </row>
    <row r="78" spans="1:21" x14ac:dyDescent="0.25">
      <c r="M78" s="3" t="s">
        <v>29</v>
      </c>
      <c r="N78" s="10"/>
      <c r="O78" s="7">
        <v>1.67</v>
      </c>
      <c r="P78" s="7">
        <v>2.52</v>
      </c>
      <c r="Q78" s="7">
        <v>3.48</v>
      </c>
      <c r="R78" s="7">
        <v>2.41</v>
      </c>
      <c r="S78" s="7">
        <v>4.8499999999999996</v>
      </c>
      <c r="T78" s="7">
        <v>6.93</v>
      </c>
      <c r="U78" s="33"/>
    </row>
    <row r="79" spans="1:21" x14ac:dyDescent="0.25">
      <c r="M79" s="3" t="s">
        <v>30</v>
      </c>
      <c r="N79" s="10"/>
      <c r="O79" s="7">
        <v>1.9</v>
      </c>
      <c r="P79" s="7">
        <v>2.14</v>
      </c>
      <c r="Q79" s="7">
        <v>3.15</v>
      </c>
      <c r="R79" s="7">
        <v>3.67</v>
      </c>
      <c r="S79" s="7">
        <v>5.16</v>
      </c>
      <c r="T79" s="7">
        <v>6.52</v>
      </c>
      <c r="U79" s="33"/>
    </row>
    <row r="80" spans="1:21" x14ac:dyDescent="0.25">
      <c r="M80" s="3" t="s">
        <v>31</v>
      </c>
      <c r="N80" s="10"/>
      <c r="O80" s="7">
        <v>1.55</v>
      </c>
      <c r="P80" s="7">
        <v>1.95</v>
      </c>
      <c r="Q80" s="7">
        <v>3</v>
      </c>
      <c r="R80" s="7">
        <v>3.84</v>
      </c>
      <c r="S80" s="7">
        <v>5.4</v>
      </c>
      <c r="T80" s="7">
        <v>7.46</v>
      </c>
      <c r="U80" s="33"/>
    </row>
    <row r="81" spans="13:21" x14ac:dyDescent="0.25">
      <c r="M81" s="3" t="s">
        <v>32</v>
      </c>
      <c r="N81" s="10"/>
      <c r="O81" s="7">
        <v>1.44</v>
      </c>
      <c r="P81" s="7">
        <v>1.69</v>
      </c>
      <c r="Q81" s="7">
        <v>1.99</v>
      </c>
      <c r="R81" s="7">
        <v>2.42</v>
      </c>
      <c r="S81" s="7">
        <v>3.19</v>
      </c>
      <c r="T81" s="7">
        <v>3.89</v>
      </c>
      <c r="U81" s="33"/>
    </row>
    <row r="82" spans="13:21" x14ac:dyDescent="0.25">
      <c r="M82" s="3" t="s">
        <v>33</v>
      </c>
      <c r="N82" s="10"/>
      <c r="O82" s="7">
        <v>1.55</v>
      </c>
      <c r="P82" s="7">
        <v>1.89</v>
      </c>
      <c r="Q82" s="7">
        <v>2.54</v>
      </c>
      <c r="R82" s="7">
        <v>3.29</v>
      </c>
      <c r="S82" s="7">
        <v>4.4400000000000004</v>
      </c>
      <c r="T82" s="7">
        <v>5.77</v>
      </c>
      <c r="U82" s="33"/>
    </row>
    <row r="83" spans="13:21" x14ac:dyDescent="0.25">
      <c r="M83" s="3" t="s">
        <v>34</v>
      </c>
      <c r="N83" s="10"/>
      <c r="O83" s="7">
        <v>1.71</v>
      </c>
      <c r="P83" s="7">
        <v>2.12</v>
      </c>
      <c r="Q83" s="7">
        <v>2.95</v>
      </c>
      <c r="R83" s="7">
        <v>3.54</v>
      </c>
      <c r="S83" s="7">
        <v>5.19</v>
      </c>
      <c r="T83" s="7">
        <v>7.05</v>
      </c>
      <c r="U83" s="33"/>
    </row>
    <row r="84" spans="13:21" x14ac:dyDescent="0.25">
      <c r="M84" s="3" t="s">
        <v>35</v>
      </c>
      <c r="N84" s="10"/>
      <c r="O84" s="7">
        <v>1.5</v>
      </c>
      <c r="P84" s="7">
        <v>1.73</v>
      </c>
      <c r="Q84" s="7">
        <v>2.19</v>
      </c>
      <c r="R84" s="7">
        <v>2.6</v>
      </c>
      <c r="S84" s="7">
        <v>3.34</v>
      </c>
      <c r="T84" s="7">
        <v>4.95</v>
      </c>
      <c r="U84" s="33"/>
    </row>
    <row r="85" spans="13:21" x14ac:dyDescent="0.25">
      <c r="M85" s="3" t="s">
        <v>36</v>
      </c>
      <c r="N85" s="10"/>
      <c r="O85" s="7">
        <v>1.58</v>
      </c>
      <c r="P85" s="7">
        <v>2.19</v>
      </c>
      <c r="Q85" s="7">
        <v>3.41</v>
      </c>
      <c r="R85" s="7">
        <v>4.01</v>
      </c>
      <c r="S85" s="7">
        <v>5.91</v>
      </c>
      <c r="T85" s="7">
        <v>8.94</v>
      </c>
      <c r="U85" s="33"/>
    </row>
    <row r="86" spans="13:21" x14ac:dyDescent="0.25">
      <c r="M86" s="3" t="s">
        <v>37</v>
      </c>
      <c r="N86" s="10"/>
      <c r="O86" s="7">
        <v>1.31</v>
      </c>
      <c r="P86" s="7">
        <v>1.35</v>
      </c>
      <c r="Q86" s="7">
        <v>1.55</v>
      </c>
      <c r="R86" s="7">
        <v>1.31</v>
      </c>
      <c r="S86" s="7">
        <v>2.93</v>
      </c>
      <c r="T86" s="7">
        <v>3.07</v>
      </c>
      <c r="U86" s="33"/>
    </row>
    <row r="87" spans="13:21" x14ac:dyDescent="0.25">
      <c r="M87" s="3" t="s">
        <v>38</v>
      </c>
      <c r="N87" s="10"/>
      <c r="O87" s="7">
        <v>1.61</v>
      </c>
      <c r="P87" s="7">
        <v>2.08</v>
      </c>
      <c r="Q87" s="7">
        <v>3.39</v>
      </c>
      <c r="R87" s="7">
        <v>1.82</v>
      </c>
      <c r="S87" s="7">
        <v>4.2300000000000004</v>
      </c>
      <c r="T87" s="7">
        <v>6.97</v>
      </c>
      <c r="U87" s="33"/>
    </row>
    <row r="88" spans="13:21" x14ac:dyDescent="0.25">
      <c r="M88" s="3" t="s">
        <v>39</v>
      </c>
      <c r="N88" s="10"/>
      <c r="O88" s="7">
        <v>1.57</v>
      </c>
      <c r="P88" s="7">
        <v>1.91</v>
      </c>
      <c r="Q88" s="7">
        <v>2.59</v>
      </c>
      <c r="R88" s="7">
        <v>3.32</v>
      </c>
      <c r="S88" s="7">
        <v>4.51</v>
      </c>
      <c r="T88" s="7">
        <v>7.22</v>
      </c>
      <c r="U88" s="33"/>
    </row>
    <row r="89" spans="13:21" x14ac:dyDescent="0.25">
      <c r="M89" s="3" t="s">
        <v>40</v>
      </c>
      <c r="N89" s="10"/>
      <c r="O89" s="7">
        <v>1.68</v>
      </c>
      <c r="P89" s="7">
        <v>2.68</v>
      </c>
      <c r="Q89" s="7">
        <v>3.49</v>
      </c>
      <c r="R89" s="7">
        <v>3.52</v>
      </c>
      <c r="S89" s="7">
        <v>4.2699999999999996</v>
      </c>
      <c r="T89" s="7">
        <v>7.45</v>
      </c>
      <c r="U89" s="33"/>
    </row>
    <row r="90" spans="13:21" x14ac:dyDescent="0.25">
      <c r="M90" s="3" t="s">
        <v>41</v>
      </c>
      <c r="N90" s="10"/>
      <c r="O90" s="7">
        <v>1.64</v>
      </c>
      <c r="P90" s="7">
        <v>2.2200000000000002</v>
      </c>
      <c r="Q90" s="7">
        <v>2.86</v>
      </c>
      <c r="R90" s="7">
        <v>3.15</v>
      </c>
      <c r="S90" s="7">
        <v>4.46</v>
      </c>
      <c r="T90" s="7">
        <v>8.98</v>
      </c>
      <c r="U90" s="33"/>
    </row>
    <row r="91" spans="13:21" x14ac:dyDescent="0.25">
      <c r="M91" s="3" t="s">
        <v>42</v>
      </c>
      <c r="N91" s="10"/>
      <c r="O91" s="7">
        <v>1.55</v>
      </c>
      <c r="P91" s="7">
        <v>1.87</v>
      </c>
      <c r="Q91" s="7">
        <v>2.36</v>
      </c>
      <c r="R91" s="7">
        <v>2.92</v>
      </c>
      <c r="S91" s="7">
        <v>4.63</v>
      </c>
      <c r="T91" s="7">
        <v>6.21</v>
      </c>
      <c r="U91" s="33"/>
    </row>
    <row r="92" spans="13:21" x14ac:dyDescent="0.25">
      <c r="M92" s="3" t="s">
        <v>43</v>
      </c>
      <c r="N92" s="10"/>
      <c r="O92" s="7">
        <v>1.43</v>
      </c>
      <c r="P92" s="7">
        <v>1.79</v>
      </c>
      <c r="Q92" s="7">
        <v>2.84</v>
      </c>
      <c r="R92" s="7">
        <v>1.58</v>
      </c>
      <c r="S92" s="7">
        <v>2.91</v>
      </c>
      <c r="T92" s="7">
        <v>4.0599999999999996</v>
      </c>
      <c r="U92" s="33"/>
    </row>
    <row r="93" spans="13:21" x14ac:dyDescent="0.25">
      <c r="M93" s="3" t="s">
        <v>44</v>
      </c>
      <c r="N93" s="10"/>
      <c r="O93" s="7">
        <v>1.74</v>
      </c>
      <c r="P93" s="7">
        <v>2.11</v>
      </c>
      <c r="Q93" s="7">
        <v>2.67</v>
      </c>
      <c r="R93" s="7">
        <v>3.97</v>
      </c>
      <c r="S93" s="7">
        <v>6.02</v>
      </c>
      <c r="T93" s="7">
        <v>8.26</v>
      </c>
      <c r="U93" s="33"/>
    </row>
    <row r="94" spans="13:21" x14ac:dyDescent="0.25">
      <c r="M94" s="3" t="s">
        <v>45</v>
      </c>
      <c r="N94" s="10"/>
      <c r="O94" s="7">
        <v>1.81</v>
      </c>
      <c r="P94" s="7">
        <v>2.2200000000000002</v>
      </c>
      <c r="Q94" s="7">
        <v>2.75</v>
      </c>
      <c r="R94" s="7">
        <v>4.82</v>
      </c>
      <c r="S94" s="7">
        <v>6.41</v>
      </c>
      <c r="T94" s="7">
        <v>7.68</v>
      </c>
      <c r="U94" s="33"/>
    </row>
    <row r="95" spans="13:21" x14ac:dyDescent="0.25">
      <c r="M95" s="3" t="s">
        <v>46</v>
      </c>
      <c r="N95" s="10"/>
      <c r="O95" s="7">
        <v>1.54</v>
      </c>
      <c r="P95" s="7">
        <v>2.09</v>
      </c>
      <c r="Q95" s="7">
        <v>2.35</v>
      </c>
      <c r="R95" s="7">
        <v>3.64</v>
      </c>
      <c r="S95" s="7">
        <v>4.7699999999999996</v>
      </c>
      <c r="T95" s="7">
        <v>6.08</v>
      </c>
      <c r="U95" s="33"/>
    </row>
    <row r="96" spans="13:21" x14ac:dyDescent="0.25">
      <c r="M96" s="3" t="s">
        <v>48</v>
      </c>
      <c r="N96" s="10"/>
      <c r="O96" s="7">
        <v>1.45</v>
      </c>
      <c r="P96" s="7">
        <v>1.99</v>
      </c>
      <c r="Q96" s="7">
        <v>3.62</v>
      </c>
      <c r="R96" s="7">
        <v>3.15</v>
      </c>
      <c r="S96" s="7">
        <v>5.15</v>
      </c>
      <c r="T96" s="7">
        <v>7.62</v>
      </c>
      <c r="U96" s="33"/>
    </row>
    <row r="98" spans="1:23" ht="16.7" customHeight="1" x14ac:dyDescent="0.25">
      <c r="M98" s="145"/>
      <c r="N98" s="145"/>
      <c r="O98" s="145"/>
      <c r="P98" s="145"/>
      <c r="Q98" s="145"/>
      <c r="R98" s="145"/>
      <c r="S98" s="145"/>
      <c r="T98" s="145"/>
      <c r="U98" s="145"/>
    </row>
    <row r="103" spans="1:23" x14ac:dyDescent="0.25">
      <c r="A103" s="35" t="s">
        <v>203</v>
      </c>
    </row>
    <row r="105" spans="1:23" ht="16.7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145" t="s">
        <v>0</v>
      </c>
      <c r="N105" s="145"/>
      <c r="O105" s="145"/>
      <c r="P105" s="145"/>
      <c r="Q105" s="145"/>
      <c r="S105" s="145" t="s">
        <v>0</v>
      </c>
      <c r="T105" s="145"/>
      <c r="U105" s="145"/>
      <c r="V105" s="145"/>
      <c r="W105" s="145"/>
    </row>
    <row r="106" spans="1:23" x14ac:dyDescent="0.25">
      <c r="A106" s="37"/>
      <c r="B106" s="37"/>
      <c r="C106" t="s">
        <v>196</v>
      </c>
      <c r="D106" s="37"/>
      <c r="E106" s="37"/>
      <c r="F106" s="37"/>
      <c r="G106" s="37"/>
      <c r="H106" s="37"/>
      <c r="I106" t="s">
        <v>200</v>
      </c>
      <c r="J106" s="37"/>
      <c r="K106" s="37"/>
      <c r="L106" s="37"/>
    </row>
    <row r="107" spans="1:23" x14ac:dyDescent="0.25">
      <c r="A107" s="37"/>
      <c r="B107" s="38"/>
      <c r="C107" s="38"/>
      <c r="D107" s="38"/>
      <c r="E107" s="37"/>
      <c r="F107" s="37"/>
      <c r="G107" s="37"/>
      <c r="H107" s="38"/>
      <c r="I107" s="38"/>
      <c r="J107" s="38"/>
      <c r="K107" s="37"/>
      <c r="L107" s="37"/>
      <c r="M107" s="143"/>
      <c r="N107" s="144"/>
      <c r="O107" s="4" t="s">
        <v>125</v>
      </c>
      <c r="P107" s="4" t="s">
        <v>126</v>
      </c>
      <c r="Q107" s="4" t="s">
        <v>127</v>
      </c>
      <c r="S107" s="143"/>
      <c r="T107" s="144"/>
      <c r="U107" s="4" t="s">
        <v>125</v>
      </c>
      <c r="V107" s="4" t="s">
        <v>126</v>
      </c>
      <c r="W107" s="4" t="s">
        <v>127</v>
      </c>
    </row>
    <row r="108" spans="1:23" x14ac:dyDescent="0.25">
      <c r="A108" s="37"/>
      <c r="B108" s="157" t="s">
        <v>197</v>
      </c>
      <c r="C108" s="157"/>
      <c r="D108" s="157"/>
      <c r="E108" s="37"/>
      <c r="F108" s="37"/>
      <c r="G108" s="37"/>
      <c r="H108" s="157" t="s">
        <v>197</v>
      </c>
      <c r="I108" s="157"/>
      <c r="J108" s="157"/>
      <c r="K108" s="37"/>
      <c r="L108" s="37"/>
      <c r="M108" s="3" t="s">
        <v>128</v>
      </c>
      <c r="N108" s="10"/>
      <c r="O108" s="7">
        <v>1</v>
      </c>
      <c r="P108" s="7">
        <v>67</v>
      </c>
      <c r="Q108" s="7">
        <v>496</v>
      </c>
      <c r="S108" s="3" t="s">
        <v>128</v>
      </c>
      <c r="T108" s="10"/>
      <c r="U108" s="7">
        <v>81.39</v>
      </c>
      <c r="V108" s="7">
        <v>986947.31</v>
      </c>
      <c r="W108" s="7">
        <v>5541991.1900000004</v>
      </c>
    </row>
    <row r="109" spans="1:23" x14ac:dyDescent="0.25">
      <c r="A109" s="37"/>
      <c r="B109" s="37"/>
      <c r="C109" s="39"/>
      <c r="D109" s="37"/>
      <c r="E109" s="37"/>
      <c r="F109" s="37"/>
      <c r="G109" s="37"/>
      <c r="H109" s="37"/>
      <c r="I109" s="39"/>
      <c r="J109" s="37"/>
      <c r="K109" s="37"/>
      <c r="L109" s="37"/>
      <c r="M109" s="3" t="s">
        <v>129</v>
      </c>
      <c r="N109" s="10"/>
      <c r="O109" s="7">
        <v>0</v>
      </c>
      <c r="P109" s="7">
        <v>3</v>
      </c>
      <c r="Q109" s="7">
        <v>22</v>
      </c>
      <c r="S109" s="3" t="s">
        <v>129</v>
      </c>
      <c r="T109" s="10"/>
      <c r="U109" s="7">
        <v>0</v>
      </c>
      <c r="V109" s="7">
        <v>251.94</v>
      </c>
      <c r="W109" s="7">
        <v>816.38</v>
      </c>
    </row>
    <row r="110" spans="1:23" x14ac:dyDescent="0.25">
      <c r="B110" s="40">
        <f>O108/SUM($O$108:$Q$110)</f>
        <v>1.6949152542372881E-3</v>
      </c>
      <c r="C110" s="41">
        <f t="shared" ref="C110:D110" si="0">P108/SUM($O$108:$Q$110)</f>
        <v>0.11355932203389831</v>
      </c>
      <c r="D110" s="42">
        <f t="shared" si="0"/>
        <v>0.84067796610169487</v>
      </c>
      <c r="E110" s="37"/>
      <c r="F110" s="37"/>
      <c r="H110" s="40">
        <f>O118/SUM(O118:Q120)</f>
        <v>3.761755485893417E-3</v>
      </c>
      <c r="I110" s="41">
        <f>P118/SUM($O$118:$Q$120)</f>
        <v>0.16927899686520376</v>
      </c>
      <c r="J110" s="42">
        <f>Q118/SUM($O$118:$Q$120)</f>
        <v>0.76551724137931032</v>
      </c>
      <c r="K110" s="37"/>
      <c r="L110" s="37"/>
      <c r="M110" s="3" t="s">
        <v>130</v>
      </c>
      <c r="N110" s="10"/>
      <c r="O110" s="7">
        <v>1</v>
      </c>
      <c r="P110" s="7">
        <v>0</v>
      </c>
      <c r="Q110" s="7">
        <v>0</v>
      </c>
      <c r="S110" s="3" t="s">
        <v>130</v>
      </c>
      <c r="T110" s="10"/>
      <c r="U110" s="7">
        <v>4.7300000000000004</v>
      </c>
      <c r="V110" s="7">
        <v>0</v>
      </c>
      <c r="W110" s="7">
        <v>0</v>
      </c>
    </row>
    <row r="111" spans="1:23" ht="14.45" customHeight="1" x14ac:dyDescent="0.25">
      <c r="A111" s="158" t="s">
        <v>198</v>
      </c>
      <c r="B111" s="43">
        <f>U108/SUM($U$108:$W$110)</f>
        <v>1.2463834856231002E-5</v>
      </c>
      <c r="C111" s="44">
        <f>V108/SUM($U$108:$W$110)</f>
        <v>0.15113832514610426</v>
      </c>
      <c r="D111" s="45">
        <f>W108/SUM($U$108:$W$110)</f>
        <v>0.84868488717099322</v>
      </c>
      <c r="E111" s="37"/>
      <c r="F111" s="159" t="s">
        <v>301</v>
      </c>
      <c r="G111" s="158" t="s">
        <v>198</v>
      </c>
      <c r="H111" s="43">
        <f>U118/SUM($U$118:$W$120)</f>
        <v>2.700244602236591E-4</v>
      </c>
      <c r="I111" s="44">
        <f t="shared" ref="I111:J111" si="1">V118/SUM($U$118:$W$120)</f>
        <v>0.14614202851606678</v>
      </c>
      <c r="J111" s="45">
        <f t="shared" si="1"/>
        <v>0.84822674165512879</v>
      </c>
      <c r="K111" s="37"/>
      <c r="L111" s="159" t="s">
        <v>301</v>
      </c>
    </row>
    <row r="112" spans="1:23" ht="16.7" customHeight="1" x14ac:dyDescent="0.25">
      <c r="A112" s="158"/>
      <c r="B112" s="46">
        <f>O109/SUM(O108:Q110)</f>
        <v>0</v>
      </c>
      <c r="C112" s="41">
        <f>P118/SUM($O$118:$Q$120)</f>
        <v>0.16927899686520376</v>
      </c>
      <c r="D112" s="41">
        <f>Q118/SUM($O$118:$Q$120)</f>
        <v>0.76551724137931032</v>
      </c>
      <c r="E112" s="47"/>
      <c r="F112" s="159"/>
      <c r="G112" s="158"/>
      <c r="H112" s="46">
        <f>O119/SUM($O$118:$Q$120)</f>
        <v>1.2539184952978057E-3</v>
      </c>
      <c r="I112" s="41">
        <f t="shared" ref="I112:J112" si="2">P119/SUM($O$118:$Q$120)</f>
        <v>1.3166144200626959E-2</v>
      </c>
      <c r="J112" s="41">
        <f t="shared" si="2"/>
        <v>4.0125391849529783E-2</v>
      </c>
      <c r="K112" s="47"/>
      <c r="L112" s="159"/>
      <c r="M112" s="145"/>
      <c r="N112" s="145"/>
      <c r="O112" s="145"/>
      <c r="P112" s="145"/>
      <c r="Q112" s="145"/>
      <c r="S112" s="145"/>
      <c r="T112" s="145"/>
      <c r="U112" s="145"/>
      <c r="V112" s="145"/>
      <c r="W112" s="145"/>
    </row>
    <row r="113" spans="1:23" x14ac:dyDescent="0.25">
      <c r="A113" s="158"/>
      <c r="B113" s="43">
        <f>U118/SUM($U$118:$W$120)</f>
        <v>2.700244602236591E-4</v>
      </c>
      <c r="C113" s="48">
        <f>U118/SUM($U$118:$W$120)</f>
        <v>2.700244602236591E-4</v>
      </c>
      <c r="D113" s="48">
        <f>U118/SUM($U$118:$W$120)</f>
        <v>2.700244602236591E-4</v>
      </c>
      <c r="E113" s="49"/>
      <c r="F113" s="159"/>
      <c r="G113" s="158"/>
      <c r="H113" s="43">
        <f>U119/SUM($U$118:$W$120)</f>
        <v>3.8753106412788105E-4</v>
      </c>
      <c r="I113" s="48">
        <f t="shared" ref="I113:J113" si="3">V119/SUM($U$118:$W$120)</f>
        <v>1.9086552482729631E-4</v>
      </c>
      <c r="J113" s="48">
        <f t="shared" si="3"/>
        <v>4.5827153191495615E-4</v>
      </c>
      <c r="K113" s="49"/>
      <c r="L113" s="159"/>
    </row>
    <row r="114" spans="1:23" x14ac:dyDescent="0.25">
      <c r="A114" s="158"/>
      <c r="B114" s="46">
        <f>O110/SUM($O$108:$Q$110)</f>
        <v>1.6949152542372881E-3</v>
      </c>
      <c r="C114" s="46">
        <f t="shared" ref="C114:D114" si="4">P110/SUM($O$108:$Q$110)</f>
        <v>0</v>
      </c>
      <c r="D114" s="46">
        <f t="shared" si="4"/>
        <v>0</v>
      </c>
      <c r="E114" s="37"/>
      <c r="F114" s="159"/>
      <c r="G114" s="158"/>
      <c r="H114" s="46">
        <f>O120/SUM($O$118:$Q$120)</f>
        <v>6.269592476489028E-3</v>
      </c>
      <c r="I114" s="46">
        <f t="shared" ref="I114:J114" si="5">P120/SUM($O$118:$Q$120)</f>
        <v>0</v>
      </c>
      <c r="J114" s="46">
        <f t="shared" si="5"/>
        <v>6.2695924764890286E-4</v>
      </c>
      <c r="K114" s="37"/>
      <c r="L114" s="159"/>
    </row>
    <row r="115" spans="1:23" ht="16.7" customHeight="1" x14ac:dyDescent="0.25">
      <c r="A115" s="37"/>
      <c r="B115" s="50">
        <f>U119/SUM($U$118:$W$120)</f>
        <v>3.8753106412788105E-4</v>
      </c>
      <c r="C115" s="50">
        <f t="shared" ref="C115:D115" si="6">V119/SUM($U$118:$W$120)</f>
        <v>1.9086552482729631E-4</v>
      </c>
      <c r="D115" s="50">
        <f t="shared" si="6"/>
        <v>4.5827153191495615E-4</v>
      </c>
      <c r="E115" s="37"/>
      <c r="F115" s="37"/>
      <c r="G115" s="37"/>
      <c r="H115" s="50">
        <f>U120/SUM($U$118:$W$120)</f>
        <v>4.3210459768625456E-3</v>
      </c>
      <c r="I115" s="50">
        <f t="shared" ref="I115:J115" si="7">V120/SUM($U$118:$W$120)</f>
        <v>0</v>
      </c>
      <c r="J115" s="50">
        <f t="shared" si="7"/>
        <v>3.491270847998929E-6</v>
      </c>
      <c r="K115" s="37"/>
      <c r="L115" s="37"/>
      <c r="M115" s="145"/>
      <c r="N115" s="145"/>
      <c r="O115" s="145"/>
      <c r="P115" s="145"/>
      <c r="Q115" s="145"/>
      <c r="S115" s="145"/>
      <c r="T115" s="145"/>
      <c r="U115" s="145"/>
      <c r="V115" s="145"/>
      <c r="W115" s="145"/>
    </row>
    <row r="116" spans="1:23" x14ac:dyDescent="0.25">
      <c r="A116" s="37"/>
      <c r="B116" s="160" t="s">
        <v>199</v>
      </c>
      <c r="C116" s="160"/>
      <c r="D116" s="160"/>
      <c r="E116" s="37"/>
      <c r="F116" s="37"/>
      <c r="G116" s="37"/>
      <c r="H116" s="160" t="s">
        <v>199</v>
      </c>
      <c r="I116" s="160"/>
      <c r="J116" s="160"/>
      <c r="K116" s="37"/>
      <c r="L116" s="37"/>
    </row>
    <row r="117" spans="1:23" x14ac:dyDescent="0.25">
      <c r="A117" s="37"/>
      <c r="E117" s="37"/>
      <c r="F117" s="37"/>
      <c r="G117" s="37"/>
      <c r="K117" s="37"/>
      <c r="L117" s="37"/>
      <c r="M117" s="143"/>
      <c r="N117" s="144"/>
      <c r="O117" s="4" t="s">
        <v>125</v>
      </c>
      <c r="P117" s="4" t="s">
        <v>126</v>
      </c>
      <c r="Q117" s="4" t="s">
        <v>127</v>
      </c>
      <c r="S117" s="143"/>
      <c r="T117" s="144"/>
      <c r="U117" s="4" t="s">
        <v>125</v>
      </c>
      <c r="V117" s="4" t="s">
        <v>126</v>
      </c>
      <c r="W117" s="4" t="s">
        <v>127</v>
      </c>
    </row>
    <row r="118" spans="1:23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128</v>
      </c>
      <c r="N118" s="10"/>
      <c r="O118" s="7">
        <v>6</v>
      </c>
      <c r="P118" s="7">
        <v>270</v>
      </c>
      <c r="Q118" s="7">
        <v>1221</v>
      </c>
      <c r="S118" s="3" t="s">
        <v>128</v>
      </c>
      <c r="T118" s="10"/>
      <c r="U118" s="7">
        <v>383.62</v>
      </c>
      <c r="V118" s="7">
        <v>207621.95</v>
      </c>
      <c r="W118" s="7">
        <v>1205063.95</v>
      </c>
    </row>
    <row r="119" spans="1:23" x14ac:dyDescent="0.25">
      <c r="A119" s="37"/>
      <c r="B119" s="37"/>
      <c r="C119" t="s">
        <v>201</v>
      </c>
      <c r="D119" s="37"/>
      <c r="E119" s="37"/>
      <c r="F119" s="37"/>
      <c r="G119" s="37"/>
      <c r="H119" s="37"/>
      <c r="I119" t="s">
        <v>202</v>
      </c>
      <c r="J119" s="37"/>
      <c r="K119" s="37"/>
      <c r="L119" s="37"/>
      <c r="M119" s="3" t="s">
        <v>129</v>
      </c>
      <c r="N119" s="10"/>
      <c r="O119" s="7">
        <v>2</v>
      </c>
      <c r="P119" s="7">
        <v>21</v>
      </c>
      <c r="Q119" s="7">
        <v>64</v>
      </c>
      <c r="S119" s="3" t="s">
        <v>129</v>
      </c>
      <c r="T119" s="10"/>
      <c r="U119" s="7">
        <v>550.55999999999995</v>
      </c>
      <c r="V119" s="7">
        <v>271.16000000000003</v>
      </c>
      <c r="W119" s="7">
        <v>651.05999999999995</v>
      </c>
    </row>
    <row r="120" spans="1:23" x14ac:dyDescent="0.25">
      <c r="A120" s="37"/>
      <c r="B120" s="38"/>
      <c r="C120" s="38"/>
      <c r="D120" s="38"/>
      <c r="E120" s="37"/>
      <c r="F120" s="37"/>
      <c r="G120" s="37"/>
      <c r="H120" s="38"/>
      <c r="I120" s="38"/>
      <c r="J120" s="38"/>
      <c r="K120" s="37"/>
      <c r="L120" s="37"/>
      <c r="M120" s="3" t="s">
        <v>130</v>
      </c>
      <c r="N120" s="10"/>
      <c r="O120" s="7">
        <v>10</v>
      </c>
      <c r="P120" s="7">
        <v>0</v>
      </c>
      <c r="Q120" s="7">
        <v>1</v>
      </c>
      <c r="S120" s="3" t="s">
        <v>130</v>
      </c>
      <c r="T120" s="10"/>
      <c r="U120" s="7">
        <v>6138.85</v>
      </c>
      <c r="V120" s="7">
        <v>0</v>
      </c>
      <c r="W120" s="7">
        <v>4.96</v>
      </c>
    </row>
    <row r="121" spans="1:23" x14ac:dyDescent="0.25">
      <c r="A121" s="37"/>
      <c r="B121" s="157" t="s">
        <v>197</v>
      </c>
      <c r="C121" s="157"/>
      <c r="D121" s="157"/>
      <c r="E121" s="37"/>
      <c r="F121" s="37"/>
      <c r="G121" s="37"/>
      <c r="H121" s="157" t="s">
        <v>197</v>
      </c>
      <c r="I121" s="157"/>
      <c r="J121" s="157"/>
      <c r="K121" s="37"/>
      <c r="L121" s="37"/>
    </row>
    <row r="122" spans="1:23" ht="16.7" customHeight="1" x14ac:dyDescent="0.25">
      <c r="A122" s="37"/>
      <c r="B122" s="37"/>
      <c r="C122" s="39"/>
      <c r="D122" s="37"/>
      <c r="E122" s="37"/>
      <c r="F122" s="37"/>
      <c r="G122" s="37"/>
      <c r="H122" s="37"/>
      <c r="I122" s="39"/>
      <c r="J122" s="37"/>
      <c r="K122" s="37"/>
      <c r="L122" s="37"/>
      <c r="M122" s="145"/>
      <c r="N122" s="145"/>
      <c r="O122" s="145"/>
      <c r="P122" s="145"/>
      <c r="Q122" s="145"/>
      <c r="S122" s="145"/>
      <c r="T122" s="145"/>
      <c r="U122" s="145"/>
      <c r="V122" s="145"/>
      <c r="W122" s="145"/>
    </row>
    <row r="123" spans="1:23" x14ac:dyDescent="0.25">
      <c r="B123" s="40">
        <f>O128/SUM($O$128:$Q$130)</f>
        <v>3.6764705882352941E-3</v>
      </c>
      <c r="C123" s="41">
        <f t="shared" ref="C123:D123" si="8">P128/SUM($O$128:$Q$130)</f>
        <v>0.19852941176470587</v>
      </c>
      <c r="D123" s="42">
        <f t="shared" si="8"/>
        <v>0.7720588235294118</v>
      </c>
      <c r="E123" s="37"/>
      <c r="F123" s="37"/>
      <c r="H123" s="40">
        <f>O138/SUM($O$138:$Q$140)</f>
        <v>4.9261083743842365E-3</v>
      </c>
      <c r="I123" s="41">
        <f t="shared" ref="I123:J123" si="9">P138/SUM($O$138:$Q$140)</f>
        <v>0.10344827586206896</v>
      </c>
      <c r="J123" s="42">
        <f t="shared" si="9"/>
        <v>0.8571428571428571</v>
      </c>
      <c r="K123" s="37"/>
      <c r="L123" s="37"/>
    </row>
    <row r="124" spans="1:23" ht="14.45" customHeight="1" x14ac:dyDescent="0.25">
      <c r="A124" s="158" t="s">
        <v>198</v>
      </c>
      <c r="B124" s="43">
        <f>U128/SUM($U$128:$W$130)</f>
        <v>5.8820528456046646E-5</v>
      </c>
      <c r="C124" s="44">
        <f t="shared" ref="C124:D124" si="10">V128/SUM($U$128:$W$130)</f>
        <v>0.16575535000021294</v>
      </c>
      <c r="D124" s="45">
        <f t="shared" si="10"/>
        <v>0.8340621655451943</v>
      </c>
      <c r="E124" s="37"/>
      <c r="F124" s="159" t="s">
        <v>301</v>
      </c>
      <c r="G124" s="158" t="s">
        <v>198</v>
      </c>
      <c r="H124" s="43">
        <f>U138/SUM($U$138:$W$140)</f>
        <v>2.179998579374332E-4</v>
      </c>
      <c r="I124" s="44">
        <f t="shared" ref="I124:J124" si="11">V138/SUM($U$138:$W$140)</f>
        <v>0.14378748185539272</v>
      </c>
      <c r="J124" s="45">
        <f t="shared" si="11"/>
        <v>0.85528582288715138</v>
      </c>
      <c r="K124" s="37"/>
      <c r="L124" s="159" t="s">
        <v>301</v>
      </c>
    </row>
    <row r="125" spans="1:23" ht="16.7" customHeight="1" x14ac:dyDescent="0.25">
      <c r="A125" s="158"/>
      <c r="B125" s="46">
        <f>O129/SUM($O$128:$Q$130)</f>
        <v>3.6764705882352941E-3</v>
      </c>
      <c r="C125" s="41">
        <f t="shared" ref="C125:D125" si="12">P129/SUM($O$128:$Q$130)</f>
        <v>3.6764705882352941E-3</v>
      </c>
      <c r="D125" s="41">
        <f t="shared" si="12"/>
        <v>1.8382352941176471E-2</v>
      </c>
      <c r="E125" s="47"/>
      <c r="F125" s="159"/>
      <c r="G125" s="158"/>
      <c r="H125" s="46">
        <f>O139/SUM($O$138:$Q$140)</f>
        <v>0</v>
      </c>
      <c r="I125" s="41">
        <f t="shared" ref="I125:J125" si="13">P139/SUM($O$138:$Q$140)</f>
        <v>0</v>
      </c>
      <c r="J125" s="41">
        <f t="shared" si="13"/>
        <v>2.9556650246305417E-2</v>
      </c>
      <c r="K125" s="47"/>
      <c r="L125" s="159"/>
      <c r="M125" s="145"/>
      <c r="N125" s="145"/>
      <c r="O125" s="145"/>
      <c r="P125" s="145"/>
      <c r="Q125" s="145"/>
      <c r="S125" s="145"/>
      <c r="T125" s="145"/>
      <c r="U125" s="145"/>
      <c r="V125" s="145"/>
      <c r="W125" s="145"/>
    </row>
    <row r="126" spans="1:23" x14ac:dyDescent="0.25">
      <c r="A126" s="158"/>
      <c r="B126" s="43">
        <f>U129/SUM($U$128:$W$130)</f>
        <v>3.0555457672148838E-5</v>
      </c>
      <c r="C126" s="48">
        <f t="shared" ref="C126:D126" si="14">V129/SUM($U$128:$W$130)</f>
        <v>1.3453902239874527E-5</v>
      </c>
      <c r="D126" s="48">
        <f t="shared" si="14"/>
        <v>7.965456622473002E-5</v>
      </c>
      <c r="E126" s="49"/>
      <c r="F126" s="159"/>
      <c r="G126" s="158"/>
      <c r="H126" s="43">
        <f>U139/SUM($U$138:$W$140)</f>
        <v>0</v>
      </c>
      <c r="I126" s="48">
        <f t="shared" ref="I126:J126" si="15">V139/SUM($U$138:$W$140)</f>
        <v>0</v>
      </c>
      <c r="J126" s="48">
        <f t="shared" si="15"/>
        <v>1.1398175391607534E-4</v>
      </c>
      <c r="K126" s="49"/>
      <c r="L126" s="159"/>
    </row>
    <row r="127" spans="1:23" x14ac:dyDescent="0.25">
      <c r="A127" s="158"/>
      <c r="B127" s="46">
        <f>O130/SUM($O$128:$Q$130)</f>
        <v>0</v>
      </c>
      <c r="C127" s="46">
        <f t="shared" ref="C127:D127" si="16">P130/SUM($O$128:$Q$130)</f>
        <v>0</v>
      </c>
      <c r="D127" s="46">
        <f t="shared" si="16"/>
        <v>0</v>
      </c>
      <c r="E127" s="37"/>
      <c r="F127" s="159"/>
      <c r="G127" s="158"/>
      <c r="H127" s="46">
        <f>O140/SUM($O$138:$Q$140)</f>
        <v>4.9261083743842365E-3</v>
      </c>
      <c r="I127" s="46">
        <f t="shared" ref="I127:J127" si="17">P140/SUM($O$138:$Q$140)</f>
        <v>0</v>
      </c>
      <c r="J127" s="46">
        <f t="shared" si="17"/>
        <v>0</v>
      </c>
      <c r="K127" s="37"/>
      <c r="L127" s="159"/>
      <c r="M127" s="143"/>
      <c r="N127" s="144"/>
      <c r="O127" s="4" t="s">
        <v>125</v>
      </c>
      <c r="P127" s="4" t="s">
        <v>126</v>
      </c>
      <c r="Q127" s="4" t="s">
        <v>127</v>
      </c>
      <c r="S127" s="143"/>
      <c r="T127" s="144"/>
      <c r="U127" s="4" t="s">
        <v>125</v>
      </c>
      <c r="V127" s="4" t="s">
        <v>126</v>
      </c>
      <c r="W127" s="4" t="s">
        <v>127</v>
      </c>
    </row>
    <row r="128" spans="1:23" x14ac:dyDescent="0.25">
      <c r="A128" s="37"/>
      <c r="B128" s="50">
        <f>U130/SUM($U$128:$W$130)</f>
        <v>0</v>
      </c>
      <c r="C128" s="50">
        <f t="shared" ref="C128:D128" si="18">V130/SUM($U$128:$W$130)</f>
        <v>0</v>
      </c>
      <c r="D128" s="50">
        <f t="shared" si="18"/>
        <v>0</v>
      </c>
      <c r="E128" s="37"/>
      <c r="F128" s="37"/>
      <c r="G128" s="37"/>
      <c r="H128" s="50">
        <f>U140/SUM($U$138:$W$140)</f>
        <v>5.9471364560235562E-4</v>
      </c>
      <c r="I128" s="50">
        <f t="shared" ref="I128:J128" si="19">V140/SUM($U$138:$W$140)</f>
        <v>0</v>
      </c>
      <c r="J128" s="50">
        <f t="shared" si="19"/>
        <v>0</v>
      </c>
      <c r="K128" s="37"/>
      <c r="L128" s="37"/>
      <c r="M128" s="3" t="s">
        <v>128</v>
      </c>
      <c r="N128" s="10"/>
      <c r="O128" s="7">
        <v>1</v>
      </c>
      <c r="P128" s="7">
        <v>54</v>
      </c>
      <c r="Q128" s="7">
        <v>210</v>
      </c>
      <c r="S128" s="3" t="s">
        <v>128</v>
      </c>
      <c r="T128" s="10"/>
      <c r="U128" s="7">
        <v>34.67</v>
      </c>
      <c r="V128" s="7">
        <v>97699.53</v>
      </c>
      <c r="W128" s="7">
        <v>491612.98</v>
      </c>
    </row>
    <row r="129" spans="1:23" x14ac:dyDescent="0.25">
      <c r="A129" s="37"/>
      <c r="B129" s="160" t="s">
        <v>199</v>
      </c>
      <c r="C129" s="160"/>
      <c r="D129" s="160"/>
      <c r="E129" s="37"/>
      <c r="F129" s="37"/>
      <c r="G129" s="37"/>
      <c r="H129" s="160" t="s">
        <v>199</v>
      </c>
      <c r="I129" s="160"/>
      <c r="J129" s="160"/>
      <c r="K129" s="37"/>
      <c r="L129" s="37"/>
      <c r="M129" s="3" t="s">
        <v>129</v>
      </c>
      <c r="N129" s="10"/>
      <c r="O129" s="7">
        <v>1</v>
      </c>
      <c r="P129" s="7">
        <v>1</v>
      </c>
      <c r="Q129" s="7">
        <v>5</v>
      </c>
      <c r="S129" s="3" t="s">
        <v>129</v>
      </c>
      <c r="T129" s="10"/>
      <c r="U129" s="7">
        <v>18.010000000000002</v>
      </c>
      <c r="V129" s="7">
        <v>7.93</v>
      </c>
      <c r="W129" s="7">
        <v>46.95</v>
      </c>
    </row>
    <row r="130" spans="1:23" x14ac:dyDescent="0.25">
      <c r="A130" s="37"/>
      <c r="E130" s="37"/>
      <c r="F130" s="37"/>
      <c r="G130" s="37"/>
      <c r="K130" s="37"/>
      <c r="L130" s="37"/>
    </row>
    <row r="131" spans="1:23" ht="16.7" customHeight="1" x14ac:dyDescent="0.25">
      <c r="M131" s="145"/>
      <c r="N131" s="145"/>
      <c r="O131" s="145"/>
      <c r="P131" s="145"/>
      <c r="Q131" s="145"/>
      <c r="S131" s="145"/>
      <c r="T131" s="145"/>
      <c r="U131" s="145"/>
      <c r="V131" s="145"/>
      <c r="W131" s="145"/>
    </row>
    <row r="135" spans="1:23" ht="16.7" customHeight="1" x14ac:dyDescent="0.25">
      <c r="M135" s="145"/>
      <c r="N135" s="145"/>
      <c r="O135" s="145"/>
      <c r="P135" s="145"/>
      <c r="Q135" s="145"/>
      <c r="S135" s="145"/>
      <c r="T135" s="145"/>
      <c r="U135" s="145"/>
      <c r="V135" s="145"/>
      <c r="W135" s="145"/>
    </row>
    <row r="137" spans="1:23" x14ac:dyDescent="0.25">
      <c r="M137" s="143"/>
      <c r="N137" s="144"/>
      <c r="O137" s="4" t="s">
        <v>125</v>
      </c>
      <c r="P137" s="4" t="s">
        <v>126</v>
      </c>
      <c r="Q137" s="4" t="s">
        <v>127</v>
      </c>
      <c r="S137" s="143"/>
      <c r="T137" s="144"/>
      <c r="U137" s="4" t="s">
        <v>125</v>
      </c>
      <c r="V137" s="4" t="s">
        <v>126</v>
      </c>
      <c r="W137" s="4" t="s">
        <v>127</v>
      </c>
    </row>
    <row r="138" spans="1:23" x14ac:dyDescent="0.25">
      <c r="M138" s="3" t="s">
        <v>128</v>
      </c>
      <c r="N138" s="10"/>
      <c r="O138" s="7">
        <v>2</v>
      </c>
      <c r="P138" s="7">
        <v>42</v>
      </c>
      <c r="Q138" s="7">
        <v>348</v>
      </c>
      <c r="S138" s="3" t="s">
        <v>128</v>
      </c>
      <c r="T138" s="10"/>
      <c r="U138" s="7">
        <v>690.08</v>
      </c>
      <c r="V138" s="7">
        <v>455160.23</v>
      </c>
      <c r="W138" s="7">
        <v>2707412.96</v>
      </c>
    </row>
    <row r="139" spans="1:23" x14ac:dyDescent="0.25">
      <c r="M139" s="3" t="s">
        <v>129</v>
      </c>
      <c r="N139" s="10"/>
      <c r="O139" s="7">
        <v>0</v>
      </c>
      <c r="P139" s="7">
        <v>0</v>
      </c>
      <c r="Q139" s="7">
        <v>12</v>
      </c>
      <c r="S139" s="3" t="s">
        <v>129</v>
      </c>
      <c r="T139" s="10"/>
      <c r="U139" s="7">
        <v>0</v>
      </c>
      <c r="V139" s="7">
        <v>0</v>
      </c>
      <c r="W139" s="7">
        <v>360.81</v>
      </c>
    </row>
    <row r="140" spans="1:23" x14ac:dyDescent="0.25">
      <c r="M140" s="3" t="s">
        <v>130</v>
      </c>
      <c r="N140" s="10"/>
      <c r="O140" s="7">
        <v>2</v>
      </c>
      <c r="P140" s="7">
        <v>0</v>
      </c>
      <c r="Q140" s="7">
        <v>0</v>
      </c>
      <c r="S140" s="3" t="s">
        <v>130</v>
      </c>
      <c r="T140" s="10"/>
      <c r="U140" s="7">
        <v>1882.57</v>
      </c>
      <c r="V140" s="7">
        <v>0</v>
      </c>
      <c r="W140" s="7">
        <v>0</v>
      </c>
    </row>
    <row r="142" spans="1:23" ht="16.7" customHeight="1" x14ac:dyDescent="0.25">
      <c r="M142" s="145"/>
      <c r="N142" s="145"/>
      <c r="O142" s="145"/>
      <c r="P142" s="145"/>
      <c r="Q142" s="145"/>
      <c r="S142" s="145"/>
      <c r="T142" s="145"/>
      <c r="U142" s="145"/>
      <c r="V142" s="145"/>
      <c r="W142" s="145"/>
    </row>
  </sheetData>
  <mergeCells count="57">
    <mergeCell ref="B129:D129"/>
    <mergeCell ref="H121:J121"/>
    <mergeCell ref="G124:G127"/>
    <mergeCell ref="L124:L127"/>
    <mergeCell ref="H129:J129"/>
    <mergeCell ref="L111:L114"/>
    <mergeCell ref="H116:J116"/>
    <mergeCell ref="B121:D121"/>
    <mergeCell ref="A124:A127"/>
    <mergeCell ref="F124:F127"/>
    <mergeCell ref="B108:D108"/>
    <mergeCell ref="A111:A114"/>
    <mergeCell ref="F111:F114"/>
    <mergeCell ref="B116:D116"/>
    <mergeCell ref="H108:J108"/>
    <mergeCell ref="G111:G114"/>
    <mergeCell ref="M56:U56"/>
    <mergeCell ref="M1:O1"/>
    <mergeCell ref="M3:M6"/>
    <mergeCell ref="N3:O3"/>
    <mergeCell ref="N4:O4"/>
    <mergeCell ref="N5:O5"/>
    <mergeCell ref="M39:O39"/>
    <mergeCell ref="M48:O50"/>
    <mergeCell ref="M51:M54"/>
    <mergeCell ref="N51:N54"/>
    <mergeCell ref="P48:R48"/>
    <mergeCell ref="M46:R46"/>
    <mergeCell ref="M61:U61"/>
    <mergeCell ref="M98:U98"/>
    <mergeCell ref="M63:N65"/>
    <mergeCell ref="O63:T63"/>
    <mergeCell ref="O64:T64"/>
    <mergeCell ref="M105:Q105"/>
    <mergeCell ref="M107:N107"/>
    <mergeCell ref="M112:Q112"/>
    <mergeCell ref="S105:W105"/>
    <mergeCell ref="S107:T107"/>
    <mergeCell ref="S112:W112"/>
    <mergeCell ref="M115:Q115"/>
    <mergeCell ref="M117:N117"/>
    <mergeCell ref="M122:Q122"/>
    <mergeCell ref="S115:W115"/>
    <mergeCell ref="S117:T117"/>
    <mergeCell ref="S122:W122"/>
    <mergeCell ref="M125:Q125"/>
    <mergeCell ref="M127:N127"/>
    <mergeCell ref="M131:Q131"/>
    <mergeCell ref="S125:W125"/>
    <mergeCell ref="S127:T127"/>
    <mergeCell ref="S131:W131"/>
    <mergeCell ref="M135:Q135"/>
    <mergeCell ref="M137:N137"/>
    <mergeCell ref="M142:Q142"/>
    <mergeCell ref="S135:W135"/>
    <mergeCell ref="S137:T137"/>
    <mergeCell ref="S142:W1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workbookViewId="0">
      <selection activeCell="M19" sqref="M19:V19"/>
    </sheetView>
  </sheetViews>
  <sheetFormatPr defaultRowHeight="15" x14ac:dyDescent="0.25"/>
  <cols>
    <col min="14" max="14" width="24.5703125" customWidth="1"/>
    <col min="15" max="15" width="103" customWidth="1"/>
    <col min="16" max="16" width="33" customWidth="1"/>
    <col min="17" max="17" width="32.7109375" customWidth="1"/>
    <col min="18" max="18" width="23.85546875" customWidth="1"/>
    <col min="19" max="19" width="23.140625" customWidth="1"/>
    <col min="20" max="20" width="23" customWidth="1"/>
    <col min="21" max="21" width="20.42578125" customWidth="1"/>
    <col min="22" max="23" width="24.28515625" customWidth="1"/>
    <col min="24" max="24" width="23.28515625" customWidth="1"/>
  </cols>
  <sheetData>
    <row r="1" spans="1:23" ht="16.7" customHeight="1" x14ac:dyDescent="0.25"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23" x14ac:dyDescent="0.25">
      <c r="A2" s="35" t="s">
        <v>206</v>
      </c>
    </row>
    <row r="3" spans="1:23" x14ac:dyDescent="0.25">
      <c r="M3" s="143"/>
      <c r="N3" s="144"/>
      <c r="O3" s="144"/>
      <c r="P3" s="149" t="s">
        <v>110</v>
      </c>
      <c r="Q3" s="150"/>
      <c r="R3" s="150"/>
      <c r="S3" s="150"/>
      <c r="T3" s="150"/>
      <c r="U3" s="150"/>
      <c r="V3" s="150"/>
      <c r="W3" s="150"/>
    </row>
    <row r="4" spans="1:23" x14ac:dyDescent="0.25">
      <c r="M4" s="144"/>
      <c r="N4" s="144"/>
      <c r="O4" s="144"/>
      <c r="P4" s="4" t="s">
        <v>111</v>
      </c>
      <c r="Q4" s="4" t="s">
        <v>112</v>
      </c>
      <c r="R4" s="4" t="s">
        <v>113</v>
      </c>
      <c r="S4" s="4" t="s">
        <v>114</v>
      </c>
      <c r="T4" s="4" t="s">
        <v>115</v>
      </c>
      <c r="U4" s="4" t="s">
        <v>116</v>
      </c>
      <c r="V4" s="4" t="s">
        <v>117</v>
      </c>
      <c r="W4" s="4" t="s">
        <v>118</v>
      </c>
    </row>
    <row r="5" spans="1:23" x14ac:dyDescent="0.25">
      <c r="M5" s="144"/>
      <c r="N5" s="144"/>
      <c r="O5" s="144"/>
      <c r="P5" s="4" t="s">
        <v>119</v>
      </c>
      <c r="Q5" s="4" t="s">
        <v>119</v>
      </c>
      <c r="R5" s="4" t="s">
        <v>119</v>
      </c>
      <c r="S5" s="4" t="s">
        <v>119</v>
      </c>
      <c r="T5" s="4" t="s">
        <v>119</v>
      </c>
      <c r="U5" s="4" t="s">
        <v>119</v>
      </c>
      <c r="V5" s="4" t="s">
        <v>119</v>
      </c>
      <c r="W5" s="4" t="s">
        <v>119</v>
      </c>
    </row>
    <row r="6" spans="1:23" x14ac:dyDescent="0.25">
      <c r="M6" s="140" t="s">
        <v>103</v>
      </c>
      <c r="N6" s="3" t="s">
        <v>120</v>
      </c>
      <c r="O6" s="3" t="s">
        <v>1</v>
      </c>
      <c r="P6" s="7">
        <v>499923403164</v>
      </c>
      <c r="Q6" s="7">
        <v>36775011259</v>
      </c>
      <c r="R6" s="34">
        <v>-160421400000</v>
      </c>
      <c r="S6" s="7">
        <v>40964219433</v>
      </c>
      <c r="T6" s="7">
        <v>58837412.109999999</v>
      </c>
      <c r="U6" s="7">
        <v>155263825599</v>
      </c>
      <c r="V6" s="7">
        <v>315715173534</v>
      </c>
      <c r="W6" s="7">
        <v>111579923997</v>
      </c>
    </row>
    <row r="7" spans="1:23" x14ac:dyDescent="0.25">
      <c r="M7" s="140"/>
      <c r="N7" s="3" t="s">
        <v>105</v>
      </c>
      <c r="O7" s="3" t="s">
        <v>1</v>
      </c>
      <c r="P7" s="7">
        <v>262197622536</v>
      </c>
      <c r="Q7" s="7">
        <v>11105776153</v>
      </c>
      <c r="R7" s="7">
        <v>-56021918540</v>
      </c>
      <c r="S7" s="7">
        <v>11498568166</v>
      </c>
      <c r="T7" s="7">
        <v>63385401.200000003</v>
      </c>
      <c r="U7" s="7">
        <v>101672108694</v>
      </c>
      <c r="V7" s="7">
        <v>203067623148</v>
      </c>
      <c r="W7" s="7">
        <v>202745827.53999999</v>
      </c>
    </row>
    <row r="8" spans="1:23" x14ac:dyDescent="0.25">
      <c r="M8" s="140"/>
      <c r="N8" s="3" t="s">
        <v>106</v>
      </c>
      <c r="O8" s="3" t="s">
        <v>1</v>
      </c>
      <c r="P8" s="7">
        <v>379037022160</v>
      </c>
      <c r="Q8" s="7">
        <v>28561433551</v>
      </c>
      <c r="R8" s="34">
        <v>-98179796512</v>
      </c>
      <c r="S8" s="7">
        <v>52475134283</v>
      </c>
      <c r="T8" s="7">
        <v>88580300.569999993</v>
      </c>
      <c r="U8" s="7">
        <v>4433692686.1999998</v>
      </c>
      <c r="V8" s="7">
        <v>236330503917</v>
      </c>
      <c r="W8" s="7">
        <v>155327479855</v>
      </c>
    </row>
    <row r="9" spans="1:23" x14ac:dyDescent="0.25">
      <c r="M9" s="140"/>
      <c r="N9" s="3" t="s">
        <v>107</v>
      </c>
      <c r="O9" s="3" t="s">
        <v>1</v>
      </c>
      <c r="P9" s="7">
        <v>34288284989</v>
      </c>
      <c r="Q9" s="7">
        <v>3441141108.5999999</v>
      </c>
      <c r="R9" s="7">
        <v>-8650098875</v>
      </c>
      <c r="S9" s="7">
        <v>2191899870.6999998</v>
      </c>
      <c r="T9" s="7">
        <v>0</v>
      </c>
      <c r="U9" s="7">
        <v>3437026251.4000001</v>
      </c>
      <c r="V9" s="7">
        <v>17644457103</v>
      </c>
      <c r="W9" s="7">
        <v>16252828504</v>
      </c>
    </row>
    <row r="11" spans="1:23" ht="16.7" customHeight="1" x14ac:dyDescent="0.25"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9" spans="1:24" ht="16.7" customHeight="1" x14ac:dyDescent="0.25">
      <c r="M19" s="145"/>
      <c r="N19" s="145"/>
      <c r="O19" s="145"/>
      <c r="P19" s="145"/>
      <c r="Q19" s="145"/>
      <c r="R19" s="145"/>
      <c r="S19" s="145"/>
      <c r="T19" s="145"/>
      <c r="U19" s="145"/>
      <c r="V19" s="145"/>
    </row>
    <row r="20" spans="1:24" x14ac:dyDescent="0.25">
      <c r="A20" s="35" t="s">
        <v>207</v>
      </c>
    </row>
    <row r="21" spans="1:24" x14ac:dyDescent="0.25">
      <c r="M21" s="161"/>
      <c r="N21" s="161"/>
      <c r="O21" s="162" t="s">
        <v>110</v>
      </c>
      <c r="P21" s="163"/>
      <c r="Q21" s="163"/>
      <c r="R21" s="163"/>
      <c r="S21" s="163"/>
      <c r="T21" s="163"/>
      <c r="U21" s="163"/>
      <c r="V21" s="163"/>
      <c r="W21" s="33"/>
      <c r="X21" s="33"/>
    </row>
    <row r="22" spans="1:24" x14ac:dyDescent="0.25">
      <c r="M22" s="161"/>
      <c r="N22" s="161"/>
      <c r="O22" s="83" t="s">
        <v>111</v>
      </c>
      <c r="P22" s="83" t="s">
        <v>112</v>
      </c>
      <c r="Q22" s="83" t="s">
        <v>113</v>
      </c>
      <c r="R22" s="83" t="s">
        <v>114</v>
      </c>
      <c r="S22" s="83" t="s">
        <v>115</v>
      </c>
      <c r="T22" s="83" t="s">
        <v>116</v>
      </c>
      <c r="U22" s="83" t="s">
        <v>117</v>
      </c>
      <c r="V22" s="83" t="s">
        <v>118</v>
      </c>
      <c r="W22" s="33"/>
      <c r="X22" s="33"/>
    </row>
    <row r="23" spans="1:24" x14ac:dyDescent="0.25">
      <c r="M23" s="161"/>
      <c r="N23" s="161"/>
      <c r="O23" s="83" t="s">
        <v>119</v>
      </c>
      <c r="P23" s="83" t="s">
        <v>119</v>
      </c>
      <c r="Q23" s="83" t="s">
        <v>119</v>
      </c>
      <c r="R23" s="83" t="s">
        <v>119</v>
      </c>
      <c r="S23" s="83" t="s">
        <v>119</v>
      </c>
      <c r="T23" s="83" t="s">
        <v>119</v>
      </c>
      <c r="U23" s="83" t="s">
        <v>119</v>
      </c>
      <c r="V23" s="83" t="s">
        <v>119</v>
      </c>
      <c r="W23" s="33"/>
      <c r="X23" s="33"/>
    </row>
    <row r="24" spans="1:24" x14ac:dyDescent="0.25">
      <c r="M24" s="79" t="s">
        <v>17</v>
      </c>
      <c r="N24" s="79" t="s">
        <v>1</v>
      </c>
      <c r="O24" s="84">
        <v>8594919806.6000004</v>
      </c>
      <c r="P24" s="84">
        <v>285095039.20999998</v>
      </c>
      <c r="Q24" s="84">
        <v>-2328398947</v>
      </c>
      <c r="R24" s="84">
        <v>795693651.35000002</v>
      </c>
      <c r="S24" s="84">
        <v>0</v>
      </c>
      <c r="T24" s="84">
        <v>690474698.35000002</v>
      </c>
      <c r="U24" s="84">
        <v>6626556098.5</v>
      </c>
      <c r="V24" s="84">
        <v>2525499266.4000001</v>
      </c>
      <c r="W24" s="33"/>
      <c r="X24" s="33"/>
    </row>
    <row r="25" spans="1:24" x14ac:dyDescent="0.25">
      <c r="M25" s="79" t="s">
        <v>18</v>
      </c>
      <c r="N25" s="79" t="s">
        <v>1</v>
      </c>
      <c r="O25" s="84">
        <v>12159804352</v>
      </c>
      <c r="P25" s="84">
        <v>998862024.48000002</v>
      </c>
      <c r="Q25" s="84">
        <v>-4378061822</v>
      </c>
      <c r="R25" s="84">
        <v>1517672153.0999999</v>
      </c>
      <c r="S25" s="84">
        <v>628075.51</v>
      </c>
      <c r="T25" s="84">
        <v>2189292055</v>
      </c>
      <c r="U25" s="84">
        <v>8599815787.2999992</v>
      </c>
      <c r="V25" s="84">
        <v>3240480736.5999999</v>
      </c>
      <c r="W25" s="33"/>
      <c r="X25" s="33"/>
    </row>
    <row r="26" spans="1:24" x14ac:dyDescent="0.25">
      <c r="M26" s="79" t="s">
        <v>19</v>
      </c>
      <c r="N26" s="79" t="s">
        <v>1</v>
      </c>
      <c r="O26" s="84">
        <v>1211294991.5999999</v>
      </c>
      <c r="P26" s="84">
        <v>158433282.03999999</v>
      </c>
      <c r="Q26" s="84">
        <v>-375204995.39999998</v>
      </c>
      <c r="R26" s="84">
        <v>87098397.909999996</v>
      </c>
      <c r="S26" s="84">
        <v>1008</v>
      </c>
      <c r="T26" s="84">
        <v>41302993.450000003</v>
      </c>
      <c r="U26" s="84">
        <v>522537523.82999998</v>
      </c>
      <c r="V26" s="84">
        <v>777126781.73000002</v>
      </c>
      <c r="W26" s="33"/>
      <c r="X26" s="33"/>
    </row>
    <row r="27" spans="1:24" x14ac:dyDescent="0.25">
      <c r="M27" s="79" t="s">
        <v>20</v>
      </c>
      <c r="N27" s="79" t="s">
        <v>1</v>
      </c>
      <c r="O27" s="84">
        <v>642300318.53999996</v>
      </c>
      <c r="P27" s="84">
        <v>106878517.95</v>
      </c>
      <c r="Q27" s="84">
        <v>-204646162</v>
      </c>
      <c r="R27" s="84">
        <v>38832460.799999997</v>
      </c>
      <c r="S27" s="84">
        <v>9931</v>
      </c>
      <c r="T27" s="84">
        <v>147204638.56999999</v>
      </c>
      <c r="U27" s="84">
        <v>389568118.85000002</v>
      </c>
      <c r="V27" s="84">
        <v>164452814.36000001</v>
      </c>
      <c r="W27" s="33"/>
      <c r="X27" s="33"/>
    </row>
    <row r="28" spans="1:24" x14ac:dyDescent="0.25">
      <c r="M28" s="79" t="s">
        <v>21</v>
      </c>
      <c r="N28" s="79" t="s">
        <v>1</v>
      </c>
      <c r="O28" s="84">
        <v>32580098593</v>
      </c>
      <c r="P28" s="84">
        <v>2775938036.8000002</v>
      </c>
      <c r="Q28" s="84">
        <v>-10097340439</v>
      </c>
      <c r="R28" s="84">
        <v>2502558609.0999999</v>
      </c>
      <c r="S28" s="84">
        <v>44507530.560000002</v>
      </c>
      <c r="T28" s="84">
        <v>15732518314</v>
      </c>
      <c r="U28" s="84">
        <v>10798071704</v>
      </c>
      <c r="V28" s="84">
        <v>10823844837</v>
      </c>
      <c r="W28" s="33"/>
      <c r="X28" s="33"/>
    </row>
    <row r="29" spans="1:24" x14ac:dyDescent="0.25">
      <c r="M29" s="79" t="s">
        <v>22</v>
      </c>
      <c r="N29" s="79" t="s">
        <v>1</v>
      </c>
      <c r="O29" s="84">
        <v>80204036297</v>
      </c>
      <c r="P29" s="84">
        <v>2298788731.1999998</v>
      </c>
      <c r="Q29" s="84">
        <v>-19474371296</v>
      </c>
      <c r="R29" s="84">
        <v>7913598855.3999996</v>
      </c>
      <c r="S29" s="84">
        <v>25363.14</v>
      </c>
      <c r="T29" s="84">
        <v>9053631600.7000008</v>
      </c>
      <c r="U29" s="84">
        <v>58033553266</v>
      </c>
      <c r="V29" s="84">
        <v>22384623475</v>
      </c>
      <c r="W29" s="33"/>
      <c r="X29" s="33"/>
    </row>
    <row r="30" spans="1:24" x14ac:dyDescent="0.25">
      <c r="M30" s="79" t="s">
        <v>23</v>
      </c>
      <c r="N30" s="79" t="s">
        <v>1</v>
      </c>
      <c r="O30" s="84">
        <v>54517089769</v>
      </c>
      <c r="P30" s="84">
        <v>1477114493.2</v>
      </c>
      <c r="Q30" s="84">
        <v>-5896435554</v>
      </c>
      <c r="R30" s="84">
        <v>3783060092.0999999</v>
      </c>
      <c r="S30" s="84">
        <v>8105564</v>
      </c>
      <c r="T30" s="84">
        <v>2827894886.4000001</v>
      </c>
      <c r="U30" s="84">
        <v>58100680008</v>
      </c>
      <c r="V30" s="84">
        <v>3604771210.9000001</v>
      </c>
      <c r="W30" s="33"/>
      <c r="X30" s="33"/>
    </row>
    <row r="31" spans="1:24" x14ac:dyDescent="0.25">
      <c r="M31" s="79" t="s">
        <v>24</v>
      </c>
      <c r="N31" s="79" t="s">
        <v>1</v>
      </c>
      <c r="O31" s="84">
        <v>299540952.05000001</v>
      </c>
      <c r="P31" s="84">
        <v>38493278</v>
      </c>
      <c r="Q31" s="84">
        <v>-83250038.030000001</v>
      </c>
      <c r="R31" s="84">
        <v>20179761.559999999</v>
      </c>
      <c r="S31" s="84">
        <v>0</v>
      </c>
      <c r="T31" s="84">
        <v>126453223.83</v>
      </c>
      <c r="U31" s="84">
        <v>83092660.129999995</v>
      </c>
      <c r="V31" s="84">
        <v>114572066.56999999</v>
      </c>
      <c r="W31" s="33"/>
      <c r="X31" s="33"/>
    </row>
    <row r="32" spans="1:24" x14ac:dyDescent="0.25">
      <c r="M32" s="79" t="s">
        <v>25</v>
      </c>
      <c r="N32" s="79" t="s">
        <v>1</v>
      </c>
      <c r="O32" s="84">
        <v>25097270908</v>
      </c>
      <c r="P32" s="84">
        <v>2423623932.6999998</v>
      </c>
      <c r="Q32" s="84">
        <v>-8324168738</v>
      </c>
      <c r="R32" s="84">
        <v>1812335258.4000001</v>
      </c>
      <c r="S32" s="84">
        <v>286412.64</v>
      </c>
      <c r="T32" s="84">
        <v>7003772394.5</v>
      </c>
      <c r="U32" s="84">
        <v>15202779127</v>
      </c>
      <c r="V32" s="84">
        <v>6978642520.3999996</v>
      </c>
      <c r="W32" s="33"/>
      <c r="X32" s="33"/>
    </row>
    <row r="33" spans="13:24" x14ac:dyDescent="0.25">
      <c r="M33" s="79" t="s">
        <v>26</v>
      </c>
      <c r="N33" s="79" t="s">
        <v>1</v>
      </c>
      <c r="O33" s="84">
        <v>7019008971.1999998</v>
      </c>
      <c r="P33" s="84">
        <v>330932347.26999998</v>
      </c>
      <c r="Q33" s="84">
        <v>-1891204902</v>
      </c>
      <c r="R33" s="84">
        <v>543199443.57000005</v>
      </c>
      <c r="S33" s="84">
        <v>0</v>
      </c>
      <c r="T33" s="84">
        <v>1688937080.5</v>
      </c>
      <c r="U33" s="84">
        <v>5532461936.3999996</v>
      </c>
      <c r="V33" s="84">
        <v>814682985.58000004</v>
      </c>
      <c r="W33" s="33"/>
      <c r="X33" s="33"/>
    </row>
    <row r="34" spans="13:24" x14ac:dyDescent="0.25">
      <c r="M34" s="79" t="s">
        <v>27</v>
      </c>
      <c r="N34" s="79" t="s">
        <v>1</v>
      </c>
      <c r="O34" s="84">
        <v>159921683988</v>
      </c>
      <c r="P34" s="84">
        <v>8476180583.8000002</v>
      </c>
      <c r="Q34" s="84">
        <v>-37195003299</v>
      </c>
      <c r="R34" s="84">
        <v>18727681854</v>
      </c>
      <c r="S34" s="84">
        <v>9399305.8000000007</v>
      </c>
      <c r="T34" s="84">
        <v>25106391008</v>
      </c>
      <c r="U34" s="84">
        <v>125766175472</v>
      </c>
      <c r="V34" s="84">
        <v>19036746263</v>
      </c>
      <c r="W34" s="33"/>
      <c r="X34" s="33"/>
    </row>
    <row r="35" spans="13:24" x14ac:dyDescent="0.25">
      <c r="M35" s="79" t="s">
        <v>28</v>
      </c>
      <c r="N35" s="79" t="s">
        <v>1</v>
      </c>
      <c r="O35" s="84">
        <v>1848523167</v>
      </c>
      <c r="P35" s="84">
        <v>207392145.31999999</v>
      </c>
      <c r="Q35" s="84">
        <v>-704040105.29999995</v>
      </c>
      <c r="R35" s="84">
        <v>243807110.66999999</v>
      </c>
      <c r="S35" s="84">
        <v>232442.32</v>
      </c>
      <c r="T35" s="84">
        <v>568408039.75</v>
      </c>
      <c r="U35" s="84">
        <v>790847215.75999999</v>
      </c>
      <c r="V35" s="84">
        <v>741876318.51999998</v>
      </c>
      <c r="W35" s="33"/>
      <c r="X35" s="33"/>
    </row>
    <row r="36" spans="13:24" x14ac:dyDescent="0.25">
      <c r="M36" s="79" t="s">
        <v>29</v>
      </c>
      <c r="N36" s="79" t="s">
        <v>1</v>
      </c>
      <c r="O36" s="84">
        <v>5523832904.1999998</v>
      </c>
      <c r="P36" s="84">
        <v>447149418.23000002</v>
      </c>
      <c r="Q36" s="84">
        <v>-1731944371</v>
      </c>
      <c r="R36" s="84">
        <v>289667440.42000002</v>
      </c>
      <c r="S36" s="84">
        <v>0</v>
      </c>
      <c r="T36" s="84">
        <v>530494774.99000001</v>
      </c>
      <c r="U36" s="84">
        <v>4200978944</v>
      </c>
      <c r="V36" s="84">
        <v>1787486697.4000001</v>
      </c>
      <c r="W36" s="33"/>
      <c r="X36" s="33"/>
    </row>
    <row r="37" spans="13:24" x14ac:dyDescent="0.25">
      <c r="M37" s="79" t="s">
        <v>30</v>
      </c>
      <c r="N37" s="79" t="s">
        <v>1</v>
      </c>
      <c r="O37" s="84">
        <v>218879406668</v>
      </c>
      <c r="P37" s="84">
        <v>27369532946</v>
      </c>
      <c r="Q37" s="84">
        <v>-95879089508</v>
      </c>
      <c r="R37" s="84">
        <v>16222931018</v>
      </c>
      <c r="S37" s="84">
        <v>0</v>
      </c>
      <c r="T37" s="84">
        <v>85782974487</v>
      </c>
      <c r="U37" s="84">
        <v>79983016034</v>
      </c>
      <c r="V37" s="84">
        <v>105400041692</v>
      </c>
      <c r="W37" s="33"/>
      <c r="X37" s="33"/>
    </row>
    <row r="38" spans="13:24" x14ac:dyDescent="0.25">
      <c r="M38" s="79" t="s">
        <v>31</v>
      </c>
      <c r="N38" s="79" t="s">
        <v>1</v>
      </c>
      <c r="O38" s="84">
        <v>18413097802</v>
      </c>
      <c r="P38" s="84">
        <v>1731836193.3</v>
      </c>
      <c r="Q38" s="84">
        <v>-5603684030</v>
      </c>
      <c r="R38" s="84">
        <v>1650068287.3</v>
      </c>
      <c r="S38" s="84">
        <v>36535.58</v>
      </c>
      <c r="T38" s="84">
        <v>6956754311.3000002</v>
      </c>
      <c r="U38" s="84">
        <v>9124661673.2000008</v>
      </c>
      <c r="V38" s="84">
        <v>4553424795.8000002</v>
      </c>
      <c r="W38" s="33"/>
      <c r="X38" s="33"/>
    </row>
    <row r="39" spans="13:24" x14ac:dyDescent="0.25">
      <c r="M39" s="79" t="s">
        <v>32</v>
      </c>
      <c r="N39" s="79" t="s">
        <v>1</v>
      </c>
      <c r="O39" s="84">
        <v>37259570232</v>
      </c>
      <c r="P39" s="84">
        <v>3863441762.1999998</v>
      </c>
      <c r="Q39" s="84">
        <v>-14104653292</v>
      </c>
      <c r="R39" s="84">
        <v>5074764123.6000004</v>
      </c>
      <c r="S39" s="84">
        <v>0</v>
      </c>
      <c r="T39" s="84">
        <v>1268257078.3</v>
      </c>
      <c r="U39" s="84">
        <v>22830377863</v>
      </c>
      <c r="V39" s="84">
        <v>18327382697</v>
      </c>
      <c r="W39" s="33"/>
      <c r="X39" s="33"/>
    </row>
    <row r="40" spans="13:24" x14ac:dyDescent="0.25">
      <c r="M40" s="79" t="s">
        <v>33</v>
      </c>
      <c r="N40" s="79" t="s">
        <v>1</v>
      </c>
      <c r="O40" s="84">
        <v>19585989625</v>
      </c>
      <c r="P40" s="84">
        <v>1759224319.3</v>
      </c>
      <c r="Q40" s="84">
        <v>-5575612192</v>
      </c>
      <c r="R40" s="84">
        <v>987552304.73000002</v>
      </c>
      <c r="S40" s="84">
        <v>0</v>
      </c>
      <c r="T40" s="84">
        <v>5014791381.1999998</v>
      </c>
      <c r="U40" s="84">
        <v>13448802707</v>
      </c>
      <c r="V40" s="84">
        <v>3951231105.9000001</v>
      </c>
      <c r="W40" s="33"/>
      <c r="X40" s="33"/>
    </row>
    <row r="41" spans="13:24" x14ac:dyDescent="0.25">
      <c r="M41" s="79" t="s">
        <v>34</v>
      </c>
      <c r="N41" s="79" t="s">
        <v>1</v>
      </c>
      <c r="O41" s="84">
        <v>1652741022.7</v>
      </c>
      <c r="P41" s="84">
        <v>299072817.12</v>
      </c>
      <c r="Q41" s="84">
        <v>-453260907.39999998</v>
      </c>
      <c r="R41" s="84">
        <v>110620207.04000001</v>
      </c>
      <c r="S41" s="84">
        <v>9249.7000000000007</v>
      </c>
      <c r="T41" s="84">
        <v>387316176.79000002</v>
      </c>
      <c r="U41" s="84">
        <v>832588985.25999999</v>
      </c>
      <c r="V41" s="84">
        <v>476394493.95999998</v>
      </c>
      <c r="W41" s="33"/>
      <c r="X41" s="33"/>
    </row>
    <row r="42" spans="13:24" x14ac:dyDescent="0.25">
      <c r="M42" s="79" t="s">
        <v>35</v>
      </c>
      <c r="N42" s="79" t="s">
        <v>1</v>
      </c>
      <c r="O42" s="84">
        <v>186747282.33000001</v>
      </c>
      <c r="P42" s="84">
        <v>20779389.02</v>
      </c>
      <c r="Q42" s="84">
        <v>-62986038.289999999</v>
      </c>
      <c r="R42" s="84">
        <v>43104501.289999999</v>
      </c>
      <c r="S42" s="84">
        <v>0</v>
      </c>
      <c r="T42" s="84">
        <v>53386279.700000003</v>
      </c>
      <c r="U42" s="84">
        <v>51931264.079999998</v>
      </c>
      <c r="V42" s="84">
        <v>80531886.019999996</v>
      </c>
      <c r="W42" s="33"/>
      <c r="X42" s="33"/>
    </row>
    <row r="43" spans="13:24" x14ac:dyDescent="0.25">
      <c r="M43" s="79" t="s">
        <v>36</v>
      </c>
      <c r="N43" s="79" t="s">
        <v>1</v>
      </c>
      <c r="O43" s="84">
        <v>12228253648</v>
      </c>
      <c r="P43" s="84">
        <v>2368365298.4000001</v>
      </c>
      <c r="Q43" s="84">
        <v>-3178659003</v>
      </c>
      <c r="R43" s="84">
        <v>632295150.80999994</v>
      </c>
      <c r="S43" s="84">
        <v>0</v>
      </c>
      <c r="T43" s="84">
        <v>2319677658.6999998</v>
      </c>
      <c r="U43" s="84">
        <v>5818303140.3000002</v>
      </c>
      <c r="V43" s="84">
        <v>4268272251.5999999</v>
      </c>
      <c r="W43" s="33"/>
      <c r="X43" s="33"/>
    </row>
    <row r="44" spans="13:24" x14ac:dyDescent="0.25">
      <c r="M44" s="79" t="s">
        <v>37</v>
      </c>
      <c r="N44" s="79" t="s">
        <v>1</v>
      </c>
      <c r="O44" s="84">
        <v>109801997.14</v>
      </c>
      <c r="P44" s="84">
        <v>18839663.469999999</v>
      </c>
      <c r="Q44" s="84">
        <v>-33250388.469999999</v>
      </c>
      <c r="R44" s="84">
        <v>9618174.9299999997</v>
      </c>
      <c r="S44" s="84">
        <v>0</v>
      </c>
      <c r="T44" s="84">
        <v>5706181.1299999999</v>
      </c>
      <c r="U44" s="84">
        <v>32339556.93</v>
      </c>
      <c r="V44" s="84">
        <v>76548808.129999995</v>
      </c>
      <c r="W44" s="33"/>
      <c r="X44" s="33"/>
    </row>
    <row r="45" spans="13:24" x14ac:dyDescent="0.25">
      <c r="M45" s="79" t="s">
        <v>38</v>
      </c>
      <c r="N45" s="79" t="s">
        <v>1</v>
      </c>
      <c r="O45" s="84">
        <v>1189438352.4000001</v>
      </c>
      <c r="P45" s="84">
        <v>166222323.88</v>
      </c>
      <c r="Q45" s="84">
        <v>-302106634.30000001</v>
      </c>
      <c r="R45" s="84">
        <v>74249600.700000003</v>
      </c>
      <c r="S45" s="84">
        <v>1256259</v>
      </c>
      <c r="T45" s="84">
        <v>171164345.05000001</v>
      </c>
      <c r="U45" s="84">
        <v>477111343</v>
      </c>
      <c r="V45" s="84">
        <v>601546818.37</v>
      </c>
      <c r="W45" s="33"/>
      <c r="X45" s="33"/>
    </row>
    <row r="46" spans="13:24" x14ac:dyDescent="0.25">
      <c r="M46" s="79" t="s">
        <v>39</v>
      </c>
      <c r="N46" s="79" t="s">
        <v>1</v>
      </c>
      <c r="O46" s="84">
        <v>23600434731</v>
      </c>
      <c r="P46" s="84">
        <v>2366772532.5</v>
      </c>
      <c r="Q46" s="84">
        <v>-6598796526</v>
      </c>
      <c r="R46" s="84">
        <v>7385586730.8999996</v>
      </c>
      <c r="S46" s="84">
        <v>-550977</v>
      </c>
      <c r="T46" s="84">
        <v>7556173961.3000002</v>
      </c>
      <c r="U46" s="84">
        <v>10402510197</v>
      </c>
      <c r="V46" s="84">
        <v>2488738812.3000002</v>
      </c>
      <c r="W46" s="33"/>
      <c r="X46" s="33"/>
    </row>
    <row r="47" spans="13:24" x14ac:dyDescent="0.25">
      <c r="M47" s="79" t="s">
        <v>40</v>
      </c>
      <c r="N47" s="79" t="s">
        <v>1</v>
      </c>
      <c r="O47" s="84">
        <v>111220775972</v>
      </c>
      <c r="P47" s="84">
        <v>3355300617.4000001</v>
      </c>
      <c r="Q47" s="84">
        <v>-30947534919</v>
      </c>
      <c r="R47" s="84">
        <v>12097321172</v>
      </c>
      <c r="S47" s="84">
        <v>25340421.800000001</v>
      </c>
      <c r="T47" s="84">
        <v>34750950339</v>
      </c>
      <c r="U47" s="84">
        <v>70885791201</v>
      </c>
      <c r="V47" s="84">
        <v>21053607139</v>
      </c>
      <c r="W47" s="33"/>
      <c r="X47" s="33"/>
    </row>
    <row r="48" spans="13:24" x14ac:dyDescent="0.25">
      <c r="M48" s="79" t="s">
        <v>41</v>
      </c>
      <c r="N48" s="79" t="s">
        <v>1</v>
      </c>
      <c r="O48" s="84">
        <v>27006832220</v>
      </c>
      <c r="P48" s="84">
        <v>2163663085.3000002</v>
      </c>
      <c r="Q48" s="84">
        <v>-7673760880</v>
      </c>
      <c r="R48" s="84">
        <v>1919727744.8</v>
      </c>
      <c r="S48" s="84">
        <v>0</v>
      </c>
      <c r="T48" s="84">
        <v>7033405668.3000002</v>
      </c>
      <c r="U48" s="84">
        <v>13187689533</v>
      </c>
      <c r="V48" s="84">
        <v>10376107067</v>
      </c>
      <c r="W48" s="33"/>
      <c r="X48" s="33"/>
    </row>
    <row r="49" spans="13:24" x14ac:dyDescent="0.25">
      <c r="M49" s="79" t="s">
        <v>42</v>
      </c>
      <c r="N49" s="79" t="s">
        <v>1</v>
      </c>
      <c r="O49" s="84">
        <v>3907849359</v>
      </c>
      <c r="P49" s="84">
        <v>437031394.35000002</v>
      </c>
      <c r="Q49" s="84">
        <v>-1300408134</v>
      </c>
      <c r="R49" s="84">
        <v>511574131.14999998</v>
      </c>
      <c r="S49" s="84">
        <v>0</v>
      </c>
      <c r="T49" s="84">
        <v>758406256.5</v>
      </c>
      <c r="U49" s="84">
        <v>2734878994.5999999</v>
      </c>
      <c r="V49" s="84">
        <v>766366716.20000005</v>
      </c>
      <c r="W49" s="33"/>
      <c r="X49" s="33"/>
    </row>
    <row r="50" spans="13:24" x14ac:dyDescent="0.25">
      <c r="M50" s="79" t="s">
        <v>43</v>
      </c>
      <c r="N50" s="79" t="s">
        <v>1</v>
      </c>
      <c r="O50" s="84">
        <v>2126575782.5999999</v>
      </c>
      <c r="P50" s="84">
        <v>290158521.69</v>
      </c>
      <c r="Q50" s="84">
        <v>-686642665.89999998</v>
      </c>
      <c r="R50" s="84">
        <v>160663649.13</v>
      </c>
      <c r="S50" s="84">
        <v>0</v>
      </c>
      <c r="T50" s="84">
        <v>294477185.87</v>
      </c>
      <c r="U50" s="84">
        <v>820543448.08000004</v>
      </c>
      <c r="V50" s="84">
        <v>1247375645.7</v>
      </c>
      <c r="W50" s="33"/>
      <c r="X50" s="33"/>
    </row>
    <row r="51" spans="13:24" x14ac:dyDescent="0.25">
      <c r="M51" s="79" t="s">
        <v>44</v>
      </c>
      <c r="N51" s="79" t="s">
        <v>1</v>
      </c>
      <c r="O51" s="84">
        <v>262122826149</v>
      </c>
      <c r="P51" s="84">
        <v>10071071653</v>
      </c>
      <c r="Q51" s="84">
        <v>-45912939578</v>
      </c>
      <c r="R51" s="84">
        <v>19744812480</v>
      </c>
      <c r="S51" s="84">
        <v>119607808.83</v>
      </c>
      <c r="T51" s="84">
        <v>31415763625</v>
      </c>
      <c r="U51" s="84">
        <v>219385985216</v>
      </c>
      <c r="V51" s="84">
        <v>27321679704</v>
      </c>
      <c r="W51" s="33"/>
      <c r="X51" s="33"/>
    </row>
    <row r="52" spans="13:24" x14ac:dyDescent="0.25">
      <c r="M52" s="79" t="s">
        <v>45</v>
      </c>
      <c r="N52" s="79" t="s">
        <v>1</v>
      </c>
      <c r="O52" s="84">
        <v>1685706820.9000001</v>
      </c>
      <c r="P52" s="84">
        <v>160344062.66999999</v>
      </c>
      <c r="Q52" s="84">
        <v>-606697615.29999995</v>
      </c>
      <c r="R52" s="84">
        <v>213579854.88999999</v>
      </c>
      <c r="S52" s="84">
        <v>0</v>
      </c>
      <c r="T52" s="84">
        <v>325592472.56</v>
      </c>
      <c r="U52" s="84">
        <v>1119267635.2</v>
      </c>
      <c r="V52" s="84">
        <v>473620412.85000002</v>
      </c>
      <c r="W52" s="33"/>
      <c r="X52" s="33"/>
    </row>
    <row r="53" spans="13:24" x14ac:dyDescent="0.25">
      <c r="M53" s="79" t="s">
        <v>46</v>
      </c>
      <c r="N53" s="79" t="s">
        <v>1</v>
      </c>
      <c r="O53" s="84">
        <v>550081854.15999997</v>
      </c>
      <c r="P53" s="84">
        <v>52742764.619999997</v>
      </c>
      <c r="Q53" s="84">
        <v>-259196373.40000001</v>
      </c>
      <c r="R53" s="84">
        <v>96364562.640000001</v>
      </c>
      <c r="S53" s="84">
        <v>1190055</v>
      </c>
      <c r="T53" s="84">
        <v>258095926.59999999</v>
      </c>
      <c r="U53" s="84">
        <v>256065805.91999999</v>
      </c>
      <c r="V53" s="84">
        <v>144819111.75999999</v>
      </c>
      <c r="W53" s="33"/>
      <c r="X53" s="33"/>
    </row>
    <row r="54" spans="13:24" x14ac:dyDescent="0.25">
      <c r="M54" s="79" t="s">
        <v>48</v>
      </c>
      <c r="N54" s="79" t="s">
        <v>1</v>
      </c>
      <c r="O54" s="84">
        <v>44100798313</v>
      </c>
      <c r="P54" s="84">
        <v>3364080897.5</v>
      </c>
      <c r="Q54" s="84">
        <v>-11409846163</v>
      </c>
      <c r="R54" s="84">
        <v>1919602970.8</v>
      </c>
      <c r="S54" s="84">
        <v>718128</v>
      </c>
      <c r="T54" s="84">
        <v>14746984187</v>
      </c>
      <c r="U54" s="84">
        <v>26718775242</v>
      </c>
      <c r="V54" s="84">
        <v>8760483053.1000004</v>
      </c>
      <c r="W54" s="33"/>
      <c r="X54" s="33"/>
    </row>
    <row r="55" spans="13:24" x14ac:dyDescent="0.25"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3:24" x14ac:dyDescent="0.25"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3:24" x14ac:dyDescent="0.25"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3:24" x14ac:dyDescent="0.25"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3:24" x14ac:dyDescent="0.25"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3:24" x14ac:dyDescent="0.25"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3:24" x14ac:dyDescent="0.25"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3:24" x14ac:dyDescent="0.25"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3:24" x14ac:dyDescent="0.25"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3:24" x14ac:dyDescent="0.25"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3:24" x14ac:dyDescent="0.25"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3:24" x14ac:dyDescent="0.25"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3:24" x14ac:dyDescent="0.25"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3:24" x14ac:dyDescent="0.25"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3:24" x14ac:dyDescent="0.25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3:24" x14ac:dyDescent="0.25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3:24" x14ac:dyDescent="0.25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3:24" x14ac:dyDescent="0.25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3:24" x14ac:dyDescent="0.25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3:24" x14ac:dyDescent="0.25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3:24" x14ac:dyDescent="0.25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3:24" x14ac:dyDescent="0.25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3:24" x14ac:dyDescent="0.25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3:24" x14ac:dyDescent="0.25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3:24" x14ac:dyDescent="0.25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3:24" x14ac:dyDescent="0.25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3:24" x14ac:dyDescent="0.25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3:24" x14ac:dyDescent="0.25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3:24" x14ac:dyDescent="0.25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5" spans="13:24" ht="16.7" customHeight="1" x14ac:dyDescent="0.25">
      <c r="M85" s="145" t="s">
        <v>321</v>
      </c>
      <c r="N85" s="145"/>
      <c r="O85" s="145"/>
      <c r="P85" s="145"/>
      <c r="Q85" s="145"/>
      <c r="R85" s="145"/>
      <c r="S85" s="145"/>
      <c r="T85" s="145"/>
      <c r="U85" s="145"/>
      <c r="V85" s="145"/>
    </row>
  </sheetData>
  <mergeCells count="9">
    <mergeCell ref="M21:N23"/>
    <mergeCell ref="M85:V85"/>
    <mergeCell ref="M1:W1"/>
    <mergeCell ref="M3:O5"/>
    <mergeCell ref="M6:M9"/>
    <mergeCell ref="P3:W3"/>
    <mergeCell ref="M11:W11"/>
    <mergeCell ref="M19:V19"/>
    <mergeCell ref="O21:V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M50" sqref="M50:R50"/>
    </sheetView>
  </sheetViews>
  <sheetFormatPr defaultRowHeight="15" x14ac:dyDescent="0.25"/>
  <cols>
    <col min="13" max="13" width="24.5703125" customWidth="1"/>
    <col min="15" max="15" width="11.140625" customWidth="1"/>
    <col min="16" max="17" width="10" customWidth="1"/>
  </cols>
  <sheetData>
    <row r="1" spans="1:18" ht="16.7" customHeight="1" x14ac:dyDescent="0.25">
      <c r="M1" s="145"/>
      <c r="N1" s="145"/>
      <c r="O1" s="145"/>
      <c r="P1" s="145"/>
      <c r="Q1" s="145"/>
      <c r="R1" s="145"/>
    </row>
    <row r="2" spans="1:18" x14ac:dyDescent="0.25">
      <c r="A2" s="35" t="s">
        <v>208</v>
      </c>
    </row>
    <row r="3" spans="1:18" x14ac:dyDescent="0.25">
      <c r="M3" s="143"/>
      <c r="N3" s="144"/>
      <c r="O3" s="4" t="s">
        <v>121</v>
      </c>
      <c r="P3" s="4" t="s">
        <v>122</v>
      </c>
      <c r="Q3" s="4" t="s">
        <v>123</v>
      </c>
      <c r="R3" s="4" t="s">
        <v>124</v>
      </c>
    </row>
    <row r="4" spans="1:18" x14ac:dyDescent="0.25">
      <c r="M4" s="3" t="s">
        <v>104</v>
      </c>
      <c r="N4" s="10"/>
      <c r="O4" s="7">
        <v>398781.21</v>
      </c>
      <c r="P4" s="7">
        <v>11647.04</v>
      </c>
      <c r="Q4" s="7">
        <v>35764.449999999997</v>
      </c>
      <c r="R4" s="7">
        <v>2785.37</v>
      </c>
    </row>
    <row r="5" spans="1:18" x14ac:dyDescent="0.25">
      <c r="M5" s="3" t="s">
        <v>105</v>
      </c>
      <c r="N5" s="10"/>
      <c r="O5" s="7">
        <v>417535.61</v>
      </c>
      <c r="P5" s="7">
        <v>10292.719999999999</v>
      </c>
      <c r="Q5" s="7">
        <v>27486.43</v>
      </c>
      <c r="R5" s="7">
        <v>2215.46</v>
      </c>
    </row>
    <row r="6" spans="1:18" x14ac:dyDescent="0.25">
      <c r="M6" s="3" t="s">
        <v>106</v>
      </c>
      <c r="N6" s="10"/>
      <c r="O6" s="7">
        <v>439595.63</v>
      </c>
      <c r="P6" s="7">
        <v>3206.94</v>
      </c>
      <c r="Q6" s="7">
        <v>14950</v>
      </c>
      <c r="R6" s="7">
        <v>1966.24</v>
      </c>
    </row>
    <row r="7" spans="1:18" x14ac:dyDescent="0.25">
      <c r="M7" s="3" t="s">
        <v>107</v>
      </c>
      <c r="N7" s="10"/>
      <c r="O7" s="7">
        <v>221711.11</v>
      </c>
      <c r="P7" s="7">
        <v>5325.58</v>
      </c>
      <c r="Q7" s="7">
        <v>17973.48</v>
      </c>
      <c r="R7" s="7">
        <v>1309.93</v>
      </c>
    </row>
    <row r="9" spans="1:18" ht="31.5" customHeight="1" x14ac:dyDescent="0.25">
      <c r="M9" s="145"/>
      <c r="N9" s="145"/>
      <c r="O9" s="145"/>
      <c r="P9" s="145"/>
      <c r="Q9" s="145"/>
      <c r="R9" s="145"/>
    </row>
    <row r="15" spans="1:18" ht="16.7" customHeight="1" x14ac:dyDescent="0.25">
      <c r="A15" s="35" t="s">
        <v>209</v>
      </c>
      <c r="M15" s="145"/>
      <c r="N15" s="145"/>
      <c r="O15" s="145"/>
      <c r="P15" s="145"/>
      <c r="Q15" s="145"/>
      <c r="R15" s="145"/>
    </row>
    <row r="16" spans="1:18" x14ac:dyDescent="0.25">
      <c r="A16" s="35"/>
    </row>
    <row r="17" spans="13:19" x14ac:dyDescent="0.25">
      <c r="M17" s="143"/>
      <c r="N17" s="144"/>
      <c r="O17" s="4" t="s">
        <v>121</v>
      </c>
      <c r="P17" s="4" t="s">
        <v>122</v>
      </c>
      <c r="Q17" s="4" t="s">
        <v>123</v>
      </c>
      <c r="R17" s="4" t="s">
        <v>124</v>
      </c>
    </row>
    <row r="18" spans="13:19" x14ac:dyDescent="0.25">
      <c r="M18" s="151"/>
      <c r="N18" s="3" t="s">
        <v>17</v>
      </c>
      <c r="O18" s="7">
        <v>33688.720000000001</v>
      </c>
      <c r="P18" s="7">
        <v>750.41</v>
      </c>
      <c r="Q18" s="7">
        <v>2848.94</v>
      </c>
      <c r="R18" s="7">
        <v>3</v>
      </c>
      <c r="S18" s="107"/>
    </row>
    <row r="19" spans="13:19" x14ac:dyDescent="0.25">
      <c r="M19" s="151"/>
      <c r="N19" s="3" t="s">
        <v>18</v>
      </c>
      <c r="O19" s="7">
        <v>29537.37</v>
      </c>
      <c r="P19" s="7">
        <v>966.62</v>
      </c>
      <c r="Q19" s="7">
        <v>3105.87</v>
      </c>
      <c r="R19" s="7">
        <v>343.87</v>
      </c>
      <c r="S19" s="107"/>
    </row>
    <row r="20" spans="13:19" x14ac:dyDescent="0.25">
      <c r="M20" s="151"/>
      <c r="N20" s="3" t="s">
        <v>19</v>
      </c>
      <c r="O20" s="7">
        <v>1338.92</v>
      </c>
      <c r="P20" s="7">
        <v>2.5099999999999998</v>
      </c>
      <c r="Q20" s="7">
        <v>23.23</v>
      </c>
      <c r="R20" s="7">
        <v>2.52</v>
      </c>
      <c r="S20" s="107"/>
    </row>
    <row r="21" spans="13:19" x14ac:dyDescent="0.25">
      <c r="M21" s="151"/>
      <c r="N21" s="3" t="s">
        <v>20</v>
      </c>
      <c r="O21" s="7">
        <v>1266.4100000000001</v>
      </c>
      <c r="P21" s="7">
        <v>0</v>
      </c>
      <c r="Q21" s="7">
        <v>0.75</v>
      </c>
      <c r="R21" s="7">
        <v>1.1100000000000001</v>
      </c>
      <c r="S21" s="107"/>
    </row>
    <row r="22" spans="13:19" x14ac:dyDescent="0.25">
      <c r="M22" s="151"/>
      <c r="N22" s="3" t="s">
        <v>21</v>
      </c>
      <c r="O22" s="7">
        <v>4421.57</v>
      </c>
      <c r="P22" s="7">
        <v>80.48</v>
      </c>
      <c r="Q22" s="7">
        <v>0</v>
      </c>
      <c r="R22" s="7">
        <v>1.79</v>
      </c>
      <c r="S22" s="107"/>
    </row>
    <row r="23" spans="13:19" x14ac:dyDescent="0.25">
      <c r="M23" s="151"/>
      <c r="N23" s="3" t="s">
        <v>22</v>
      </c>
      <c r="O23" s="7">
        <v>451348.22</v>
      </c>
      <c r="P23" s="7">
        <v>4593.16</v>
      </c>
      <c r="Q23" s="7">
        <v>22917.09</v>
      </c>
      <c r="R23" s="7">
        <v>1831.44</v>
      </c>
      <c r="S23" s="107"/>
    </row>
    <row r="24" spans="13:19" x14ac:dyDescent="0.25">
      <c r="M24" s="151"/>
      <c r="N24" s="3" t="s">
        <v>23</v>
      </c>
      <c r="O24" s="7">
        <v>40316.480000000003</v>
      </c>
      <c r="P24" s="7">
        <v>354.16</v>
      </c>
      <c r="Q24" s="7">
        <v>1539.54</v>
      </c>
      <c r="R24" s="7">
        <v>159.43</v>
      </c>
      <c r="S24" s="107"/>
    </row>
    <row r="25" spans="13:19" x14ac:dyDescent="0.25">
      <c r="M25" s="151"/>
      <c r="N25" s="3" t="s">
        <v>24</v>
      </c>
      <c r="O25" s="7">
        <v>584.80999999999995</v>
      </c>
      <c r="P25" s="7">
        <v>0</v>
      </c>
      <c r="Q25" s="7">
        <v>8</v>
      </c>
      <c r="R25" s="7">
        <v>0.41</v>
      </c>
      <c r="S25" s="107"/>
    </row>
    <row r="26" spans="13:19" x14ac:dyDescent="0.25">
      <c r="M26" s="151"/>
      <c r="N26" s="3" t="s">
        <v>25</v>
      </c>
      <c r="O26" s="7">
        <v>49007.49</v>
      </c>
      <c r="P26" s="7">
        <v>302.27999999999997</v>
      </c>
      <c r="Q26" s="7">
        <v>589.83000000000004</v>
      </c>
      <c r="R26" s="7">
        <v>211.44</v>
      </c>
      <c r="S26" s="107"/>
    </row>
    <row r="27" spans="13:19" x14ac:dyDescent="0.25">
      <c r="M27" s="151"/>
      <c r="N27" s="3" t="s">
        <v>26</v>
      </c>
      <c r="O27" s="7">
        <v>11666.53</v>
      </c>
      <c r="P27" s="7">
        <v>205</v>
      </c>
      <c r="Q27" s="7">
        <v>489.24</v>
      </c>
      <c r="R27" s="7">
        <v>0.03</v>
      </c>
      <c r="S27" s="107"/>
    </row>
    <row r="28" spans="13:19" x14ac:dyDescent="0.25">
      <c r="M28" s="151"/>
      <c r="N28" s="3" t="s">
        <v>27</v>
      </c>
      <c r="O28" s="7">
        <v>313597.02</v>
      </c>
      <c r="P28" s="7">
        <v>12306.83</v>
      </c>
      <c r="Q28" s="7">
        <v>23473.62</v>
      </c>
      <c r="R28" s="7">
        <v>1700.83</v>
      </c>
      <c r="S28" s="107"/>
    </row>
    <row r="29" spans="13:19" x14ac:dyDescent="0.25">
      <c r="M29" s="151"/>
      <c r="N29" s="3" t="s">
        <v>28</v>
      </c>
      <c r="O29" s="7">
        <v>2924.86</v>
      </c>
      <c r="P29" s="7">
        <v>53.7</v>
      </c>
      <c r="Q29" s="7">
        <v>0.8</v>
      </c>
      <c r="R29" s="7">
        <v>151.35</v>
      </c>
      <c r="S29" s="137"/>
    </row>
    <row r="30" spans="13:19" x14ac:dyDescent="0.25">
      <c r="M30" s="151"/>
      <c r="N30" s="3" t="s">
        <v>29</v>
      </c>
      <c r="O30" s="7">
        <v>1558.21</v>
      </c>
      <c r="P30" s="7">
        <v>0</v>
      </c>
      <c r="Q30" s="7">
        <v>2.4500000000000002</v>
      </c>
      <c r="R30" s="7">
        <v>0</v>
      </c>
      <c r="S30" s="107"/>
    </row>
    <row r="31" spans="13:19" x14ac:dyDescent="0.25">
      <c r="M31" s="151"/>
      <c r="N31" s="3" t="s">
        <v>30</v>
      </c>
      <c r="O31" s="7">
        <v>1703.36</v>
      </c>
      <c r="P31" s="7">
        <v>0</v>
      </c>
      <c r="Q31" s="7">
        <v>8.8699999999999992</v>
      </c>
      <c r="R31" s="7">
        <v>0.3</v>
      </c>
      <c r="S31" s="107"/>
    </row>
    <row r="32" spans="13:19" x14ac:dyDescent="0.25">
      <c r="M32" s="151"/>
      <c r="N32" s="3" t="s">
        <v>31</v>
      </c>
      <c r="O32" s="7">
        <v>37382.32</v>
      </c>
      <c r="P32" s="7">
        <v>141.86000000000001</v>
      </c>
      <c r="Q32" s="7">
        <v>1034.55</v>
      </c>
      <c r="R32" s="7">
        <v>420.16</v>
      </c>
      <c r="S32" s="107"/>
    </row>
    <row r="33" spans="13:19" x14ac:dyDescent="0.25">
      <c r="M33" s="151"/>
      <c r="N33" s="3" t="s">
        <v>32</v>
      </c>
      <c r="O33" s="7">
        <v>378.33</v>
      </c>
      <c r="P33" s="7">
        <v>0</v>
      </c>
      <c r="Q33" s="7">
        <v>37.85</v>
      </c>
      <c r="R33" s="7">
        <v>2.17</v>
      </c>
      <c r="S33" s="107"/>
    </row>
    <row r="34" spans="13:19" x14ac:dyDescent="0.25">
      <c r="M34" s="151"/>
      <c r="N34" s="3" t="s">
        <v>33</v>
      </c>
      <c r="O34" s="7">
        <v>111118.89</v>
      </c>
      <c r="P34" s="7">
        <v>5709.02</v>
      </c>
      <c r="Q34" s="7">
        <v>11206.61</v>
      </c>
      <c r="R34" s="7">
        <v>624.47</v>
      </c>
      <c r="S34" s="107"/>
    </row>
    <row r="35" spans="13:19" x14ac:dyDescent="0.25">
      <c r="M35" s="151"/>
      <c r="N35" s="3" t="s">
        <v>34</v>
      </c>
      <c r="O35" s="7">
        <v>3039.36</v>
      </c>
      <c r="P35" s="7">
        <v>40.97</v>
      </c>
      <c r="Q35" s="7">
        <v>152.07</v>
      </c>
      <c r="R35" s="7">
        <v>5.68</v>
      </c>
      <c r="S35" s="107"/>
    </row>
    <row r="36" spans="13:19" x14ac:dyDescent="0.25">
      <c r="M36" s="151"/>
      <c r="N36" s="3" t="s">
        <v>35</v>
      </c>
      <c r="O36" s="7">
        <v>359.05</v>
      </c>
      <c r="P36" s="7">
        <v>1.92</v>
      </c>
      <c r="Q36" s="7">
        <v>1.58</v>
      </c>
      <c r="R36" s="7">
        <v>1.86</v>
      </c>
      <c r="S36" s="107"/>
    </row>
    <row r="37" spans="13:19" x14ac:dyDescent="0.25">
      <c r="M37" s="151"/>
      <c r="N37" s="3" t="s">
        <v>36</v>
      </c>
      <c r="O37" s="7">
        <v>21132.639999999999</v>
      </c>
      <c r="P37" s="7">
        <v>365.02</v>
      </c>
      <c r="Q37" s="7">
        <v>655.87</v>
      </c>
      <c r="R37" s="7">
        <v>35.96</v>
      </c>
      <c r="S37" s="107"/>
    </row>
    <row r="38" spans="13:19" x14ac:dyDescent="0.25">
      <c r="M38" s="151"/>
      <c r="N38" s="3" t="s">
        <v>37</v>
      </c>
      <c r="O38" s="7">
        <v>153.99</v>
      </c>
      <c r="P38" s="7">
        <v>3.83</v>
      </c>
      <c r="Q38" s="7">
        <v>0.28000000000000003</v>
      </c>
      <c r="R38" s="7">
        <v>2.81</v>
      </c>
      <c r="S38" s="107"/>
    </row>
    <row r="39" spans="13:19" x14ac:dyDescent="0.25">
      <c r="M39" s="151"/>
      <c r="N39" s="3" t="s">
        <v>38</v>
      </c>
      <c r="O39" s="7">
        <v>4650.95</v>
      </c>
      <c r="P39" s="7">
        <v>0.95</v>
      </c>
      <c r="Q39" s="7">
        <v>34.81</v>
      </c>
      <c r="R39" s="7">
        <v>13.05</v>
      </c>
      <c r="S39" s="107"/>
    </row>
    <row r="40" spans="13:19" x14ac:dyDescent="0.25">
      <c r="M40" s="151"/>
      <c r="N40" s="3" t="s">
        <v>39</v>
      </c>
      <c r="O40" s="7">
        <v>51901.54</v>
      </c>
      <c r="P40" s="7">
        <v>1240.3399999999999</v>
      </c>
      <c r="Q40" s="7">
        <v>2858.31</v>
      </c>
      <c r="R40" s="7">
        <v>1686.52</v>
      </c>
      <c r="S40" s="107"/>
    </row>
    <row r="41" spans="13:19" x14ac:dyDescent="0.25">
      <c r="M41" s="151"/>
      <c r="N41" s="3" t="s">
        <v>40</v>
      </c>
      <c r="O41" s="7">
        <v>19380.64</v>
      </c>
      <c r="P41" s="7">
        <v>568.89</v>
      </c>
      <c r="Q41" s="7">
        <v>3343.06</v>
      </c>
      <c r="R41" s="7">
        <v>1.47</v>
      </c>
      <c r="S41" s="107"/>
    </row>
    <row r="42" spans="13:19" x14ac:dyDescent="0.25">
      <c r="M42" s="151"/>
      <c r="N42" s="3" t="s">
        <v>41</v>
      </c>
      <c r="O42" s="7">
        <v>14633.87</v>
      </c>
      <c r="P42" s="7">
        <v>4.76</v>
      </c>
      <c r="Q42" s="7">
        <v>724.34</v>
      </c>
      <c r="R42" s="7">
        <v>35.090000000000003</v>
      </c>
      <c r="S42" s="107"/>
    </row>
    <row r="43" spans="13:19" x14ac:dyDescent="0.25">
      <c r="M43" s="151"/>
      <c r="N43" s="3" t="s">
        <v>42</v>
      </c>
      <c r="O43" s="7">
        <v>6220.11</v>
      </c>
      <c r="P43" s="7">
        <v>263.36</v>
      </c>
      <c r="Q43" s="7">
        <v>223.99</v>
      </c>
      <c r="R43" s="7">
        <v>31.84</v>
      </c>
      <c r="S43" s="107"/>
    </row>
    <row r="44" spans="13:19" x14ac:dyDescent="0.25">
      <c r="M44" s="151"/>
      <c r="N44" s="3" t="s">
        <v>43</v>
      </c>
      <c r="O44" s="7">
        <v>1020.58</v>
      </c>
      <c r="P44" s="7">
        <v>17.11</v>
      </c>
      <c r="Q44" s="7">
        <v>49.22</v>
      </c>
      <c r="R44" s="7">
        <v>26.5</v>
      </c>
      <c r="S44" s="107"/>
    </row>
    <row r="45" spans="13:19" x14ac:dyDescent="0.25">
      <c r="M45" s="151"/>
      <c r="N45" s="3" t="s">
        <v>44</v>
      </c>
      <c r="O45" s="7">
        <v>75042.58</v>
      </c>
      <c r="P45" s="7">
        <v>85.75</v>
      </c>
      <c r="Q45" s="7">
        <v>645.04</v>
      </c>
      <c r="R45" s="7">
        <v>110.03</v>
      </c>
      <c r="S45" s="107"/>
    </row>
    <row r="46" spans="13:19" x14ac:dyDescent="0.25">
      <c r="M46" s="151"/>
      <c r="N46" s="3" t="s">
        <v>45</v>
      </c>
      <c r="O46" s="7">
        <v>2492.46</v>
      </c>
      <c r="P46" s="7">
        <v>1.5</v>
      </c>
      <c r="Q46" s="7">
        <v>70.5</v>
      </c>
      <c r="R46" s="7">
        <v>0.22</v>
      </c>
      <c r="S46" s="107"/>
    </row>
    <row r="47" spans="13:19" x14ac:dyDescent="0.25">
      <c r="M47" s="151"/>
      <c r="N47" s="3" t="s">
        <v>46</v>
      </c>
      <c r="O47" s="7">
        <v>1336.16</v>
      </c>
      <c r="P47" s="7">
        <v>0.3</v>
      </c>
      <c r="Q47" s="7">
        <v>0</v>
      </c>
      <c r="R47" s="7">
        <v>0</v>
      </c>
      <c r="S47" s="107"/>
    </row>
    <row r="48" spans="13:19" x14ac:dyDescent="0.25">
      <c r="M48" s="151"/>
      <c r="N48" s="3" t="s">
        <v>48</v>
      </c>
      <c r="O48" s="7">
        <v>184420.12</v>
      </c>
      <c r="P48" s="7">
        <v>2411.5500000000002</v>
      </c>
      <c r="Q48" s="7">
        <v>20128.009999999998</v>
      </c>
      <c r="R48" s="7">
        <v>871.66</v>
      </c>
      <c r="S48" s="107"/>
    </row>
    <row r="50" spans="13:18" ht="31.5" customHeight="1" x14ac:dyDescent="0.25">
      <c r="M50" s="145"/>
      <c r="N50" s="145"/>
      <c r="O50" s="145"/>
      <c r="P50" s="145"/>
      <c r="Q50" s="145"/>
      <c r="R50" s="145"/>
    </row>
  </sheetData>
  <mergeCells count="7">
    <mergeCell ref="M50:R50"/>
    <mergeCell ref="M1:R1"/>
    <mergeCell ref="M3:N3"/>
    <mergeCell ref="M9:R9"/>
    <mergeCell ref="M15:R15"/>
    <mergeCell ref="M17:N17"/>
    <mergeCell ref="M18:M4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workbookViewId="0">
      <selection activeCell="T56" sqref="T56"/>
    </sheetView>
  </sheetViews>
  <sheetFormatPr defaultRowHeight="15" x14ac:dyDescent="0.25"/>
  <cols>
    <col min="13" max="13" width="24.5703125" customWidth="1"/>
    <col min="14" max="14" width="18.5703125" customWidth="1"/>
    <col min="15" max="15" width="19.42578125" customWidth="1"/>
  </cols>
  <sheetData>
    <row r="1" spans="1:18" ht="16.899999999999999" customHeight="1" x14ac:dyDescent="0.25">
      <c r="M1" s="145"/>
      <c r="N1" s="145"/>
      <c r="O1" s="145"/>
      <c r="P1" s="145"/>
    </row>
    <row r="2" spans="1:18" x14ac:dyDescent="0.25">
      <c r="A2" s="35" t="s">
        <v>210</v>
      </c>
    </row>
    <row r="3" spans="1:18" ht="16.899999999999999" customHeight="1" x14ac:dyDescent="0.25">
      <c r="M3" s="145"/>
      <c r="N3" s="145"/>
      <c r="O3" s="145"/>
      <c r="P3" s="145"/>
    </row>
    <row r="5" spans="1:18" ht="16.899999999999999" customHeight="1" x14ac:dyDescent="0.25">
      <c r="M5" s="145"/>
      <c r="N5" s="145"/>
      <c r="O5" s="145"/>
      <c r="P5" s="145"/>
    </row>
    <row r="8" spans="1:18" s="33" customFormat="1" x14ac:dyDescent="0.25">
      <c r="M8" s="164" t="s">
        <v>309</v>
      </c>
      <c r="N8" s="165"/>
      <c r="O8" s="165"/>
      <c r="P8" s="165"/>
    </row>
    <row r="9" spans="1:18" s="33" customFormat="1" x14ac:dyDescent="0.25">
      <c r="M9" s="85" t="s">
        <v>310</v>
      </c>
      <c r="N9" s="86" t="s">
        <v>12</v>
      </c>
      <c r="O9" s="86" t="s">
        <v>305</v>
      </c>
      <c r="P9" s="86" t="s">
        <v>13</v>
      </c>
    </row>
    <row r="10" spans="1:18" s="33" customFormat="1" x14ac:dyDescent="0.25">
      <c r="M10" s="80" t="s">
        <v>104</v>
      </c>
      <c r="N10" s="87">
        <v>321</v>
      </c>
      <c r="O10" s="108">
        <v>5.9272600000000002E-2</v>
      </c>
      <c r="P10" s="84">
        <v>321</v>
      </c>
      <c r="R10" s="106"/>
    </row>
    <row r="11" spans="1:18" x14ac:dyDescent="0.25">
      <c r="M11" s="80" t="s">
        <v>105</v>
      </c>
      <c r="N11" s="87">
        <v>450</v>
      </c>
      <c r="O11" s="108">
        <v>7.8691899999999995E-2</v>
      </c>
      <c r="P11" s="84">
        <v>450</v>
      </c>
      <c r="R11" s="106"/>
    </row>
    <row r="12" spans="1:18" x14ac:dyDescent="0.25">
      <c r="M12" s="80" t="s">
        <v>106</v>
      </c>
      <c r="N12" s="87">
        <v>1206</v>
      </c>
      <c r="O12" s="108">
        <v>7.75425E-2</v>
      </c>
      <c r="P12" s="84">
        <v>1206</v>
      </c>
      <c r="R12" s="106"/>
    </row>
    <row r="13" spans="1:18" x14ac:dyDescent="0.25">
      <c r="M13" s="80" t="s">
        <v>107</v>
      </c>
      <c r="N13" s="87">
        <v>239</v>
      </c>
      <c r="O13" s="108">
        <v>0.1073643</v>
      </c>
      <c r="P13" s="84">
        <v>239</v>
      </c>
      <c r="R13" s="106"/>
    </row>
    <row r="14" spans="1:18" x14ac:dyDescent="0.25">
      <c r="R14" s="107"/>
    </row>
    <row r="15" spans="1:18" s="33" customFormat="1" ht="31.5" customHeight="1" x14ac:dyDescent="0.25">
      <c r="M15" s="145"/>
      <c r="N15" s="145"/>
      <c r="O15" s="145"/>
      <c r="P15" s="145"/>
    </row>
    <row r="17" spans="1:18" ht="16.899999999999999" customHeight="1" x14ac:dyDescent="0.25">
      <c r="M17" s="145"/>
      <c r="N17" s="145"/>
      <c r="O17" s="145"/>
      <c r="P17" s="145"/>
    </row>
    <row r="19" spans="1:18" ht="16.899999999999999" customHeight="1" x14ac:dyDescent="0.25">
      <c r="M19" s="145"/>
      <c r="N19" s="145"/>
      <c r="O19" s="145"/>
      <c r="P19" s="145"/>
    </row>
    <row r="21" spans="1:18" ht="16.899999999999999" customHeight="1" x14ac:dyDescent="0.25">
      <c r="M21" s="145"/>
      <c r="N21" s="145"/>
      <c r="O21" s="145"/>
      <c r="P21" s="145"/>
    </row>
    <row r="23" spans="1:18" x14ac:dyDescent="0.25">
      <c r="A23" s="35" t="s">
        <v>211</v>
      </c>
    </row>
    <row r="24" spans="1:18" s="33" customFormat="1" x14ac:dyDescent="0.25">
      <c r="A24" s="88"/>
      <c r="M24" s="164" t="s">
        <v>309</v>
      </c>
      <c r="N24" s="165"/>
      <c r="O24" s="165"/>
      <c r="P24" s="165"/>
    </row>
    <row r="25" spans="1:18" s="33" customFormat="1" x14ac:dyDescent="0.25">
      <c r="A25" s="88"/>
      <c r="M25" s="85" t="s">
        <v>311</v>
      </c>
      <c r="N25" s="86" t="s">
        <v>12</v>
      </c>
      <c r="O25" s="86" t="s">
        <v>305</v>
      </c>
      <c r="P25" s="86" t="s">
        <v>13</v>
      </c>
    </row>
    <row r="26" spans="1:18" s="33" customFormat="1" x14ac:dyDescent="0.25">
      <c r="A26" s="88"/>
      <c r="M26" s="80" t="s">
        <v>17</v>
      </c>
      <c r="N26" s="87">
        <v>30</v>
      </c>
      <c r="O26" s="108">
        <v>8.8596599999999998E-2</v>
      </c>
      <c r="P26" s="84">
        <v>30</v>
      </c>
      <c r="Q26" s="103">
        <f>AVERAGE($O$26:$O$56)</f>
        <v>6.7006303225806432E-2</v>
      </c>
    </row>
    <row r="27" spans="1:18" x14ac:dyDescent="0.25">
      <c r="M27" s="80" t="s">
        <v>18</v>
      </c>
      <c r="N27" s="87">
        <v>52</v>
      </c>
      <c r="O27" s="108">
        <v>7.0198300000000005E-2</v>
      </c>
      <c r="P27" s="84">
        <v>52</v>
      </c>
      <c r="Q27" s="103">
        <f t="shared" ref="Q27:Q56" si="0">AVERAGE($O$26:$O$56)</f>
        <v>6.7006303225806432E-2</v>
      </c>
      <c r="R27" s="33"/>
    </row>
    <row r="28" spans="1:18" x14ac:dyDescent="0.25">
      <c r="M28" s="80" t="s">
        <v>19</v>
      </c>
      <c r="N28" s="87">
        <v>30</v>
      </c>
      <c r="O28" s="108">
        <v>3.5310399999999999E-2</v>
      </c>
      <c r="P28" s="84">
        <v>30</v>
      </c>
      <c r="Q28" s="103">
        <f t="shared" si="0"/>
        <v>6.7006303225806432E-2</v>
      </c>
      <c r="R28" s="33"/>
    </row>
    <row r="29" spans="1:18" x14ac:dyDescent="0.25">
      <c r="M29" s="80" t="s">
        <v>20</v>
      </c>
      <c r="N29" s="87">
        <v>22</v>
      </c>
      <c r="O29" s="108">
        <v>3.3032499999999999E-2</v>
      </c>
      <c r="P29" s="84">
        <v>22</v>
      </c>
      <c r="Q29" s="103">
        <f t="shared" si="0"/>
        <v>6.7006303225806432E-2</v>
      </c>
      <c r="R29" s="33"/>
    </row>
    <row r="30" spans="1:18" x14ac:dyDescent="0.25">
      <c r="M30" s="80" t="s">
        <v>21</v>
      </c>
      <c r="N30" s="87">
        <v>18</v>
      </c>
      <c r="O30" s="138">
        <v>0.14744950000000001</v>
      </c>
      <c r="P30" s="84">
        <v>18</v>
      </c>
      <c r="Q30" s="103">
        <f t="shared" si="0"/>
        <v>6.7006303225806432E-2</v>
      </c>
      <c r="R30" s="33"/>
    </row>
    <row r="31" spans="1:18" x14ac:dyDescent="0.25">
      <c r="M31" s="80" t="s">
        <v>22</v>
      </c>
      <c r="N31" s="87">
        <v>293</v>
      </c>
      <c r="O31" s="108">
        <v>0.10625859999999999</v>
      </c>
      <c r="P31" s="84">
        <v>293</v>
      </c>
      <c r="Q31" s="103">
        <f t="shared" si="0"/>
        <v>6.7006303225806432E-2</v>
      </c>
      <c r="R31" s="33"/>
    </row>
    <row r="32" spans="1:18" x14ac:dyDescent="0.25">
      <c r="M32" s="80" t="s">
        <v>23</v>
      </c>
      <c r="N32" s="87">
        <v>56</v>
      </c>
      <c r="O32" s="108">
        <v>4.6783900000000003E-2</v>
      </c>
      <c r="P32" s="84">
        <v>56</v>
      </c>
      <c r="Q32" s="103">
        <f t="shared" si="0"/>
        <v>6.7006303225806432E-2</v>
      </c>
      <c r="R32" s="33"/>
    </row>
    <row r="33" spans="13:18" x14ac:dyDescent="0.25">
      <c r="M33" s="80" t="s">
        <v>24</v>
      </c>
      <c r="N33" s="87">
        <v>7</v>
      </c>
      <c r="O33" s="108">
        <v>1.5603000000000001E-2</v>
      </c>
      <c r="P33" s="84">
        <v>7</v>
      </c>
      <c r="Q33" s="103">
        <f t="shared" si="0"/>
        <v>6.7006303225806432E-2</v>
      </c>
      <c r="R33" s="33"/>
    </row>
    <row r="34" spans="13:18" x14ac:dyDescent="0.25">
      <c r="M34" s="80" t="s">
        <v>25</v>
      </c>
      <c r="N34" s="87">
        <v>141</v>
      </c>
      <c r="O34" s="108">
        <v>0.12621289999999999</v>
      </c>
      <c r="P34" s="84">
        <v>141</v>
      </c>
      <c r="Q34" s="103">
        <f t="shared" si="0"/>
        <v>6.7006303225806432E-2</v>
      </c>
      <c r="R34" s="33"/>
    </row>
    <row r="35" spans="13:18" x14ac:dyDescent="0.25">
      <c r="M35" s="80" t="s">
        <v>26</v>
      </c>
      <c r="N35" s="87">
        <v>43</v>
      </c>
      <c r="O35" s="108">
        <v>9.7817500000000002E-2</v>
      </c>
      <c r="P35" s="84">
        <v>43</v>
      </c>
      <c r="Q35" s="103">
        <f t="shared" si="0"/>
        <v>6.7006303225806432E-2</v>
      </c>
      <c r="R35" s="33"/>
    </row>
    <row r="36" spans="13:18" x14ac:dyDescent="0.25">
      <c r="M36" s="80" t="s">
        <v>27</v>
      </c>
      <c r="N36" s="87">
        <v>403</v>
      </c>
      <c r="O36" s="108">
        <v>5.6672899999999998E-2</v>
      </c>
      <c r="P36" s="84">
        <v>403</v>
      </c>
      <c r="Q36" s="103">
        <f t="shared" si="0"/>
        <v>6.7006303225806432E-2</v>
      </c>
      <c r="R36" s="33"/>
    </row>
    <row r="37" spans="13:18" x14ac:dyDescent="0.25">
      <c r="M37" s="80" t="s">
        <v>28</v>
      </c>
      <c r="N37" s="87">
        <v>32</v>
      </c>
      <c r="O37" s="108">
        <v>1.4051000000000001E-3</v>
      </c>
      <c r="P37" s="84">
        <v>32</v>
      </c>
      <c r="Q37" s="103">
        <f t="shared" si="0"/>
        <v>6.7006303225806432E-2</v>
      </c>
      <c r="R37" s="33"/>
    </row>
    <row r="38" spans="13:18" x14ac:dyDescent="0.25">
      <c r="M38" s="80" t="s">
        <v>29</v>
      </c>
      <c r="N38" s="87">
        <v>20</v>
      </c>
      <c r="O38" s="108">
        <v>7.1412199999999995E-2</v>
      </c>
      <c r="P38" s="84">
        <v>20</v>
      </c>
      <c r="Q38" s="103">
        <f t="shared" si="0"/>
        <v>6.7006303225806432E-2</v>
      </c>
      <c r="R38" s="33"/>
    </row>
    <row r="39" spans="13:18" x14ac:dyDescent="0.25">
      <c r="M39" s="80" t="s">
        <v>30</v>
      </c>
      <c r="N39" s="87">
        <v>24</v>
      </c>
      <c r="O39" s="108">
        <v>3.2005499999999999E-2</v>
      </c>
      <c r="P39" s="84">
        <v>24</v>
      </c>
      <c r="Q39" s="103">
        <f t="shared" si="0"/>
        <v>6.7006303225806432E-2</v>
      </c>
      <c r="R39" s="33"/>
    </row>
    <row r="40" spans="13:18" x14ac:dyDescent="0.25">
      <c r="M40" s="80" t="s">
        <v>31</v>
      </c>
      <c r="N40" s="87">
        <v>138</v>
      </c>
      <c r="O40" s="108">
        <v>3.30902E-2</v>
      </c>
      <c r="P40" s="84">
        <v>138</v>
      </c>
      <c r="Q40" s="103">
        <f t="shared" si="0"/>
        <v>6.7006303225806432E-2</v>
      </c>
      <c r="R40" s="33"/>
    </row>
    <row r="41" spans="13:18" x14ac:dyDescent="0.25">
      <c r="M41" s="80" t="s">
        <v>32</v>
      </c>
      <c r="N41" s="87">
        <v>8</v>
      </c>
      <c r="O41" s="108">
        <v>8.4780400000000006E-2</v>
      </c>
      <c r="P41" s="84">
        <v>8</v>
      </c>
      <c r="Q41" s="103">
        <f t="shared" si="0"/>
        <v>6.7006303225806432E-2</v>
      </c>
      <c r="R41" s="33"/>
    </row>
    <row r="42" spans="13:18" x14ac:dyDescent="0.25">
      <c r="M42" s="80" t="s">
        <v>33</v>
      </c>
      <c r="N42" s="87">
        <v>72</v>
      </c>
      <c r="O42" s="108">
        <v>0.1167618</v>
      </c>
      <c r="P42" s="84">
        <v>72</v>
      </c>
      <c r="Q42" s="103">
        <f t="shared" si="0"/>
        <v>6.7006303225806432E-2</v>
      </c>
      <c r="R42" s="33"/>
    </row>
    <row r="43" spans="13:18" x14ac:dyDescent="0.25">
      <c r="M43" s="80" t="s">
        <v>34</v>
      </c>
      <c r="N43" s="87">
        <v>29</v>
      </c>
      <c r="O43" s="108">
        <v>3.6165799999999998E-2</v>
      </c>
      <c r="P43" s="84">
        <v>29</v>
      </c>
      <c r="Q43" s="103">
        <f t="shared" si="0"/>
        <v>6.7006303225806432E-2</v>
      </c>
      <c r="R43" s="33"/>
    </row>
    <row r="44" spans="13:18" x14ac:dyDescent="0.25">
      <c r="M44" s="80" t="s">
        <v>35</v>
      </c>
      <c r="N44" s="87">
        <v>5</v>
      </c>
      <c r="O44" s="108">
        <v>3.7039999999999997E-2</v>
      </c>
      <c r="P44" s="84">
        <v>5</v>
      </c>
      <c r="Q44" s="103">
        <f t="shared" si="0"/>
        <v>6.7006303225806432E-2</v>
      </c>
      <c r="R44" s="33"/>
    </row>
    <row r="45" spans="13:18" x14ac:dyDescent="0.25">
      <c r="M45" s="80" t="s">
        <v>36</v>
      </c>
      <c r="N45" s="87">
        <v>256</v>
      </c>
      <c r="O45" s="108">
        <v>0.1206448</v>
      </c>
      <c r="P45" s="84">
        <v>256</v>
      </c>
      <c r="Q45" s="103">
        <f t="shared" si="0"/>
        <v>6.7006303225806432E-2</v>
      </c>
      <c r="R45" s="33"/>
    </row>
    <row r="46" spans="13:18" x14ac:dyDescent="0.25">
      <c r="M46" s="80" t="s">
        <v>37</v>
      </c>
      <c r="N46" s="87">
        <v>3</v>
      </c>
      <c r="O46" s="108">
        <v>1.43167E-2</v>
      </c>
      <c r="P46" s="84">
        <v>3</v>
      </c>
      <c r="Q46" s="103">
        <f t="shared" si="0"/>
        <v>6.7006303225806432E-2</v>
      </c>
      <c r="R46" s="33"/>
    </row>
    <row r="47" spans="13:18" x14ac:dyDescent="0.25">
      <c r="M47" s="80" t="s">
        <v>38</v>
      </c>
      <c r="N47" s="87">
        <v>42</v>
      </c>
      <c r="O47" s="138">
        <v>0.15548010000000001</v>
      </c>
      <c r="P47" s="84">
        <v>42</v>
      </c>
      <c r="Q47" s="103">
        <f t="shared" si="0"/>
        <v>6.7006303225806432E-2</v>
      </c>
      <c r="R47" s="33"/>
    </row>
    <row r="48" spans="13:18" x14ac:dyDescent="0.25">
      <c r="M48" s="80" t="s">
        <v>39</v>
      </c>
      <c r="N48" s="87">
        <v>83</v>
      </c>
      <c r="O48" s="108">
        <v>7.6748200000000003E-2</v>
      </c>
      <c r="P48" s="84">
        <v>83</v>
      </c>
      <c r="Q48" s="103">
        <f t="shared" si="0"/>
        <v>6.7006303225806432E-2</v>
      </c>
      <c r="R48" s="33"/>
    </row>
    <row r="49" spans="1:18" x14ac:dyDescent="0.25">
      <c r="M49" s="80" t="s">
        <v>40</v>
      </c>
      <c r="N49" s="87">
        <v>67</v>
      </c>
      <c r="O49" s="108">
        <v>5.3476299999999997E-2</v>
      </c>
      <c r="P49" s="84">
        <v>67</v>
      </c>
      <c r="Q49" s="103">
        <f t="shared" si="0"/>
        <v>6.7006303225806432E-2</v>
      </c>
      <c r="R49" s="33"/>
    </row>
    <row r="50" spans="1:18" x14ac:dyDescent="0.25">
      <c r="M50" s="80" t="s">
        <v>41</v>
      </c>
      <c r="N50" s="87">
        <v>60</v>
      </c>
      <c r="O50" s="108">
        <v>5.1252600000000002E-2</v>
      </c>
      <c r="P50" s="84">
        <v>60</v>
      </c>
      <c r="Q50" s="103">
        <f t="shared" si="0"/>
        <v>6.7006303225806432E-2</v>
      </c>
      <c r="R50" s="33"/>
    </row>
    <row r="51" spans="1:18" x14ac:dyDescent="0.25">
      <c r="M51" s="80" t="s">
        <v>42</v>
      </c>
      <c r="N51" s="87">
        <v>31</v>
      </c>
      <c r="O51" s="108">
        <v>9.5133899999999993E-2</v>
      </c>
      <c r="P51" s="84">
        <v>31</v>
      </c>
      <c r="Q51" s="103">
        <f t="shared" si="0"/>
        <v>6.7006303225806432E-2</v>
      </c>
      <c r="R51" s="33"/>
    </row>
    <row r="52" spans="1:18" x14ac:dyDescent="0.25">
      <c r="M52" s="80" t="s">
        <v>43</v>
      </c>
      <c r="N52" s="87">
        <v>17</v>
      </c>
      <c r="O52" s="108">
        <v>3.8843700000000002E-2</v>
      </c>
      <c r="P52" s="84">
        <v>17</v>
      </c>
      <c r="Q52" s="103">
        <f t="shared" si="0"/>
        <v>6.7006303225806432E-2</v>
      </c>
      <c r="R52" s="33"/>
    </row>
    <row r="53" spans="1:18" x14ac:dyDescent="0.25">
      <c r="M53" s="80" t="s">
        <v>44</v>
      </c>
      <c r="N53" s="87">
        <v>110</v>
      </c>
      <c r="O53" s="108">
        <v>6.0078100000000002E-2</v>
      </c>
      <c r="P53" s="84">
        <v>110</v>
      </c>
      <c r="Q53" s="103">
        <f t="shared" si="0"/>
        <v>6.7006303225806432E-2</v>
      </c>
      <c r="R53" s="33"/>
    </row>
    <row r="54" spans="1:18" x14ac:dyDescent="0.25">
      <c r="M54" s="80" t="s">
        <v>45</v>
      </c>
      <c r="N54" s="87">
        <v>14</v>
      </c>
      <c r="O54" s="108">
        <v>4.7715899999999999E-2</v>
      </c>
      <c r="P54" s="84">
        <v>14</v>
      </c>
      <c r="Q54" s="103">
        <f t="shared" si="0"/>
        <v>6.7006303225806432E-2</v>
      </c>
      <c r="R54" s="33"/>
    </row>
    <row r="55" spans="1:18" x14ac:dyDescent="0.25">
      <c r="M55" s="80" t="s">
        <v>46</v>
      </c>
      <c r="N55" s="87">
        <v>12</v>
      </c>
      <c r="O55" s="108">
        <v>7.8775800000000007E-2</v>
      </c>
      <c r="P55" s="84">
        <v>12</v>
      </c>
      <c r="Q55" s="103">
        <f t="shared" si="0"/>
        <v>6.7006303225806432E-2</v>
      </c>
      <c r="R55" s="33"/>
    </row>
    <row r="56" spans="1:18" x14ac:dyDescent="0.25">
      <c r="M56" s="80" t="s">
        <v>48</v>
      </c>
      <c r="N56" s="87">
        <v>98</v>
      </c>
      <c r="O56" s="108">
        <v>4.81322E-2</v>
      </c>
      <c r="P56" s="84">
        <v>98</v>
      </c>
      <c r="Q56" s="103">
        <f t="shared" si="0"/>
        <v>6.7006303225806432E-2</v>
      </c>
      <c r="R56" s="33"/>
    </row>
    <row r="58" spans="1:18" s="33" customFormat="1" ht="31.5" customHeight="1" x14ac:dyDescent="0.25">
      <c r="M58" s="145"/>
      <c r="N58" s="145"/>
      <c r="O58" s="145"/>
      <c r="P58" s="145"/>
    </row>
    <row r="59" spans="1:18" x14ac:dyDescent="0.25">
      <c r="A59" s="35" t="s">
        <v>212</v>
      </c>
    </row>
    <row r="60" spans="1:18" ht="16.899999999999999" customHeight="1" x14ac:dyDescent="0.25">
      <c r="M60" s="145" t="s">
        <v>8</v>
      </c>
      <c r="N60" s="145"/>
      <c r="O60" s="145"/>
      <c r="P60" s="145"/>
    </row>
    <row r="62" spans="1:18" ht="16.899999999999999" customHeight="1" x14ac:dyDescent="0.25">
      <c r="M62" s="145" t="s">
        <v>9</v>
      </c>
      <c r="N62" s="145"/>
      <c r="O62" s="145"/>
      <c r="P62" s="145"/>
    </row>
    <row r="64" spans="1:18" ht="16.899999999999999" customHeight="1" x14ac:dyDescent="0.25">
      <c r="M64" s="145" t="s">
        <v>10</v>
      </c>
      <c r="N64" s="145"/>
      <c r="O64" s="145"/>
      <c r="P64" s="145"/>
    </row>
    <row r="67" spans="1:16" s="33" customFormat="1" x14ac:dyDescent="0.25">
      <c r="M67" s="164" t="s">
        <v>312</v>
      </c>
      <c r="N67" s="165"/>
      <c r="O67" s="165"/>
      <c r="P67" s="165"/>
    </row>
    <row r="68" spans="1:16" s="33" customFormat="1" x14ac:dyDescent="0.25">
      <c r="M68" s="85" t="s">
        <v>310</v>
      </c>
      <c r="N68" s="86" t="s">
        <v>12</v>
      </c>
      <c r="O68" s="86" t="s">
        <v>305</v>
      </c>
      <c r="P68" s="86" t="s">
        <v>13</v>
      </c>
    </row>
    <row r="69" spans="1:16" x14ac:dyDescent="0.25">
      <c r="M69" s="80" t="s">
        <v>120</v>
      </c>
      <c r="N69" s="87">
        <v>404</v>
      </c>
      <c r="O69" s="108">
        <v>0.16894120000000001</v>
      </c>
      <c r="P69" s="84">
        <v>404</v>
      </c>
    </row>
    <row r="70" spans="1:16" x14ac:dyDescent="0.25">
      <c r="M70" s="80" t="s">
        <v>105</v>
      </c>
      <c r="N70" s="87">
        <v>593</v>
      </c>
      <c r="O70" s="108">
        <v>0.1632335</v>
      </c>
      <c r="P70" s="84">
        <v>593</v>
      </c>
    </row>
    <row r="71" spans="1:16" x14ac:dyDescent="0.25">
      <c r="M71" s="80" t="s">
        <v>106</v>
      </c>
      <c r="N71" s="87">
        <v>1596</v>
      </c>
      <c r="O71" s="108">
        <v>5.8032E-2</v>
      </c>
      <c r="P71" s="84">
        <v>1596</v>
      </c>
    </row>
    <row r="72" spans="1:16" x14ac:dyDescent="0.25">
      <c r="M72" s="80" t="s">
        <v>107</v>
      </c>
      <c r="N72" s="87">
        <v>272</v>
      </c>
      <c r="O72" s="108">
        <v>5.1239899999999998E-2</v>
      </c>
      <c r="P72" s="84">
        <v>272</v>
      </c>
    </row>
    <row r="74" spans="1:16" s="33" customFormat="1" ht="31.5" customHeight="1" x14ac:dyDescent="0.25">
      <c r="M74" s="145" t="s">
        <v>313</v>
      </c>
      <c r="N74" s="145"/>
      <c r="O74" s="145"/>
      <c r="P74" s="145"/>
    </row>
    <row r="76" spans="1:16" ht="16.899999999999999" customHeight="1" x14ac:dyDescent="0.25">
      <c r="M76" s="145" t="s">
        <v>8</v>
      </c>
      <c r="N76" s="145"/>
      <c r="O76" s="145"/>
      <c r="P76" s="145"/>
    </row>
    <row r="77" spans="1:16" x14ac:dyDescent="0.25">
      <c r="A77" s="35" t="s">
        <v>213</v>
      </c>
    </row>
    <row r="78" spans="1:16" ht="16.899999999999999" customHeight="1" x14ac:dyDescent="0.25">
      <c r="M78" s="145" t="s">
        <v>9</v>
      </c>
      <c r="N78" s="145"/>
      <c r="O78" s="145"/>
      <c r="P78" s="145"/>
    </row>
    <row r="80" spans="1:16" ht="16.899999999999999" customHeight="1" x14ac:dyDescent="0.25">
      <c r="M80" s="145" t="s">
        <v>10</v>
      </c>
      <c r="N80" s="145"/>
      <c r="O80" s="145"/>
      <c r="P80" s="145"/>
    </row>
    <row r="83" spans="13:17" x14ac:dyDescent="0.25">
      <c r="M83" s="164" t="s">
        <v>312</v>
      </c>
      <c r="N83" s="165"/>
      <c r="O83" s="165"/>
      <c r="P83" s="165"/>
    </row>
    <row r="84" spans="13:17" x14ac:dyDescent="0.25">
      <c r="M84" s="85" t="s">
        <v>311</v>
      </c>
      <c r="N84" s="86" t="s">
        <v>12</v>
      </c>
      <c r="O84" s="86" t="s">
        <v>305</v>
      </c>
      <c r="P84" s="86" t="s">
        <v>13</v>
      </c>
    </row>
    <row r="85" spans="13:17" x14ac:dyDescent="0.25">
      <c r="M85" s="80" t="s">
        <v>17</v>
      </c>
      <c r="N85" s="87">
        <v>37</v>
      </c>
      <c r="O85" s="108">
        <v>0.13338820000000001</v>
      </c>
      <c r="P85" s="84">
        <v>37</v>
      </c>
      <c r="Q85" s="102">
        <f>AVERAGE($O$85:$O$115)</f>
        <v>0.13257559677419359</v>
      </c>
    </row>
    <row r="86" spans="13:17" x14ac:dyDescent="0.25">
      <c r="M86" s="80" t="s">
        <v>18</v>
      </c>
      <c r="N86" s="87">
        <v>65</v>
      </c>
      <c r="O86" s="108">
        <v>6.4949999999999994E-2</v>
      </c>
      <c r="P86" s="84">
        <v>65</v>
      </c>
      <c r="Q86" s="102">
        <f t="shared" ref="Q86:Q115" si="1">AVERAGE($O$85:$O$115)</f>
        <v>0.13257559677419359</v>
      </c>
    </row>
    <row r="87" spans="13:17" x14ac:dyDescent="0.25">
      <c r="M87" s="80" t="s">
        <v>19</v>
      </c>
      <c r="N87" s="87">
        <v>34</v>
      </c>
      <c r="O87" s="108">
        <v>7.2220500000000007E-2</v>
      </c>
      <c r="P87" s="84">
        <v>34</v>
      </c>
      <c r="Q87" s="102">
        <f t="shared" si="1"/>
        <v>0.13257559677419359</v>
      </c>
    </row>
    <row r="88" spans="13:17" x14ac:dyDescent="0.25">
      <c r="M88" s="80" t="s">
        <v>20</v>
      </c>
      <c r="N88" s="87">
        <v>32</v>
      </c>
      <c r="O88" s="108">
        <v>7.9970899999999998E-2</v>
      </c>
      <c r="P88" s="84">
        <v>32</v>
      </c>
      <c r="Q88" s="102">
        <f t="shared" si="1"/>
        <v>0.13257559677419359</v>
      </c>
    </row>
    <row r="89" spans="13:17" x14ac:dyDescent="0.25">
      <c r="M89" s="80" t="s">
        <v>21</v>
      </c>
      <c r="N89" s="87">
        <v>27</v>
      </c>
      <c r="O89" s="108">
        <v>0.26633669999999998</v>
      </c>
      <c r="P89" s="84">
        <v>27</v>
      </c>
      <c r="Q89" s="102">
        <f t="shared" si="1"/>
        <v>0.13257559677419359</v>
      </c>
    </row>
    <row r="90" spans="13:17" x14ac:dyDescent="0.25">
      <c r="M90" s="80" t="s">
        <v>22</v>
      </c>
      <c r="N90" s="87">
        <v>339</v>
      </c>
      <c r="O90" s="108">
        <v>0.11802219999999999</v>
      </c>
      <c r="P90" s="84">
        <v>339</v>
      </c>
      <c r="Q90" s="102">
        <f t="shared" si="1"/>
        <v>0.13257559677419359</v>
      </c>
    </row>
    <row r="91" spans="13:17" x14ac:dyDescent="0.25">
      <c r="M91" s="80" t="s">
        <v>23</v>
      </c>
      <c r="N91" s="87">
        <v>82</v>
      </c>
      <c r="O91" s="108">
        <v>2.13121E-2</v>
      </c>
      <c r="P91" s="84">
        <v>82</v>
      </c>
      <c r="Q91" s="102">
        <f t="shared" si="1"/>
        <v>0.13257559677419359</v>
      </c>
    </row>
    <row r="92" spans="13:17" x14ac:dyDescent="0.25">
      <c r="M92" s="80" t="s">
        <v>24</v>
      </c>
      <c r="N92" s="87">
        <v>10</v>
      </c>
      <c r="O92" s="108">
        <v>0.31804320000000003</v>
      </c>
      <c r="P92" s="84">
        <v>10</v>
      </c>
      <c r="Q92" s="102">
        <f t="shared" si="1"/>
        <v>0.13257559677419359</v>
      </c>
    </row>
    <row r="93" spans="13:17" x14ac:dyDescent="0.25">
      <c r="M93" s="80" t="s">
        <v>25</v>
      </c>
      <c r="N93" s="87">
        <v>160</v>
      </c>
      <c r="O93" s="108">
        <v>0.1737783</v>
      </c>
      <c r="P93" s="84">
        <v>160</v>
      </c>
      <c r="Q93" s="102">
        <f t="shared" si="1"/>
        <v>0.13257559677419359</v>
      </c>
    </row>
    <row r="94" spans="13:17" x14ac:dyDescent="0.25">
      <c r="M94" s="80" t="s">
        <v>26</v>
      </c>
      <c r="N94" s="87">
        <v>45</v>
      </c>
      <c r="O94" s="108">
        <v>7.3995500000000006E-2</v>
      </c>
      <c r="P94" s="84">
        <v>45</v>
      </c>
      <c r="Q94" s="102">
        <f t="shared" si="1"/>
        <v>0.13257559677419359</v>
      </c>
    </row>
    <row r="95" spans="13:17" x14ac:dyDescent="0.25">
      <c r="M95" s="80" t="s">
        <v>27</v>
      </c>
      <c r="N95" s="87">
        <v>472</v>
      </c>
      <c r="O95" s="108">
        <v>4.16961E-2</v>
      </c>
      <c r="P95" s="84">
        <v>472</v>
      </c>
      <c r="Q95" s="102">
        <f t="shared" si="1"/>
        <v>0.13257559677419359</v>
      </c>
    </row>
    <row r="96" spans="13:17" x14ac:dyDescent="0.25">
      <c r="M96" s="80" t="s">
        <v>28</v>
      </c>
      <c r="N96" s="87">
        <v>38</v>
      </c>
      <c r="O96" s="108">
        <v>3.5179000000000002E-2</v>
      </c>
      <c r="P96" s="84">
        <v>38</v>
      </c>
      <c r="Q96" s="102">
        <f t="shared" si="1"/>
        <v>0.13257559677419359</v>
      </c>
    </row>
    <row r="97" spans="13:17" x14ac:dyDescent="0.25">
      <c r="M97" s="80" t="s">
        <v>29</v>
      </c>
      <c r="N97" s="87">
        <v>20</v>
      </c>
      <c r="O97" s="108">
        <v>8.7261099999999994E-2</v>
      </c>
      <c r="P97" s="84">
        <v>20</v>
      </c>
      <c r="Q97" s="102">
        <f t="shared" si="1"/>
        <v>0.13257559677419359</v>
      </c>
    </row>
    <row r="98" spans="13:17" x14ac:dyDescent="0.25">
      <c r="M98" s="80" t="s">
        <v>30</v>
      </c>
      <c r="N98" s="87">
        <v>25</v>
      </c>
      <c r="O98" s="108">
        <v>0.36590529999999999</v>
      </c>
      <c r="P98" s="84">
        <v>25</v>
      </c>
      <c r="Q98" s="102">
        <f t="shared" si="1"/>
        <v>0.13257559677419359</v>
      </c>
    </row>
    <row r="99" spans="13:17" x14ac:dyDescent="0.25">
      <c r="M99" s="80" t="s">
        <v>31</v>
      </c>
      <c r="N99" s="87">
        <v>192</v>
      </c>
      <c r="O99" s="108">
        <v>6.8070800000000001E-2</v>
      </c>
      <c r="P99" s="84">
        <v>192</v>
      </c>
      <c r="Q99" s="102">
        <f t="shared" si="1"/>
        <v>0.13257559677419359</v>
      </c>
    </row>
    <row r="100" spans="13:17" x14ac:dyDescent="0.25">
      <c r="M100" s="80" t="s">
        <v>32</v>
      </c>
      <c r="N100" s="87">
        <v>8</v>
      </c>
      <c r="O100" s="108">
        <v>1.32853E-2</v>
      </c>
      <c r="P100" s="84">
        <v>8</v>
      </c>
      <c r="Q100" s="102">
        <f t="shared" si="1"/>
        <v>0.13257559677419359</v>
      </c>
    </row>
    <row r="101" spans="13:17" x14ac:dyDescent="0.25">
      <c r="M101" s="80" t="s">
        <v>33</v>
      </c>
      <c r="N101" s="87">
        <v>98</v>
      </c>
      <c r="O101" s="108">
        <v>0.1387476</v>
      </c>
      <c r="P101" s="84">
        <v>98</v>
      </c>
      <c r="Q101" s="102">
        <f t="shared" si="1"/>
        <v>0.13257559677419359</v>
      </c>
    </row>
    <row r="102" spans="13:17" x14ac:dyDescent="0.25">
      <c r="M102" s="80" t="s">
        <v>34</v>
      </c>
      <c r="N102" s="87">
        <v>37</v>
      </c>
      <c r="O102" s="108">
        <v>0.12017559999999999</v>
      </c>
      <c r="P102" s="84">
        <v>37</v>
      </c>
      <c r="Q102" s="102">
        <f t="shared" si="1"/>
        <v>0.13257559677419359</v>
      </c>
    </row>
    <row r="103" spans="13:17" x14ac:dyDescent="0.25">
      <c r="M103" s="80" t="s">
        <v>35</v>
      </c>
      <c r="N103" s="87">
        <v>9</v>
      </c>
      <c r="O103" s="108">
        <v>0.22980049999999999</v>
      </c>
      <c r="P103" s="84">
        <v>9</v>
      </c>
      <c r="Q103" s="102">
        <f t="shared" si="1"/>
        <v>0.13257559677419359</v>
      </c>
    </row>
    <row r="104" spans="13:17" x14ac:dyDescent="0.25">
      <c r="M104" s="80" t="s">
        <v>36</v>
      </c>
      <c r="N104" s="87">
        <v>273</v>
      </c>
      <c r="O104" s="108">
        <v>3.09077E-2</v>
      </c>
      <c r="P104" s="84">
        <v>273</v>
      </c>
      <c r="Q104" s="102">
        <f t="shared" si="1"/>
        <v>0.13257559677419359</v>
      </c>
    </row>
    <row r="105" spans="13:17" x14ac:dyDescent="0.25">
      <c r="M105" s="80" t="s">
        <v>37</v>
      </c>
      <c r="N105" s="87">
        <v>6</v>
      </c>
      <c r="O105" s="108">
        <v>4.4718899999999999E-2</v>
      </c>
      <c r="P105" s="84">
        <v>6</v>
      </c>
      <c r="Q105" s="102">
        <f t="shared" si="1"/>
        <v>0.13257559677419359</v>
      </c>
    </row>
    <row r="106" spans="13:17" x14ac:dyDescent="0.25">
      <c r="M106" s="80" t="s">
        <v>38</v>
      </c>
      <c r="N106" s="87">
        <v>60</v>
      </c>
      <c r="O106" s="108">
        <v>0.1792831</v>
      </c>
      <c r="P106" s="84">
        <v>60</v>
      </c>
      <c r="Q106" s="102">
        <f t="shared" si="1"/>
        <v>0.13257559677419359</v>
      </c>
    </row>
    <row r="107" spans="13:17" x14ac:dyDescent="0.25">
      <c r="M107" s="80" t="s">
        <v>39</v>
      </c>
      <c r="N107" s="87">
        <v>140</v>
      </c>
      <c r="O107" s="108">
        <v>0.1522626</v>
      </c>
      <c r="P107" s="84">
        <v>140</v>
      </c>
      <c r="Q107" s="102">
        <f t="shared" si="1"/>
        <v>0.13257559677419359</v>
      </c>
    </row>
    <row r="108" spans="13:17" x14ac:dyDescent="0.25">
      <c r="M108" s="80" t="s">
        <v>40</v>
      </c>
      <c r="N108" s="87">
        <v>71</v>
      </c>
      <c r="O108" s="108">
        <v>4.4056600000000001E-2</v>
      </c>
      <c r="P108" s="84">
        <v>71</v>
      </c>
      <c r="Q108" s="102">
        <f t="shared" si="1"/>
        <v>0.13257559677419359</v>
      </c>
    </row>
    <row r="109" spans="13:17" x14ac:dyDescent="0.25">
      <c r="M109" s="80" t="s">
        <v>41</v>
      </c>
      <c r="N109" s="87">
        <v>60</v>
      </c>
      <c r="O109" s="108">
        <v>0.18175459999999999</v>
      </c>
      <c r="P109" s="84">
        <v>60</v>
      </c>
      <c r="Q109" s="102">
        <f t="shared" si="1"/>
        <v>0.13257559677419359</v>
      </c>
    </row>
    <row r="110" spans="13:17" x14ac:dyDescent="0.25">
      <c r="M110" s="80" t="s">
        <v>42</v>
      </c>
      <c r="N110" s="87">
        <v>43</v>
      </c>
      <c r="O110" s="108">
        <v>5.9135800000000002E-2</v>
      </c>
      <c r="P110" s="84">
        <v>43</v>
      </c>
      <c r="Q110" s="102">
        <f t="shared" si="1"/>
        <v>0.13257559677419359</v>
      </c>
    </row>
    <row r="111" spans="13:17" x14ac:dyDescent="0.25">
      <c r="M111" s="80" t="s">
        <v>43</v>
      </c>
      <c r="N111" s="87">
        <v>29</v>
      </c>
      <c r="O111" s="108">
        <v>9.0120699999999998E-2</v>
      </c>
      <c r="P111" s="84">
        <v>29</v>
      </c>
      <c r="Q111" s="102">
        <f t="shared" si="1"/>
        <v>0.13257559677419359</v>
      </c>
    </row>
    <row r="112" spans="13:17" x14ac:dyDescent="0.25">
      <c r="M112" s="80" t="s">
        <v>44</v>
      </c>
      <c r="N112" s="87">
        <v>138</v>
      </c>
      <c r="O112" s="108">
        <v>1.22688E-2</v>
      </c>
      <c r="P112" s="84">
        <v>138</v>
      </c>
      <c r="Q112" s="102">
        <f t="shared" si="1"/>
        <v>0.13257559677419359</v>
      </c>
    </row>
    <row r="113" spans="13:17" x14ac:dyDescent="0.25">
      <c r="M113" s="80" t="s">
        <v>45</v>
      </c>
      <c r="N113" s="87">
        <v>15</v>
      </c>
      <c r="O113" s="108">
        <v>0.22268189999999999</v>
      </c>
      <c r="P113" s="84">
        <v>15</v>
      </c>
      <c r="Q113" s="102">
        <f t="shared" si="1"/>
        <v>0.13257559677419359</v>
      </c>
    </row>
    <row r="114" spans="13:17" x14ac:dyDescent="0.25">
      <c r="M114" s="80" t="s">
        <v>46</v>
      </c>
      <c r="N114" s="87">
        <v>15</v>
      </c>
      <c r="O114" s="108">
        <v>0.54491089999999998</v>
      </c>
      <c r="P114" s="84">
        <v>15</v>
      </c>
      <c r="Q114" s="102">
        <f t="shared" si="1"/>
        <v>0.13257559677419359</v>
      </c>
    </row>
    <row r="115" spans="13:17" x14ac:dyDescent="0.25">
      <c r="M115" s="80" t="s">
        <v>48</v>
      </c>
      <c r="N115" s="87">
        <v>285</v>
      </c>
      <c r="O115" s="108">
        <v>0.12560299999999999</v>
      </c>
      <c r="P115" s="84">
        <v>285</v>
      </c>
      <c r="Q115" s="102">
        <f t="shared" si="1"/>
        <v>0.13257559677419359</v>
      </c>
    </row>
    <row r="117" spans="13:17" ht="31.5" customHeight="1" x14ac:dyDescent="0.25">
      <c r="M117" s="145" t="s">
        <v>313</v>
      </c>
      <c r="N117" s="145"/>
      <c r="O117" s="145"/>
      <c r="P117" s="145"/>
    </row>
  </sheetData>
  <mergeCells count="20">
    <mergeCell ref="M1:P1"/>
    <mergeCell ref="M3:P3"/>
    <mergeCell ref="M5:P5"/>
    <mergeCell ref="M8:P8"/>
    <mergeCell ref="M15:P15"/>
    <mergeCell ref="M17:P17"/>
    <mergeCell ref="M19:P19"/>
    <mergeCell ref="M21:P21"/>
    <mergeCell ref="M24:P24"/>
    <mergeCell ref="M58:P58"/>
    <mergeCell ref="M60:P60"/>
    <mergeCell ref="M62:P62"/>
    <mergeCell ref="M64:P64"/>
    <mergeCell ref="M67:P67"/>
    <mergeCell ref="M74:P74"/>
    <mergeCell ref="M76:P76"/>
    <mergeCell ref="M78:P78"/>
    <mergeCell ref="M80:P80"/>
    <mergeCell ref="M83:P83"/>
    <mergeCell ref="M117:P1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workbookViewId="0">
      <selection activeCell="M110" sqref="M110:Q110"/>
    </sheetView>
  </sheetViews>
  <sheetFormatPr defaultRowHeight="15" x14ac:dyDescent="0.25"/>
  <cols>
    <col min="13" max="13" width="18.140625" customWidth="1"/>
    <col min="14" max="14" width="30.140625" customWidth="1"/>
    <col min="15" max="15" width="26.28515625" customWidth="1"/>
    <col min="16" max="16" width="26" customWidth="1"/>
    <col min="17" max="17" width="19.28515625" customWidth="1"/>
    <col min="18" max="18" width="26.140625" customWidth="1"/>
    <col min="19" max="19" width="20.140625" customWidth="1"/>
    <col min="20" max="20" width="18.5703125" customWidth="1"/>
    <col min="21" max="21" width="19.5703125" customWidth="1"/>
    <col min="22" max="22" width="18" customWidth="1"/>
  </cols>
  <sheetData>
    <row r="1" spans="1:22" ht="16.899999999999999" customHeight="1" x14ac:dyDescent="0.25"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x14ac:dyDescent="0.25">
      <c r="A2" s="35" t="s">
        <v>319</v>
      </c>
    </row>
    <row r="3" spans="1:22" x14ac:dyDescent="0.25">
      <c r="M3" s="141"/>
      <c r="N3" s="169"/>
      <c r="O3" s="14" t="s">
        <v>314</v>
      </c>
      <c r="P3" s="14" t="s">
        <v>331</v>
      </c>
      <c r="Q3" s="14" t="s">
        <v>332</v>
      </c>
      <c r="R3" s="14" t="s">
        <v>315</v>
      </c>
      <c r="S3" s="14" t="s">
        <v>316</v>
      </c>
      <c r="T3" s="17" t="s">
        <v>317</v>
      </c>
      <c r="U3" s="33"/>
      <c r="V3" s="33"/>
    </row>
    <row r="4" spans="1:22" x14ac:dyDescent="0.25">
      <c r="M4" s="123" t="s">
        <v>17</v>
      </c>
      <c r="N4" s="112" t="s">
        <v>1</v>
      </c>
      <c r="O4">
        <v>23842.78</v>
      </c>
      <c r="P4">
        <v>-975.5</v>
      </c>
      <c r="Q4">
        <v>-174.8</v>
      </c>
      <c r="R4" s="107">
        <v>2.64</v>
      </c>
      <c r="S4" s="115">
        <v>2.5099999999999998</v>
      </c>
      <c r="T4" s="116">
        <v>2.56</v>
      </c>
      <c r="U4" s="103">
        <f>R4-S4</f>
        <v>0.13000000000000034</v>
      </c>
      <c r="V4" s="33"/>
    </row>
    <row r="5" spans="1:22" x14ac:dyDescent="0.25">
      <c r="M5" s="123" t="s">
        <v>18</v>
      </c>
      <c r="N5" s="113" t="s">
        <v>1</v>
      </c>
      <c r="O5" s="92">
        <v>31014.959999999999</v>
      </c>
      <c r="P5" s="92">
        <v>-262.20999999999998</v>
      </c>
      <c r="Q5" s="99">
        <v>-475.03</v>
      </c>
      <c r="R5" s="109">
        <v>1.93</v>
      </c>
      <c r="S5" s="117">
        <v>1.91</v>
      </c>
      <c r="T5" s="118">
        <v>1.75</v>
      </c>
      <c r="U5" s="103">
        <f t="shared" ref="U5:U24" si="0">R5-S5</f>
        <v>2.0000000000000018E-2</v>
      </c>
      <c r="V5" s="33"/>
    </row>
    <row r="6" spans="1:22" x14ac:dyDescent="0.25">
      <c r="M6" s="123" t="s">
        <v>336</v>
      </c>
      <c r="N6" s="113" t="s">
        <v>1</v>
      </c>
      <c r="O6" s="90">
        <v>270.2</v>
      </c>
      <c r="P6" s="90">
        <v>0</v>
      </c>
      <c r="Q6" s="100">
        <v>-0.37</v>
      </c>
      <c r="R6" s="110">
        <v>2.4300000000000002</v>
      </c>
      <c r="S6" s="119">
        <v>2.4300000000000002</v>
      </c>
      <c r="T6" s="120">
        <v>2.4300000000000002</v>
      </c>
      <c r="U6" s="103">
        <f t="shared" si="0"/>
        <v>0</v>
      </c>
      <c r="V6" s="33"/>
    </row>
    <row r="7" spans="1:22" x14ac:dyDescent="0.25">
      <c r="M7" s="123" t="s">
        <v>21</v>
      </c>
      <c r="N7" s="113" t="s">
        <v>1</v>
      </c>
      <c r="O7" s="90">
        <v>2377.4699999999998</v>
      </c>
      <c r="P7" s="90">
        <v>0</v>
      </c>
      <c r="Q7" s="100">
        <v>-6.86</v>
      </c>
      <c r="R7" s="110">
        <v>2.59</v>
      </c>
      <c r="S7" s="119">
        <v>2.59</v>
      </c>
      <c r="T7" s="120">
        <v>2.54</v>
      </c>
      <c r="U7" s="103">
        <f t="shared" si="0"/>
        <v>0</v>
      </c>
      <c r="V7" s="33"/>
    </row>
    <row r="8" spans="1:22" x14ac:dyDescent="0.25">
      <c r="M8" s="123" t="s">
        <v>23</v>
      </c>
      <c r="N8" s="113" t="s">
        <v>1</v>
      </c>
      <c r="O8" s="90">
        <v>27784.400000000001</v>
      </c>
      <c r="P8" s="90">
        <v>0</v>
      </c>
      <c r="Q8" s="100">
        <v>-784.75</v>
      </c>
      <c r="R8" s="110">
        <v>2.95</v>
      </c>
      <c r="S8" s="119">
        <v>2.95</v>
      </c>
      <c r="T8" s="120">
        <v>2.56</v>
      </c>
      <c r="U8" s="103">
        <f t="shared" si="0"/>
        <v>0</v>
      </c>
      <c r="V8" s="33"/>
    </row>
    <row r="9" spans="1:22" x14ac:dyDescent="0.25">
      <c r="M9" s="123" t="s">
        <v>26</v>
      </c>
      <c r="N9" s="113" t="s">
        <v>1</v>
      </c>
      <c r="O9" s="90">
        <v>7109.97</v>
      </c>
      <c r="P9" s="90">
        <v>-416.33</v>
      </c>
      <c r="Q9" s="100">
        <v>-26.92</v>
      </c>
      <c r="R9" s="110">
        <v>1.84</v>
      </c>
      <c r="S9" s="119">
        <v>1.72</v>
      </c>
      <c r="T9" s="120">
        <v>1.83</v>
      </c>
      <c r="U9" s="103">
        <f t="shared" si="0"/>
        <v>0.12000000000000011</v>
      </c>
      <c r="V9" s="33"/>
    </row>
    <row r="10" spans="1:22" x14ac:dyDescent="0.25">
      <c r="M10" s="123" t="s">
        <v>27</v>
      </c>
      <c r="N10" s="113" t="s">
        <v>1</v>
      </c>
      <c r="O10" s="90">
        <v>220354.99</v>
      </c>
      <c r="P10" s="90">
        <v>-11342.87</v>
      </c>
      <c r="Q10" s="100">
        <v>-899.3</v>
      </c>
      <c r="R10" s="110">
        <v>2.16</v>
      </c>
      <c r="S10" s="119">
        <v>2.02</v>
      </c>
      <c r="T10" s="120">
        <v>2.0299999999999998</v>
      </c>
      <c r="U10" s="103">
        <f t="shared" si="0"/>
        <v>0.14000000000000012</v>
      </c>
      <c r="V10" s="33"/>
    </row>
    <row r="11" spans="1:22" x14ac:dyDescent="0.25">
      <c r="M11" s="123" t="s">
        <v>22</v>
      </c>
      <c r="N11" s="113" t="s">
        <v>1</v>
      </c>
      <c r="O11" s="90">
        <v>245672.68</v>
      </c>
      <c r="P11" s="90">
        <v>-37904.5</v>
      </c>
      <c r="Q11" s="100">
        <v>-193.2</v>
      </c>
      <c r="R11" s="110">
        <v>3.67</v>
      </c>
      <c r="S11" s="119">
        <v>3.02</v>
      </c>
      <c r="T11" s="120">
        <v>3.31</v>
      </c>
      <c r="U11" s="103">
        <f t="shared" si="0"/>
        <v>0.64999999999999991</v>
      </c>
      <c r="V11" s="33"/>
    </row>
    <row r="12" spans="1:22" x14ac:dyDescent="0.25">
      <c r="M12" s="123" t="s">
        <v>28</v>
      </c>
      <c r="N12" s="113" t="s">
        <v>1</v>
      </c>
      <c r="O12" s="90">
        <v>2548.8000000000002</v>
      </c>
      <c r="P12" s="90">
        <v>-476.85</v>
      </c>
      <c r="Q12" s="100">
        <v>-20.38</v>
      </c>
      <c r="R12" s="110">
        <v>1.81</v>
      </c>
      <c r="S12" s="119">
        <v>1.4</v>
      </c>
      <c r="T12" s="120">
        <v>1.77</v>
      </c>
      <c r="U12" s="103">
        <f t="shared" si="0"/>
        <v>0.41000000000000014</v>
      </c>
      <c r="V12" s="33"/>
    </row>
    <row r="13" spans="1:22" x14ac:dyDescent="0.25">
      <c r="M13" s="123" t="s">
        <v>30</v>
      </c>
      <c r="N13" s="113" t="s">
        <v>1</v>
      </c>
      <c r="O13" s="90">
        <v>727.71</v>
      </c>
      <c r="P13" s="90">
        <v>0</v>
      </c>
      <c r="Q13" s="100">
        <v>-1.06</v>
      </c>
      <c r="R13" s="110">
        <v>1.95</v>
      </c>
      <c r="S13" s="119">
        <v>1.95</v>
      </c>
      <c r="T13" s="120">
        <v>1.94</v>
      </c>
      <c r="U13" s="103">
        <f t="shared" si="0"/>
        <v>0</v>
      </c>
      <c r="V13" s="33"/>
    </row>
    <row r="14" spans="1:22" x14ac:dyDescent="0.25">
      <c r="M14" s="123" t="s">
        <v>31</v>
      </c>
      <c r="N14" s="113" t="s">
        <v>1</v>
      </c>
      <c r="O14" s="90">
        <v>4735.12</v>
      </c>
      <c r="P14" s="90">
        <v>-166.31</v>
      </c>
      <c r="Q14" s="100">
        <v>-72.59</v>
      </c>
      <c r="R14" s="110">
        <v>1.61</v>
      </c>
      <c r="S14" s="119">
        <v>1.54</v>
      </c>
      <c r="T14" s="120">
        <v>1.58</v>
      </c>
      <c r="U14" s="103">
        <f t="shared" si="0"/>
        <v>7.0000000000000062E-2</v>
      </c>
      <c r="V14" s="33"/>
    </row>
    <row r="15" spans="1:22" x14ac:dyDescent="0.25">
      <c r="M15" s="123" t="s">
        <v>33</v>
      </c>
      <c r="N15" s="113" t="s">
        <v>1</v>
      </c>
      <c r="O15" s="90">
        <v>125375.22</v>
      </c>
      <c r="P15" s="90">
        <v>0</v>
      </c>
      <c r="Q15" s="100">
        <v>-641.58000000000004</v>
      </c>
      <c r="R15" s="110">
        <v>2.44</v>
      </c>
      <c r="S15" s="119">
        <v>2.44</v>
      </c>
      <c r="T15" s="120">
        <v>2.38</v>
      </c>
      <c r="U15" s="103">
        <f t="shared" si="0"/>
        <v>0</v>
      </c>
      <c r="V15" s="33"/>
    </row>
    <row r="16" spans="1:22" x14ac:dyDescent="0.25">
      <c r="M16" s="123" t="s">
        <v>34</v>
      </c>
      <c r="N16" s="113" t="s">
        <v>1</v>
      </c>
      <c r="O16" s="90">
        <v>705.23</v>
      </c>
      <c r="P16" s="90">
        <v>-1.96</v>
      </c>
      <c r="Q16" s="100">
        <v>-3.97</v>
      </c>
      <c r="R16" s="110">
        <v>1.41</v>
      </c>
      <c r="S16" s="119">
        <v>1.41</v>
      </c>
      <c r="T16" s="120">
        <v>1.4</v>
      </c>
      <c r="U16" s="103">
        <f t="shared" si="0"/>
        <v>0</v>
      </c>
      <c r="V16" s="33"/>
    </row>
    <row r="17" spans="1:22" x14ac:dyDescent="0.25">
      <c r="M17" s="123" t="s">
        <v>36</v>
      </c>
      <c r="N17" s="113" t="s">
        <v>1</v>
      </c>
      <c r="O17" s="90">
        <v>7079.64</v>
      </c>
      <c r="P17" s="90">
        <v>0</v>
      </c>
      <c r="Q17" s="100">
        <v>-26.77</v>
      </c>
      <c r="R17" s="110">
        <v>1.94</v>
      </c>
      <c r="S17" s="119">
        <v>1.94</v>
      </c>
      <c r="T17" s="120">
        <v>1.93</v>
      </c>
      <c r="U17" s="103">
        <f t="shared" si="0"/>
        <v>0</v>
      </c>
      <c r="V17" s="33"/>
    </row>
    <row r="18" spans="1:22" x14ac:dyDescent="0.25">
      <c r="M18" s="123" t="s">
        <v>39</v>
      </c>
      <c r="N18" s="113" t="s">
        <v>1</v>
      </c>
      <c r="O18" s="90">
        <v>40100.32</v>
      </c>
      <c r="P18" s="90">
        <v>0</v>
      </c>
      <c r="Q18" s="100">
        <v>-688.19</v>
      </c>
      <c r="R18" s="110">
        <v>1.84</v>
      </c>
      <c r="S18" s="119">
        <v>1.84</v>
      </c>
      <c r="T18" s="120">
        <v>1.42</v>
      </c>
      <c r="U18" s="103">
        <f t="shared" si="0"/>
        <v>0</v>
      </c>
      <c r="V18" s="33"/>
    </row>
    <row r="19" spans="1:22" x14ac:dyDescent="0.25">
      <c r="M19" s="123" t="s">
        <v>40</v>
      </c>
      <c r="N19" s="113" t="s">
        <v>1</v>
      </c>
      <c r="O19" s="90">
        <v>15440.9</v>
      </c>
      <c r="P19" s="90">
        <v>-1848.22</v>
      </c>
      <c r="Q19" s="100">
        <v>-336.18</v>
      </c>
      <c r="R19" s="110">
        <v>2.29</v>
      </c>
      <c r="S19" s="119">
        <v>1.94</v>
      </c>
      <c r="T19" s="120">
        <v>2.15</v>
      </c>
      <c r="U19" s="103">
        <f t="shared" si="0"/>
        <v>0.35000000000000009</v>
      </c>
      <c r="V19" s="33"/>
    </row>
    <row r="20" spans="1:22" x14ac:dyDescent="0.25">
      <c r="M20" s="123" t="s">
        <v>273</v>
      </c>
      <c r="N20" s="113" t="s">
        <v>1</v>
      </c>
      <c r="O20" s="90">
        <v>1501.89</v>
      </c>
      <c r="P20" s="90">
        <v>0</v>
      </c>
      <c r="Q20" s="100">
        <v>-9.7799999999999994</v>
      </c>
      <c r="R20" s="110">
        <v>1.53</v>
      </c>
      <c r="S20" s="119">
        <v>1.53</v>
      </c>
      <c r="T20" s="120">
        <v>1.49</v>
      </c>
      <c r="U20" s="103">
        <f t="shared" si="0"/>
        <v>0</v>
      </c>
      <c r="V20" s="33"/>
    </row>
    <row r="21" spans="1:22" x14ac:dyDescent="0.25">
      <c r="M21" s="123" t="s">
        <v>42</v>
      </c>
      <c r="N21" s="113" t="s">
        <v>1</v>
      </c>
      <c r="O21" s="90">
        <v>5999.45</v>
      </c>
      <c r="P21" s="90">
        <v>-1661.43</v>
      </c>
      <c r="Q21" s="100">
        <v>-23.48</v>
      </c>
      <c r="R21" s="110">
        <v>1.72</v>
      </c>
      <c r="S21" s="119">
        <v>1.23</v>
      </c>
      <c r="T21" s="120">
        <v>1.71</v>
      </c>
      <c r="U21" s="103">
        <f t="shared" si="0"/>
        <v>0.49</v>
      </c>
      <c r="V21" s="33"/>
    </row>
    <row r="22" spans="1:22" x14ac:dyDescent="0.25">
      <c r="M22" s="123" t="s">
        <v>46</v>
      </c>
      <c r="N22" s="113" t="s">
        <v>1</v>
      </c>
      <c r="O22" s="90">
        <v>505.02</v>
      </c>
      <c r="P22" s="90">
        <v>0</v>
      </c>
      <c r="Q22" s="100">
        <v>-4.75</v>
      </c>
      <c r="R22" s="110">
        <v>1.67</v>
      </c>
      <c r="S22" s="119">
        <v>1.67</v>
      </c>
      <c r="T22" s="120">
        <v>1.65</v>
      </c>
      <c r="U22" s="103">
        <f t="shared" si="0"/>
        <v>0</v>
      </c>
      <c r="V22" s="33"/>
    </row>
    <row r="23" spans="1:22" x14ac:dyDescent="0.25">
      <c r="M23" s="123" t="s">
        <v>25</v>
      </c>
      <c r="N23" s="113" t="s">
        <v>1</v>
      </c>
      <c r="O23" s="90">
        <v>31920.44</v>
      </c>
      <c r="P23" s="90">
        <v>-3668.22</v>
      </c>
      <c r="Q23" s="100">
        <v>-4721.4399999999996</v>
      </c>
      <c r="R23" s="110">
        <v>2.23</v>
      </c>
      <c r="S23" s="119">
        <v>1.97</v>
      </c>
      <c r="T23" s="120">
        <v>1.92</v>
      </c>
      <c r="U23" s="103">
        <f t="shared" si="0"/>
        <v>0.26</v>
      </c>
      <c r="V23" s="33"/>
    </row>
    <row r="24" spans="1:22" x14ac:dyDescent="0.25">
      <c r="M24" s="123" t="s">
        <v>48</v>
      </c>
      <c r="N24" s="114" t="s">
        <v>1</v>
      </c>
      <c r="O24" s="91">
        <v>130385.21</v>
      </c>
      <c r="P24" s="91">
        <v>-25887.87</v>
      </c>
      <c r="Q24" s="101">
        <v>-32324.43</v>
      </c>
      <c r="R24" s="111">
        <v>1.54</v>
      </c>
      <c r="S24" s="121">
        <v>1.2</v>
      </c>
      <c r="T24" s="122">
        <v>0.83</v>
      </c>
      <c r="U24" s="103">
        <f t="shared" si="0"/>
        <v>0.34000000000000008</v>
      </c>
      <c r="V24" s="33"/>
    </row>
    <row r="25" spans="1:22" x14ac:dyDescent="0.25">
      <c r="M25" s="33"/>
      <c r="N25" s="33"/>
      <c r="O25" s="33"/>
      <c r="P25" s="33"/>
      <c r="Q25" s="33"/>
      <c r="R25" s="33"/>
      <c r="S25" s="33"/>
      <c r="T25" s="33"/>
      <c r="U25" s="103"/>
      <c r="V25" s="33"/>
    </row>
    <row r="26" spans="1:22" x14ac:dyDescent="0.25"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5"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5"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5">
      <c r="A29" s="35" t="s">
        <v>333</v>
      </c>
    </row>
    <row r="30" spans="1:22" ht="16.899999999999999" customHeight="1" x14ac:dyDescent="0.25"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2" spans="1:22" x14ac:dyDescent="0.25">
      <c r="O32" t="s">
        <v>335</v>
      </c>
      <c r="P32" t="s">
        <v>334</v>
      </c>
    </row>
    <row r="33" spans="14:16" x14ac:dyDescent="0.25">
      <c r="N33" s="123" t="s">
        <v>17</v>
      </c>
      <c r="O33" s="124">
        <f>P4/O4</f>
        <v>-4.0913853166451228E-2</v>
      </c>
      <c r="P33" s="124">
        <f>Q4/O4</f>
        <v>-7.3313598498161714E-3</v>
      </c>
    </row>
    <row r="34" spans="14:16" x14ac:dyDescent="0.25">
      <c r="N34" s="123" t="s">
        <v>18</v>
      </c>
      <c r="O34" s="124">
        <f t="shared" ref="O34:O53" si="1">P5/O5</f>
        <v>-8.454307211745558E-3</v>
      </c>
      <c r="P34" s="124">
        <f t="shared" ref="P34:P53" si="2">Q5/O5</f>
        <v>-1.531615710611911E-2</v>
      </c>
    </row>
    <row r="35" spans="14:16" x14ac:dyDescent="0.25">
      <c r="N35" s="123" t="s">
        <v>336</v>
      </c>
      <c r="O35" s="124">
        <f t="shared" si="1"/>
        <v>0</v>
      </c>
      <c r="P35" s="124">
        <f t="shared" si="2"/>
        <v>-1.3693560325684678E-3</v>
      </c>
    </row>
    <row r="36" spans="14:16" x14ac:dyDescent="0.25">
      <c r="N36" s="123" t="s">
        <v>21</v>
      </c>
      <c r="O36" s="124">
        <f t="shared" si="1"/>
        <v>0</v>
      </c>
      <c r="P36" s="124">
        <f t="shared" si="2"/>
        <v>-2.8854202156073476E-3</v>
      </c>
    </row>
    <row r="37" spans="14:16" x14ac:dyDescent="0.25">
      <c r="N37" s="123" t="s">
        <v>23</v>
      </c>
      <c r="O37" s="124">
        <f t="shared" si="1"/>
        <v>0</v>
      </c>
      <c r="P37" s="124">
        <f t="shared" si="2"/>
        <v>-2.8244266566850463E-2</v>
      </c>
    </row>
    <row r="38" spans="14:16" x14ac:dyDescent="0.25">
      <c r="N38" s="123" t="s">
        <v>26</v>
      </c>
      <c r="O38" s="124">
        <f t="shared" si="1"/>
        <v>-5.8555802626452706E-2</v>
      </c>
      <c r="P38" s="124">
        <f t="shared" si="2"/>
        <v>-3.7862325720080395E-3</v>
      </c>
    </row>
    <row r="39" spans="14:16" x14ac:dyDescent="0.25">
      <c r="N39" s="123" t="s">
        <v>27</v>
      </c>
      <c r="O39" s="124">
        <f t="shared" si="1"/>
        <v>-5.1475439698461113E-2</v>
      </c>
      <c r="P39" s="124">
        <f t="shared" si="2"/>
        <v>-4.0811419791310375E-3</v>
      </c>
    </row>
    <row r="40" spans="14:16" x14ac:dyDescent="0.25">
      <c r="N40" s="123" t="s">
        <v>22</v>
      </c>
      <c r="O40" s="124">
        <f t="shared" si="1"/>
        <v>-0.15428862501113269</v>
      </c>
      <c r="P40" s="124">
        <f t="shared" si="2"/>
        <v>-7.8641222947541415E-4</v>
      </c>
    </row>
    <row r="41" spans="14:16" x14ac:dyDescent="0.25">
      <c r="N41" s="123" t="s">
        <v>28</v>
      </c>
      <c r="O41" s="124">
        <f t="shared" si="1"/>
        <v>-0.18708804143126176</v>
      </c>
      <c r="P41" s="124">
        <f t="shared" si="2"/>
        <v>-7.9959196484620208E-3</v>
      </c>
    </row>
    <row r="42" spans="14:16" x14ac:dyDescent="0.25">
      <c r="N42" s="123" t="s">
        <v>30</v>
      </c>
      <c r="O42" s="124">
        <f t="shared" si="1"/>
        <v>0</v>
      </c>
      <c r="P42" s="124">
        <f t="shared" si="2"/>
        <v>-1.456624204696926E-3</v>
      </c>
    </row>
    <row r="43" spans="14:16" x14ac:dyDescent="0.25">
      <c r="N43" s="123" t="s">
        <v>31</v>
      </c>
      <c r="O43" s="124">
        <f t="shared" si="1"/>
        <v>-3.5122657926303875E-2</v>
      </c>
      <c r="P43" s="124">
        <f t="shared" si="2"/>
        <v>-1.5330128909087838E-2</v>
      </c>
    </row>
    <row r="44" spans="14:16" x14ac:dyDescent="0.25">
      <c r="N44" s="123" t="s">
        <v>33</v>
      </c>
      <c r="O44" s="124">
        <f t="shared" si="1"/>
        <v>0</v>
      </c>
      <c r="P44" s="124">
        <f t="shared" si="2"/>
        <v>-5.1172791561203248E-3</v>
      </c>
    </row>
    <row r="45" spans="14:16" x14ac:dyDescent="0.25">
      <c r="N45" s="123" t="s">
        <v>34</v>
      </c>
      <c r="O45" s="124">
        <f t="shared" si="1"/>
        <v>-2.7792351431447896E-3</v>
      </c>
      <c r="P45" s="124">
        <f t="shared" si="2"/>
        <v>-5.6293691419820489E-3</v>
      </c>
    </row>
    <row r="46" spans="14:16" x14ac:dyDescent="0.25">
      <c r="N46" s="123" t="s">
        <v>36</v>
      </c>
      <c r="O46" s="124">
        <f t="shared" si="1"/>
        <v>0</v>
      </c>
      <c r="P46" s="124">
        <f t="shared" si="2"/>
        <v>-3.7812657140758568E-3</v>
      </c>
    </row>
    <row r="47" spans="14:16" x14ac:dyDescent="0.25">
      <c r="N47" s="123" t="s">
        <v>39</v>
      </c>
      <c r="O47" s="124">
        <f t="shared" si="1"/>
        <v>0</v>
      </c>
      <c r="P47" s="124">
        <f t="shared" si="2"/>
        <v>-1.7161708435244408E-2</v>
      </c>
    </row>
    <row r="48" spans="14:16" x14ac:dyDescent="0.25">
      <c r="N48" s="123" t="s">
        <v>40</v>
      </c>
      <c r="O48" s="124">
        <f t="shared" si="1"/>
        <v>-0.11969639075442494</v>
      </c>
      <c r="P48" s="124">
        <f t="shared" si="2"/>
        <v>-2.1772046966174251E-2</v>
      </c>
    </row>
    <row r="49" spans="2:16" x14ac:dyDescent="0.25">
      <c r="N49" s="123" t="s">
        <v>273</v>
      </c>
      <c r="O49" s="124">
        <f t="shared" si="1"/>
        <v>0</v>
      </c>
      <c r="P49" s="124">
        <f t="shared" si="2"/>
        <v>-6.5117951381259602E-3</v>
      </c>
    </row>
    <row r="50" spans="2:16" x14ac:dyDescent="0.25">
      <c r="N50" s="123" t="s">
        <v>42</v>
      </c>
      <c r="O50" s="124">
        <f t="shared" si="1"/>
        <v>-0.27693038528531783</v>
      </c>
      <c r="P50" s="139">
        <f t="shared" si="2"/>
        <v>-3.9136920884414407E-3</v>
      </c>
    </row>
    <row r="51" spans="2:16" x14ac:dyDescent="0.25">
      <c r="N51" s="123" t="s">
        <v>46</v>
      </c>
      <c r="O51" s="124">
        <f t="shared" si="1"/>
        <v>0</v>
      </c>
      <c r="P51" s="124">
        <f t="shared" si="2"/>
        <v>-9.4055680963130179E-3</v>
      </c>
    </row>
    <row r="52" spans="2:16" x14ac:dyDescent="0.25">
      <c r="N52" s="123" t="s">
        <v>25</v>
      </c>
      <c r="O52" s="124">
        <f t="shared" si="1"/>
        <v>-0.11491758885529146</v>
      </c>
      <c r="P52" s="124">
        <f t="shared" si="2"/>
        <v>-0.14791274806988874</v>
      </c>
    </row>
    <row r="53" spans="2:16" x14ac:dyDescent="0.25">
      <c r="B53" s="35" t="s">
        <v>342</v>
      </c>
      <c r="N53" s="123" t="s">
        <v>48</v>
      </c>
      <c r="O53" s="124">
        <f t="shared" si="1"/>
        <v>-0.19854912992048712</v>
      </c>
      <c r="P53" s="124">
        <f t="shared" si="2"/>
        <v>-0.24791485169215127</v>
      </c>
    </row>
    <row r="54" spans="2:16" x14ac:dyDescent="0.25">
      <c r="N54" s="129"/>
      <c r="O54" s="130"/>
      <c r="P54" s="130"/>
    </row>
    <row r="55" spans="2:16" x14ac:dyDescent="0.25">
      <c r="N55" s="129"/>
      <c r="O55" s="130"/>
      <c r="P55" s="130"/>
    </row>
    <row r="56" spans="2:16" x14ac:dyDescent="0.25">
      <c r="N56" s="129"/>
      <c r="O56" s="130"/>
      <c r="P56" s="130"/>
    </row>
    <row r="57" spans="2:16" x14ac:dyDescent="0.25">
      <c r="N57" s="129"/>
      <c r="O57" s="130"/>
      <c r="P57" s="130"/>
    </row>
    <row r="58" spans="2:16" x14ac:dyDescent="0.25">
      <c r="N58" s="129"/>
      <c r="O58" s="130"/>
      <c r="P58" s="130"/>
    </row>
    <row r="59" spans="2:16" x14ac:dyDescent="0.25">
      <c r="N59" s="129"/>
      <c r="O59" s="130"/>
      <c r="P59" s="130"/>
    </row>
    <row r="60" spans="2:16" x14ac:dyDescent="0.25">
      <c r="N60" s="129"/>
      <c r="O60" s="130"/>
      <c r="P60" s="130"/>
    </row>
    <row r="61" spans="2:16" x14ac:dyDescent="0.25">
      <c r="N61" s="129"/>
      <c r="O61" s="130"/>
      <c r="P61" s="130"/>
    </row>
    <row r="62" spans="2:16" x14ac:dyDescent="0.25">
      <c r="N62" s="129"/>
      <c r="O62" s="130"/>
      <c r="P62" s="130"/>
    </row>
    <row r="63" spans="2:16" x14ac:dyDescent="0.25">
      <c r="N63" s="129"/>
      <c r="O63" s="130"/>
      <c r="P63" s="130"/>
    </row>
    <row r="64" spans="2:16" x14ac:dyDescent="0.25">
      <c r="N64" s="129"/>
      <c r="O64" s="130"/>
      <c r="P64" s="130"/>
    </row>
    <row r="65" spans="1:20" x14ac:dyDescent="0.25">
      <c r="N65" s="129"/>
      <c r="O65" s="130"/>
      <c r="P65" s="130"/>
    </row>
    <row r="66" spans="1:20" x14ac:dyDescent="0.25">
      <c r="N66" s="129"/>
      <c r="O66" s="130"/>
      <c r="P66" s="130"/>
    </row>
    <row r="67" spans="1:20" x14ac:dyDescent="0.25">
      <c r="N67" s="129"/>
      <c r="O67" s="130"/>
      <c r="P67" s="130"/>
    </row>
    <row r="68" spans="1:20" x14ac:dyDescent="0.25">
      <c r="N68" s="129"/>
      <c r="O68" s="130"/>
      <c r="P68" s="130"/>
    </row>
    <row r="69" spans="1:20" x14ac:dyDescent="0.25">
      <c r="N69" s="129"/>
      <c r="O69" s="130"/>
      <c r="P69" s="130"/>
    </row>
    <row r="70" spans="1:20" x14ac:dyDescent="0.25">
      <c r="N70" s="129"/>
      <c r="O70" s="130"/>
      <c r="P70" s="130"/>
    </row>
    <row r="71" spans="1:20" x14ac:dyDescent="0.25">
      <c r="N71" s="129"/>
      <c r="O71" s="130"/>
      <c r="P71" s="130"/>
    </row>
    <row r="72" spans="1:20" x14ac:dyDescent="0.25">
      <c r="N72" s="129"/>
      <c r="O72" s="130"/>
      <c r="P72" s="130"/>
    </row>
    <row r="75" spans="1:20" ht="16.899999999999999" customHeight="1" x14ac:dyDescent="0.25">
      <c r="M75" s="145" t="s">
        <v>0</v>
      </c>
      <c r="N75" s="145"/>
      <c r="O75" s="145"/>
      <c r="P75" s="145"/>
      <c r="Q75" s="145"/>
    </row>
    <row r="76" spans="1:20" x14ac:dyDescent="0.25">
      <c r="A76" s="35" t="s">
        <v>320</v>
      </c>
    </row>
    <row r="77" spans="1:20" x14ac:dyDescent="0.25">
      <c r="M77" s="167"/>
      <c r="N77" s="168"/>
      <c r="O77" s="81" t="s">
        <v>306</v>
      </c>
      <c r="P77" s="81" t="s">
        <v>307</v>
      </c>
      <c r="Q77" s="81" t="s">
        <v>308</v>
      </c>
    </row>
    <row r="78" spans="1:20" x14ac:dyDescent="0.25">
      <c r="M78" s="166"/>
      <c r="N78" s="27" t="s">
        <v>17</v>
      </c>
      <c r="O78" s="98">
        <v>2.83</v>
      </c>
      <c r="P78" s="98">
        <v>2.74</v>
      </c>
      <c r="Q78" s="98">
        <v>2.78</v>
      </c>
      <c r="R78" s="102"/>
      <c r="S78" s="102"/>
      <c r="T78" s="102"/>
    </row>
    <row r="79" spans="1:20" x14ac:dyDescent="0.25">
      <c r="M79" s="166"/>
      <c r="N79" s="27" t="s">
        <v>18</v>
      </c>
      <c r="O79" s="98">
        <v>1.92</v>
      </c>
      <c r="P79" s="98">
        <v>1.9</v>
      </c>
      <c r="Q79" s="98">
        <v>1.76</v>
      </c>
      <c r="R79" s="102"/>
      <c r="S79" s="102"/>
      <c r="T79" s="102"/>
    </row>
    <row r="80" spans="1:20" x14ac:dyDescent="0.25">
      <c r="M80" s="166"/>
      <c r="N80" s="27" t="s">
        <v>19</v>
      </c>
      <c r="O80" s="98">
        <v>2.17</v>
      </c>
      <c r="P80" s="98">
        <v>2.17</v>
      </c>
      <c r="Q80" s="98">
        <v>2.17</v>
      </c>
      <c r="R80" s="102"/>
      <c r="S80" s="102"/>
      <c r="T80" s="102"/>
    </row>
    <row r="81" spans="13:20" x14ac:dyDescent="0.25">
      <c r="M81" s="166"/>
      <c r="N81" s="27" t="s">
        <v>20</v>
      </c>
      <c r="O81" s="98">
        <v>2.5499999999999998</v>
      </c>
      <c r="P81" s="98">
        <v>2.5499999999999998</v>
      </c>
      <c r="Q81" s="98">
        <v>2.5499999999999998</v>
      </c>
      <c r="R81" s="102"/>
      <c r="S81" s="102"/>
      <c r="T81" s="102"/>
    </row>
    <row r="82" spans="13:20" x14ac:dyDescent="0.25">
      <c r="M82" s="166"/>
      <c r="N82" s="27" t="s">
        <v>21</v>
      </c>
      <c r="O82" s="98">
        <v>2.29</v>
      </c>
      <c r="P82" s="98">
        <v>2.29</v>
      </c>
      <c r="Q82" s="98">
        <v>2.27</v>
      </c>
      <c r="R82" s="102"/>
      <c r="S82" s="102"/>
      <c r="T82" s="102"/>
    </row>
    <row r="83" spans="13:20" x14ac:dyDescent="0.25">
      <c r="M83" s="166"/>
      <c r="N83" s="27" t="s">
        <v>22</v>
      </c>
      <c r="O83" s="98">
        <v>3.45</v>
      </c>
      <c r="P83" s="98">
        <v>3.14</v>
      </c>
      <c r="Q83" s="98">
        <v>3.28</v>
      </c>
      <c r="R83" s="102"/>
      <c r="S83" s="102"/>
      <c r="T83" s="102"/>
    </row>
    <row r="84" spans="13:20" x14ac:dyDescent="0.25">
      <c r="M84" s="166"/>
      <c r="N84" s="27" t="s">
        <v>23</v>
      </c>
      <c r="O84" s="98">
        <v>2.89</v>
      </c>
      <c r="P84" s="98">
        <v>2.89</v>
      </c>
      <c r="Q84" s="98">
        <v>2.63</v>
      </c>
      <c r="R84" s="102"/>
      <c r="S84" s="102"/>
      <c r="T84" s="102"/>
    </row>
    <row r="85" spans="13:20" x14ac:dyDescent="0.25">
      <c r="M85" s="166"/>
      <c r="N85" s="27" t="s">
        <v>24</v>
      </c>
      <c r="O85" s="98">
        <v>1.92</v>
      </c>
      <c r="P85" s="98">
        <v>1.92</v>
      </c>
      <c r="Q85" s="98">
        <v>1.92</v>
      </c>
      <c r="R85" s="102"/>
      <c r="S85" s="102"/>
      <c r="T85" s="102"/>
    </row>
    <row r="86" spans="13:20" x14ac:dyDescent="0.25">
      <c r="M86" s="166"/>
      <c r="N86" s="27" t="s">
        <v>25</v>
      </c>
      <c r="O86" s="98">
        <v>2.36</v>
      </c>
      <c r="P86" s="98">
        <v>2.1800000000000002</v>
      </c>
      <c r="Q86" s="98">
        <v>2.15</v>
      </c>
      <c r="R86" s="102"/>
      <c r="S86" s="102"/>
      <c r="T86" s="102"/>
    </row>
    <row r="87" spans="13:20" x14ac:dyDescent="0.25">
      <c r="M87" s="166"/>
      <c r="N87" s="27" t="s">
        <v>26</v>
      </c>
      <c r="O87" s="98">
        <v>2.06</v>
      </c>
      <c r="P87" s="98">
        <v>1.98</v>
      </c>
      <c r="Q87" s="98">
        <v>2.0499999999999998</v>
      </c>
      <c r="R87" s="102"/>
      <c r="S87" s="102"/>
      <c r="T87" s="102"/>
    </row>
    <row r="88" spans="13:20" x14ac:dyDescent="0.25">
      <c r="M88" s="166"/>
      <c r="N88" s="27" t="s">
        <v>27</v>
      </c>
      <c r="O88" s="98">
        <v>2.38</v>
      </c>
      <c r="P88" s="98">
        <v>2.29</v>
      </c>
      <c r="Q88" s="98">
        <v>2.2799999999999998</v>
      </c>
      <c r="R88" s="102"/>
      <c r="S88" s="102"/>
      <c r="T88" s="102"/>
    </row>
    <row r="89" spans="13:20" x14ac:dyDescent="0.25">
      <c r="M89" s="166"/>
      <c r="N89" s="27" t="s">
        <v>28</v>
      </c>
      <c r="O89" s="98">
        <v>1.73</v>
      </c>
      <c r="P89" s="98">
        <v>1.41</v>
      </c>
      <c r="Q89" s="98">
        <v>1.71</v>
      </c>
      <c r="R89" s="102"/>
      <c r="S89" s="102"/>
      <c r="T89" s="102"/>
    </row>
    <row r="90" spans="13:20" x14ac:dyDescent="0.25">
      <c r="M90" s="166"/>
      <c r="N90" s="27" t="s">
        <v>29</v>
      </c>
      <c r="O90" s="98">
        <v>2.41</v>
      </c>
      <c r="P90" s="98">
        <v>2.41</v>
      </c>
      <c r="Q90" s="98">
        <v>2.41</v>
      </c>
      <c r="R90" s="102"/>
      <c r="S90" s="102"/>
      <c r="T90" s="102"/>
    </row>
    <row r="91" spans="13:20" x14ac:dyDescent="0.25">
      <c r="M91" s="166"/>
      <c r="N91" s="27" t="s">
        <v>30</v>
      </c>
      <c r="O91" s="98">
        <v>2.25</v>
      </c>
      <c r="P91" s="98">
        <v>2.25</v>
      </c>
      <c r="Q91" s="98">
        <v>2.25</v>
      </c>
      <c r="R91" s="102"/>
      <c r="S91" s="102"/>
      <c r="T91" s="102"/>
    </row>
    <row r="92" spans="13:20" x14ac:dyDescent="0.25">
      <c r="M92" s="166"/>
      <c r="N92" s="27" t="s">
        <v>31</v>
      </c>
      <c r="O92" s="98">
        <v>1.76</v>
      </c>
      <c r="P92" s="98">
        <v>1.75</v>
      </c>
      <c r="Q92" s="98">
        <v>1.76</v>
      </c>
      <c r="R92" s="102"/>
      <c r="S92" s="102"/>
      <c r="T92" s="102"/>
    </row>
    <row r="93" spans="13:20" x14ac:dyDescent="0.25">
      <c r="M93" s="166"/>
      <c r="N93" s="27" t="s">
        <v>32</v>
      </c>
      <c r="O93" s="98">
        <v>1.5</v>
      </c>
      <c r="P93" s="98" t="s">
        <v>63</v>
      </c>
      <c r="Q93" s="98" t="s">
        <v>63</v>
      </c>
      <c r="R93" s="102"/>
      <c r="S93" s="102"/>
      <c r="T93" s="102"/>
    </row>
    <row r="94" spans="13:20" x14ac:dyDescent="0.25">
      <c r="M94" s="166"/>
      <c r="N94" s="27" t="s">
        <v>33</v>
      </c>
      <c r="O94" s="98">
        <v>2.41</v>
      </c>
      <c r="P94" s="98">
        <v>2.41</v>
      </c>
      <c r="Q94" s="98">
        <v>2.36</v>
      </c>
      <c r="R94" s="102"/>
      <c r="S94" s="102"/>
      <c r="T94" s="102"/>
    </row>
    <row r="95" spans="13:20" x14ac:dyDescent="0.25">
      <c r="M95" s="166"/>
      <c r="N95" s="27" t="s">
        <v>34</v>
      </c>
      <c r="O95" s="98">
        <v>2.13</v>
      </c>
      <c r="P95" s="98">
        <v>2.13</v>
      </c>
      <c r="Q95" s="98">
        <v>2.12</v>
      </c>
      <c r="R95" s="102"/>
      <c r="S95" s="102"/>
      <c r="T95" s="102"/>
    </row>
    <row r="96" spans="13:20" x14ac:dyDescent="0.25">
      <c r="M96" s="166"/>
      <c r="N96" s="27" t="s">
        <v>35</v>
      </c>
      <c r="O96" s="98">
        <v>1.86</v>
      </c>
      <c r="P96" s="98">
        <v>1.86</v>
      </c>
      <c r="Q96" s="98">
        <v>1.86</v>
      </c>
      <c r="R96" s="102"/>
      <c r="S96" s="102"/>
      <c r="T96" s="102"/>
    </row>
    <row r="97" spans="13:20" x14ac:dyDescent="0.25">
      <c r="M97" s="166"/>
      <c r="N97" s="27" t="s">
        <v>36</v>
      </c>
      <c r="O97" s="98">
        <v>2.16</v>
      </c>
      <c r="P97" s="98">
        <v>2.16</v>
      </c>
      <c r="Q97" s="98">
        <v>2.15</v>
      </c>
      <c r="R97" s="102"/>
      <c r="S97" s="102"/>
      <c r="T97" s="102"/>
    </row>
    <row r="98" spans="13:20" x14ac:dyDescent="0.25">
      <c r="M98" s="166"/>
      <c r="N98" s="27" t="s">
        <v>37</v>
      </c>
      <c r="O98" s="98">
        <v>1.34</v>
      </c>
      <c r="P98" s="98" t="s">
        <v>63</v>
      </c>
      <c r="Q98" s="98" t="s">
        <v>63</v>
      </c>
      <c r="R98" s="102"/>
      <c r="S98" s="102"/>
      <c r="T98" s="102"/>
    </row>
    <row r="99" spans="13:20" x14ac:dyDescent="0.25">
      <c r="M99" s="166"/>
      <c r="N99" s="27" t="s">
        <v>38</v>
      </c>
      <c r="O99" s="98">
        <v>3.29</v>
      </c>
      <c r="P99" s="98">
        <v>3.29</v>
      </c>
      <c r="Q99" s="98">
        <v>3.29</v>
      </c>
      <c r="R99" s="102"/>
      <c r="S99" s="102"/>
      <c r="T99" s="102"/>
    </row>
    <row r="100" spans="13:20" x14ac:dyDescent="0.25">
      <c r="M100" s="166"/>
      <c r="N100" s="27" t="s">
        <v>39</v>
      </c>
      <c r="O100" s="98">
        <v>1.83</v>
      </c>
      <c r="P100" s="98">
        <v>1.83</v>
      </c>
      <c r="Q100" s="98">
        <v>1.52</v>
      </c>
      <c r="R100" s="102"/>
      <c r="S100" s="102"/>
      <c r="T100" s="102"/>
    </row>
    <row r="101" spans="13:20" x14ac:dyDescent="0.25">
      <c r="M101" s="166"/>
      <c r="N101" s="27" t="s">
        <v>40</v>
      </c>
      <c r="O101" s="98">
        <v>2.1</v>
      </c>
      <c r="P101" s="98">
        <v>1.89</v>
      </c>
      <c r="Q101" s="98">
        <v>2.02</v>
      </c>
      <c r="R101" s="102"/>
      <c r="S101" s="102"/>
      <c r="T101" s="102"/>
    </row>
    <row r="102" spans="13:20" x14ac:dyDescent="0.25">
      <c r="M102" s="166"/>
      <c r="N102" s="27" t="s">
        <v>41</v>
      </c>
      <c r="O102" s="98">
        <v>2.56</v>
      </c>
      <c r="P102" s="98" t="s">
        <v>63</v>
      </c>
      <c r="Q102" s="98" t="s">
        <v>63</v>
      </c>
      <c r="R102" s="102"/>
      <c r="S102" s="102"/>
      <c r="T102" s="102"/>
    </row>
    <row r="103" spans="13:20" x14ac:dyDescent="0.25">
      <c r="M103" s="166"/>
      <c r="N103" s="27" t="s">
        <v>42</v>
      </c>
      <c r="O103" s="98">
        <v>1.75</v>
      </c>
      <c r="P103" s="98">
        <v>1.31</v>
      </c>
      <c r="Q103" s="98">
        <v>1.74</v>
      </c>
      <c r="R103" s="102"/>
      <c r="S103" s="102"/>
      <c r="T103" s="102"/>
    </row>
    <row r="104" spans="13:20" x14ac:dyDescent="0.25">
      <c r="M104" s="166"/>
      <c r="N104" s="27" t="s">
        <v>43</v>
      </c>
      <c r="O104" s="98">
        <v>1.78</v>
      </c>
      <c r="P104" s="98">
        <v>1.78</v>
      </c>
      <c r="Q104" s="98">
        <v>1.78</v>
      </c>
      <c r="R104" s="102"/>
      <c r="S104" s="102"/>
      <c r="T104" s="102"/>
    </row>
    <row r="105" spans="13:20" x14ac:dyDescent="0.25">
      <c r="M105" s="166"/>
      <c r="N105" s="27" t="s">
        <v>44</v>
      </c>
      <c r="O105" s="98">
        <v>2.54</v>
      </c>
      <c r="P105" s="98">
        <v>2.54</v>
      </c>
      <c r="Q105" s="98">
        <v>2.54</v>
      </c>
      <c r="R105" s="102"/>
      <c r="S105" s="102"/>
      <c r="T105" s="102"/>
    </row>
    <row r="106" spans="13:20" x14ac:dyDescent="0.25">
      <c r="M106" s="166"/>
      <c r="N106" s="27" t="s">
        <v>45</v>
      </c>
      <c r="O106" s="98">
        <v>2.38</v>
      </c>
      <c r="P106" s="98" t="s">
        <v>63</v>
      </c>
      <c r="Q106" s="98" t="s">
        <v>63</v>
      </c>
      <c r="R106" s="102"/>
      <c r="S106" s="102"/>
      <c r="T106" s="102"/>
    </row>
    <row r="107" spans="13:20" x14ac:dyDescent="0.25">
      <c r="M107" s="166"/>
      <c r="N107" s="27" t="s">
        <v>46</v>
      </c>
      <c r="O107" s="98">
        <v>1.96</v>
      </c>
      <c r="P107" s="98">
        <v>1.96</v>
      </c>
      <c r="Q107" s="98">
        <v>1.95</v>
      </c>
      <c r="R107" s="102"/>
      <c r="S107" s="102"/>
      <c r="T107" s="102"/>
    </row>
    <row r="108" spans="13:20" x14ac:dyDescent="0.25">
      <c r="M108" s="166"/>
      <c r="N108" s="27" t="s">
        <v>48</v>
      </c>
      <c r="O108" s="98">
        <v>1.55</v>
      </c>
      <c r="P108" s="98">
        <v>1.33</v>
      </c>
      <c r="Q108" s="98">
        <v>1.04</v>
      </c>
      <c r="R108" s="102"/>
      <c r="S108" s="102"/>
      <c r="T108" s="102"/>
    </row>
    <row r="110" spans="13:20" ht="16.899999999999999" customHeight="1" x14ac:dyDescent="0.25">
      <c r="M110" s="145"/>
      <c r="N110" s="145"/>
      <c r="O110" s="145"/>
      <c r="P110" s="145"/>
      <c r="Q110" s="145"/>
    </row>
  </sheetData>
  <mergeCells count="7">
    <mergeCell ref="M78:M108"/>
    <mergeCell ref="M110:Q110"/>
    <mergeCell ref="M1:V1"/>
    <mergeCell ref="M30:V30"/>
    <mergeCell ref="M75:Q75"/>
    <mergeCell ref="M77:N77"/>
    <mergeCell ref="M3:N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2"/>
  <sheetViews>
    <sheetView workbookViewId="0">
      <selection activeCell="B16" sqref="B16:M16"/>
    </sheetView>
  </sheetViews>
  <sheetFormatPr defaultRowHeight="15" x14ac:dyDescent="0.25"/>
  <cols>
    <col min="4" max="4" width="14.42578125" customWidth="1"/>
    <col min="5" max="8" width="15" customWidth="1"/>
    <col min="9" max="10" width="14.42578125" customWidth="1"/>
    <col min="11" max="12" width="15" customWidth="1"/>
    <col min="13" max="13" width="14.42578125" customWidth="1"/>
    <col min="14" max="14" width="11.42578125" customWidth="1"/>
    <col min="15" max="15" width="11.85546875" bestFit="1" customWidth="1"/>
  </cols>
  <sheetData>
    <row r="1" spans="2:23" ht="16.7" customHeight="1" x14ac:dyDescent="0.25"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3" spans="2:23" x14ac:dyDescent="0.25">
      <c r="B3" s="143"/>
      <c r="C3" s="144"/>
      <c r="D3" s="149" t="s">
        <v>131</v>
      </c>
      <c r="E3" s="150"/>
      <c r="F3" s="150"/>
      <c r="G3" s="150"/>
      <c r="H3" s="150"/>
      <c r="I3" s="150"/>
      <c r="J3" s="150"/>
      <c r="K3" s="150"/>
      <c r="L3" s="150"/>
      <c r="M3" s="150"/>
    </row>
    <row r="4" spans="2:23" x14ac:dyDescent="0.25">
      <c r="B4" s="144"/>
      <c r="C4" s="144"/>
      <c r="D4" s="149" t="s">
        <v>132</v>
      </c>
      <c r="E4" s="150"/>
      <c r="F4" s="150"/>
      <c r="G4" s="150"/>
      <c r="H4" s="150"/>
      <c r="I4" s="150"/>
      <c r="J4" s="150"/>
      <c r="K4" s="150"/>
      <c r="L4" s="150"/>
      <c r="M4" s="150"/>
    </row>
    <row r="5" spans="2:23" x14ac:dyDescent="0.25">
      <c r="B5" s="144"/>
      <c r="C5" s="144"/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4" t="s">
        <v>138</v>
      </c>
      <c r="J5" s="4" t="s">
        <v>139</v>
      </c>
      <c r="K5" s="4" t="s">
        <v>140</v>
      </c>
      <c r="L5" s="4" t="s">
        <v>141</v>
      </c>
      <c r="M5" s="4" t="s">
        <v>142</v>
      </c>
    </row>
    <row r="6" spans="2:23" x14ac:dyDescent="0.25">
      <c r="B6" s="140" t="s">
        <v>1</v>
      </c>
      <c r="C6" s="3" t="s">
        <v>134</v>
      </c>
      <c r="D6" s="7" t="s">
        <v>63</v>
      </c>
      <c r="E6" s="34">
        <v>1647616000000</v>
      </c>
      <c r="F6" s="34">
        <v>1333396100000</v>
      </c>
      <c r="G6" s="7">
        <v>787925584739</v>
      </c>
      <c r="H6" s="7">
        <v>236586689919</v>
      </c>
      <c r="I6" s="7">
        <v>14580619349</v>
      </c>
      <c r="J6" s="7">
        <v>-26414443.280000001</v>
      </c>
      <c r="K6" s="7">
        <v>22688833794</v>
      </c>
      <c r="L6" s="7">
        <v>65783604057</v>
      </c>
      <c r="M6" s="7">
        <v>89934963286</v>
      </c>
    </row>
    <row r="7" spans="2:23" x14ac:dyDescent="0.25">
      <c r="B7" s="140"/>
      <c r="C7" s="3" t="s">
        <v>135</v>
      </c>
      <c r="D7" s="7" t="s">
        <v>63</v>
      </c>
      <c r="E7" s="7">
        <v>122394494534</v>
      </c>
      <c r="F7" s="7">
        <v>3207494527.5999999</v>
      </c>
      <c r="G7" s="7">
        <v>87529215978</v>
      </c>
      <c r="H7" s="7">
        <v>474337290779</v>
      </c>
      <c r="I7" s="7">
        <v>66411749748</v>
      </c>
      <c r="J7" s="7">
        <v>4155729316.4000001</v>
      </c>
      <c r="K7" s="7">
        <v>90840652419</v>
      </c>
      <c r="L7" s="7">
        <v>22686857740</v>
      </c>
      <c r="M7" s="7">
        <v>25476165424</v>
      </c>
    </row>
    <row r="8" spans="2:23" x14ac:dyDescent="0.25">
      <c r="B8" s="140"/>
      <c r="C8" s="3" t="s">
        <v>136</v>
      </c>
      <c r="D8" s="7" t="s">
        <v>63</v>
      </c>
      <c r="E8" s="7">
        <v>136804113643</v>
      </c>
      <c r="F8" s="7">
        <v>5613744012.5</v>
      </c>
      <c r="G8" s="7">
        <v>579999088.15999997</v>
      </c>
      <c r="H8" s="7">
        <v>169195991829</v>
      </c>
      <c r="I8" s="7">
        <v>177727512.59999999</v>
      </c>
      <c r="J8" s="7" t="s">
        <v>63</v>
      </c>
      <c r="K8" s="7">
        <v>35082763133</v>
      </c>
      <c r="L8" s="7" t="s">
        <v>63</v>
      </c>
      <c r="M8" s="7">
        <v>21418453728</v>
      </c>
    </row>
    <row r="9" spans="2:23" x14ac:dyDescent="0.25">
      <c r="B9" s="140"/>
      <c r="C9" s="3" t="s">
        <v>137</v>
      </c>
      <c r="D9" s="7" t="s">
        <v>63</v>
      </c>
      <c r="E9" s="7">
        <v>23907211203</v>
      </c>
      <c r="F9" s="7">
        <v>24095543008</v>
      </c>
      <c r="G9" s="7">
        <v>4564061634.6000004</v>
      </c>
      <c r="H9" s="7">
        <v>89684717172</v>
      </c>
      <c r="I9" s="7">
        <v>7542230811.6000004</v>
      </c>
      <c r="J9" s="7">
        <v>24434085514</v>
      </c>
      <c r="K9" s="7">
        <v>15081843721</v>
      </c>
      <c r="L9" s="7">
        <v>139251999011</v>
      </c>
      <c r="M9" s="7">
        <v>2179286055.5</v>
      </c>
    </row>
    <row r="10" spans="2:23" x14ac:dyDescent="0.25">
      <c r="B10" s="140"/>
      <c r="C10" s="3" t="s">
        <v>138</v>
      </c>
      <c r="D10" s="7" t="s">
        <v>63</v>
      </c>
      <c r="E10" s="7">
        <v>20577406086</v>
      </c>
      <c r="F10" s="7">
        <v>26597373405</v>
      </c>
      <c r="G10" s="7" t="s">
        <v>63</v>
      </c>
      <c r="H10" s="7">
        <v>110208671895</v>
      </c>
      <c r="I10" s="7">
        <v>112137593.41</v>
      </c>
      <c r="J10" s="7">
        <v>9987132226.7999992</v>
      </c>
      <c r="K10" s="7">
        <v>154021927292</v>
      </c>
      <c r="L10" s="7">
        <v>15835208459</v>
      </c>
      <c r="M10" s="7">
        <v>3023949893.5999999</v>
      </c>
    </row>
    <row r="11" spans="2:23" x14ac:dyDescent="0.25">
      <c r="B11" s="140"/>
      <c r="C11" s="3" t="s">
        <v>139</v>
      </c>
      <c r="D11" s="7" t="s">
        <v>63</v>
      </c>
      <c r="E11" s="7">
        <v>3091567459</v>
      </c>
      <c r="F11" s="7">
        <v>153600846642</v>
      </c>
      <c r="G11" s="7" t="s">
        <v>63</v>
      </c>
      <c r="H11" s="7">
        <v>29474326874</v>
      </c>
      <c r="I11" s="7">
        <v>5434424.2999999998</v>
      </c>
      <c r="J11" s="7">
        <v>53793219.329999998</v>
      </c>
      <c r="K11" s="7" t="s">
        <v>63</v>
      </c>
      <c r="L11" s="7">
        <v>11577468906</v>
      </c>
      <c r="M11" s="7">
        <v>191911303.84</v>
      </c>
    </row>
    <row r="12" spans="2:23" x14ac:dyDescent="0.25">
      <c r="B12" s="140"/>
      <c r="C12" s="3" t="s">
        <v>140</v>
      </c>
      <c r="D12" s="7" t="s">
        <v>63</v>
      </c>
      <c r="E12" s="7">
        <v>272622095.33999997</v>
      </c>
      <c r="F12" s="7">
        <v>296843424244</v>
      </c>
      <c r="G12" s="7" t="s">
        <v>63</v>
      </c>
      <c r="H12" s="7">
        <v>41136626966</v>
      </c>
      <c r="I12" s="7">
        <v>320834330.66000003</v>
      </c>
      <c r="J12" s="7" t="s">
        <v>63</v>
      </c>
      <c r="K12" s="7" t="s">
        <v>63</v>
      </c>
      <c r="L12" s="7" t="s">
        <v>63</v>
      </c>
      <c r="M12" s="7" t="s">
        <v>63</v>
      </c>
    </row>
    <row r="13" spans="2:23" x14ac:dyDescent="0.25">
      <c r="B13" s="140"/>
      <c r="C13" s="3" t="s">
        <v>141</v>
      </c>
      <c r="D13" s="7" t="s">
        <v>63</v>
      </c>
      <c r="E13" s="7" t="s">
        <v>63</v>
      </c>
      <c r="F13" s="7">
        <v>100925843859</v>
      </c>
      <c r="G13" s="7" t="s">
        <v>63</v>
      </c>
      <c r="H13" s="7">
        <v>17893350379</v>
      </c>
      <c r="I13" s="7" t="s">
        <v>63</v>
      </c>
      <c r="J13" s="7">
        <v>52881079.329999998</v>
      </c>
      <c r="K13" s="7" t="s">
        <v>63</v>
      </c>
      <c r="L13" s="7" t="s">
        <v>63</v>
      </c>
      <c r="M13" s="7" t="s">
        <v>63</v>
      </c>
      <c r="O13" s="67"/>
    </row>
    <row r="14" spans="2:23" x14ac:dyDescent="0.25">
      <c r="B14" s="140"/>
      <c r="C14" s="3" t="s">
        <v>142</v>
      </c>
      <c r="D14" s="7">
        <v>7904371699.8999996</v>
      </c>
      <c r="E14" s="7">
        <v>107462427543</v>
      </c>
      <c r="F14" s="7">
        <v>48456886709</v>
      </c>
      <c r="G14" s="7">
        <v>39775538572</v>
      </c>
      <c r="H14" s="7">
        <v>149240121760</v>
      </c>
      <c r="I14" s="7">
        <v>7544203959.8999996</v>
      </c>
      <c r="J14" s="7">
        <v>4240643680</v>
      </c>
      <c r="K14" s="7">
        <v>4495754446.8000002</v>
      </c>
      <c r="L14" s="7">
        <v>31522406553</v>
      </c>
      <c r="M14" s="7">
        <v>4970854779</v>
      </c>
    </row>
    <row r="15" spans="2:23" x14ac:dyDescent="0.25"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2:23" ht="16.7" customHeigh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</row>
    <row r="19" spans="3:14" x14ac:dyDescent="0.25">
      <c r="C19" s="35" t="s">
        <v>275</v>
      </c>
    </row>
    <row r="21" spans="3:14" ht="75" x14ac:dyDescent="0.25">
      <c r="D21" s="37"/>
      <c r="E21" s="51" t="s">
        <v>214</v>
      </c>
      <c r="F21" s="51" t="s">
        <v>215</v>
      </c>
      <c r="G21" s="51" t="s">
        <v>216</v>
      </c>
      <c r="H21" s="51" t="s">
        <v>217</v>
      </c>
      <c r="I21" s="51" t="s">
        <v>218</v>
      </c>
      <c r="J21" s="51" t="s">
        <v>219</v>
      </c>
      <c r="K21" s="51" t="s">
        <v>220</v>
      </c>
      <c r="L21" s="51" t="s">
        <v>221</v>
      </c>
      <c r="M21" s="51" t="s">
        <v>222</v>
      </c>
      <c r="N21" s="52" t="s">
        <v>223</v>
      </c>
    </row>
    <row r="22" spans="3:14" x14ac:dyDescent="0.25">
      <c r="D22" s="37"/>
      <c r="E22" s="66">
        <v>1</v>
      </c>
      <c r="F22" s="66">
        <v>2</v>
      </c>
      <c r="G22" s="66">
        <v>3</v>
      </c>
      <c r="H22" s="66">
        <v>4</v>
      </c>
      <c r="I22" s="66">
        <v>5</v>
      </c>
      <c r="J22" s="66">
        <v>6</v>
      </c>
      <c r="K22" s="66">
        <v>7</v>
      </c>
      <c r="L22" s="66">
        <v>8</v>
      </c>
      <c r="M22" s="66">
        <v>9</v>
      </c>
      <c r="N22" s="66">
        <v>0</v>
      </c>
    </row>
    <row r="23" spans="3:14" x14ac:dyDescent="0.25">
      <c r="D23" s="170">
        <v>1</v>
      </c>
      <c r="E23" s="53">
        <v>0.22894502464674532</v>
      </c>
      <c r="F23" s="53">
        <v>0.18528249481576659</v>
      </c>
      <c r="G23" s="53">
        <v>0.10948645947713033</v>
      </c>
      <c r="H23" s="54">
        <v>3.2874981521542244E-2</v>
      </c>
      <c r="I23" s="53">
        <v>2.0260547701780127E-3</v>
      </c>
      <c r="J23" s="53">
        <v>-3.6704276771830671E-6</v>
      </c>
      <c r="K23" s="53">
        <v>3.1527343823883952E-3</v>
      </c>
      <c r="L23" s="53">
        <v>0</v>
      </c>
      <c r="M23" s="53">
        <v>0</v>
      </c>
      <c r="N23" s="55"/>
    </row>
    <row r="24" spans="3:14" ht="45" x14ac:dyDescent="0.25">
      <c r="D24" s="171"/>
      <c r="E24" s="56" t="s">
        <v>224</v>
      </c>
      <c r="F24" s="56" t="s">
        <v>215</v>
      </c>
      <c r="G24" s="57" t="s">
        <v>225</v>
      </c>
      <c r="H24" s="58" t="s">
        <v>226</v>
      </c>
      <c r="I24" s="57" t="s">
        <v>227</v>
      </c>
      <c r="J24" s="57" t="s">
        <v>227</v>
      </c>
      <c r="K24" s="57" t="s">
        <v>228</v>
      </c>
      <c r="L24" s="57" t="s">
        <v>229</v>
      </c>
      <c r="M24" s="57" t="s">
        <v>230</v>
      </c>
      <c r="N24" s="55"/>
    </row>
    <row r="25" spans="3:14" x14ac:dyDescent="0.25">
      <c r="D25" s="170">
        <v>2</v>
      </c>
      <c r="E25" s="53">
        <v>1.7007367352412556E-2</v>
      </c>
      <c r="F25" s="53">
        <v>4.4569845988123608E-4</v>
      </c>
      <c r="G25" s="53">
        <v>1.2162651072454688E-2</v>
      </c>
      <c r="H25" s="54">
        <v>6.5911694671736951E-2</v>
      </c>
      <c r="I25" s="53">
        <v>9.2282665881427105E-3</v>
      </c>
      <c r="J25" s="53">
        <v>5.7746073767698299E-4</v>
      </c>
      <c r="K25" s="53">
        <v>1.2622792815191391E-2</v>
      </c>
      <c r="L25" s="53">
        <v>0</v>
      </c>
      <c r="M25" s="53">
        <v>0</v>
      </c>
      <c r="N25" s="55"/>
    </row>
    <row r="26" spans="3:14" ht="45" x14ac:dyDescent="0.25">
      <c r="D26" s="171"/>
      <c r="E26" s="59" t="s">
        <v>231</v>
      </c>
      <c r="F26" s="59" t="s">
        <v>232</v>
      </c>
      <c r="G26" s="59" t="s">
        <v>233</v>
      </c>
      <c r="H26" s="60" t="s">
        <v>234</v>
      </c>
      <c r="I26" s="59" t="s">
        <v>235</v>
      </c>
      <c r="J26" s="59" t="s">
        <v>235</v>
      </c>
      <c r="K26" s="59" t="s">
        <v>236</v>
      </c>
      <c r="L26" s="59" t="s">
        <v>237</v>
      </c>
      <c r="M26" s="59" t="s">
        <v>238</v>
      </c>
      <c r="N26" s="55"/>
    </row>
    <row r="27" spans="3:14" x14ac:dyDescent="0.25">
      <c r="D27" s="170">
        <v>3</v>
      </c>
      <c r="E27" s="53">
        <v>1.9009660727847252E-2</v>
      </c>
      <c r="F27" s="53">
        <v>7.8005965061175137E-4</v>
      </c>
      <c r="G27" s="53">
        <v>8.0593964572983626E-5</v>
      </c>
      <c r="H27" s="54">
        <v>2.3510684843689865E-2</v>
      </c>
      <c r="I27" s="53">
        <v>2.4696185126031633E-5</v>
      </c>
      <c r="J27" s="53">
        <v>0</v>
      </c>
      <c r="K27" s="53">
        <v>4.8749369210790696E-3</v>
      </c>
      <c r="L27" s="55"/>
      <c r="M27" s="53">
        <v>0</v>
      </c>
      <c r="N27" s="55"/>
    </row>
    <row r="28" spans="3:14" ht="60" x14ac:dyDescent="0.25">
      <c r="D28" s="171"/>
      <c r="E28" s="59" t="s">
        <v>239</v>
      </c>
      <c r="F28" s="59" t="s">
        <v>240</v>
      </c>
      <c r="G28" s="59" t="s">
        <v>241</v>
      </c>
      <c r="H28" s="60" t="s">
        <v>242</v>
      </c>
      <c r="I28" s="59" t="s">
        <v>243</v>
      </c>
      <c r="J28" s="59" t="s">
        <v>243</v>
      </c>
      <c r="K28" s="59" t="s">
        <v>244</v>
      </c>
      <c r="L28" s="61"/>
      <c r="M28" s="59" t="s">
        <v>245</v>
      </c>
      <c r="N28" s="55"/>
    </row>
    <row r="29" spans="3:14" x14ac:dyDescent="0.25">
      <c r="D29" s="170">
        <v>4</v>
      </c>
      <c r="E29" s="53">
        <v>3.32203441706428E-3</v>
      </c>
      <c r="F29" s="53">
        <v>3.3482041251379395E-3</v>
      </c>
      <c r="G29" s="53">
        <v>6.3420068961624661E-4</v>
      </c>
      <c r="H29" s="54">
        <v>1.2462169451728997E-2</v>
      </c>
      <c r="I29" s="53">
        <v>1.0480331697757268E-3</v>
      </c>
      <c r="J29" s="53">
        <v>3.3952464107069925E-3</v>
      </c>
      <c r="K29" s="53">
        <v>2.0957025680878954E-3</v>
      </c>
      <c r="L29" s="53">
        <v>0</v>
      </c>
      <c r="M29" s="53">
        <v>0</v>
      </c>
      <c r="N29" s="55"/>
    </row>
    <row r="30" spans="3:14" ht="60" x14ac:dyDescent="0.25">
      <c r="D30" s="171"/>
      <c r="E30" s="59" t="s">
        <v>246</v>
      </c>
      <c r="F30" s="59" t="s">
        <v>247</v>
      </c>
      <c r="G30" s="59" t="s">
        <v>248</v>
      </c>
      <c r="H30" s="60" t="s">
        <v>249</v>
      </c>
      <c r="I30" s="59" t="s">
        <v>250</v>
      </c>
      <c r="J30" s="59" t="s">
        <v>250</v>
      </c>
      <c r="K30" s="59" t="s">
        <v>251</v>
      </c>
      <c r="L30" s="59" t="s">
        <v>252</v>
      </c>
      <c r="M30" s="59" t="s">
        <v>253</v>
      </c>
      <c r="N30" s="55"/>
    </row>
    <row r="31" spans="3:14" x14ac:dyDescent="0.25">
      <c r="D31" s="170">
        <v>5</v>
      </c>
      <c r="E31" s="53">
        <v>2.8593402488961972E-3</v>
      </c>
      <c r="F31" s="53">
        <v>3.6958467930309083E-3</v>
      </c>
      <c r="G31" s="55"/>
      <c r="H31" s="54">
        <v>1.531408234885182E-2</v>
      </c>
      <c r="I31" s="53">
        <v>1.5582116274107046E-5</v>
      </c>
      <c r="J31" s="53">
        <v>1.3877652522280861E-3</v>
      </c>
      <c r="K31" s="53">
        <v>2.1402167701701218E-2</v>
      </c>
      <c r="L31" s="53">
        <v>0</v>
      </c>
      <c r="M31" s="53">
        <v>0</v>
      </c>
      <c r="N31" s="55"/>
    </row>
    <row r="32" spans="3:14" ht="45" x14ac:dyDescent="0.25">
      <c r="D32" s="171"/>
      <c r="E32" s="59" t="s">
        <v>254</v>
      </c>
      <c r="F32" s="59" t="s">
        <v>255</v>
      </c>
      <c r="G32" s="61"/>
      <c r="H32" s="60" t="s">
        <v>256</v>
      </c>
      <c r="I32" s="59" t="s">
        <v>257</v>
      </c>
      <c r="J32" s="59" t="s">
        <v>257</v>
      </c>
      <c r="K32" s="59" t="s">
        <v>258</v>
      </c>
      <c r="L32" s="59" t="s">
        <v>259</v>
      </c>
      <c r="M32" s="59" t="s">
        <v>260</v>
      </c>
      <c r="N32" s="55"/>
    </row>
    <row r="33" spans="4:14" x14ac:dyDescent="0.25">
      <c r="D33" s="170">
        <v>6</v>
      </c>
      <c r="E33" s="53">
        <v>4.2958977583237282E-4</v>
      </c>
      <c r="F33" s="53">
        <v>2.1343656301112419E-2</v>
      </c>
      <c r="G33" s="55"/>
      <c r="H33" s="54">
        <v>4.095614811105353E-3</v>
      </c>
      <c r="I33" s="53">
        <v>7.5514222082352411E-7</v>
      </c>
      <c r="J33" s="53">
        <v>7.4748545324484743E-6</v>
      </c>
      <c r="K33" s="55"/>
      <c r="L33" s="53">
        <v>0</v>
      </c>
      <c r="M33" s="55"/>
      <c r="N33" s="55"/>
    </row>
    <row r="34" spans="4:14" ht="30" x14ac:dyDescent="0.25">
      <c r="D34" s="171"/>
      <c r="E34" s="59" t="s">
        <v>261</v>
      </c>
      <c r="F34" s="59" t="s">
        <v>262</v>
      </c>
      <c r="G34" s="61"/>
      <c r="H34" s="60" t="s">
        <v>263</v>
      </c>
      <c r="I34" s="59" t="s">
        <v>264</v>
      </c>
      <c r="J34" s="59" t="s">
        <v>264</v>
      </c>
      <c r="K34" s="61"/>
      <c r="L34" s="59" t="s">
        <v>265</v>
      </c>
      <c r="M34" s="55"/>
      <c r="N34" s="55"/>
    </row>
    <row r="35" spans="4:14" x14ac:dyDescent="0.25">
      <c r="D35" s="170">
        <v>7</v>
      </c>
      <c r="E35" s="53">
        <v>3.7882293165921939E-5</v>
      </c>
      <c r="F35" s="53">
        <v>4.1247975911721455E-2</v>
      </c>
      <c r="G35" s="55"/>
      <c r="H35" s="54">
        <v>5.7161535664953713E-3</v>
      </c>
      <c r="I35" s="53">
        <v>4.458164022470997E-5</v>
      </c>
      <c r="J35" s="53">
        <v>0</v>
      </c>
      <c r="K35" s="55"/>
      <c r="L35" s="55"/>
      <c r="M35" s="55"/>
      <c r="N35" s="55"/>
    </row>
    <row r="36" spans="4:14" ht="45" x14ac:dyDescent="0.25">
      <c r="D36" s="171"/>
      <c r="E36" s="59" t="s">
        <v>266</v>
      </c>
      <c r="F36" s="59" t="s">
        <v>267</v>
      </c>
      <c r="G36" s="61"/>
      <c r="H36" s="60" t="s">
        <v>268</v>
      </c>
      <c r="I36" s="59" t="s">
        <v>269</v>
      </c>
      <c r="J36" s="59" t="s">
        <v>269</v>
      </c>
      <c r="K36" s="55"/>
      <c r="L36" s="55"/>
      <c r="M36" s="55"/>
      <c r="N36" s="55"/>
    </row>
    <row r="37" spans="4:14" x14ac:dyDescent="0.25">
      <c r="D37" s="170">
        <v>8</v>
      </c>
      <c r="E37" s="55"/>
      <c r="F37" s="53">
        <v>1.4024183917728599E-2</v>
      </c>
      <c r="G37" s="55"/>
      <c r="H37" s="54">
        <v>2.4863764029561526E-3</v>
      </c>
      <c r="I37" s="53">
        <v>0</v>
      </c>
      <c r="J37" s="53">
        <v>7.3481078179341205E-6</v>
      </c>
      <c r="K37" s="55"/>
      <c r="L37" s="55"/>
      <c r="M37" s="55"/>
      <c r="N37" s="55"/>
    </row>
    <row r="38" spans="4:14" ht="30" x14ac:dyDescent="0.25">
      <c r="D38" s="171"/>
      <c r="E38" s="61"/>
      <c r="F38" s="59" t="s">
        <v>270</v>
      </c>
      <c r="G38" s="61"/>
      <c r="H38" s="60" t="s">
        <v>271</v>
      </c>
      <c r="I38" s="59" t="s">
        <v>272</v>
      </c>
      <c r="J38" s="59" t="s">
        <v>272</v>
      </c>
      <c r="K38" s="55"/>
      <c r="L38" s="55"/>
      <c r="M38" s="55"/>
      <c r="N38" s="55"/>
    </row>
    <row r="39" spans="4:14" x14ac:dyDescent="0.25">
      <c r="D39" s="170">
        <v>9</v>
      </c>
      <c r="E39" s="53">
        <v>1.4932477059236629E-2</v>
      </c>
      <c r="F39" s="53">
        <v>6.7333426732300184E-3</v>
      </c>
      <c r="G39" s="53">
        <v>5.5270230798342024E-3</v>
      </c>
      <c r="H39" s="54">
        <v>2.0737710337012064E-2</v>
      </c>
      <c r="I39" s="53">
        <v>1.0483073492484772E-3</v>
      </c>
      <c r="J39" s="53">
        <v>5.8926004107490138E-4</v>
      </c>
      <c r="K39" s="53">
        <v>6.2470904180849231E-4</v>
      </c>
      <c r="L39" s="53">
        <v>4.3802063983363303E-3</v>
      </c>
      <c r="M39" s="53">
        <v>6.9072676515252751E-4</v>
      </c>
      <c r="N39" s="53">
        <v>1.098354576339779E-3</v>
      </c>
    </row>
    <row r="40" spans="4:14" x14ac:dyDescent="0.25">
      <c r="D40" s="171"/>
      <c r="E40" s="56" t="s">
        <v>273</v>
      </c>
      <c r="F40" s="56" t="s">
        <v>273</v>
      </c>
      <c r="G40" s="56" t="s">
        <v>273</v>
      </c>
      <c r="H40" s="62" t="s">
        <v>273</v>
      </c>
      <c r="I40" s="56" t="s">
        <v>273</v>
      </c>
      <c r="J40" s="56" t="s">
        <v>273</v>
      </c>
      <c r="K40" s="56" t="s">
        <v>273</v>
      </c>
      <c r="L40" s="56" t="s">
        <v>273</v>
      </c>
      <c r="M40" s="56" t="s">
        <v>273</v>
      </c>
      <c r="N40" s="56" t="s">
        <v>273</v>
      </c>
    </row>
    <row r="41" spans="4:14" ht="16.5" thickBot="1" x14ac:dyDescent="0.3">
      <c r="D41" s="63" t="s">
        <v>274</v>
      </c>
      <c r="E41" s="64">
        <v>0.28654337652120054</v>
      </c>
      <c r="F41" s="64">
        <v>0.27690146264822091</v>
      </c>
      <c r="G41" s="64">
        <v>0.12789092828360846</v>
      </c>
      <c r="H41" s="65">
        <v>0.18310946795511882</v>
      </c>
      <c r="I41" s="64">
        <v>1.34362769611906E-2</v>
      </c>
      <c r="J41" s="65">
        <v>5.9608849763601625E-3</v>
      </c>
      <c r="K41" s="64">
        <v>4.4773043430256461E-2</v>
      </c>
      <c r="L41" s="65">
        <v>4.3802063983363303E-3</v>
      </c>
      <c r="M41" s="64">
        <v>6.9072676515252751E-4</v>
      </c>
      <c r="N41" s="64">
        <v>1.098354576339779E-3</v>
      </c>
    </row>
    <row r="42" spans="4:14" ht="15.75" thickTop="1" x14ac:dyDescent="0.25"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</sheetData>
  <mergeCells count="15">
    <mergeCell ref="D31:D32"/>
    <mergeCell ref="D33:D34"/>
    <mergeCell ref="D35:D36"/>
    <mergeCell ref="D37:D38"/>
    <mergeCell ref="D39:D40"/>
    <mergeCell ref="B16:M16"/>
    <mergeCell ref="D23:D24"/>
    <mergeCell ref="D25:D26"/>
    <mergeCell ref="D27:D28"/>
    <mergeCell ref="D29:D30"/>
    <mergeCell ref="B1:M1"/>
    <mergeCell ref="B3:C5"/>
    <mergeCell ref="B6:B14"/>
    <mergeCell ref="D3:M3"/>
    <mergeCell ref="D4:M4"/>
  </mergeCells>
  <conditionalFormatting sqref="E23:N23 N24 E25:N39 E21:M21">
    <cfRule type="colorScale" priority="2">
      <colorScale>
        <cfvo type="min"/>
        <cfvo type="max"/>
        <color rgb="FFFFEF9C"/>
        <color rgb="FF63BE7B"/>
      </colorScale>
    </cfRule>
  </conditionalFormatting>
  <conditionalFormatting sqref="E41:N41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Life (Fig.1-9)</vt:lpstr>
      <vt:lpstr>NonLife (Fig.10-15)</vt:lpstr>
      <vt:lpstr>NonLife (Fig.16-22)</vt:lpstr>
      <vt:lpstr>SCRMCR (Fig.23-26, 35)</vt:lpstr>
      <vt:lpstr>BSCR Composition (Fig.27-28)</vt:lpstr>
      <vt:lpstr>OwnFunds (Fig.29-30)</vt:lpstr>
      <vt:lpstr>LACDT EPIFP (Fig.31-34)</vt:lpstr>
      <vt:lpstr>LTG TRANS (Fig. 36-38)</vt:lpstr>
      <vt:lpstr>Inv - CIC (Fig.39)</vt:lpstr>
      <vt:lpstr>Inv - CQS (Fig.40)</vt:lpstr>
      <vt:lpstr>Inv - NACE (Fig.41)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Looney</dc:creator>
  <cp:lastModifiedBy>Brian Looney</cp:lastModifiedBy>
  <dcterms:created xsi:type="dcterms:W3CDTF">2018-09-25T07:46:58Z</dcterms:created>
  <dcterms:modified xsi:type="dcterms:W3CDTF">2021-01-27T16:05:58Z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1</vt:i4>
  </property>
  <property fmtid="{D5CDD505-2E9C-101B-9397-08002B2CF9AE}" pid="3" name="lqmsess">
    <vt:lpwstr>c2f06a87-9620-470f-bcd9-f130fdd9c143</vt:lpwstr>
  </property>
</Properties>
</file>