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fileSharing readOnlyRecommended="1"/>
  <workbookPr codeName="ThisWorkbook" defaultThemeVersion="124226"/>
  <mc:AlternateContent xmlns:mc="http://schemas.openxmlformats.org/markup-compatibility/2006">
    <mc:Choice Requires="x15">
      <x15ac:absPath xmlns:x15ac="http://schemas.microsoft.com/office/spreadsheetml/2010/11/ac" url="C:\Users\bekkerma\Documents\2024 stress test insurance\"/>
    </mc:Choice>
  </mc:AlternateContent>
  <xr:revisionPtr revIDLastSave="0" documentId="13_ncr:1_{62A4AA01-C7A2-4874-B731-78C17311D4E4}" xr6:coauthVersionLast="47" xr6:coauthVersionMax="47" xr10:uidLastSave="{00000000-0000-0000-0000-000000000000}"/>
  <bookViews>
    <workbookView xWindow="-120" yWindow="-120" windowWidth="29040" windowHeight="15990" tabRatio="889" xr2:uid="{00000000-000D-0000-FFFF-FFFF00000000}"/>
  </bookViews>
  <sheets>
    <sheet name="I.Information" sheetId="14" r:id="rId1"/>
    <sheet name="I.Index" sheetId="8" r:id="rId2"/>
    <sheet name="P.Participant" sheetId="37" r:id="rId3"/>
    <sheet name="P.Gen" sheetId="87" r:id="rId4"/>
    <sheet name="Indicators" sheetId="93" r:id="rId5"/>
    <sheet name="0.BS" sheetId="13" r:id="rId6"/>
    <sheet name="0.LTG" sheetId="9" r:id="rId7"/>
    <sheet name="0.OF" sheetId="18" r:id="rId8"/>
    <sheet name="0.SCR.SF" sheetId="22" r:id="rId9"/>
    <sheet name="0.SCR.FIM &amp; PIM" sheetId="26" r:id="rId10"/>
    <sheet name="0.Assets" sheetId="89" r:id="rId11"/>
    <sheet name="0.Liabilities.Char" sheetId="63" r:id="rId12"/>
    <sheet name="0.Misc" sheetId="79" r:id="rId13"/>
    <sheet name="FBS.BS" sheetId="39" r:id="rId14"/>
    <sheet name="FBS.LTG" sheetId="42" r:id="rId15"/>
    <sheet name="FBS.OF" sheetId="45" r:id="rId16"/>
    <sheet name="FBS.SCR.SF" sheetId="48" r:id="rId17"/>
    <sheet name="FBS.SCR.FIM &amp; PIM" sheetId="51" r:id="rId18"/>
    <sheet name="FBS.Assets" sheetId="86" r:id="rId19"/>
    <sheet name="FBS.Liabilities.Char" sheetId="82" r:id="rId20"/>
    <sheet name="FBS.Misc" sheetId="80" r:id="rId21"/>
    <sheet name="CBS.BS" sheetId="38" r:id="rId22"/>
    <sheet name="CBS.LTG" sheetId="41" r:id="rId23"/>
    <sheet name="CBS.OF" sheetId="44" r:id="rId24"/>
    <sheet name="CBS.SCR.SF" sheetId="49" r:id="rId25"/>
    <sheet name="CBS.SCR.FIM &amp; PIM" sheetId="56" r:id="rId26"/>
    <sheet name="CBS.Assets" sheetId="90" r:id="rId27"/>
    <sheet name="CBS.Liabilities.Char" sheetId="83" r:id="rId28"/>
    <sheet name="CBS.Misc" sheetId="81" r:id="rId29"/>
    <sheet name="Reactive management actions" sheetId="92" r:id="rId30"/>
    <sheet name="Status of the template" sheetId="91" r:id="rId31"/>
  </sheets>
  <definedNames>
    <definedName name="_xlnm._FilterDatabase" localSheetId="30" hidden="1">'Status of the template'!$A$1:$F$927</definedName>
    <definedName name="_Version">I.Information!$A$1</definedName>
    <definedName name="anscount" hidden="1">1</definedName>
    <definedName name="CIQWBGuid" hidden="1">"f34c698a-4d89-4b92-9571-829b52c0b2c0"</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"10/23/2015 09:47:57"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93" l="1"/>
  <c r="F15" i="93"/>
  <c r="E926" i="91"/>
  <c r="E925" i="91"/>
  <c r="E699" i="91"/>
  <c r="E700" i="91"/>
  <c r="E701" i="91"/>
  <c r="E702" i="91"/>
  <c r="E703" i="91"/>
  <c r="E698" i="91"/>
  <c r="E843" i="91"/>
  <c r="E844" i="91"/>
  <c r="E845" i="91"/>
  <c r="E846" i="91"/>
  <c r="E847" i="91"/>
  <c r="E842" i="91"/>
  <c r="E831" i="91"/>
  <c r="E832" i="91"/>
  <c r="E833" i="91"/>
  <c r="E834" i="91"/>
  <c r="E835" i="91"/>
  <c r="E830" i="91"/>
  <c r="E825" i="91"/>
  <c r="E826" i="91"/>
  <c r="E827" i="91"/>
  <c r="E828" i="91"/>
  <c r="E829" i="91"/>
  <c r="E824" i="91"/>
  <c r="E687" i="91"/>
  <c r="E688" i="91"/>
  <c r="E689" i="91"/>
  <c r="E690" i="91"/>
  <c r="E691" i="91"/>
  <c r="E686" i="91"/>
  <c r="E685" i="91"/>
  <c r="E684" i="91"/>
  <c r="E683" i="91"/>
  <c r="E682" i="91"/>
  <c r="E681" i="91"/>
  <c r="E680" i="91"/>
  <c r="C1" i="37"/>
  <c r="E712" i="91"/>
  <c r="E713" i="91"/>
  <c r="E714" i="91"/>
  <c r="E715" i="91"/>
  <c r="E716" i="91"/>
  <c r="E717" i="91"/>
  <c r="E718" i="91"/>
  <c r="E719" i="91"/>
  <c r="E720" i="91"/>
  <c r="E721" i="91"/>
  <c r="E722" i="91"/>
  <c r="E723" i="91"/>
  <c r="E724" i="91"/>
  <c r="E725" i="91"/>
  <c r="E726" i="91"/>
  <c r="E727" i="91"/>
  <c r="E728" i="91"/>
  <c r="E729" i="91"/>
  <c r="E730" i="91"/>
  <c r="E731" i="91"/>
  <c r="E732" i="91"/>
  <c r="E733" i="91"/>
  <c r="E734" i="91"/>
  <c r="E735" i="91"/>
  <c r="E736" i="91"/>
  <c r="E737" i="91"/>
  <c r="E738" i="91"/>
  <c r="E739" i="91"/>
  <c r="E740" i="91"/>
  <c r="E741" i="91"/>
  <c r="E742" i="91"/>
  <c r="E743" i="91"/>
  <c r="E744" i="91"/>
  <c r="E745" i="91"/>
  <c r="E746" i="91"/>
  <c r="E747" i="91"/>
  <c r="E748" i="91"/>
  <c r="E749" i="91"/>
  <c r="E750" i="91"/>
  <c r="E751" i="91"/>
  <c r="E752" i="91"/>
  <c r="E753" i="91"/>
  <c r="E754" i="91"/>
  <c r="E755" i="91"/>
  <c r="E756" i="91"/>
  <c r="E757" i="91"/>
  <c r="E758" i="91"/>
  <c r="E759" i="91"/>
  <c r="E760" i="91"/>
  <c r="E761" i="91"/>
  <c r="E762" i="91"/>
  <c r="E763" i="91"/>
  <c r="E764" i="91"/>
  <c r="E765" i="91"/>
  <c r="E766" i="91"/>
  <c r="E767" i="91"/>
  <c r="E768" i="91"/>
  <c r="E769" i="91"/>
  <c r="E770" i="91"/>
  <c r="E771" i="91"/>
  <c r="E772" i="91"/>
  <c r="E773" i="91"/>
  <c r="E774" i="91"/>
  <c r="E775" i="91"/>
  <c r="E776" i="91"/>
  <c r="E777" i="91"/>
  <c r="E778" i="91"/>
  <c r="E779" i="91"/>
  <c r="E780" i="91"/>
  <c r="E781" i="91"/>
  <c r="E782" i="91"/>
  <c r="E783" i="91"/>
  <c r="E784" i="91"/>
  <c r="E785" i="91"/>
  <c r="E786" i="91"/>
  <c r="E787" i="91"/>
  <c r="E788" i="91"/>
  <c r="E789" i="91"/>
  <c r="E790" i="91"/>
  <c r="E791" i="91"/>
  <c r="E792" i="91"/>
  <c r="E793" i="91"/>
  <c r="E794" i="91"/>
  <c r="E795" i="91"/>
  <c r="E796" i="91"/>
  <c r="E797" i="91"/>
  <c r="E798" i="91"/>
  <c r="E799" i="91"/>
  <c r="E800" i="91"/>
  <c r="E801" i="91"/>
  <c r="E802" i="91"/>
  <c r="E803" i="91"/>
  <c r="E804" i="91"/>
  <c r="E805" i="91"/>
  <c r="E806" i="91"/>
  <c r="E807" i="91"/>
  <c r="E808" i="91"/>
  <c r="E809" i="91"/>
  <c r="E810" i="91"/>
  <c r="E811" i="91"/>
  <c r="E812" i="91"/>
  <c r="E813" i="91"/>
  <c r="E814" i="91"/>
  <c r="E815" i="91"/>
  <c r="E816" i="91"/>
  <c r="E817" i="91"/>
  <c r="E818" i="91"/>
  <c r="E819" i="91"/>
  <c r="E820" i="91"/>
  <c r="E821" i="91"/>
  <c r="E822" i="91"/>
  <c r="E823" i="91"/>
  <c r="E836" i="91"/>
  <c r="E837" i="91"/>
  <c r="E838" i="91"/>
  <c r="E839" i="91"/>
  <c r="E840" i="91"/>
  <c r="E841" i="91"/>
  <c r="E848" i="91"/>
  <c r="E849" i="91"/>
  <c r="E850" i="91"/>
  <c r="E851" i="91"/>
  <c r="E852" i="91"/>
  <c r="E853" i="91"/>
  <c r="E854" i="91"/>
  <c r="E855" i="91"/>
  <c r="E693" i="91"/>
  <c r="E694" i="91"/>
  <c r="E695" i="91"/>
  <c r="E696" i="91"/>
  <c r="E697" i="91"/>
  <c r="E692" i="91"/>
  <c r="E679" i="91"/>
  <c r="E678" i="91"/>
  <c r="E677" i="91"/>
  <c r="E676" i="91"/>
  <c r="E675" i="91"/>
  <c r="E674" i="91"/>
  <c r="E673" i="91"/>
  <c r="E672" i="91"/>
  <c r="E671" i="91"/>
  <c r="E670" i="91"/>
  <c r="E661" i="91"/>
  <c r="E662" i="91"/>
  <c r="E663" i="91"/>
  <c r="E664" i="91"/>
  <c r="E665" i="91"/>
  <c r="E666" i="91"/>
  <c r="E667" i="91"/>
  <c r="E668" i="91"/>
  <c r="E669" i="91"/>
  <c r="E660" i="91"/>
  <c r="E651" i="91"/>
  <c r="E652" i="91"/>
  <c r="E653" i="91"/>
  <c r="E654" i="91"/>
  <c r="E655" i="91"/>
  <c r="E656" i="91"/>
  <c r="E657" i="91"/>
  <c r="E658" i="91"/>
  <c r="E659" i="91"/>
  <c r="E650" i="91"/>
  <c r="E641" i="91"/>
  <c r="E642" i="91"/>
  <c r="E643" i="91"/>
  <c r="E644" i="91"/>
  <c r="E645" i="91"/>
  <c r="E646" i="91"/>
  <c r="E647" i="91"/>
  <c r="E648" i="91"/>
  <c r="E649" i="91"/>
  <c r="E640" i="91"/>
  <c r="E605" i="91"/>
  <c r="E606" i="91"/>
  <c r="E607" i="91"/>
  <c r="E608" i="91"/>
  <c r="E609" i="91"/>
  <c r="E610" i="91"/>
  <c r="E611" i="91"/>
  <c r="E612" i="91"/>
  <c r="E613" i="91"/>
  <c r="E614" i="91"/>
  <c r="E615" i="91"/>
  <c r="E616" i="91"/>
  <c r="E617" i="91"/>
  <c r="E618" i="91"/>
  <c r="E619" i="91"/>
  <c r="E620" i="91"/>
  <c r="E621" i="91"/>
  <c r="E622" i="91"/>
  <c r="E623" i="91"/>
  <c r="E624" i="91"/>
  <c r="E625" i="91"/>
  <c r="E626" i="91"/>
  <c r="E627" i="91"/>
  <c r="E628" i="91"/>
  <c r="E629" i="91"/>
  <c r="E630" i="91"/>
  <c r="E631" i="91"/>
  <c r="E632" i="91"/>
  <c r="E633" i="91"/>
  <c r="E634" i="91"/>
  <c r="E635" i="91"/>
  <c r="E636" i="91"/>
  <c r="E637" i="91"/>
  <c r="E638" i="91"/>
  <c r="E639" i="91"/>
  <c r="E604" i="91"/>
  <c r="E569" i="91"/>
  <c r="E570" i="91"/>
  <c r="E571" i="91"/>
  <c r="E572" i="91"/>
  <c r="E573" i="91"/>
  <c r="E574" i="91"/>
  <c r="E575" i="91"/>
  <c r="E576" i="91"/>
  <c r="E577" i="91"/>
  <c r="E578" i="91"/>
  <c r="E579" i="91"/>
  <c r="E580" i="91"/>
  <c r="E581" i="91"/>
  <c r="E582" i="91"/>
  <c r="E583" i="91"/>
  <c r="E584" i="91"/>
  <c r="E585" i="91"/>
  <c r="E586" i="91"/>
  <c r="E587" i="91"/>
  <c r="E588" i="91"/>
  <c r="E589" i="91"/>
  <c r="E590" i="91"/>
  <c r="E591" i="91"/>
  <c r="E592" i="91"/>
  <c r="E593" i="91"/>
  <c r="E594" i="91"/>
  <c r="E595" i="91"/>
  <c r="E596" i="91"/>
  <c r="E597" i="91"/>
  <c r="E598" i="91"/>
  <c r="E599" i="91"/>
  <c r="E600" i="91"/>
  <c r="E601" i="91"/>
  <c r="E602" i="91"/>
  <c r="E603" i="91"/>
  <c r="E568" i="91"/>
  <c r="E60" i="91"/>
  <c r="E59" i="91"/>
  <c r="E58" i="91"/>
  <c r="E57" i="91"/>
  <c r="E56" i="91"/>
  <c r="E95" i="91"/>
  <c r="E94" i="91"/>
  <c r="E93" i="91"/>
  <c r="E92" i="91"/>
  <c r="E91" i="91"/>
  <c r="E25" i="91"/>
  <c r="E24" i="91"/>
  <c r="E23" i="91"/>
  <c r="E22" i="91"/>
  <c r="E21" i="91"/>
  <c r="A3" i="91"/>
  <c r="A4" i="91" s="1"/>
  <c r="A5" i="91" s="1"/>
  <c r="A6" i="91" s="1"/>
  <c r="A7" i="91" s="1"/>
  <c r="A8" i="91" s="1"/>
  <c r="A9" i="91" s="1"/>
  <c r="A10" i="91" s="1"/>
  <c r="A11" i="91" s="1"/>
  <c r="A12" i="91" s="1"/>
  <c r="A13" i="91" s="1"/>
  <c r="A14" i="91" s="1"/>
  <c r="A15" i="91" s="1"/>
  <c r="A16" i="91" s="1"/>
  <c r="A17" i="91" s="1"/>
  <c r="A18" i="91" s="1"/>
  <c r="A19" i="91" s="1"/>
  <c r="A20" i="91" s="1"/>
  <c r="A21" i="91" s="1"/>
  <c r="A22" i="91" s="1"/>
  <c r="A23" i="91" s="1"/>
  <c r="A24" i="91" s="1"/>
  <c r="A25" i="91" s="1"/>
  <c r="A26" i="91" s="1"/>
  <c r="A27" i="91" s="1"/>
  <c r="A28" i="91" s="1"/>
  <c r="A29" i="91" s="1"/>
  <c r="A30" i="91" s="1"/>
  <c r="A31" i="91" s="1"/>
  <c r="A32" i="91" s="1"/>
  <c r="A33" i="91" s="1"/>
  <c r="A34" i="91" s="1"/>
  <c r="A35" i="91" s="1"/>
  <c r="A36" i="91" s="1"/>
  <c r="A37" i="91" s="1"/>
  <c r="A38" i="91" s="1"/>
  <c r="A39" i="91" s="1"/>
  <c r="A40" i="91" s="1"/>
  <c r="A41" i="91" s="1"/>
  <c r="A42" i="91" s="1"/>
  <c r="A43" i="91" s="1"/>
  <c r="A44" i="91" s="1"/>
  <c r="A45" i="91" s="1"/>
  <c r="A46" i="91" s="1"/>
  <c r="A47" i="91" s="1"/>
  <c r="A48" i="91" s="1"/>
  <c r="A49" i="91" s="1"/>
  <c r="A50" i="91" s="1"/>
  <c r="A51" i="91" s="1"/>
  <c r="A52" i="91" s="1"/>
  <c r="A53" i="91" s="1"/>
  <c r="A54" i="91" s="1"/>
  <c r="A55" i="91" s="1"/>
  <c r="A56" i="91" s="1"/>
  <c r="A57" i="91" s="1"/>
  <c r="A58" i="91" s="1"/>
  <c r="A59" i="91" s="1"/>
  <c r="A60" i="91" s="1"/>
  <c r="A61" i="91" s="1"/>
  <c r="A62" i="91" s="1"/>
  <c r="A63" i="91" s="1"/>
  <c r="A64" i="91" s="1"/>
  <c r="A65" i="91" s="1"/>
  <c r="A66" i="91" s="1"/>
  <c r="A67" i="91" s="1"/>
  <c r="A68" i="91" s="1"/>
  <c r="A69" i="91" s="1"/>
  <c r="A70" i="91" s="1"/>
  <c r="A71" i="91" s="1"/>
  <c r="A72" i="91" s="1"/>
  <c r="A73" i="91" s="1"/>
  <c r="A74" i="91" s="1"/>
  <c r="A75" i="91" s="1"/>
  <c r="A76" i="91" s="1"/>
  <c r="A77" i="91" s="1"/>
  <c r="A78" i="91" s="1"/>
  <c r="A79" i="91" s="1"/>
  <c r="A80" i="91" s="1"/>
  <c r="A81" i="91" s="1"/>
  <c r="A82" i="91" s="1"/>
  <c r="A83" i="91" s="1"/>
  <c r="A84" i="91" s="1"/>
  <c r="A85" i="91" s="1"/>
  <c r="A86" i="91" s="1"/>
  <c r="A87" i="91" s="1"/>
  <c r="A88" i="91" s="1"/>
  <c r="A89" i="91" s="1"/>
  <c r="A90" i="91" s="1"/>
  <c r="A91" i="91" s="1"/>
  <c r="A92" i="91" s="1"/>
  <c r="A93" i="91" s="1"/>
  <c r="A94" i="91" s="1"/>
  <c r="A95" i="91" s="1"/>
  <c r="A96" i="91" s="1"/>
  <c r="A97" i="91" s="1"/>
  <c r="A98" i="91" s="1"/>
  <c r="A99" i="91" s="1"/>
  <c r="A100" i="91" s="1"/>
  <c r="A101" i="91" s="1"/>
  <c r="A102" i="91" s="1"/>
  <c r="A103" i="91" s="1"/>
  <c r="A104" i="91" s="1"/>
  <c r="A105" i="91" s="1"/>
  <c r="A106" i="91" s="1"/>
  <c r="A107" i="91" s="1"/>
  <c r="A108" i="91" s="1"/>
  <c r="A109" i="91" s="1"/>
  <c r="A110" i="91" s="1"/>
  <c r="A111" i="91" s="1"/>
  <c r="A112" i="91" s="1"/>
  <c r="A113" i="91" s="1"/>
  <c r="A114" i="91" s="1"/>
  <c r="A115" i="91" s="1"/>
  <c r="A116" i="91" s="1"/>
  <c r="A117" i="91" s="1"/>
  <c r="A118" i="91" s="1"/>
  <c r="A119" i="91" s="1"/>
  <c r="A120" i="91" s="1"/>
  <c r="A121" i="91" s="1"/>
  <c r="A122" i="91" s="1"/>
  <c r="A123" i="91" s="1"/>
  <c r="A124" i="91" s="1"/>
  <c r="A125" i="91" s="1"/>
  <c r="A126" i="91" s="1"/>
  <c r="A127" i="91" s="1"/>
  <c r="A128" i="91" s="1"/>
  <c r="A129" i="91" s="1"/>
  <c r="A130" i="91" s="1"/>
  <c r="A131" i="91" s="1"/>
  <c r="A132" i="91" s="1"/>
  <c r="A133" i="91" s="1"/>
  <c r="A134" i="91" s="1"/>
  <c r="A135" i="91" s="1"/>
  <c r="A136" i="91" s="1"/>
  <c r="A137" i="91" s="1"/>
  <c r="A138" i="91" s="1"/>
  <c r="A139" i="91" s="1"/>
  <c r="A140" i="91" s="1"/>
  <c r="A141" i="91" s="1"/>
  <c r="A142" i="91" s="1"/>
  <c r="A143" i="91" s="1"/>
  <c r="A144" i="91" s="1"/>
  <c r="A145" i="91" s="1"/>
  <c r="A146" i="91" s="1"/>
  <c r="A147" i="91" s="1"/>
  <c r="A148" i="91" s="1"/>
  <c r="A149" i="91" s="1"/>
  <c r="A150" i="91" s="1"/>
  <c r="A151" i="91" s="1"/>
  <c r="A152" i="91" s="1"/>
  <c r="A153" i="91" s="1"/>
  <c r="A154" i="91" s="1"/>
  <c r="A155" i="91" s="1"/>
  <c r="A156" i="91" s="1"/>
  <c r="A157" i="91" s="1"/>
  <c r="A158" i="91" s="1"/>
  <c r="A159" i="91" s="1"/>
  <c r="A160" i="91" s="1"/>
  <c r="A161" i="91" s="1"/>
  <c r="A162" i="91" s="1"/>
  <c r="A163" i="91" s="1"/>
  <c r="A164" i="91" s="1"/>
  <c r="A165" i="91" s="1"/>
  <c r="A166" i="91" s="1"/>
  <c r="A167" i="91" s="1"/>
  <c r="A168" i="91" s="1"/>
  <c r="A169" i="91" s="1"/>
  <c r="A170" i="91" s="1"/>
  <c r="A171" i="91" s="1"/>
  <c r="A172" i="91" s="1"/>
  <c r="A173" i="91" s="1"/>
  <c r="A174" i="91" s="1"/>
  <c r="A175" i="91" s="1"/>
  <c r="A176" i="91" s="1"/>
  <c r="A177" i="91" s="1"/>
  <c r="A178" i="91" s="1"/>
  <c r="A179" i="91" s="1"/>
  <c r="A180" i="91" s="1"/>
  <c r="A181" i="91" s="1"/>
  <c r="A182" i="91" s="1"/>
  <c r="A183" i="91" s="1"/>
  <c r="A184" i="91" s="1"/>
  <c r="A185" i="91" s="1"/>
  <c r="A186" i="91" s="1"/>
  <c r="A187" i="91" s="1"/>
  <c r="A188" i="91" s="1"/>
  <c r="A189" i="91" s="1"/>
  <c r="A190" i="91" s="1"/>
  <c r="A191" i="91" s="1"/>
  <c r="A192" i="91" s="1"/>
  <c r="A193" i="91" s="1"/>
  <c r="A194" i="91" s="1"/>
  <c r="A195" i="91" s="1"/>
  <c r="A196" i="91" s="1"/>
  <c r="A197" i="91" s="1"/>
  <c r="A198" i="91" s="1"/>
  <c r="A199" i="91" s="1"/>
  <c r="A200" i="91" s="1"/>
  <c r="A201" i="91" s="1"/>
  <c r="A202" i="91" s="1"/>
  <c r="A203" i="91" s="1"/>
  <c r="A204" i="91" s="1"/>
  <c r="A205" i="91" s="1"/>
  <c r="A206" i="91" s="1"/>
  <c r="A207" i="91" s="1"/>
  <c r="A208" i="91" s="1"/>
  <c r="A209" i="91" s="1"/>
  <c r="A210" i="91" s="1"/>
  <c r="A211" i="91" s="1"/>
  <c r="A212" i="91" s="1"/>
  <c r="A213" i="91" s="1"/>
  <c r="A214" i="91" s="1"/>
  <c r="A215" i="91" s="1"/>
  <c r="A216" i="91" s="1"/>
  <c r="A217" i="91" s="1"/>
  <c r="A218" i="91" s="1"/>
  <c r="A219" i="91" s="1"/>
  <c r="A220" i="91" s="1"/>
  <c r="A221" i="91" s="1"/>
  <c r="A222" i="91" s="1"/>
  <c r="A223" i="91" s="1"/>
  <c r="A224" i="91" s="1"/>
  <c r="A225" i="91" s="1"/>
  <c r="A226" i="91" s="1"/>
  <c r="A227" i="91" s="1"/>
  <c r="A228" i="91" s="1"/>
  <c r="A229" i="91" s="1"/>
  <c r="A230" i="91" s="1"/>
  <c r="A231" i="91" s="1"/>
  <c r="A232" i="91" s="1"/>
  <c r="A233" i="91" s="1"/>
  <c r="A234" i="91" s="1"/>
  <c r="A235" i="91" s="1"/>
  <c r="A236" i="91" s="1"/>
  <c r="A237" i="91" s="1"/>
  <c r="A238" i="91" s="1"/>
  <c r="A239" i="91" s="1"/>
  <c r="A240" i="91" s="1"/>
  <c r="A241" i="91" s="1"/>
  <c r="A242" i="91" s="1"/>
  <c r="A243" i="91" s="1"/>
  <c r="A244" i="91" s="1"/>
  <c r="A245" i="91" s="1"/>
  <c r="A246" i="91" s="1"/>
  <c r="A247" i="91" s="1"/>
  <c r="A248" i="91" s="1"/>
  <c r="A249" i="91" s="1"/>
  <c r="A250" i="91" s="1"/>
  <c r="A251" i="91" s="1"/>
  <c r="A252" i="91" s="1"/>
  <c r="A253" i="91" s="1"/>
  <c r="A254" i="91" s="1"/>
  <c r="A255" i="91" s="1"/>
  <c r="A256" i="91" s="1"/>
  <c r="A257" i="91" s="1"/>
  <c r="A258" i="91" s="1"/>
  <c r="A259" i="91" s="1"/>
  <c r="A260" i="91" s="1"/>
  <c r="A261" i="91" s="1"/>
  <c r="A262" i="91" s="1"/>
  <c r="A263" i="91" s="1"/>
  <c r="A264" i="91" s="1"/>
  <c r="A265" i="91" s="1"/>
  <c r="A266" i="91" s="1"/>
  <c r="A267" i="91" s="1"/>
  <c r="A268" i="91" s="1"/>
  <c r="A269" i="91" s="1"/>
  <c r="A270" i="91" s="1"/>
  <c r="A271" i="91" s="1"/>
  <c r="A272" i="91" s="1"/>
  <c r="A273" i="91" s="1"/>
  <c r="A274" i="91" s="1"/>
  <c r="A275" i="91" s="1"/>
  <c r="A276" i="91" s="1"/>
  <c r="A277" i="91" s="1"/>
  <c r="A278" i="91" s="1"/>
  <c r="A279" i="91" s="1"/>
  <c r="A280" i="91" s="1"/>
  <c r="A281" i="91" s="1"/>
  <c r="A282" i="91" s="1"/>
  <c r="A283" i="91" s="1"/>
  <c r="A284" i="91" s="1"/>
  <c r="A285" i="91" s="1"/>
  <c r="A286" i="91" s="1"/>
  <c r="A287" i="91" s="1"/>
  <c r="A288" i="91" s="1"/>
  <c r="A289" i="91" s="1"/>
  <c r="A290" i="91" s="1"/>
  <c r="A291" i="91" s="1"/>
  <c r="A292" i="91" s="1"/>
  <c r="A293" i="91" s="1"/>
  <c r="A294" i="91" s="1"/>
  <c r="A295" i="91" s="1"/>
  <c r="A296" i="91" s="1"/>
  <c r="A297" i="91" s="1"/>
  <c r="A298" i="91" s="1"/>
  <c r="A299" i="91" s="1"/>
  <c r="A300" i="91" s="1"/>
  <c r="A301" i="91" s="1"/>
  <c r="A302" i="91" s="1"/>
  <c r="A303" i="91" s="1"/>
  <c r="A304" i="91" s="1"/>
  <c r="A305" i="91" s="1"/>
  <c r="A306" i="91" s="1"/>
  <c r="A307" i="91" s="1"/>
  <c r="A308" i="91" s="1"/>
  <c r="A309" i="91" s="1"/>
  <c r="A310" i="91" s="1"/>
  <c r="A311" i="91" s="1"/>
  <c r="A312" i="91" s="1"/>
  <c r="A313" i="91" s="1"/>
  <c r="A314" i="91" s="1"/>
  <c r="A315" i="91" s="1"/>
  <c r="A316" i="91" s="1"/>
  <c r="A317" i="91" s="1"/>
  <c r="A318" i="91" s="1"/>
  <c r="A319" i="91" s="1"/>
  <c r="A320" i="91" s="1"/>
  <c r="A321" i="91" s="1"/>
  <c r="A322" i="91" s="1"/>
  <c r="A323" i="91" s="1"/>
  <c r="A324" i="91" s="1"/>
  <c r="A325" i="91" s="1"/>
  <c r="A326" i="91" s="1"/>
  <c r="A327" i="91" s="1"/>
  <c r="A328" i="91" s="1"/>
  <c r="A329" i="91" s="1"/>
  <c r="A330" i="91" s="1"/>
  <c r="A331" i="91" s="1"/>
  <c r="A332" i="91" s="1"/>
  <c r="A333" i="91" s="1"/>
  <c r="A334" i="91" s="1"/>
  <c r="A335" i="91" s="1"/>
  <c r="A336" i="91" s="1"/>
  <c r="A337" i="91" s="1"/>
  <c r="A338" i="91" s="1"/>
  <c r="A339" i="91" s="1"/>
  <c r="A340" i="91" s="1"/>
  <c r="A341" i="91" s="1"/>
  <c r="A342" i="91" s="1"/>
  <c r="A343" i="91" s="1"/>
  <c r="A344" i="91" s="1"/>
  <c r="A345" i="91" s="1"/>
  <c r="A346" i="91" s="1"/>
  <c r="A347" i="91" s="1"/>
  <c r="A348" i="91" s="1"/>
  <c r="A349" i="91" s="1"/>
  <c r="A350" i="91" s="1"/>
  <c r="A351" i="91" s="1"/>
  <c r="A352" i="91" s="1"/>
  <c r="A353" i="91" s="1"/>
  <c r="A354" i="91" s="1"/>
  <c r="A355" i="91" s="1"/>
  <c r="A356" i="91" s="1"/>
  <c r="A357" i="91" s="1"/>
  <c r="A358" i="91" s="1"/>
  <c r="A359" i="91" s="1"/>
  <c r="A360" i="91" s="1"/>
  <c r="A361" i="91" s="1"/>
  <c r="A362" i="91" s="1"/>
  <c r="A363" i="91" s="1"/>
  <c r="A364" i="91" s="1"/>
  <c r="A365" i="91" s="1"/>
  <c r="A366" i="91" s="1"/>
  <c r="A367" i="91" s="1"/>
  <c r="A368" i="91" s="1"/>
  <c r="A369" i="91" s="1"/>
  <c r="A370" i="91" s="1"/>
  <c r="A371" i="91" s="1"/>
  <c r="A372" i="91" s="1"/>
  <c r="A373" i="91" s="1"/>
  <c r="A374" i="91" s="1"/>
  <c r="A375" i="91" s="1"/>
  <c r="A376" i="91" s="1"/>
  <c r="A377" i="91" s="1"/>
  <c r="A378" i="91" s="1"/>
  <c r="A379" i="91" s="1"/>
  <c r="A380" i="91" s="1"/>
  <c r="A381" i="91" s="1"/>
  <c r="A382" i="91" s="1"/>
  <c r="A383" i="91" s="1"/>
  <c r="A384" i="91" s="1"/>
  <c r="A385" i="91" s="1"/>
  <c r="A386" i="91" s="1"/>
  <c r="A387" i="91" s="1"/>
  <c r="A388" i="91" s="1"/>
  <c r="A389" i="91" s="1"/>
  <c r="A390" i="91" s="1"/>
  <c r="A391" i="91" s="1"/>
  <c r="A392" i="91" s="1"/>
  <c r="A393" i="91" s="1"/>
  <c r="A394" i="91" s="1"/>
  <c r="A395" i="91" s="1"/>
  <c r="A396" i="91" s="1"/>
  <c r="A397" i="91" s="1"/>
  <c r="A398" i="91" s="1"/>
  <c r="A399" i="91" s="1"/>
  <c r="A400" i="91" s="1"/>
  <c r="A401" i="91" s="1"/>
  <c r="A402" i="91" s="1"/>
  <c r="A403" i="91" s="1"/>
  <c r="A404" i="91" s="1"/>
  <c r="A405" i="91" s="1"/>
  <c r="A406" i="91" s="1"/>
  <c r="A407" i="91" s="1"/>
  <c r="A408" i="91" s="1"/>
  <c r="A409" i="91" s="1"/>
  <c r="A410" i="91" s="1"/>
  <c r="A411" i="91" s="1"/>
  <c r="A412" i="91" s="1"/>
  <c r="A413" i="91" s="1"/>
  <c r="A414" i="91" s="1"/>
  <c r="A415" i="91" s="1"/>
  <c r="A416" i="91" s="1"/>
  <c r="A417" i="91" s="1"/>
  <c r="A418" i="91" s="1"/>
  <c r="A419" i="91" s="1"/>
  <c r="A420" i="91" s="1"/>
  <c r="A421" i="91" s="1"/>
  <c r="A422" i="91" s="1"/>
  <c r="A423" i="91" s="1"/>
  <c r="A424" i="91" s="1"/>
  <c r="A425" i="91" s="1"/>
  <c r="A426" i="91" s="1"/>
  <c r="A427" i="91" s="1"/>
  <c r="A428" i="91" s="1"/>
  <c r="A429" i="91" s="1"/>
  <c r="A430" i="91" s="1"/>
  <c r="A431" i="91" s="1"/>
  <c r="A432" i="91" s="1"/>
  <c r="A433" i="91" s="1"/>
  <c r="A434" i="91" s="1"/>
  <c r="A435" i="91" s="1"/>
  <c r="A436" i="91" s="1"/>
  <c r="A437" i="91" s="1"/>
  <c r="A438" i="91" s="1"/>
  <c r="A439" i="91" s="1"/>
  <c r="A440" i="91" s="1"/>
  <c r="A441" i="91" s="1"/>
  <c r="A442" i="91" s="1"/>
  <c r="A443" i="91" s="1"/>
  <c r="A444" i="91" s="1"/>
  <c r="A445" i="91" s="1"/>
  <c r="A446" i="91" s="1"/>
  <c r="A447" i="91" s="1"/>
  <c r="A448" i="91" s="1"/>
  <c r="A449" i="91" s="1"/>
  <c r="A450" i="91" s="1"/>
  <c r="A451" i="91" s="1"/>
  <c r="A452" i="91" s="1"/>
  <c r="A453" i="91" s="1"/>
  <c r="A454" i="91" s="1"/>
  <c r="A455" i="91" s="1"/>
  <c r="A456" i="91" s="1"/>
  <c r="A457" i="91" s="1"/>
  <c r="A458" i="91" s="1"/>
  <c r="A459" i="91" s="1"/>
  <c r="A460" i="91" s="1"/>
  <c r="A461" i="91" s="1"/>
  <c r="A462" i="91" s="1"/>
  <c r="A463" i="91" s="1"/>
  <c r="A464" i="91" s="1"/>
  <c r="A465" i="91" s="1"/>
  <c r="A466" i="91" s="1"/>
  <c r="A467" i="91" s="1"/>
  <c r="A468" i="91" s="1"/>
  <c r="A469" i="91" s="1"/>
  <c r="A470" i="91" s="1"/>
  <c r="A471" i="91" s="1"/>
  <c r="A472" i="91" s="1"/>
  <c r="A473" i="91" s="1"/>
  <c r="A474" i="91" s="1"/>
  <c r="A475" i="91" s="1"/>
  <c r="A476" i="91" s="1"/>
  <c r="A477" i="91" s="1"/>
  <c r="A478" i="91" s="1"/>
  <c r="A479" i="91" s="1"/>
  <c r="A480" i="91" s="1"/>
  <c r="A481" i="91" s="1"/>
  <c r="A482" i="91" s="1"/>
  <c r="A483" i="91" s="1"/>
  <c r="A484" i="91" s="1"/>
  <c r="A485" i="91" s="1"/>
  <c r="A486" i="91" s="1"/>
  <c r="A487" i="91" s="1"/>
  <c r="A488" i="91" s="1"/>
  <c r="A489" i="91" s="1"/>
  <c r="A490" i="91" s="1"/>
  <c r="A491" i="91" s="1"/>
  <c r="A492" i="91" s="1"/>
  <c r="A493" i="91" s="1"/>
  <c r="A494" i="91" s="1"/>
  <c r="A495" i="91" s="1"/>
  <c r="A496" i="91" s="1"/>
  <c r="A497" i="91" s="1"/>
  <c r="A498" i="91" s="1"/>
  <c r="A499" i="91" s="1"/>
  <c r="A500" i="91" s="1"/>
  <c r="A501" i="91" s="1"/>
  <c r="A502" i="91" s="1"/>
  <c r="A503" i="91" s="1"/>
  <c r="A504" i="91" s="1"/>
  <c r="A505" i="91" s="1"/>
  <c r="A506" i="91" s="1"/>
  <c r="A507" i="91" s="1"/>
  <c r="A508" i="91" s="1"/>
  <c r="A509" i="91" s="1"/>
  <c r="A510" i="91" s="1"/>
  <c r="A511" i="91" s="1"/>
  <c r="A512" i="91" s="1"/>
  <c r="A513" i="91" s="1"/>
  <c r="A514" i="91" s="1"/>
  <c r="A515" i="91" s="1"/>
  <c r="A516" i="91" s="1"/>
  <c r="A517" i="91" s="1"/>
  <c r="A518" i="91" s="1"/>
  <c r="A519" i="91" s="1"/>
  <c r="A520" i="91" s="1"/>
  <c r="A521" i="91" s="1"/>
  <c r="A522" i="91" s="1"/>
  <c r="A523" i="91" s="1"/>
  <c r="A524" i="91" s="1"/>
  <c r="A525" i="91" s="1"/>
  <c r="A526" i="91" s="1"/>
  <c r="A527" i="91" s="1"/>
  <c r="A528" i="91" s="1"/>
  <c r="A529" i="91" s="1"/>
  <c r="A530" i="91" s="1"/>
  <c r="A531" i="91" s="1"/>
  <c r="A532" i="91" s="1"/>
  <c r="A533" i="91" s="1"/>
  <c r="A534" i="91" s="1"/>
  <c r="A535" i="91" s="1"/>
  <c r="A536" i="91" s="1"/>
  <c r="A537" i="91" s="1"/>
  <c r="A538" i="91" s="1"/>
  <c r="A539" i="91" s="1"/>
  <c r="A540" i="91" s="1"/>
  <c r="A541" i="91" s="1"/>
  <c r="A542" i="91" s="1"/>
  <c r="A543" i="91" s="1"/>
  <c r="A544" i="91" s="1"/>
  <c r="A545" i="91" s="1"/>
  <c r="A546" i="91" s="1"/>
  <c r="A547" i="91" s="1"/>
  <c r="A548" i="91" s="1"/>
  <c r="A549" i="91" s="1"/>
  <c r="A550" i="91" s="1"/>
  <c r="A551" i="91" s="1"/>
  <c r="A552" i="91" s="1"/>
  <c r="A553" i="91" s="1"/>
  <c r="A554" i="91" s="1"/>
  <c r="A555" i="91" s="1"/>
  <c r="A556" i="91" s="1"/>
  <c r="A557" i="91" s="1"/>
  <c r="A558" i="91" s="1"/>
  <c r="A559" i="91" s="1"/>
  <c r="A560" i="91" s="1"/>
  <c r="A561" i="91" s="1"/>
  <c r="A562" i="91" s="1"/>
  <c r="A563" i="91" s="1"/>
  <c r="A564" i="91" s="1"/>
  <c r="A565" i="91" s="1"/>
  <c r="A566" i="91" s="1"/>
  <c r="A567" i="91" s="1"/>
  <c r="A568" i="91" s="1"/>
  <c r="A569" i="91" s="1"/>
  <c r="A570" i="91" s="1"/>
  <c r="A571" i="91" s="1"/>
  <c r="A572" i="91" s="1"/>
  <c r="A573" i="91" s="1"/>
  <c r="A574" i="91" s="1"/>
  <c r="A575" i="91" s="1"/>
  <c r="A576" i="91" s="1"/>
  <c r="A577" i="91" s="1"/>
  <c r="A578" i="91" s="1"/>
  <c r="A579" i="91" s="1"/>
  <c r="A580" i="91" s="1"/>
  <c r="A581" i="91" s="1"/>
  <c r="A582" i="91" s="1"/>
  <c r="A583" i="91" s="1"/>
  <c r="A584" i="91" s="1"/>
  <c r="A585" i="91" s="1"/>
  <c r="A586" i="91" s="1"/>
  <c r="A587" i="91" s="1"/>
  <c r="A588" i="91" s="1"/>
  <c r="A589" i="91" s="1"/>
  <c r="A590" i="91" s="1"/>
  <c r="A591" i="91" s="1"/>
  <c r="A592" i="91" s="1"/>
  <c r="A593" i="91" s="1"/>
  <c r="A594" i="91" s="1"/>
  <c r="A595" i="91" s="1"/>
  <c r="A596" i="91" s="1"/>
  <c r="A597" i="91" s="1"/>
  <c r="A598" i="91" s="1"/>
  <c r="A599" i="91" s="1"/>
  <c r="A600" i="91" s="1"/>
  <c r="A601" i="91" s="1"/>
  <c r="A602" i="91" s="1"/>
  <c r="A603" i="91" s="1"/>
  <c r="A604" i="91" s="1"/>
  <c r="A605" i="91" s="1"/>
  <c r="A606" i="91" s="1"/>
  <c r="A607" i="91" s="1"/>
  <c r="A608" i="91" s="1"/>
  <c r="A609" i="91" s="1"/>
  <c r="A610" i="91" s="1"/>
  <c r="A611" i="91" s="1"/>
  <c r="A612" i="91" s="1"/>
  <c r="A613" i="91" s="1"/>
  <c r="A614" i="91" s="1"/>
  <c r="A615" i="91" s="1"/>
  <c r="A616" i="91" s="1"/>
  <c r="A617" i="91" s="1"/>
  <c r="A618" i="91" s="1"/>
  <c r="A619" i="91" s="1"/>
  <c r="A620" i="91" s="1"/>
  <c r="A621" i="91" s="1"/>
  <c r="A622" i="91" s="1"/>
  <c r="A623" i="91" s="1"/>
  <c r="A624" i="91" s="1"/>
  <c r="A625" i="91" s="1"/>
  <c r="A626" i="91" s="1"/>
  <c r="A627" i="91" s="1"/>
  <c r="A628" i="91" s="1"/>
  <c r="A629" i="91" s="1"/>
  <c r="A630" i="91" s="1"/>
  <c r="A631" i="91" s="1"/>
  <c r="A632" i="91" s="1"/>
  <c r="A633" i="91" s="1"/>
  <c r="A634" i="91" s="1"/>
  <c r="A635" i="91" s="1"/>
  <c r="A636" i="91" s="1"/>
  <c r="A637" i="91" s="1"/>
  <c r="A638" i="91" s="1"/>
  <c r="A639" i="91" s="1"/>
  <c r="A640" i="91" s="1"/>
  <c r="A641" i="91" s="1"/>
  <c r="A642" i="91" s="1"/>
  <c r="A643" i="91" s="1"/>
  <c r="A644" i="91" s="1"/>
  <c r="A645" i="91" s="1"/>
  <c r="A646" i="91" s="1"/>
  <c r="A647" i="91" s="1"/>
  <c r="A648" i="91" s="1"/>
  <c r="A649" i="91" s="1"/>
  <c r="A650" i="91" s="1"/>
  <c r="A651" i="91" s="1"/>
  <c r="A652" i="91" s="1"/>
  <c r="A653" i="91" s="1"/>
  <c r="A654" i="91" s="1"/>
  <c r="A655" i="91" s="1"/>
  <c r="A656" i="91" s="1"/>
  <c r="A657" i="91" s="1"/>
  <c r="A658" i="91" s="1"/>
  <c r="A659" i="91" s="1"/>
  <c r="A660" i="91" s="1"/>
  <c r="A661" i="91" s="1"/>
  <c r="A662" i="91" s="1"/>
  <c r="A663" i="91" s="1"/>
  <c r="A664" i="91" s="1"/>
  <c r="A665" i="91" s="1"/>
  <c r="A666" i="91" s="1"/>
  <c r="A667" i="91" s="1"/>
  <c r="A668" i="91" s="1"/>
  <c r="A669" i="91" s="1"/>
  <c r="A670" i="91" s="1"/>
  <c r="A671" i="91" s="1"/>
  <c r="A672" i="91" s="1"/>
  <c r="A673" i="91" s="1"/>
  <c r="A674" i="91" s="1"/>
  <c r="A675" i="91" s="1"/>
  <c r="A676" i="91" s="1"/>
  <c r="A677" i="91" s="1"/>
  <c r="A678" i="91" s="1"/>
  <c r="A679" i="91" s="1"/>
  <c r="A680" i="91" s="1"/>
  <c r="A681" i="91" s="1"/>
  <c r="A682" i="91" s="1"/>
  <c r="A683" i="91" s="1"/>
  <c r="A684" i="91" s="1"/>
  <c r="A685" i="91" s="1"/>
  <c r="A686" i="91" s="1"/>
  <c r="A687" i="91" s="1"/>
  <c r="A688" i="91" s="1"/>
  <c r="A689" i="91" s="1"/>
  <c r="A690" i="91" s="1"/>
  <c r="A691" i="91" s="1"/>
  <c r="A692" i="91" s="1"/>
  <c r="A693" i="91" s="1"/>
  <c r="A694" i="91" s="1"/>
  <c r="A695" i="91" s="1"/>
  <c r="A696" i="91" s="1"/>
  <c r="A697" i="91" s="1"/>
  <c r="A698" i="91" s="1"/>
  <c r="A699" i="91" s="1"/>
  <c r="A700" i="91" s="1"/>
  <c r="A701" i="91" s="1"/>
  <c r="A702" i="91" s="1"/>
  <c r="A703" i="91" s="1"/>
  <c r="A704" i="91" s="1"/>
  <c r="A705" i="91" s="1"/>
  <c r="A706" i="91" s="1"/>
  <c r="A707" i="91" s="1"/>
  <c r="A708" i="91" s="1"/>
  <c r="A709" i="91" s="1"/>
  <c r="A710" i="91" s="1"/>
  <c r="A711" i="91" s="1"/>
  <c r="A712" i="91" s="1"/>
  <c r="A713" i="91" s="1"/>
  <c r="A714" i="91" s="1"/>
  <c r="A715" i="91" s="1"/>
  <c r="A716" i="91" s="1"/>
  <c r="A717" i="91" s="1"/>
  <c r="A718" i="91" s="1"/>
  <c r="A719" i="91" s="1"/>
  <c r="A720" i="91" s="1"/>
  <c r="A721" i="91" s="1"/>
  <c r="A722" i="91" s="1"/>
  <c r="A723" i="91" s="1"/>
  <c r="A724" i="91" s="1"/>
  <c r="A725" i="91" s="1"/>
  <c r="A726" i="91" s="1"/>
  <c r="A727" i="91" s="1"/>
  <c r="A728" i="91" s="1"/>
  <c r="A729" i="91" s="1"/>
  <c r="A730" i="91" s="1"/>
  <c r="A731" i="91" s="1"/>
  <c r="A732" i="91" s="1"/>
  <c r="A733" i="91" s="1"/>
  <c r="A734" i="91" s="1"/>
  <c r="A735" i="91" s="1"/>
  <c r="A736" i="91" s="1"/>
  <c r="A737" i="91" s="1"/>
  <c r="A738" i="91" s="1"/>
  <c r="A739" i="91" s="1"/>
  <c r="A740" i="91" s="1"/>
  <c r="A741" i="91" s="1"/>
  <c r="A742" i="91" s="1"/>
  <c r="A743" i="91" s="1"/>
  <c r="A744" i="91" s="1"/>
  <c r="A745" i="91" s="1"/>
  <c r="A746" i="91" s="1"/>
  <c r="A747" i="91" s="1"/>
  <c r="A748" i="91" s="1"/>
  <c r="A749" i="91" s="1"/>
  <c r="A750" i="91" s="1"/>
  <c r="A751" i="91" s="1"/>
  <c r="A752" i="91" s="1"/>
  <c r="A753" i="91" s="1"/>
  <c r="A754" i="91" s="1"/>
  <c r="A755" i="91" s="1"/>
  <c r="A756" i="91" s="1"/>
  <c r="A757" i="91" s="1"/>
  <c r="A758" i="91" s="1"/>
  <c r="A759" i="91" s="1"/>
  <c r="A760" i="91" s="1"/>
  <c r="A761" i="91" s="1"/>
  <c r="A762" i="91" s="1"/>
  <c r="A763" i="91" s="1"/>
  <c r="A764" i="91" s="1"/>
  <c r="A765" i="91" s="1"/>
  <c r="A766" i="91" s="1"/>
  <c r="A767" i="91" s="1"/>
  <c r="A768" i="91" s="1"/>
  <c r="A769" i="91" s="1"/>
  <c r="A770" i="91" s="1"/>
  <c r="A771" i="91" s="1"/>
  <c r="A772" i="91" s="1"/>
  <c r="A773" i="91" s="1"/>
  <c r="A774" i="91" s="1"/>
  <c r="A775" i="91" s="1"/>
  <c r="A776" i="91" s="1"/>
  <c r="A777" i="91" s="1"/>
  <c r="A778" i="91" s="1"/>
  <c r="A779" i="91" s="1"/>
  <c r="A780" i="91" s="1"/>
  <c r="A781" i="91" s="1"/>
  <c r="A782" i="91" s="1"/>
  <c r="A783" i="91" s="1"/>
  <c r="A784" i="91" s="1"/>
  <c r="A785" i="91" s="1"/>
  <c r="A786" i="91" s="1"/>
  <c r="A787" i="91" s="1"/>
  <c r="A788" i="91" s="1"/>
  <c r="A789" i="91" s="1"/>
  <c r="A790" i="91" s="1"/>
  <c r="A791" i="91" s="1"/>
  <c r="A792" i="91" s="1"/>
  <c r="A793" i="91" s="1"/>
  <c r="A794" i="91" s="1"/>
  <c r="A795" i="91" s="1"/>
  <c r="A796" i="91" s="1"/>
  <c r="A797" i="91" s="1"/>
  <c r="A798" i="91" s="1"/>
  <c r="A799" i="91" s="1"/>
  <c r="A800" i="91" s="1"/>
  <c r="A801" i="91" s="1"/>
  <c r="A802" i="91" s="1"/>
  <c r="A803" i="91" s="1"/>
  <c r="A804" i="91" s="1"/>
  <c r="A805" i="91" s="1"/>
  <c r="A806" i="91" s="1"/>
  <c r="A807" i="91" s="1"/>
  <c r="A808" i="91" s="1"/>
  <c r="A809" i="91" s="1"/>
  <c r="A810" i="91" s="1"/>
  <c r="A811" i="91" s="1"/>
  <c r="A812" i="91" s="1"/>
  <c r="A813" i="91" s="1"/>
  <c r="A814" i="91" s="1"/>
  <c r="A815" i="91" s="1"/>
  <c r="A816" i="91" s="1"/>
  <c r="A817" i="91" s="1"/>
  <c r="A818" i="91" s="1"/>
  <c r="A819" i="91" s="1"/>
  <c r="A820" i="91" s="1"/>
  <c r="A821" i="91" s="1"/>
  <c r="A822" i="91" s="1"/>
  <c r="A823" i="91" s="1"/>
  <c r="A824" i="91" s="1"/>
  <c r="A825" i="91" s="1"/>
  <c r="A826" i="91" s="1"/>
  <c r="A827" i="91" s="1"/>
  <c r="A828" i="91" s="1"/>
  <c r="A829" i="91" s="1"/>
  <c r="A830" i="91" s="1"/>
  <c r="A831" i="91" s="1"/>
  <c r="A832" i="91" s="1"/>
  <c r="A833" i="91" s="1"/>
  <c r="A834" i="91" s="1"/>
  <c r="A835" i="91" s="1"/>
  <c r="A836" i="91" s="1"/>
  <c r="A837" i="91" s="1"/>
  <c r="A838" i="91" s="1"/>
  <c r="A839" i="91" s="1"/>
  <c r="A840" i="91" s="1"/>
  <c r="A841" i="91" s="1"/>
  <c r="A842" i="91" s="1"/>
  <c r="A843" i="91" s="1"/>
  <c r="A844" i="91" s="1"/>
  <c r="A845" i="91" s="1"/>
  <c r="A846" i="91" s="1"/>
  <c r="A847" i="91" s="1"/>
  <c r="A848" i="91" s="1"/>
  <c r="A849" i="91" s="1"/>
  <c r="A850" i="91" s="1"/>
  <c r="A851" i="91" s="1"/>
  <c r="A852" i="91" s="1"/>
  <c r="A853" i="91" s="1"/>
  <c r="A854" i="91" s="1"/>
  <c r="A855" i="91" s="1"/>
  <c r="A856" i="91" s="1"/>
  <c r="A857" i="91" s="1"/>
  <c r="A858" i="91" s="1"/>
  <c r="A859" i="91" s="1"/>
  <c r="A860" i="91" s="1"/>
  <c r="A861" i="91" s="1"/>
  <c r="A862" i="91" s="1"/>
  <c r="A863" i="91" s="1"/>
  <c r="A864" i="91" s="1"/>
  <c r="A865" i="91" s="1"/>
  <c r="A866" i="91" s="1"/>
  <c r="A867" i="91" s="1"/>
  <c r="A868" i="91" s="1"/>
  <c r="A869" i="91" s="1"/>
  <c r="A870" i="91" s="1"/>
  <c r="A871" i="91" s="1"/>
  <c r="A872" i="91" s="1"/>
  <c r="A873" i="91" s="1"/>
  <c r="A874" i="91" s="1"/>
  <c r="A875" i="91" s="1"/>
  <c r="A876" i="91" s="1"/>
  <c r="A877" i="91" s="1"/>
  <c r="A878" i="91" s="1"/>
  <c r="A879" i="91" s="1"/>
  <c r="A880" i="91" s="1"/>
  <c r="A881" i="91" s="1"/>
  <c r="A882" i="91" s="1"/>
  <c r="A883" i="91" s="1"/>
  <c r="A884" i="91" s="1"/>
  <c r="A885" i="91" s="1"/>
  <c r="A886" i="91" s="1"/>
  <c r="A887" i="91" s="1"/>
  <c r="A888" i="91" s="1"/>
  <c r="A889" i="91" s="1"/>
  <c r="A890" i="91" s="1"/>
  <c r="A891" i="91" s="1"/>
  <c r="A892" i="91" s="1"/>
  <c r="A893" i="91" s="1"/>
  <c r="A894" i="91" s="1"/>
  <c r="A895" i="91" s="1"/>
  <c r="A896" i="91" s="1"/>
  <c r="A897" i="91" s="1"/>
  <c r="A898" i="91" s="1"/>
  <c r="A899" i="91" s="1"/>
  <c r="A900" i="91" s="1"/>
  <c r="A901" i="91" s="1"/>
  <c r="A902" i="91" s="1"/>
  <c r="A903" i="91" s="1"/>
  <c r="A904" i="91" s="1"/>
  <c r="A905" i="91" s="1"/>
  <c r="A906" i="91" s="1"/>
  <c r="A907" i="91" s="1"/>
  <c r="A908" i="91" s="1"/>
  <c r="A909" i="91" s="1"/>
  <c r="A910" i="91" s="1"/>
  <c r="A911" i="91" s="1"/>
  <c r="A912" i="91" s="1"/>
  <c r="A913" i="91" s="1"/>
  <c r="A914" i="91" s="1"/>
  <c r="A915" i="91" s="1"/>
  <c r="A916" i="91" s="1"/>
  <c r="A917" i="91" s="1"/>
  <c r="A918" i="91" s="1"/>
  <c r="A919" i="91" s="1"/>
  <c r="A920" i="91" s="1"/>
  <c r="A921" i="91" s="1"/>
  <c r="A922" i="91" s="1"/>
  <c r="A923" i="91" s="1"/>
  <c r="A924" i="91" s="1"/>
  <c r="A925" i="91" s="1"/>
  <c r="A926" i="91" s="1"/>
  <c r="A927" i="91" s="1"/>
  <c r="E919" i="91"/>
  <c r="E927" i="91"/>
  <c r="E924" i="91"/>
  <c r="E856" i="91"/>
  <c r="E857" i="91"/>
  <c r="E862" i="91"/>
  <c r="E863" i="91"/>
  <c r="E898" i="91"/>
  <c r="E899" i="91"/>
  <c r="E904" i="91"/>
  <c r="E905" i="91"/>
  <c r="E877" i="91"/>
  <c r="E878" i="91"/>
  <c r="E883" i="91"/>
  <c r="E884" i="91"/>
  <c r="E424" i="91"/>
  <c r="E425" i="91"/>
  <c r="E426" i="91"/>
  <c r="E427" i="91"/>
  <c r="E428" i="91"/>
  <c r="E429" i="91"/>
  <c r="E430" i="91"/>
  <c r="E431" i="91"/>
  <c r="E432" i="91"/>
  <c r="E433" i="91"/>
  <c r="E434" i="91"/>
  <c r="E435" i="91"/>
  <c r="E436" i="91"/>
  <c r="E437" i="91"/>
  <c r="E438" i="91"/>
  <c r="E439" i="91"/>
  <c r="E440" i="91"/>
  <c r="E441" i="91"/>
  <c r="E442" i="91"/>
  <c r="E443" i="91"/>
  <c r="E444" i="91"/>
  <c r="E445" i="91"/>
  <c r="E446" i="91"/>
  <c r="E447" i="91"/>
  <c r="E448" i="91"/>
  <c r="E449" i="91"/>
  <c r="E450" i="91"/>
  <c r="E451" i="91"/>
  <c r="E452" i="91"/>
  <c r="E453" i="91"/>
  <c r="E454" i="91"/>
  <c r="E455" i="91"/>
  <c r="E456" i="91"/>
  <c r="E457" i="91"/>
  <c r="E458" i="91"/>
  <c r="E459" i="91"/>
  <c r="E460" i="91"/>
  <c r="E461" i="91"/>
  <c r="E462" i="91"/>
  <c r="E463" i="91"/>
  <c r="E464" i="91"/>
  <c r="E465" i="91"/>
  <c r="E466" i="91"/>
  <c r="E467" i="91"/>
  <c r="E468" i="91"/>
  <c r="E469" i="91"/>
  <c r="E470" i="91"/>
  <c r="E471" i="91"/>
  <c r="E472" i="91"/>
  <c r="E473" i="91"/>
  <c r="E474" i="91"/>
  <c r="E475" i="91"/>
  <c r="E476" i="91"/>
  <c r="E477" i="91"/>
  <c r="E478" i="91"/>
  <c r="E479" i="91"/>
  <c r="E480" i="91"/>
  <c r="E481" i="91"/>
  <c r="E482" i="91"/>
  <c r="E483" i="91"/>
  <c r="E484" i="91"/>
  <c r="E485" i="91"/>
  <c r="E486" i="91"/>
  <c r="E487" i="91"/>
  <c r="E488" i="91"/>
  <c r="E489" i="91"/>
  <c r="E490" i="91"/>
  <c r="E491" i="91"/>
  <c r="E492" i="91"/>
  <c r="E493" i="91"/>
  <c r="E494" i="91"/>
  <c r="E495" i="91"/>
  <c r="E496" i="91"/>
  <c r="E497" i="91"/>
  <c r="E498" i="91"/>
  <c r="E499" i="91"/>
  <c r="E500" i="91"/>
  <c r="E501" i="91"/>
  <c r="E502" i="91"/>
  <c r="E503" i="91"/>
  <c r="E504" i="91"/>
  <c r="E505" i="91"/>
  <c r="E506" i="91"/>
  <c r="E507" i="91"/>
  <c r="E508" i="91"/>
  <c r="E509" i="91"/>
  <c r="E510" i="91"/>
  <c r="E511" i="91"/>
  <c r="E512" i="91"/>
  <c r="E513" i="91"/>
  <c r="E514" i="91"/>
  <c r="E515" i="91"/>
  <c r="E516" i="91"/>
  <c r="E517" i="91"/>
  <c r="E518" i="91"/>
  <c r="E519" i="91"/>
  <c r="E520" i="91"/>
  <c r="E521" i="91"/>
  <c r="E522" i="91"/>
  <c r="E523" i="91"/>
  <c r="E524" i="91"/>
  <c r="E525" i="91"/>
  <c r="E526" i="91"/>
  <c r="E527" i="91"/>
  <c r="E528" i="91"/>
  <c r="E529" i="91"/>
  <c r="E530" i="91"/>
  <c r="E531" i="91"/>
  <c r="E532" i="91"/>
  <c r="E533" i="91"/>
  <c r="E534" i="91"/>
  <c r="E535" i="91"/>
  <c r="E536" i="91"/>
  <c r="E537" i="91"/>
  <c r="E538" i="91"/>
  <c r="E539" i="91"/>
  <c r="E540" i="91"/>
  <c r="E541" i="91"/>
  <c r="E542" i="91"/>
  <c r="E543" i="91"/>
  <c r="E544" i="91"/>
  <c r="E545" i="91"/>
  <c r="E546" i="91"/>
  <c r="E547" i="91"/>
  <c r="E548" i="91"/>
  <c r="E549" i="91"/>
  <c r="E550" i="91"/>
  <c r="E551" i="91"/>
  <c r="E552" i="91"/>
  <c r="E553" i="91"/>
  <c r="E554" i="91"/>
  <c r="E555" i="91"/>
  <c r="E556" i="91"/>
  <c r="E557" i="91"/>
  <c r="E558" i="91"/>
  <c r="E559" i="91"/>
  <c r="E560" i="91"/>
  <c r="E561" i="91"/>
  <c r="E562" i="91"/>
  <c r="E563" i="91"/>
  <c r="E564" i="91"/>
  <c r="E565" i="91"/>
  <c r="E566" i="91"/>
  <c r="E567" i="91"/>
  <c r="E704" i="91"/>
  <c r="E705" i="91"/>
  <c r="E706" i="91"/>
  <c r="E707" i="91"/>
  <c r="E708" i="91"/>
  <c r="E709" i="91"/>
  <c r="E710" i="91"/>
  <c r="E711" i="91"/>
  <c r="E155" i="91"/>
  <c r="E156" i="91"/>
  <c r="E157" i="91"/>
  <c r="E158" i="91"/>
  <c r="E159" i="91"/>
  <c r="E160" i="91"/>
  <c r="E168" i="91"/>
  <c r="E169" i="91"/>
  <c r="E170" i="91"/>
  <c r="E171" i="91"/>
  <c r="E172" i="91"/>
  <c r="E173" i="91"/>
  <c r="E181" i="91"/>
  <c r="E182" i="91"/>
  <c r="E183" i="91"/>
  <c r="E184" i="91"/>
  <c r="E185" i="91"/>
  <c r="E186" i="91"/>
  <c r="E121" i="91"/>
  <c r="E131" i="91"/>
  <c r="E141" i="91"/>
  <c r="E51" i="91"/>
  <c r="E52" i="91"/>
  <c r="E53" i="91"/>
  <c r="E54" i="91"/>
  <c r="E55" i="91"/>
  <c r="E61" i="91"/>
  <c r="E62" i="91"/>
  <c r="E63" i="91"/>
  <c r="E64" i="91"/>
  <c r="E65" i="91"/>
  <c r="E66" i="91"/>
  <c r="E67" i="91"/>
  <c r="E68" i="91"/>
  <c r="E69" i="91"/>
  <c r="E70" i="91"/>
  <c r="E71" i="91"/>
  <c r="E72" i="91"/>
  <c r="E73" i="91"/>
  <c r="E74" i="91"/>
  <c r="E75" i="91"/>
  <c r="E76" i="91"/>
  <c r="E77" i="91"/>
  <c r="E78" i="91"/>
  <c r="E79" i="91"/>
  <c r="E80" i="91"/>
  <c r="E81" i="91"/>
  <c r="E82" i="91"/>
  <c r="E83" i="91"/>
  <c r="E84" i="91"/>
  <c r="E85" i="91"/>
  <c r="E86" i="91"/>
  <c r="E87" i="91"/>
  <c r="E88" i="91"/>
  <c r="E89" i="91"/>
  <c r="E90" i="91"/>
  <c r="E96" i="91"/>
  <c r="E97" i="91"/>
  <c r="E98" i="91"/>
  <c r="E99" i="91"/>
  <c r="E100" i="91"/>
  <c r="E101" i="91"/>
  <c r="E102" i="91"/>
  <c r="E103" i="91"/>
  <c r="E104" i="91"/>
  <c r="E105" i="91"/>
  <c r="E106" i="91"/>
  <c r="E107" i="91"/>
  <c r="E108" i="91"/>
  <c r="E109" i="91"/>
  <c r="E110" i="91"/>
  <c r="E111" i="91"/>
  <c r="E112" i="91"/>
  <c r="E113" i="91"/>
  <c r="E114" i="91"/>
  <c r="E115" i="91"/>
  <c r="E116" i="91"/>
  <c r="E117" i="91"/>
  <c r="E118" i="91"/>
  <c r="E119" i="91"/>
  <c r="E120" i="91"/>
  <c r="E32" i="91"/>
  <c r="E33" i="91"/>
  <c r="E34" i="91"/>
  <c r="E35" i="91"/>
  <c r="E31" i="91"/>
  <c r="E50" i="91"/>
  <c r="E49" i="91"/>
  <c r="E48" i="91"/>
  <c r="E47" i="91"/>
  <c r="E46" i="91"/>
  <c r="E45" i="91"/>
  <c r="E44" i="91"/>
  <c r="E43" i="91"/>
  <c r="E42" i="91"/>
  <c r="E41" i="91"/>
  <c r="E38" i="91"/>
  <c r="E28" i="91"/>
  <c r="E18" i="91"/>
  <c r="E15" i="91"/>
  <c r="E22" i="49"/>
  <c r="D22" i="49"/>
  <c r="D113" i="44"/>
  <c r="E135" i="91"/>
  <c r="E147" i="91"/>
  <c r="E165" i="91"/>
  <c r="E152" i="91"/>
  <c r="E163" i="91"/>
  <c r="E127" i="91"/>
  <c r="E145" i="91"/>
  <c r="E179" i="91"/>
  <c r="E164" i="91"/>
  <c r="E151" i="91"/>
  <c r="E161" i="91"/>
  <c r="E137" i="91"/>
  <c r="E144" i="91"/>
  <c r="E177" i="91"/>
  <c r="E123" i="91"/>
  <c r="E174" i="91"/>
  <c r="E167" i="91"/>
  <c r="E143" i="91"/>
  <c r="E132" i="91"/>
  <c r="E180" i="91"/>
  <c r="E188" i="91"/>
  <c r="E153" i="91"/>
  <c r="E122" i="91"/>
  <c r="E146" i="91"/>
  <c r="E134" i="91"/>
  <c r="E166" i="91"/>
  <c r="E136" i="91"/>
  <c r="E175" i="91"/>
  <c r="E154" i="91"/>
  <c r="E124" i="91"/>
  <c r="E133" i="91"/>
  <c r="E142" i="91"/>
  <c r="E187" i="91"/>
  <c r="E126" i="91"/>
  <c r="E125" i="91"/>
  <c r="E178" i="91"/>
  <c r="H47" i="79" l="1"/>
  <c r="H45" i="79"/>
  <c r="H43" i="79"/>
  <c r="H41" i="79"/>
  <c r="H39" i="79"/>
  <c r="H37" i="79"/>
  <c r="H35" i="79"/>
  <c r="H33" i="79"/>
  <c r="H31" i="79"/>
  <c r="H30" i="79"/>
  <c r="H29" i="79"/>
  <c r="H28" i="79"/>
  <c r="H26" i="79"/>
  <c r="E47" i="79"/>
  <c r="E45" i="79"/>
  <c r="E43" i="79"/>
  <c r="E41" i="79"/>
  <c r="E39" i="79"/>
  <c r="E37" i="79"/>
  <c r="E35" i="79"/>
  <c r="E33" i="79"/>
  <c r="E31" i="79"/>
  <c r="E30" i="79"/>
  <c r="E29" i="79"/>
  <c r="E28" i="79"/>
  <c r="E26" i="79"/>
  <c r="T123" i="83"/>
  <c r="T122" i="83"/>
  <c r="T121" i="83"/>
  <c r="T120" i="83"/>
  <c r="T119" i="83"/>
  <c r="T118" i="83"/>
  <c r="T117" i="83"/>
  <c r="T116" i="83"/>
  <c r="T114" i="83"/>
  <c r="T113" i="83"/>
  <c r="T110" i="83"/>
  <c r="T109" i="83"/>
  <c r="T107" i="83"/>
  <c r="T106" i="83"/>
  <c r="T100" i="83"/>
  <c r="T99" i="83"/>
  <c r="T98" i="83"/>
  <c r="T96" i="83"/>
  <c r="T95" i="83"/>
  <c r="T94" i="83"/>
  <c r="T92" i="83"/>
  <c r="T91" i="83"/>
  <c r="T90" i="83"/>
  <c r="T89" i="83"/>
  <c r="T88" i="83"/>
  <c r="T87" i="83"/>
  <c r="T86" i="83"/>
  <c r="T85" i="83"/>
  <c r="T84" i="83"/>
  <c r="T83" i="83"/>
  <c r="T82" i="83"/>
  <c r="T81" i="83"/>
  <c r="T80" i="83"/>
  <c r="T78" i="83"/>
  <c r="T77" i="83"/>
  <c r="T76" i="83"/>
  <c r="T75" i="83"/>
  <c r="T74" i="83"/>
  <c r="T73" i="83"/>
  <c r="T72" i="83"/>
  <c r="T71" i="83"/>
  <c r="T70" i="83"/>
  <c r="T69" i="83"/>
  <c r="T65" i="83"/>
  <c r="T64" i="83"/>
  <c r="T63" i="83"/>
  <c r="T62" i="83"/>
  <c r="T61" i="83"/>
  <c r="T123" i="82"/>
  <c r="T122" i="82"/>
  <c r="T121" i="82"/>
  <c r="T120" i="82"/>
  <c r="T119" i="82"/>
  <c r="T118" i="82"/>
  <c r="T117" i="82"/>
  <c r="T116" i="82"/>
  <c r="T114" i="82"/>
  <c r="T113" i="82"/>
  <c r="T110" i="82"/>
  <c r="T109" i="82"/>
  <c r="T107" i="82"/>
  <c r="T106" i="82"/>
  <c r="T100" i="82"/>
  <c r="T99" i="82"/>
  <c r="T98" i="82"/>
  <c r="T96" i="82"/>
  <c r="T95" i="82"/>
  <c r="T94" i="82"/>
  <c r="T92" i="82"/>
  <c r="T91" i="82"/>
  <c r="T90" i="82"/>
  <c r="T89" i="82"/>
  <c r="T88" i="82"/>
  <c r="T87" i="82"/>
  <c r="T86" i="82"/>
  <c r="T85" i="82"/>
  <c r="T84" i="82"/>
  <c r="T83" i="82"/>
  <c r="T82" i="82"/>
  <c r="T81" i="82"/>
  <c r="T80" i="82"/>
  <c r="T78" i="82"/>
  <c r="T77" i="82"/>
  <c r="T76" i="82"/>
  <c r="T75" i="82"/>
  <c r="T74" i="82"/>
  <c r="T73" i="82"/>
  <c r="T72" i="82"/>
  <c r="T71" i="82"/>
  <c r="T70" i="82"/>
  <c r="T69" i="82"/>
  <c r="T65" i="82"/>
  <c r="T64" i="82"/>
  <c r="T63" i="82"/>
  <c r="T62" i="82"/>
  <c r="T61" i="82"/>
  <c r="D113" i="45"/>
  <c r="D113" i="18"/>
  <c r="T123" i="63"/>
  <c r="T122" i="63"/>
  <c r="T121" i="63"/>
  <c r="T120" i="63"/>
  <c r="T119" i="63"/>
  <c r="T118" i="63"/>
  <c r="T117" i="63"/>
  <c r="T116" i="63"/>
  <c r="T114" i="63"/>
  <c r="T113" i="63"/>
  <c r="T110" i="63"/>
  <c r="T109" i="63"/>
  <c r="T107" i="63"/>
  <c r="T106" i="63"/>
  <c r="T100" i="63"/>
  <c r="T99" i="63"/>
  <c r="T98" i="63"/>
  <c r="T96" i="63"/>
  <c r="T95" i="63"/>
  <c r="T94" i="63"/>
  <c r="T92" i="63"/>
  <c r="T91" i="63"/>
  <c r="T90" i="63"/>
  <c r="T89" i="63"/>
  <c r="T88" i="63"/>
  <c r="T87" i="63"/>
  <c r="T86" i="63"/>
  <c r="T85" i="63"/>
  <c r="T84" i="63"/>
  <c r="T83" i="63"/>
  <c r="T82" i="63"/>
  <c r="T81" i="63"/>
  <c r="T80" i="63"/>
  <c r="T78" i="63"/>
  <c r="T77" i="63"/>
  <c r="T76" i="63"/>
  <c r="T75" i="63"/>
  <c r="T74" i="63"/>
  <c r="T73" i="63"/>
  <c r="T72" i="63"/>
  <c r="T71" i="63"/>
  <c r="T70" i="63"/>
  <c r="T69" i="63"/>
  <c r="T65" i="63"/>
  <c r="T64" i="63"/>
  <c r="T63" i="63"/>
  <c r="T62" i="63"/>
  <c r="T61" i="63"/>
  <c r="G33" i="93" l="1"/>
  <c r="G32" i="93"/>
  <c r="G31" i="93"/>
  <c r="F33" i="93"/>
  <c r="F32" i="93"/>
  <c r="E32" i="93"/>
  <c r="F31" i="93"/>
  <c r="G30" i="93"/>
  <c r="G29" i="93"/>
  <c r="G28" i="93"/>
  <c r="G27" i="93"/>
  <c r="G26" i="93"/>
  <c r="G25" i="93"/>
  <c r="E33" i="93"/>
  <c r="E31" i="93"/>
  <c r="F30" i="93"/>
  <c r="F29" i="93"/>
  <c r="F28" i="93"/>
  <c r="F27" i="93"/>
  <c r="F26" i="93"/>
  <c r="F25" i="93"/>
  <c r="G19" i="93"/>
  <c r="G17" i="93"/>
  <c r="G16" i="93"/>
  <c r="G15" i="93"/>
  <c r="G14" i="93"/>
  <c r="F19" i="93"/>
  <c r="F17" i="93"/>
  <c r="F16" i="93"/>
  <c r="F14" i="93"/>
  <c r="E8" i="91"/>
  <c r="F36" i="93" l="1"/>
  <c r="G34" i="93"/>
  <c r="G35" i="93"/>
  <c r="G36" i="93"/>
  <c r="F34" i="93"/>
  <c r="F35" i="93"/>
  <c r="E16" i="91" l="1"/>
  <c r="E22" i="48" l="1"/>
  <c r="D22" i="48"/>
  <c r="H3" i="93"/>
  <c r="H2" i="93"/>
  <c r="H1" i="93"/>
  <c r="D22" i="22"/>
  <c r="E22" i="22"/>
  <c r="E13" i="91"/>
  <c r="E2" i="91"/>
  <c r="C63" i="13"/>
  <c r="Y3" i="92"/>
  <c r="Y2" i="92"/>
  <c r="Y1" i="92"/>
  <c r="W3" i="90"/>
  <c r="W2" i="90"/>
  <c r="W1" i="90"/>
  <c r="H3" i="45"/>
  <c r="H2" i="45"/>
  <c r="H1" i="45"/>
  <c r="B3" i="81"/>
  <c r="B2" i="81"/>
  <c r="B1" i="81"/>
  <c r="W3" i="83"/>
  <c r="W2" i="83"/>
  <c r="W1" i="83"/>
  <c r="E3" i="56"/>
  <c r="E2" i="56"/>
  <c r="E1" i="56"/>
  <c r="F3" i="49"/>
  <c r="F2" i="49"/>
  <c r="F1" i="49"/>
  <c r="L3" i="41"/>
  <c r="L2" i="41"/>
  <c r="L1" i="41"/>
  <c r="C92" i="38"/>
  <c r="C76" i="38"/>
  <c r="C72" i="38"/>
  <c r="C68" i="38"/>
  <c r="C67" i="38" s="1"/>
  <c r="C63" i="38"/>
  <c r="C59" i="38"/>
  <c r="C44" i="38"/>
  <c r="C41" i="38"/>
  <c r="C36" i="38"/>
  <c r="C26" i="38"/>
  <c r="C23" i="38"/>
  <c r="C20" i="38" s="1"/>
  <c r="C3" i="38"/>
  <c r="C2" i="38"/>
  <c r="C1" i="38"/>
  <c r="W3" i="82"/>
  <c r="W2" i="82"/>
  <c r="W1" i="82"/>
  <c r="W3" i="86"/>
  <c r="W2" i="86"/>
  <c r="W1" i="86"/>
  <c r="E3" i="51"/>
  <c r="E2" i="51"/>
  <c r="E1" i="51"/>
  <c r="F3" i="48"/>
  <c r="F2" i="48"/>
  <c r="F1" i="48"/>
  <c r="L3" i="42"/>
  <c r="L2" i="42"/>
  <c r="L1" i="42"/>
  <c r="C92" i="39"/>
  <c r="C76" i="39"/>
  <c r="C72" i="39"/>
  <c r="C68" i="39"/>
  <c r="C63" i="39"/>
  <c r="C59" i="39"/>
  <c r="C58" i="39" s="1"/>
  <c r="C44" i="39"/>
  <c r="C41" i="39"/>
  <c r="C40" i="39" s="1"/>
  <c r="C36" i="39"/>
  <c r="C26" i="39"/>
  <c r="C23" i="39"/>
  <c r="C3" i="39"/>
  <c r="C2" i="39"/>
  <c r="C1" i="39"/>
  <c r="C20" i="39"/>
  <c r="C67" i="39"/>
  <c r="E1" i="26"/>
  <c r="E2" i="26"/>
  <c r="E3" i="26"/>
  <c r="C92" i="13"/>
  <c r="C76" i="13"/>
  <c r="D9" i="87"/>
  <c r="E40" i="91"/>
  <c r="E39" i="91"/>
  <c r="E37" i="91"/>
  <c r="E36" i="91"/>
  <c r="E30" i="91"/>
  <c r="E29" i="91"/>
  <c r="E27" i="91"/>
  <c r="E26" i="91"/>
  <c r="E20" i="91"/>
  <c r="E19" i="91"/>
  <c r="E17" i="91"/>
  <c r="E14" i="91"/>
  <c r="E12" i="91"/>
  <c r="E11" i="91"/>
  <c r="E10" i="91"/>
  <c r="E9" i="91"/>
  <c r="E7" i="91"/>
  <c r="E6" i="91"/>
  <c r="E5" i="91"/>
  <c r="E4" i="91"/>
  <c r="E3" i="91"/>
  <c r="C3" i="37"/>
  <c r="X3" i="89"/>
  <c r="X2" i="89"/>
  <c r="X1" i="89"/>
  <c r="C23" i="13"/>
  <c r="D17" i="87"/>
  <c r="H3" i="44"/>
  <c r="H2" i="44"/>
  <c r="H1" i="44"/>
  <c r="B3" i="80"/>
  <c r="B2" i="80"/>
  <c r="B1" i="80"/>
  <c r="C23" i="37"/>
  <c r="Q3" i="79"/>
  <c r="W3" i="63"/>
  <c r="F3" i="22"/>
  <c r="H3" i="18"/>
  <c r="L3" i="9"/>
  <c r="C36" i="13"/>
  <c r="C3" i="13"/>
  <c r="D3" i="87"/>
  <c r="D7" i="87"/>
  <c r="D15" i="87"/>
  <c r="D13" i="87"/>
  <c r="D12" i="87"/>
  <c r="D8" i="87"/>
  <c r="D2" i="87"/>
  <c r="D1" i="87"/>
  <c r="C44" i="13"/>
  <c r="Q2" i="79"/>
  <c r="Q1" i="79"/>
  <c r="W2" i="63"/>
  <c r="W1" i="63"/>
  <c r="C72" i="13"/>
  <c r="C68" i="13"/>
  <c r="C59" i="13"/>
  <c r="C58" i="13" s="1"/>
  <c r="C41" i="13"/>
  <c r="C40" i="13" s="1"/>
  <c r="C26" i="13"/>
  <c r="F2" i="22"/>
  <c r="H2" i="18"/>
  <c r="L2" i="9"/>
  <c r="C2" i="13"/>
  <c r="F1" i="22"/>
  <c r="H1" i="18"/>
  <c r="L1" i="9"/>
  <c r="C1" i="13"/>
  <c r="C26" i="37"/>
  <c r="C18" i="37"/>
  <c r="C2" i="37"/>
  <c r="C40" i="38" l="1"/>
  <c r="C56" i="38" s="1"/>
  <c r="C96" i="39"/>
  <c r="E139" i="91" s="1"/>
  <c r="C56" i="39"/>
  <c r="E138" i="91" s="1"/>
  <c r="G23" i="93"/>
  <c r="F23" i="93"/>
  <c r="C67" i="13"/>
  <c r="E897" i="91"/>
  <c r="E895" i="91"/>
  <c r="F21" i="93"/>
  <c r="E887" i="91"/>
  <c r="E896" i="91"/>
  <c r="E893" i="91"/>
  <c r="F20" i="93"/>
  <c r="E906" i="91"/>
  <c r="E918" i="91"/>
  <c r="E894" i="91"/>
  <c r="E917" i="91"/>
  <c r="E916" i="91"/>
  <c r="E892" i="91"/>
  <c r="E910" i="91"/>
  <c r="E915" i="91"/>
  <c r="E891" i="91"/>
  <c r="E920" i="91"/>
  <c r="E914" i="91"/>
  <c r="E890" i="91"/>
  <c r="E885" i="91"/>
  <c r="E907" i="91"/>
  <c r="E913" i="91"/>
  <c r="E889" i="91"/>
  <c r="E888" i="91"/>
  <c r="E911" i="91"/>
  <c r="F24" i="93"/>
  <c r="E912" i="91"/>
  <c r="E886" i="91"/>
  <c r="E921" i="91"/>
  <c r="E909" i="91"/>
  <c r="E908" i="91"/>
  <c r="E870" i="91"/>
  <c r="E871" i="91"/>
  <c r="E875" i="91"/>
  <c r="E873" i="91"/>
  <c r="E864" i="91"/>
  <c r="E876" i="91"/>
  <c r="E865" i="91"/>
  <c r="E867" i="91"/>
  <c r="E874" i="91"/>
  <c r="E866" i="91"/>
  <c r="E868" i="91"/>
  <c r="E869" i="91"/>
  <c r="E872" i="91"/>
  <c r="G18" i="93"/>
  <c r="F18" i="93"/>
  <c r="F13" i="93"/>
  <c r="G13" i="93"/>
  <c r="C20" i="13"/>
  <c r="C56" i="13" s="1"/>
  <c r="E128" i="91" s="1"/>
  <c r="E410" i="91"/>
  <c r="E368" i="91"/>
  <c r="E384" i="91"/>
  <c r="E421" i="91"/>
  <c r="E407" i="91"/>
  <c r="E395" i="91"/>
  <c r="E411" i="91"/>
  <c r="E369" i="91"/>
  <c r="E385" i="91"/>
  <c r="E403" i="91"/>
  <c r="E404" i="91"/>
  <c r="E405" i="91"/>
  <c r="E381" i="91"/>
  <c r="E366" i="91"/>
  <c r="E396" i="91"/>
  <c r="E412" i="91"/>
  <c r="E370" i="91"/>
  <c r="E386" i="91"/>
  <c r="E390" i="91"/>
  <c r="E376" i="91"/>
  <c r="E378" i="91"/>
  <c r="E379" i="91"/>
  <c r="E422" i="91"/>
  <c r="E397" i="91"/>
  <c r="E413" i="91"/>
  <c r="E371" i="91"/>
  <c r="E387" i="91"/>
  <c r="E419" i="91"/>
  <c r="E420" i="91"/>
  <c r="E367" i="91"/>
  <c r="E398" i="91"/>
  <c r="E414" i="91"/>
  <c r="E372" i="91"/>
  <c r="E388" i="91"/>
  <c r="E399" i="91"/>
  <c r="E415" i="91"/>
  <c r="E373" i="91"/>
  <c r="E389" i="91"/>
  <c r="E400" i="91"/>
  <c r="E416" i="91"/>
  <c r="E374" i="91"/>
  <c r="E392" i="91"/>
  <c r="E393" i="91"/>
  <c r="E394" i="91"/>
  <c r="E380" i="91"/>
  <c r="E401" i="91"/>
  <c r="E417" i="91"/>
  <c r="E375" i="91"/>
  <c r="E391" i="91"/>
  <c r="E402" i="91"/>
  <c r="E418" i="91"/>
  <c r="E382" i="91"/>
  <c r="E377" i="91"/>
  <c r="E423" i="91"/>
  <c r="E408" i="91"/>
  <c r="E409" i="91"/>
  <c r="E406" i="91"/>
  <c r="E383" i="91"/>
  <c r="E196" i="91"/>
  <c r="E204" i="91"/>
  <c r="E212" i="91"/>
  <c r="E220" i="91"/>
  <c r="E228" i="91"/>
  <c r="E236" i="91"/>
  <c r="E342" i="91"/>
  <c r="E350" i="91"/>
  <c r="E358" i="91"/>
  <c r="E245" i="91"/>
  <c r="E253" i="91"/>
  <c r="E261" i="91"/>
  <c r="E269" i="91"/>
  <c r="E277" i="91"/>
  <c r="E285" i="91"/>
  <c r="E293" i="91"/>
  <c r="E301" i="91"/>
  <c r="E309" i="91"/>
  <c r="E317" i="91"/>
  <c r="E325" i="91"/>
  <c r="E333" i="91"/>
  <c r="E270" i="91"/>
  <c r="E294" i="91"/>
  <c r="E310" i="91"/>
  <c r="E326" i="91"/>
  <c r="E287" i="91"/>
  <c r="E311" i="91"/>
  <c r="E335" i="91"/>
  <c r="E341" i="91"/>
  <c r="E324" i="91"/>
  <c r="E197" i="91"/>
  <c r="E205" i="91"/>
  <c r="E213" i="91"/>
  <c r="E221" i="91"/>
  <c r="E229" i="91"/>
  <c r="E237" i="91"/>
  <c r="E343" i="91"/>
  <c r="E351" i="91"/>
  <c r="E359" i="91"/>
  <c r="E246" i="91"/>
  <c r="E254" i="91"/>
  <c r="E262" i="91"/>
  <c r="E278" i="91"/>
  <c r="E286" i="91"/>
  <c r="E302" i="91"/>
  <c r="E318" i="91"/>
  <c r="E334" i="91"/>
  <c r="E295" i="91"/>
  <c r="E327" i="91"/>
  <c r="E235" i="91"/>
  <c r="E284" i="91"/>
  <c r="E190" i="91"/>
  <c r="E198" i="91"/>
  <c r="E206" i="91"/>
  <c r="E214" i="91"/>
  <c r="E222" i="91"/>
  <c r="E230" i="91"/>
  <c r="E337" i="91"/>
  <c r="E344" i="91"/>
  <c r="E352" i="91"/>
  <c r="E360" i="91"/>
  <c r="E239" i="91"/>
  <c r="E247" i="91"/>
  <c r="E255" i="91"/>
  <c r="E263" i="91"/>
  <c r="E271" i="91"/>
  <c r="E279" i="91"/>
  <c r="E303" i="91"/>
  <c r="E319" i="91"/>
  <c r="E191" i="91"/>
  <c r="E199" i="91"/>
  <c r="E207" i="91"/>
  <c r="E215" i="91"/>
  <c r="E223" i="91"/>
  <c r="E231" i="91"/>
  <c r="E338" i="91"/>
  <c r="E345" i="91"/>
  <c r="E353" i="91"/>
  <c r="E361" i="91"/>
  <c r="E240" i="91"/>
  <c r="E248" i="91"/>
  <c r="E256" i="91"/>
  <c r="E264" i="91"/>
  <c r="E272" i="91"/>
  <c r="E280" i="91"/>
  <c r="E288" i="91"/>
  <c r="E296" i="91"/>
  <c r="E304" i="91"/>
  <c r="E312" i="91"/>
  <c r="E320" i="91"/>
  <c r="E328" i="91"/>
  <c r="E336" i="91"/>
  <c r="E219" i="91"/>
  <c r="E365" i="91"/>
  <c r="E260" i="91"/>
  <c r="E316" i="91"/>
  <c r="E192" i="91"/>
  <c r="E200" i="91"/>
  <c r="E208" i="91"/>
  <c r="E216" i="91"/>
  <c r="E224" i="91"/>
  <c r="E232" i="91"/>
  <c r="E238" i="91"/>
  <c r="E346" i="91"/>
  <c r="E354" i="91"/>
  <c r="E362" i="91"/>
  <c r="E241" i="91"/>
  <c r="E249" i="91"/>
  <c r="E257" i="91"/>
  <c r="E265" i="91"/>
  <c r="E273" i="91"/>
  <c r="E281" i="91"/>
  <c r="E289" i="91"/>
  <c r="E297" i="91"/>
  <c r="E305" i="91"/>
  <c r="E313" i="91"/>
  <c r="E321" i="91"/>
  <c r="E329" i="91"/>
  <c r="E195" i="91"/>
  <c r="E349" i="91"/>
  <c r="E244" i="91"/>
  <c r="E276" i="91"/>
  <c r="E308" i="91"/>
  <c r="E332" i="91"/>
  <c r="E193" i="91"/>
  <c r="E201" i="91"/>
  <c r="E209" i="91"/>
  <c r="E217" i="91"/>
  <c r="E225" i="91"/>
  <c r="E233" i="91"/>
  <c r="E339" i="91"/>
  <c r="E347" i="91"/>
  <c r="E355" i="91"/>
  <c r="E363" i="91"/>
  <c r="E242" i="91"/>
  <c r="E250" i="91"/>
  <c r="E258" i="91"/>
  <c r="E266" i="91"/>
  <c r="E274" i="91"/>
  <c r="E282" i="91"/>
  <c r="E290" i="91"/>
  <c r="E298" i="91"/>
  <c r="E306" i="91"/>
  <c r="E314" i="91"/>
  <c r="E322" i="91"/>
  <c r="E330" i="91"/>
  <c r="E203" i="91"/>
  <c r="E357" i="91"/>
  <c r="E252" i="91"/>
  <c r="E292" i="91"/>
  <c r="E194" i="91"/>
  <c r="E202" i="91"/>
  <c r="E210" i="91"/>
  <c r="E218" i="91"/>
  <c r="E226" i="91"/>
  <c r="E234" i="91"/>
  <c r="E340" i="91"/>
  <c r="E348" i="91"/>
  <c r="E356" i="91"/>
  <c r="E364" i="91"/>
  <c r="E243" i="91"/>
  <c r="E251" i="91"/>
  <c r="E259" i="91"/>
  <c r="E267" i="91"/>
  <c r="E275" i="91"/>
  <c r="E283" i="91"/>
  <c r="E291" i="91"/>
  <c r="E299" i="91"/>
  <c r="E307" i="91"/>
  <c r="E315" i="91"/>
  <c r="E323" i="91"/>
  <c r="E331" i="91"/>
  <c r="E211" i="91"/>
  <c r="E227" i="91"/>
  <c r="E268" i="91"/>
  <c r="E300" i="91"/>
  <c r="C96" i="13"/>
  <c r="C97" i="39"/>
  <c r="C58" i="38"/>
  <c r="C96" i="38" s="1"/>
  <c r="E149" i="91" s="1"/>
  <c r="G24" i="93" l="1"/>
  <c r="G21" i="93"/>
  <c r="G20" i="93"/>
  <c r="E148" i="91"/>
  <c r="G10" i="93"/>
  <c r="F10" i="93"/>
  <c r="E140" i="91"/>
  <c r="E176" i="91"/>
  <c r="E903" i="91"/>
  <c r="G22" i="93"/>
  <c r="F22" i="93"/>
  <c r="E922" i="91"/>
  <c r="E923" i="91"/>
  <c r="E880" i="91"/>
  <c r="E900" i="91"/>
  <c r="E902" i="91"/>
  <c r="E858" i="91"/>
  <c r="E861" i="91"/>
  <c r="E879" i="91"/>
  <c r="E859" i="91"/>
  <c r="E882" i="91"/>
  <c r="E860" i="91"/>
  <c r="E881" i="91"/>
  <c r="E901" i="91"/>
  <c r="E129" i="91"/>
  <c r="F12" i="93"/>
  <c r="G12" i="93"/>
  <c r="C97" i="38"/>
  <c r="C97" i="13"/>
  <c r="E189" i="91" l="1"/>
  <c r="E150" i="91"/>
  <c r="E162" i="91"/>
  <c r="E130" i="91"/>
  <c r="G11" i="93"/>
  <c r="F11" i="9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Casper Christophersen</author>
  </authors>
  <commentList>
    <comment ref="B25" authorId="0" shapeId="0" xr:uid="{00000000-0006-0000-0200-000001000000}">
      <text>
        <r>
          <rPr>
            <sz val="9"/>
            <color indexed="81"/>
            <rFont val="Tahoma"/>
            <family val="2"/>
          </rPr>
          <t>The participant code must be unique on a national level. It must be 6 letters or digits (may contain numbers and letters). NSAs need to assign a unique ST participant number before submitting to EIOPA. It will remain constant throughout the ST2024 exercise.</t>
        </r>
      </text>
    </comment>
    <comment ref="B26" authorId="0" shapeId="0" xr:uid="{00000000-0006-0000-0200-000002000000}">
      <text>
        <r>
          <rPr>
            <sz val="9"/>
            <color indexed="81"/>
            <rFont val="Tahoma"/>
            <family val="2"/>
          </rPr>
          <t>For NCAs: Files submitted to EIOPA for this undertaking should use this code as a prefix for the filename.
For example, a filename could be NO-ABCDEF-Free text.xlsx when submitted to EIOPA. This prefix should be used throughout the ST2024 exercise.</t>
        </r>
      </text>
    </comment>
  </commentList>
</comments>
</file>

<file path=xl/sharedStrings.xml><?xml version="1.0" encoding="utf-8"?>
<sst xmlns="http://schemas.openxmlformats.org/spreadsheetml/2006/main" count="8203" uniqueCount="1615">
  <si>
    <t>Balance sheet</t>
  </si>
  <si>
    <t>Solvency II value</t>
  </si>
  <si>
    <t>C0010</t>
  </si>
  <si>
    <t>Assets</t>
  </si>
  <si>
    <t>Goodwill</t>
  </si>
  <si>
    <t>R0010</t>
  </si>
  <si>
    <t>Deferred acquisition costs</t>
  </si>
  <si>
    <t>R0020</t>
  </si>
  <si>
    <t>Intangible assets</t>
  </si>
  <si>
    <t>R0030</t>
  </si>
  <si>
    <t>Deferred tax assets</t>
  </si>
  <si>
    <t>R0040</t>
  </si>
  <si>
    <t>Pension benefit surplus</t>
  </si>
  <si>
    <t>R0050</t>
  </si>
  <si>
    <t>Property, plant &amp; equipment held for own use</t>
  </si>
  <si>
    <t>R0060</t>
  </si>
  <si>
    <t>Investments (other than assets held for index-linked and unit-linked contracts)</t>
  </si>
  <si>
    <t>R0070</t>
  </si>
  <si>
    <t>Property (other than for own use)</t>
  </si>
  <si>
    <t>R0080</t>
  </si>
  <si>
    <t>Holdings in related undertakings, including participations</t>
  </si>
  <si>
    <t>R0090</t>
  </si>
  <si>
    <t>Equities</t>
  </si>
  <si>
    <t>R0100</t>
  </si>
  <si>
    <t>Equities - listed</t>
  </si>
  <si>
    <t>R0110</t>
  </si>
  <si>
    <t>Equities - unlisted</t>
  </si>
  <si>
    <t>R0120</t>
  </si>
  <si>
    <t>Bonds</t>
  </si>
  <si>
    <t>R0130</t>
  </si>
  <si>
    <t>Government Bonds</t>
  </si>
  <si>
    <t>R0140</t>
  </si>
  <si>
    <t>Corporate Bonds</t>
  </si>
  <si>
    <t>R0150</t>
  </si>
  <si>
    <t>Structured notes</t>
  </si>
  <si>
    <t>R0160</t>
  </si>
  <si>
    <t>Collateralised securities</t>
  </si>
  <si>
    <t>R0170</t>
  </si>
  <si>
    <t>Collective Investments Undertakings</t>
  </si>
  <si>
    <t>R0180</t>
  </si>
  <si>
    <t>Derivatives</t>
  </si>
  <si>
    <t>R0190</t>
  </si>
  <si>
    <t>Deposits other than cash equivalents</t>
  </si>
  <si>
    <t>R0200</t>
  </si>
  <si>
    <t>Other investments</t>
  </si>
  <si>
    <t>R0210</t>
  </si>
  <si>
    <t>Assets held for index-linked and unit-linked contracts</t>
  </si>
  <si>
    <t>R0220</t>
  </si>
  <si>
    <t>Loans and mortgages</t>
  </si>
  <si>
    <t>R0230</t>
  </si>
  <si>
    <t>Loans on policies</t>
  </si>
  <si>
    <t>R0240</t>
  </si>
  <si>
    <t>Loans and mortgages to individuals</t>
  </si>
  <si>
    <t>R0250</t>
  </si>
  <si>
    <t>Other loans and mortgages</t>
  </si>
  <si>
    <t>R0260</t>
  </si>
  <si>
    <t>Reinsurance recoverables from:</t>
  </si>
  <si>
    <t>R0270</t>
  </si>
  <si>
    <t>Non-life and health similar to non-life</t>
  </si>
  <si>
    <t>R0280</t>
  </si>
  <si>
    <t>Non-life excluding health</t>
  </si>
  <si>
    <t>R0290</t>
  </si>
  <si>
    <t>Health similar to non-life</t>
  </si>
  <si>
    <t>R0300</t>
  </si>
  <si>
    <t>Life and health similar to life, excluding health and index-linked and unit-linked</t>
  </si>
  <si>
    <t>R0310</t>
  </si>
  <si>
    <t>Health similar to life</t>
  </si>
  <si>
    <t>R0320</t>
  </si>
  <si>
    <t>Life excluding health and index-linked and unit-linked</t>
  </si>
  <si>
    <t>R0330</t>
  </si>
  <si>
    <t>Life index-linked and unit-linked</t>
  </si>
  <si>
    <t>R0340</t>
  </si>
  <si>
    <t>Deposits to cedants</t>
  </si>
  <si>
    <t>R0350</t>
  </si>
  <si>
    <t>Insurance and intermediaries receivables</t>
  </si>
  <si>
    <t>R0360</t>
  </si>
  <si>
    <t>Reinsurance receivables</t>
  </si>
  <si>
    <t>R0370</t>
  </si>
  <si>
    <t>Receivables (trade, not insurance)</t>
  </si>
  <si>
    <t>R0380</t>
  </si>
  <si>
    <t>Own shares (held directly)</t>
  </si>
  <si>
    <t>R0390</t>
  </si>
  <si>
    <t>Amounts due in respect of own fund items or initial fund called up but not yet paid in</t>
  </si>
  <si>
    <t>R0400</t>
  </si>
  <si>
    <t>Cash and cash equivalents</t>
  </si>
  <si>
    <t>R0410</t>
  </si>
  <si>
    <t>Any other assets, not elsewhere shown</t>
  </si>
  <si>
    <t>R0420</t>
  </si>
  <si>
    <t>Total assets</t>
  </si>
  <si>
    <t>R0500</t>
  </si>
  <si>
    <t>Liabilities</t>
  </si>
  <si>
    <t>Technical provisions – non-life</t>
  </si>
  <si>
    <t>R0510</t>
  </si>
  <si>
    <t>Technical provisions – non-life (excluding health)</t>
  </si>
  <si>
    <t>R0520</t>
  </si>
  <si>
    <t>Technical provisions calculated as a whole</t>
  </si>
  <si>
    <t>R0530</t>
  </si>
  <si>
    <t>Best Estimate</t>
  </si>
  <si>
    <t>R0540</t>
  </si>
  <si>
    <t>Risk margin</t>
  </si>
  <si>
    <t>R0550</t>
  </si>
  <si>
    <t>Technical provisions - health (similar to non-life)</t>
  </si>
  <si>
    <t>R0560</t>
  </si>
  <si>
    <t>R0570</t>
  </si>
  <si>
    <t>R0580</t>
  </si>
  <si>
    <t>R0590</t>
  </si>
  <si>
    <t>Technical provisions - life (excluding index-linked and unit-linked)</t>
  </si>
  <si>
    <t>R0600</t>
  </si>
  <si>
    <t>Technical provisions - health (similar to life)</t>
  </si>
  <si>
    <t>R0610</t>
  </si>
  <si>
    <t>R0620</t>
  </si>
  <si>
    <t>R0630</t>
  </si>
  <si>
    <t>R0640</t>
  </si>
  <si>
    <t>Technical provisions – life (excluding health and index-linked and unit-linked)</t>
  </si>
  <si>
    <t>R0650</t>
  </si>
  <si>
    <t>R0660</t>
  </si>
  <si>
    <t>R0670</t>
  </si>
  <si>
    <t>R0680</t>
  </si>
  <si>
    <t>Technical provisions – index-linked and unit-linked</t>
  </si>
  <si>
    <t>R0690</t>
  </si>
  <si>
    <t>R0700</t>
  </si>
  <si>
    <t>R0710</t>
  </si>
  <si>
    <t>R0720</t>
  </si>
  <si>
    <t>Other technical provisions</t>
  </si>
  <si>
    <t>R0730</t>
  </si>
  <si>
    <t>Contingent liabilities</t>
  </si>
  <si>
    <t>R0740</t>
  </si>
  <si>
    <t>Provisions other than technical provisions</t>
  </si>
  <si>
    <t>R0750</t>
  </si>
  <si>
    <t>Pension benefit obligations</t>
  </si>
  <si>
    <t>R0760</t>
  </si>
  <si>
    <t>Deposits from reinsurers</t>
  </si>
  <si>
    <t>R0770</t>
  </si>
  <si>
    <t>Deferred tax liabilities</t>
  </si>
  <si>
    <t>R0780</t>
  </si>
  <si>
    <t>R0790</t>
  </si>
  <si>
    <t>Debts owed to credit institutions</t>
  </si>
  <si>
    <t>R0800</t>
  </si>
  <si>
    <t>Financial liabilities other than debts owed to credit institutions</t>
  </si>
  <si>
    <t>R0810</t>
  </si>
  <si>
    <t>Insurance &amp; intermediaries payables</t>
  </si>
  <si>
    <t>R0820</t>
  </si>
  <si>
    <t>Reinsurance payables</t>
  </si>
  <si>
    <t>R0830</t>
  </si>
  <si>
    <t>Payables (trade, not insurance)</t>
  </si>
  <si>
    <t>R0840</t>
  </si>
  <si>
    <t>Subordinated liabilities</t>
  </si>
  <si>
    <t>R0850</t>
  </si>
  <si>
    <t>Subordinated liabilities not in Basic Own Funds</t>
  </si>
  <si>
    <t>R0860</t>
  </si>
  <si>
    <t>Subordinated liabilities in Basic Own Funds</t>
  </si>
  <si>
    <t>R0870</t>
  </si>
  <si>
    <t>Any other liabilities, not elsewhere shown</t>
  </si>
  <si>
    <t>R0880</t>
  </si>
  <si>
    <t>Total liabilities</t>
  </si>
  <si>
    <t>R0900</t>
  </si>
  <si>
    <t>Excess of assets over liabilities</t>
  </si>
  <si>
    <t>R1000</t>
  </si>
  <si>
    <t>S.02.01.01</t>
  </si>
  <si>
    <t>S.02.01.01.01</t>
  </si>
  <si>
    <t>C0020</t>
  </si>
  <si>
    <t>S.22.01.04</t>
  </si>
  <si>
    <t>Impact of long term guarantees measures and transitionals</t>
  </si>
  <si>
    <t>S.22.01.04.01</t>
  </si>
  <si>
    <t>Amount with Long Term Guarantee measures and transitionals</t>
  </si>
  <si>
    <t>Impact of the LTG measures and transitionals (Step-by-step approach)</t>
  </si>
  <si>
    <t>Without transitional on technical provisions</t>
  </si>
  <si>
    <t>Impact of transitional on technical provisions</t>
  </si>
  <si>
    <t>Without transitional on interest rate</t>
  </si>
  <si>
    <t>Impact of transitional on interest rate</t>
  </si>
  <si>
    <t>Without volatility adjustment and without other transitional measures</t>
  </si>
  <si>
    <t>Impact of volatility adjustment set to zero</t>
  </si>
  <si>
    <t>Without matching adjustment and without all the others</t>
  </si>
  <si>
    <t>Impact of matching adjustment set to zero</t>
  </si>
  <si>
    <t>Impact of all LTG measures and transitionals</t>
  </si>
  <si>
    <t>C0030</t>
  </si>
  <si>
    <t>C0040</t>
  </si>
  <si>
    <t>C0050</t>
  </si>
  <si>
    <t>C0060</t>
  </si>
  <si>
    <t>C0070</t>
  </si>
  <si>
    <t>C0080</t>
  </si>
  <si>
    <t>C0090</t>
  </si>
  <si>
    <t>C0100</t>
  </si>
  <si>
    <t>Technical provisions</t>
  </si>
  <si>
    <t>Basic own funds</t>
  </si>
  <si>
    <t>Restricted own funds due to ring-fencing and matching portfolio</t>
  </si>
  <si>
    <t>Tier 1</t>
  </si>
  <si>
    <t>Tier 2</t>
  </si>
  <si>
    <t>Tier 3</t>
  </si>
  <si>
    <t>Solvency Capital Requirement</t>
  </si>
  <si>
    <t>S.23.01.04</t>
  </si>
  <si>
    <t>S.23.01.04.01</t>
  </si>
  <si>
    <t>Total</t>
  </si>
  <si>
    <t>Tier 1 - unrestricted</t>
  </si>
  <si>
    <t>Tier 1 - restricted</t>
  </si>
  <si>
    <t>Basic own funds before deduction for participations in other financial sector</t>
  </si>
  <si>
    <t>Ordinary share capital (gross of own shares)</t>
  </si>
  <si>
    <t>Share premium account related to ordinary share capital</t>
  </si>
  <si>
    <t>Initial funds, members' contributions or the equivalent basic own - fund item for mutual and mutual-type undertakings</t>
  </si>
  <si>
    <t>Subordinated mutual member accounts</t>
  </si>
  <si>
    <t>Surplus funds</t>
  </si>
  <si>
    <t>Preference shares</t>
  </si>
  <si>
    <t>Share premium account related to preference shares</t>
  </si>
  <si>
    <t>Reconciliation reserve</t>
  </si>
  <si>
    <t>An amount equal to the value of net deferred tax assets</t>
  </si>
  <si>
    <t>Own funds from the financial statements that should not be represented by the reconciliation reserve and do not meet the criteria to be classified as Solvency II own funds</t>
  </si>
  <si>
    <t>Deductions</t>
  </si>
  <si>
    <t>Deductions for participations in other financial undertakings, including non-regulated undertakings carrying out financial activities</t>
  </si>
  <si>
    <t>whereof deducted according to art 228 of the Directive 2009/138/EC</t>
  </si>
  <si>
    <t>Deductions for participations where there is non-availability of information (Article 229)</t>
  </si>
  <si>
    <t>Total deductions</t>
  </si>
  <si>
    <t>Total basic own funds after deductions</t>
  </si>
  <si>
    <t>Ancillary own funds</t>
  </si>
  <si>
    <t>Unpaid and uncalled ordinary share capital callable on demand</t>
  </si>
  <si>
    <t>Unpaid and uncalled initial funds, members' contributions or the equivalent basic own fund item for mutual and mutual - type undertakings, callable on demand</t>
  </si>
  <si>
    <t>Unpaid and uncalled preference shares callable on demand</t>
  </si>
  <si>
    <t>A legally binding commitment to subscribe and pay for subordinated liabilities on demand</t>
  </si>
  <si>
    <t>Letters of credit and guarantees under Article 96(2) of the Directive 2009/138/EC</t>
  </si>
  <si>
    <t>Letters of credit and guarantees other than under Article 96(2) of the Directive 2009/138/EC</t>
  </si>
  <si>
    <t>Supplementary members calls under first subparagraph of Article 96(3) of the Directive 2009/138/EC</t>
  </si>
  <si>
    <t>Supplementary members calls - other than under first subparagraph of Article 96(3) of the Directive 2009/138/EC</t>
  </si>
  <si>
    <t>Other ancillary own funds</t>
  </si>
  <si>
    <t>Total ancillary own funds</t>
  </si>
  <si>
    <t>Own funds of other financial sectors</t>
  </si>
  <si>
    <t>Institutions for occupational retirement provision</t>
  </si>
  <si>
    <t>R0430</t>
  </si>
  <si>
    <t>Total own funds of other financial sectors</t>
  </si>
  <si>
    <t>R0440</t>
  </si>
  <si>
    <t>R0450</t>
  </si>
  <si>
    <t>R0460</t>
  </si>
  <si>
    <t>Total available own funds to meet the minimum consolidated group SCR</t>
  </si>
  <si>
    <t>Total eligible own funds to meet the minimum consolidated group SCR</t>
  </si>
  <si>
    <t>Consolidated Group SCR</t>
  </si>
  <si>
    <t>Minimum consolidated Group SCR</t>
  </si>
  <si>
    <t>S.23.01.04.02</t>
  </si>
  <si>
    <t>Own shares (held directly and indirectly)</t>
  </si>
  <si>
    <t>Foreseeable dividends, distributions and charges</t>
  </si>
  <si>
    <t>Other basic own fund items</t>
  </si>
  <si>
    <t>Expected profits</t>
  </si>
  <si>
    <t>Expected profits included in future premiums (EPIFP) - Life business</t>
  </si>
  <si>
    <t>Expected profits included in future premiums (EPIFP) - Non-life business</t>
  </si>
  <si>
    <t>Total Expected profits included in future premiums (EPIFP)</t>
  </si>
  <si>
    <t>S.25.01.04.01</t>
  </si>
  <si>
    <t>Article 112</t>
  </si>
  <si>
    <t>Z0010</t>
  </si>
  <si>
    <t>AO_1</t>
  </si>
  <si>
    <t>Basic Solvency Capital Requirement</t>
  </si>
  <si>
    <t>Net solvency capital requirement</t>
  </si>
  <si>
    <t>Gross solvency capital requirement</t>
  </si>
  <si>
    <t>Allocation from adjustments due to RFF and Matching adjustments portfolios</t>
  </si>
  <si>
    <t>Market risk</t>
  </si>
  <si>
    <r>
      <t>Counterparty default risk</t>
    </r>
    <r>
      <rPr>
        <strike/>
        <sz val="10"/>
        <rFont val="Arial"/>
        <family val="2"/>
      </rPr>
      <t/>
    </r>
  </si>
  <si>
    <r>
      <t>Life underwriting risk</t>
    </r>
    <r>
      <rPr>
        <strike/>
        <sz val="10"/>
        <rFont val="Arial"/>
        <family val="2"/>
      </rPr>
      <t/>
    </r>
  </si>
  <si>
    <t>Health underwriting risk</t>
  </si>
  <si>
    <t>Non-life underwriting risk</t>
  </si>
  <si>
    <t>Diversification</t>
  </si>
  <si>
    <t>Intangible asset risk</t>
  </si>
  <si>
    <t>S.25.01.04.02</t>
  </si>
  <si>
    <t>Calculation of Solvency Capital Requirement</t>
  </si>
  <si>
    <t>Value</t>
  </si>
  <si>
    <t>Adjustment due to RFF/MAP nSCR aggregation</t>
  </si>
  <si>
    <t>Operational risk</t>
  </si>
  <si>
    <t>Loss-absorbing capacity of technical provisions</t>
  </si>
  <si>
    <t>Loss-absorbing capacity of deferred taxes</t>
  </si>
  <si>
    <t>Capital requirement for business operated in accordance with Art. 4 of Directive 2003/41/EC</t>
  </si>
  <si>
    <t>Capital add-ons already set</t>
  </si>
  <si>
    <t>Other information on SCR</t>
  </si>
  <si>
    <t>Capital requirement for duration-based equity risk sub-module</t>
  </si>
  <si>
    <t>Total amount of Notional Solvency Capital Requirements for remaining part</t>
  </si>
  <si>
    <t>Total amount of Notional Solvency Capital Requirements for matching adjustment portfolios</t>
  </si>
  <si>
    <t>Diversification effects due to RFF nSCR aggregation for article 304</t>
  </si>
  <si>
    <t>Method used to calculate the adjustment due to RFF/MAP nSCR aggregation</t>
  </si>
  <si>
    <t>Net future discretionary benefits</t>
  </si>
  <si>
    <t>Minimum consolidated group solvency capital requirement</t>
  </si>
  <si>
    <t>R0470</t>
  </si>
  <si>
    <t>Information on other entities</t>
  </si>
  <si>
    <t>Capital requirement for other financial sectors (Non-insurance capital requirements)</t>
  </si>
  <si>
    <t>Capital requirement for other financial sectors (Non-insurance capital requirements) - Credit institutions, investment firms and financial institutions, alternative investment funds managers, UCITS management companies</t>
  </si>
  <si>
    <t>Capital requirement for other financial sectors (Non-insurance capital requirements) - Institutions for occupational retirement provisions</t>
  </si>
  <si>
    <t>Capital requirement for residual undertakings</t>
  </si>
  <si>
    <t>Overall SCR</t>
  </si>
  <si>
    <t>Total undiversified components</t>
  </si>
  <si>
    <t>Amount/estimate of the overall loss-absorbing capacity of technical provisions</t>
  </si>
  <si>
    <t>Area</t>
  </si>
  <si>
    <t>Description</t>
  </si>
  <si>
    <t>Indicator</t>
  </si>
  <si>
    <t>Own Funds</t>
  </si>
  <si>
    <t>SCR</t>
  </si>
  <si>
    <t>Assets over Liabilities (AoL)</t>
  </si>
  <si>
    <t>Balance sheet position</t>
  </si>
  <si>
    <t>Indicators</t>
  </si>
  <si>
    <t>Asset allocation</t>
  </si>
  <si>
    <t>Relative change in investment in Government bonds (GB)</t>
  </si>
  <si>
    <t>Eligible own funds to meet Solvency Capital Requirement</t>
  </si>
  <si>
    <t>Version history</t>
  </si>
  <si>
    <t>#</t>
  </si>
  <si>
    <t>Other information</t>
  </si>
  <si>
    <t>QRT and LOG-files</t>
  </si>
  <si>
    <t>Reporting currency and unit</t>
  </si>
  <si>
    <t>Data labels or other text</t>
  </si>
  <si>
    <t>Empty cells, not to be filled in</t>
  </si>
  <si>
    <t>Explanation</t>
  </si>
  <si>
    <t>Cell format</t>
  </si>
  <si>
    <t>Cell formats</t>
  </si>
  <si>
    <t>Individual</t>
  </si>
  <si>
    <t>0.BS</t>
  </si>
  <si>
    <t>0.LTG</t>
  </si>
  <si>
    <t>0.OF</t>
  </si>
  <si>
    <t>0.SCR.SF</t>
  </si>
  <si>
    <t>Please indicate the reporting currency in the participant sheet.</t>
  </si>
  <si>
    <t>Detailed information on how to fill in the information (reporting log-files) is available here:</t>
  </si>
  <si>
    <t>-</t>
  </si>
  <si>
    <t>Basic Information - General</t>
  </si>
  <si>
    <t>Undertaking pursuing both life and non-life insurance activity</t>
  </si>
  <si>
    <t>Life undertakings</t>
  </si>
  <si>
    <t>Non-Life undertaking</t>
  </si>
  <si>
    <t>Undertaking name</t>
  </si>
  <si>
    <t>Undertaking identification code</t>
  </si>
  <si>
    <t>Use of matching adjustment</t>
  </si>
  <si>
    <t>No use of matching adjustment</t>
  </si>
  <si>
    <t>Language of reporting</t>
  </si>
  <si>
    <t>Reporting submission date</t>
  </si>
  <si>
    <t>Reporting reference date</t>
  </si>
  <si>
    <t>Use of VA (with supervisory approval)</t>
  </si>
  <si>
    <t>Regular/Ad-hoc submission</t>
  </si>
  <si>
    <t>Use of VA (without supervisory approval)</t>
  </si>
  <si>
    <t>Currency used for reporting</t>
  </si>
  <si>
    <t>No use of VA</t>
  </si>
  <si>
    <t>Accounting standards</t>
  </si>
  <si>
    <t>Use of transitional measure on RFR</t>
  </si>
  <si>
    <t>Ring-fenced funds</t>
  </si>
  <si>
    <t>No use of transitional measure on RFR</t>
  </si>
  <si>
    <t>Transitional measure on the risk-free interest rate</t>
  </si>
  <si>
    <t>Use of transitional measure on TP</t>
  </si>
  <si>
    <t>Transitional measure on technical provisions</t>
  </si>
  <si>
    <t>No use of transitional measure on TP</t>
  </si>
  <si>
    <t>Initial submission or re-submission</t>
  </si>
  <si>
    <t>Use of undertaking specific parameters</t>
  </si>
  <si>
    <t>No use of undertaking specific parameters</t>
  </si>
  <si>
    <t>Participating entity information</t>
  </si>
  <si>
    <t>Currency code</t>
  </si>
  <si>
    <t>Currency name</t>
  </si>
  <si>
    <t>Filled</t>
  </si>
  <si>
    <t>Yes</t>
  </si>
  <si>
    <t>Life</t>
  </si>
  <si>
    <t>Thousands</t>
  </si>
  <si>
    <t>Standard formula</t>
  </si>
  <si>
    <t>EUR</t>
  </si>
  <si>
    <t>Austria</t>
  </si>
  <si>
    <t>Euro</t>
  </si>
  <si>
    <t>EEA</t>
  </si>
  <si>
    <t>AT</t>
  </si>
  <si>
    <t>USD</t>
  </si>
  <si>
    <t>US Dollar</t>
  </si>
  <si>
    <t>Not filled</t>
  </si>
  <si>
    <t>No</t>
  </si>
  <si>
    <t>Non-Life</t>
  </si>
  <si>
    <t>Millions</t>
  </si>
  <si>
    <t>Group</t>
  </si>
  <si>
    <t>Partial internal model</t>
  </si>
  <si>
    <t>BGN</t>
  </si>
  <si>
    <t>Belgium</t>
  </si>
  <si>
    <t>BE</t>
  </si>
  <si>
    <t>Participant information</t>
  </si>
  <si>
    <t>N/A</t>
  </si>
  <si>
    <t>Composite</t>
  </si>
  <si>
    <t>Full internal model</t>
  </si>
  <si>
    <t>CHF</t>
  </si>
  <si>
    <t>Bulgaria</t>
  </si>
  <si>
    <t>Bulgaria Leva</t>
  </si>
  <si>
    <t>BG</t>
  </si>
  <si>
    <t>GBP</t>
  </si>
  <si>
    <t>British Pound</t>
  </si>
  <si>
    <t>Reinsurance</t>
  </si>
  <si>
    <t>CZK</t>
  </si>
  <si>
    <t>Croatia</t>
  </si>
  <si>
    <t>Croatia Kuna</t>
  </si>
  <si>
    <t>HRK</t>
  </si>
  <si>
    <t>HR</t>
  </si>
  <si>
    <t>INR</t>
  </si>
  <si>
    <t>Indian Rupee</t>
  </si>
  <si>
    <t>Captive</t>
  </si>
  <si>
    <t>DKK</t>
  </si>
  <si>
    <t>Cyprus</t>
  </si>
  <si>
    <t>CY</t>
  </si>
  <si>
    <t>AUD</t>
  </si>
  <si>
    <t>Australian Dollar</t>
  </si>
  <si>
    <t>Czech Republic</t>
  </si>
  <si>
    <t>Czech Republic Koruny</t>
  </si>
  <si>
    <t>CZ</t>
  </si>
  <si>
    <t>CAD</t>
  </si>
  <si>
    <t>Canadian Dollar</t>
  </si>
  <si>
    <t>Legal form of the participant</t>
  </si>
  <si>
    <t>Denmark</t>
  </si>
  <si>
    <t>Denmark Kroner</t>
  </si>
  <si>
    <t>DK</t>
  </si>
  <si>
    <t>SGD</t>
  </si>
  <si>
    <t>Singapore Dollar</t>
  </si>
  <si>
    <t>Is this legal form a mutual one?</t>
  </si>
  <si>
    <t>HUF</t>
  </si>
  <si>
    <t>Estonia</t>
  </si>
  <si>
    <t>EE</t>
  </si>
  <si>
    <t>Swiss Franc</t>
  </si>
  <si>
    <t>Date of submission</t>
  </si>
  <si>
    <t>ISK</t>
  </si>
  <si>
    <t>Finland</t>
  </si>
  <si>
    <t>FI</t>
  </si>
  <si>
    <t>MYR</t>
  </si>
  <si>
    <t>Malaysian Ringgit</t>
  </si>
  <si>
    <t>Reporting basis</t>
  </si>
  <si>
    <t>NOK</t>
  </si>
  <si>
    <t>France</t>
  </si>
  <si>
    <t>FR</t>
  </si>
  <si>
    <t>JPY</t>
  </si>
  <si>
    <t>Japanese Yen</t>
  </si>
  <si>
    <t>PLN</t>
  </si>
  <si>
    <t>Germany</t>
  </si>
  <si>
    <t>DE</t>
  </si>
  <si>
    <t>CNY</t>
  </si>
  <si>
    <t>Chinese Yuan Renminbi</t>
  </si>
  <si>
    <t>Type of reported insurance data (annual or quarterly)</t>
  </si>
  <si>
    <t>Annual data</t>
  </si>
  <si>
    <t>RON</t>
  </si>
  <si>
    <t>Greece</t>
  </si>
  <si>
    <t>GR</t>
  </si>
  <si>
    <t>NZD</t>
  </si>
  <si>
    <t>New Zealand Dollar</t>
  </si>
  <si>
    <t>Reporting includes ring fenced funds?</t>
  </si>
  <si>
    <t>`</t>
  </si>
  <si>
    <t>SEK</t>
  </si>
  <si>
    <t>Hungary</t>
  </si>
  <si>
    <t>Hungary Forint</t>
  </si>
  <si>
    <t>HU</t>
  </si>
  <si>
    <t>THB</t>
  </si>
  <si>
    <t>Thai Baht</t>
  </si>
  <si>
    <t>Method for calculation of the SCR</t>
  </si>
  <si>
    <t>Iceland</t>
  </si>
  <si>
    <t>Iceland Kronur</t>
  </si>
  <si>
    <t>IS</t>
  </si>
  <si>
    <t>Hungarian Forint</t>
  </si>
  <si>
    <t>(Partial) internal model approved by National Competent Authority</t>
  </si>
  <si>
    <t xml:space="preserve">Ireland, Republic of </t>
  </si>
  <si>
    <t>IE</t>
  </si>
  <si>
    <t>AED</t>
  </si>
  <si>
    <t>Emirati Dirham</t>
  </si>
  <si>
    <t>Is supervisory approval required for the use of Volatility Adjustment in your jurisdiction?</t>
  </si>
  <si>
    <t>Italy</t>
  </si>
  <si>
    <t>IT</t>
  </si>
  <si>
    <t>HKD</t>
  </si>
  <si>
    <t>Hong Kong Dollar</t>
  </si>
  <si>
    <t>Latvia</t>
  </si>
  <si>
    <t>LVL</t>
  </si>
  <si>
    <t>LV</t>
  </si>
  <si>
    <t>MXN</t>
  </si>
  <si>
    <t>Mexican Peso</t>
  </si>
  <si>
    <t>Liechtenstein</t>
  </si>
  <si>
    <t>Switzerland Francs</t>
  </si>
  <si>
    <t>LI</t>
  </si>
  <si>
    <t>ZAR</t>
  </si>
  <si>
    <t>South African Rand</t>
  </si>
  <si>
    <t>Reporting currency used</t>
  </si>
  <si>
    <t>Lithuania</t>
  </si>
  <si>
    <t>LTL</t>
  </si>
  <si>
    <t>LT</t>
  </si>
  <si>
    <t>PHP</t>
  </si>
  <si>
    <t>Philippine Peso</t>
  </si>
  <si>
    <t>Luxembourg</t>
  </si>
  <si>
    <t>LU</t>
  </si>
  <si>
    <t>Swedish Krona</t>
  </si>
  <si>
    <t>IDR</t>
  </si>
  <si>
    <t>SAR</t>
  </si>
  <si>
    <t>NO</t>
  </si>
  <si>
    <t>BRL</t>
  </si>
  <si>
    <t>Participant information to be filled by NCAs before submission to EIOPA</t>
  </si>
  <si>
    <t>Poland</t>
  </si>
  <si>
    <t>Poland Zlotych</t>
  </si>
  <si>
    <t>PL</t>
  </si>
  <si>
    <t>TRY</t>
  </si>
  <si>
    <t>Turkish Lira</t>
  </si>
  <si>
    <t>Unique ST participant code (set by NSA, 6 digits, see comment)</t>
  </si>
  <si>
    <t>Portugal</t>
  </si>
  <si>
    <t>PT</t>
  </si>
  <si>
    <t>KES</t>
  </si>
  <si>
    <t>Kenyan Shilling</t>
  </si>
  <si>
    <t>Filename-prefix for submission to EIOPA</t>
  </si>
  <si>
    <t>Romania</t>
  </si>
  <si>
    <t>Romania New Lei</t>
  </si>
  <si>
    <t>RO</t>
  </si>
  <si>
    <t>KRW</t>
  </si>
  <si>
    <t>South Korean Won</t>
  </si>
  <si>
    <t>Slovakia</t>
  </si>
  <si>
    <t>SK</t>
  </si>
  <si>
    <t>EGP</t>
  </si>
  <si>
    <t>Egyptian Pound</t>
  </si>
  <si>
    <t>Contact information</t>
  </si>
  <si>
    <t>Slovenia</t>
  </si>
  <si>
    <t>SI</t>
  </si>
  <si>
    <t>IQD</t>
  </si>
  <si>
    <t>Iraqi Dinar</t>
  </si>
  <si>
    <t>Name of a contact point for stress test purposes (1)</t>
  </si>
  <si>
    <t>Spain</t>
  </si>
  <si>
    <t>ES</t>
  </si>
  <si>
    <t>Norwegian Krone</t>
  </si>
  <si>
    <t>Position/Title</t>
  </si>
  <si>
    <t>Sweden</t>
  </si>
  <si>
    <t>Sweden Kronor</t>
  </si>
  <si>
    <t>SE</t>
  </si>
  <si>
    <t>KWD</t>
  </si>
  <si>
    <t>Kuwaiti Dinar</t>
  </si>
  <si>
    <t>Phone number</t>
  </si>
  <si>
    <t>United Kingdom</t>
  </si>
  <si>
    <t>United Kingdom Pounds</t>
  </si>
  <si>
    <t>UK</t>
  </si>
  <si>
    <t>RUB</t>
  </si>
  <si>
    <t>Russian Ruble</t>
  </si>
  <si>
    <t>e-mail address</t>
  </si>
  <si>
    <t>Afghanistan</t>
  </si>
  <si>
    <t>Afghanistan Afghanis</t>
  </si>
  <si>
    <t>AFN</t>
  </si>
  <si>
    <t>Non EEA</t>
  </si>
  <si>
    <t>Danish Krone</t>
  </si>
  <si>
    <t>Name of a contact point for stress test purposes (2)</t>
  </si>
  <si>
    <t>Albania</t>
  </si>
  <si>
    <t>Albania Leke</t>
  </si>
  <si>
    <t>ALL</t>
  </si>
  <si>
    <t>PKR</t>
  </si>
  <si>
    <t>Pakistani Rupee</t>
  </si>
  <si>
    <t>Algeria</t>
  </si>
  <si>
    <t>Algeria Dinars</t>
  </si>
  <si>
    <t>DZD</t>
  </si>
  <si>
    <t>ILS</t>
  </si>
  <si>
    <t>Israeli Shekel</t>
  </si>
  <si>
    <t>Argentina</t>
  </si>
  <si>
    <t>Argentina Pesos</t>
  </si>
  <si>
    <t>ARS</t>
  </si>
  <si>
    <t>Polish Zloty</t>
  </si>
  <si>
    <t>Australia</t>
  </si>
  <si>
    <t>Australia Dollars</t>
  </si>
  <si>
    <t>QAR</t>
  </si>
  <si>
    <t>Qatari Riyal</t>
  </si>
  <si>
    <t>Name of a contact point for stress test purposes (3)</t>
  </si>
  <si>
    <t>Bahamas, The</t>
  </si>
  <si>
    <t>Bahamas Dollars</t>
  </si>
  <si>
    <t>BSD</t>
  </si>
  <si>
    <t>XAU</t>
  </si>
  <si>
    <t>Gold Ounce</t>
  </si>
  <si>
    <t>Bahrain</t>
  </si>
  <si>
    <t>Bahrain Dinars</t>
  </si>
  <si>
    <t>BHD</t>
  </si>
  <si>
    <t>OMR</t>
  </si>
  <si>
    <t>Omani Rial</t>
  </si>
  <si>
    <t>Bangladesh</t>
  </si>
  <si>
    <t>Bangladesh Taka</t>
  </si>
  <si>
    <t>BDT</t>
  </si>
  <si>
    <t>COP</t>
  </si>
  <si>
    <t>Colombian Peso</t>
  </si>
  <si>
    <t>Barbados</t>
  </si>
  <si>
    <t>Barbados Dollars</t>
  </si>
  <si>
    <t>BBD</t>
  </si>
  <si>
    <t>CLP</t>
  </si>
  <si>
    <t>Chilean Peso</t>
  </si>
  <si>
    <t>Bermuda</t>
  </si>
  <si>
    <t>Bermuda Dollars</t>
  </si>
  <si>
    <t>BMD</t>
  </si>
  <si>
    <t>TWD</t>
  </si>
  <si>
    <t>Taiwan New Dollar</t>
  </si>
  <si>
    <t>Brazil</t>
  </si>
  <si>
    <t>Brazil Reais</t>
  </si>
  <si>
    <t>Argentine Peso</t>
  </si>
  <si>
    <t>Unit of reporting</t>
  </si>
  <si>
    <t>Canada</t>
  </si>
  <si>
    <t>Canada Dollars</t>
  </si>
  <si>
    <t>Czech Koruna</t>
  </si>
  <si>
    <t>UNIT</t>
  </si>
  <si>
    <t>Chile</t>
  </si>
  <si>
    <t>Chile Pesos</t>
  </si>
  <si>
    <t>VND</t>
  </si>
  <si>
    <t>Vietnamese Dong</t>
  </si>
  <si>
    <t>China, People's Republic of</t>
  </si>
  <si>
    <t>China Yuan Renminbi</t>
  </si>
  <si>
    <t>MAD</t>
  </si>
  <si>
    <t>Moroccan Dirham</t>
  </si>
  <si>
    <t>Colombia</t>
  </si>
  <si>
    <t>Colombia Pesos</t>
  </si>
  <si>
    <t>JOD</t>
  </si>
  <si>
    <t>Jordanian Dinar</t>
  </si>
  <si>
    <t>Costa Rica</t>
  </si>
  <si>
    <t>Costa Rica Colones</t>
  </si>
  <si>
    <t>CRC</t>
  </si>
  <si>
    <t>Bahraini Dinar</t>
  </si>
  <si>
    <t>Dominican Republic</t>
  </si>
  <si>
    <t>Dominican Republic Pesos</t>
  </si>
  <si>
    <t>DOP</t>
  </si>
  <si>
    <t>XOF</t>
  </si>
  <si>
    <t>CFA Franc</t>
  </si>
  <si>
    <t>Egypt</t>
  </si>
  <si>
    <t>Egypt Pounds</t>
  </si>
  <si>
    <t>LKR</t>
  </si>
  <si>
    <t>Sri Lankan Rupee</t>
  </si>
  <si>
    <t>Fiji</t>
  </si>
  <si>
    <t>Fiji Dollars</t>
  </si>
  <si>
    <t>FJD</t>
  </si>
  <si>
    <t>UAH</t>
  </si>
  <si>
    <t>Ukrainian Hryvnia</t>
  </si>
  <si>
    <t>Hong Kong</t>
  </si>
  <si>
    <t>Hong Kong Dollars</t>
  </si>
  <si>
    <t>NGN</t>
  </si>
  <si>
    <t>Nigerian Naira</t>
  </si>
  <si>
    <t>India</t>
  </si>
  <si>
    <t>India Rupees</t>
  </si>
  <si>
    <t>TND</t>
  </si>
  <si>
    <t>Tunisian Dinar</t>
  </si>
  <si>
    <t>Indonesia</t>
  </si>
  <si>
    <t>Indonesia Rupiahs</t>
  </si>
  <si>
    <t>UGX</t>
  </si>
  <si>
    <t>Ugandan Shilling</t>
  </si>
  <si>
    <t>Iran</t>
  </si>
  <si>
    <t>Iran Rials</t>
  </si>
  <si>
    <t>IRR</t>
  </si>
  <si>
    <t>Romanian New Leu</t>
  </si>
  <si>
    <t>Iraq</t>
  </si>
  <si>
    <t>Iraq Dinars</t>
  </si>
  <si>
    <t>Bangladeshi Taka</t>
  </si>
  <si>
    <t>Israel</t>
  </si>
  <si>
    <t>Israel New Shekels</t>
  </si>
  <si>
    <t>PEN</t>
  </si>
  <si>
    <t>Peruvian Sol</t>
  </si>
  <si>
    <t>Jamaica</t>
  </si>
  <si>
    <t>Jamaica Dollars</t>
  </si>
  <si>
    <t>JMD</t>
  </si>
  <si>
    <t>GEL</t>
  </si>
  <si>
    <t>Georgian Lari</t>
  </si>
  <si>
    <t>Japan</t>
  </si>
  <si>
    <t>Japan Yen</t>
  </si>
  <si>
    <t>XAF</t>
  </si>
  <si>
    <t>Central African CFA Franc BEAC</t>
  </si>
  <si>
    <t>Jordan</t>
  </si>
  <si>
    <t>Jordan Dinars</t>
  </si>
  <si>
    <t>Fijian Dollar</t>
  </si>
  <si>
    <t>Kenya</t>
  </si>
  <si>
    <t>Kenya Shillings</t>
  </si>
  <si>
    <t>VEF</t>
  </si>
  <si>
    <t>Venezuelan Bolivar</t>
  </si>
  <si>
    <t>Korea, South</t>
  </si>
  <si>
    <t>South Korea Won</t>
  </si>
  <si>
    <t>BYR</t>
  </si>
  <si>
    <t>Belarusian Ruble</t>
  </si>
  <si>
    <t>Kuwait</t>
  </si>
  <si>
    <t>Kuwait Dinars</t>
  </si>
  <si>
    <t>Croatian Kuna</t>
  </si>
  <si>
    <t>Lebanon</t>
  </si>
  <si>
    <t>Lebanon Pounds</t>
  </si>
  <si>
    <t>LBP</t>
  </si>
  <si>
    <t>UZS</t>
  </si>
  <si>
    <t>Uzbekistani Som</t>
  </si>
  <si>
    <t>Malaysia</t>
  </si>
  <si>
    <t>Malaysia Ringgits</t>
  </si>
  <si>
    <t>Bulgarian Lev</t>
  </si>
  <si>
    <t>Mauritius</t>
  </si>
  <si>
    <t>Mauritius Rupees</t>
  </si>
  <si>
    <t>MUR</t>
  </si>
  <si>
    <t>Algerian Dinar</t>
  </si>
  <si>
    <t>Mexico</t>
  </si>
  <si>
    <t>Mexico Pesos</t>
  </si>
  <si>
    <t>Iranian Rial</t>
  </si>
  <si>
    <t>Morocco</t>
  </si>
  <si>
    <t>Morocco Dirhams</t>
  </si>
  <si>
    <t>Dominican Peso</t>
  </si>
  <si>
    <t>New Zealand</t>
  </si>
  <si>
    <t>New Zealand Dollars</t>
  </si>
  <si>
    <t>Icelandic Krona</t>
  </si>
  <si>
    <t>Oman</t>
  </si>
  <si>
    <t>Oman Rials</t>
  </si>
  <si>
    <t>XAG</t>
  </si>
  <si>
    <t>Silver Ounce</t>
  </si>
  <si>
    <t>Pakistan</t>
  </si>
  <si>
    <t>Pakistan Rupees</t>
  </si>
  <si>
    <t>Costa Rican Colon</t>
  </si>
  <si>
    <t>Peru</t>
  </si>
  <si>
    <t>Peru Nuevos Soles</t>
  </si>
  <si>
    <t>SYP</t>
  </si>
  <si>
    <t>Syrian Pound</t>
  </si>
  <si>
    <t>Philippines</t>
  </si>
  <si>
    <t>Philippines Pesos</t>
  </si>
  <si>
    <t>LYD</t>
  </si>
  <si>
    <t>Libyan Dinar</t>
  </si>
  <si>
    <t>Qatar</t>
  </si>
  <si>
    <t>Qatar Riyals</t>
  </si>
  <si>
    <t>Jamaican Dollar</t>
  </si>
  <si>
    <t>Russia</t>
  </si>
  <si>
    <t>Russia Rubles</t>
  </si>
  <si>
    <t>Mauritian Rupee</t>
  </si>
  <si>
    <t>Saudi Arabia</t>
  </si>
  <si>
    <t>Saudi Arabia Riyals</t>
  </si>
  <si>
    <t>GHS</t>
  </si>
  <si>
    <t>Ghanaian Cedi</t>
  </si>
  <si>
    <t>Singapore</t>
  </si>
  <si>
    <t>Singapore Dollars</t>
  </si>
  <si>
    <t>AOA</t>
  </si>
  <si>
    <t>Angolan Kwanza</t>
  </si>
  <si>
    <t>South Africa</t>
  </si>
  <si>
    <t>South Africa Rand</t>
  </si>
  <si>
    <t>UYU</t>
  </si>
  <si>
    <t>Uruguayan Peso</t>
  </si>
  <si>
    <t>Sri Lanka</t>
  </si>
  <si>
    <t>Sri Lanka Rupees</t>
  </si>
  <si>
    <t>Afghan Afghani</t>
  </si>
  <si>
    <t>Sudan</t>
  </si>
  <si>
    <t>Sudan Pounds</t>
  </si>
  <si>
    <t>SDG</t>
  </si>
  <si>
    <t>Lebanese Pound</t>
  </si>
  <si>
    <t>Switzerland</t>
  </si>
  <si>
    <t>XPF</t>
  </si>
  <si>
    <t>CFP Franc</t>
  </si>
  <si>
    <t>Taiwan</t>
  </si>
  <si>
    <t>Taiwan New Dollars</t>
  </si>
  <si>
    <t>TTD</t>
  </si>
  <si>
    <t>Trinidadian Dollar</t>
  </si>
  <si>
    <t>Thailand</t>
  </si>
  <si>
    <t>Thailand Baht</t>
  </si>
  <si>
    <t>TZS</t>
  </si>
  <si>
    <t>Tanzanian Shilling</t>
  </si>
  <si>
    <t>Trinidad and Tobago</t>
  </si>
  <si>
    <t>Trinidad and Tobago Dollars</t>
  </si>
  <si>
    <t>Albanian Lek</t>
  </si>
  <si>
    <t>Tunisia</t>
  </si>
  <si>
    <t>Tunisia Dinars</t>
  </si>
  <si>
    <t>XCD</t>
  </si>
  <si>
    <t>East Caribbean Dollar</t>
  </si>
  <si>
    <t>Turkey</t>
  </si>
  <si>
    <t>Turkey Lira</t>
  </si>
  <si>
    <t>GTQ</t>
  </si>
  <si>
    <t>Guatemalan Quetzal</t>
  </si>
  <si>
    <t>United Arab Emirates</t>
  </si>
  <si>
    <t>United Arab Emirates Dirhams</t>
  </si>
  <si>
    <t>NPR</t>
  </si>
  <si>
    <t>Nepalese Rupee</t>
  </si>
  <si>
    <t>United States of America</t>
  </si>
  <si>
    <t>United States Dollars</t>
  </si>
  <si>
    <t>BOB</t>
  </si>
  <si>
    <t>Bolivian Bolíviano</t>
  </si>
  <si>
    <t>Venezuela</t>
  </si>
  <si>
    <t>Venezuela Bolivares Fuertes</t>
  </si>
  <si>
    <t>ZWD</t>
  </si>
  <si>
    <t>Zimbabwean Dollar</t>
  </si>
  <si>
    <t>Vietnam</t>
  </si>
  <si>
    <t>Vietnam Dong</t>
  </si>
  <si>
    <t>Barbadian or Bajan Dollar</t>
  </si>
  <si>
    <t>Zambia</t>
  </si>
  <si>
    <t>Zambia Kwacha</t>
  </si>
  <si>
    <t>ZMK</t>
  </si>
  <si>
    <t>CUC</t>
  </si>
  <si>
    <t>Cuban Convertible Peso</t>
  </si>
  <si>
    <t>LAK</t>
  </si>
  <si>
    <t>Lao or Laotian Kip</t>
  </si>
  <si>
    <t>BND</t>
  </si>
  <si>
    <t>Bruneian Dollar</t>
  </si>
  <si>
    <t>BWP</t>
  </si>
  <si>
    <t>Botswana Pula</t>
  </si>
  <si>
    <t>HNL</t>
  </si>
  <si>
    <t>Honduran Lempira</t>
  </si>
  <si>
    <t>PYG</t>
  </si>
  <si>
    <t>Paraguayan Guarani</t>
  </si>
  <si>
    <t>ETB</t>
  </si>
  <si>
    <t>Ethiopian Birr</t>
  </si>
  <si>
    <t>NAD</t>
  </si>
  <si>
    <t>Namibian Dollar</t>
  </si>
  <si>
    <t>PGK</t>
  </si>
  <si>
    <t>Papua New Guinean Kina</t>
  </si>
  <si>
    <t>Sudanese Pound</t>
  </si>
  <si>
    <t>MOP</t>
  </si>
  <si>
    <t>Macau Pataca</t>
  </si>
  <si>
    <t>NIO</t>
  </si>
  <si>
    <t>Nicaraguan Cordoba</t>
  </si>
  <si>
    <t>Bermudian Dollar</t>
  </si>
  <si>
    <t>KZT</t>
  </si>
  <si>
    <t>Kazakhstani Tenge</t>
  </si>
  <si>
    <t>PAB</t>
  </si>
  <si>
    <t>Panamanian Balboa</t>
  </si>
  <si>
    <t>BAM</t>
  </si>
  <si>
    <t>Bosnian Convertible Marka</t>
  </si>
  <si>
    <t>GYD</t>
  </si>
  <si>
    <t>Guyanese Dollar</t>
  </si>
  <si>
    <t>YER</t>
  </si>
  <si>
    <t>Yemeni Rial</t>
  </si>
  <si>
    <t>MGA</t>
  </si>
  <si>
    <t>Malagasy Ariary</t>
  </si>
  <si>
    <t>KYD</t>
  </si>
  <si>
    <t>Caymanian Dollar</t>
  </si>
  <si>
    <t>MZN</t>
  </si>
  <si>
    <t>Mozambican Metical</t>
  </si>
  <si>
    <t>RSD</t>
  </si>
  <si>
    <t>Serbian Dinar</t>
  </si>
  <si>
    <t>Seychellois Rupee</t>
  </si>
  <si>
    <t>AMD</t>
  </si>
  <si>
    <t>Armenian Dram</t>
  </si>
  <si>
    <t>SBD</t>
  </si>
  <si>
    <t>Solomon Islander Dollar</t>
  </si>
  <si>
    <t>AZN</t>
  </si>
  <si>
    <t>Azerbaijani New Manat</t>
  </si>
  <si>
    <t>SLL</t>
  </si>
  <si>
    <t>Sierra Leonean Leone</t>
  </si>
  <si>
    <t>TOP</t>
  </si>
  <si>
    <t>Tongan Pa'anga</t>
  </si>
  <si>
    <t>BZD</t>
  </si>
  <si>
    <t>Belizean Dollar</t>
  </si>
  <si>
    <t>MWK</t>
  </si>
  <si>
    <t>Malawian Kwacha</t>
  </si>
  <si>
    <t>GMD</t>
  </si>
  <si>
    <t>Gambian Dalasi</t>
  </si>
  <si>
    <t>BIF</t>
  </si>
  <si>
    <t>Burundian Franc</t>
  </si>
  <si>
    <t>SOS</t>
  </si>
  <si>
    <t>Somali Shilling</t>
  </si>
  <si>
    <t>HTG</t>
  </si>
  <si>
    <t>Haitian Gourde</t>
  </si>
  <si>
    <t>GNF</t>
  </si>
  <si>
    <t>Guinean Franc</t>
  </si>
  <si>
    <t>MVR</t>
  </si>
  <si>
    <t>Maldivian Rufiyaa</t>
  </si>
  <si>
    <t>MNT</t>
  </si>
  <si>
    <t>Mongolian Tughrik</t>
  </si>
  <si>
    <t>CDF</t>
  </si>
  <si>
    <t>Congolese Franc</t>
  </si>
  <si>
    <t>STD</t>
  </si>
  <si>
    <t>Sao Tomean Dobra</t>
  </si>
  <si>
    <t>TJS</t>
  </si>
  <si>
    <t>Tajikistani Somoni</t>
  </si>
  <si>
    <t>KPW</t>
  </si>
  <si>
    <t>North Korean Won</t>
  </si>
  <si>
    <t>MMK</t>
  </si>
  <si>
    <t>Burmese Kyat</t>
  </si>
  <si>
    <t>LSL</t>
  </si>
  <si>
    <t>Basotho Loti</t>
  </si>
  <si>
    <t>LRD</t>
  </si>
  <si>
    <t>Liberian Dollar</t>
  </si>
  <si>
    <t>KGS</t>
  </si>
  <si>
    <t>Kyrgyzstani Som</t>
  </si>
  <si>
    <t>GIP</t>
  </si>
  <si>
    <t>Gibraltar Pound</t>
  </si>
  <si>
    <t>XPT</t>
  </si>
  <si>
    <t>Platinum Ounce</t>
  </si>
  <si>
    <t>MDL</t>
  </si>
  <si>
    <t>Moldovan Leu</t>
  </si>
  <si>
    <t>CUP</t>
  </si>
  <si>
    <t>Cuban Peso</t>
  </si>
  <si>
    <t>KHR</t>
  </si>
  <si>
    <t>Cambodian Riel</t>
  </si>
  <si>
    <t>MKD</t>
  </si>
  <si>
    <t>Macedonian Denar</t>
  </si>
  <si>
    <t>VUV</t>
  </si>
  <si>
    <t>Ni-Vanuatu Vatu</t>
  </si>
  <si>
    <t>MRO</t>
  </si>
  <si>
    <t>Mauritanian Ouguiya</t>
  </si>
  <si>
    <t>ANG</t>
  </si>
  <si>
    <t>Dutch Guilder</t>
  </si>
  <si>
    <t>SZL</t>
  </si>
  <si>
    <t>Swazi Lilangeni</t>
  </si>
  <si>
    <t>CVE</t>
  </si>
  <si>
    <t>Cape Verdean Escudo</t>
  </si>
  <si>
    <t>SRD</t>
  </si>
  <si>
    <t>Surinamese Dollar</t>
  </si>
  <si>
    <t>XPD</t>
  </si>
  <si>
    <t>Palladium Ounce</t>
  </si>
  <si>
    <t>SVC</t>
  </si>
  <si>
    <t>Salvadoran Colon</t>
  </si>
  <si>
    <t>Bahamian Dollar</t>
  </si>
  <si>
    <t>XDR</t>
  </si>
  <si>
    <t>IMF Special Drawing Rights</t>
  </si>
  <si>
    <t>RWF</t>
  </si>
  <si>
    <t>Rwandan Franc</t>
  </si>
  <si>
    <t>AWG</t>
  </si>
  <si>
    <t>Aruban or Dutch Guilder</t>
  </si>
  <si>
    <t>DJF</t>
  </si>
  <si>
    <t>Djiboutian Franc</t>
  </si>
  <si>
    <t>BTN</t>
  </si>
  <si>
    <t>Bhutanese Ngultrum</t>
  </si>
  <si>
    <t>KMF</t>
  </si>
  <si>
    <t>Comoran Franc</t>
  </si>
  <si>
    <t>WST</t>
  </si>
  <si>
    <t>Samoan Tala</t>
  </si>
  <si>
    <t>SPL</t>
  </si>
  <si>
    <t>Seborgan Luigino</t>
  </si>
  <si>
    <t>ERN</t>
  </si>
  <si>
    <t>Eritrean Nakfa</t>
  </si>
  <si>
    <t>FKP</t>
  </si>
  <si>
    <t>Falkland Island Pound</t>
  </si>
  <si>
    <t>SHP</t>
  </si>
  <si>
    <t>Saint Helenian Pound</t>
  </si>
  <si>
    <t>JEP</t>
  </si>
  <si>
    <t>Jersey Pound</t>
  </si>
  <si>
    <t>TMT</t>
  </si>
  <si>
    <t>Turkmenistani Manat</t>
  </si>
  <si>
    <t>TVD</t>
  </si>
  <si>
    <t>Tuvaluan Dollar</t>
  </si>
  <si>
    <t>IMP</t>
  </si>
  <si>
    <t>Isle of Man Pound</t>
  </si>
  <si>
    <t>GGP</t>
  </si>
  <si>
    <t>Guernsey Pound</t>
  </si>
  <si>
    <t>ZMW</t>
  </si>
  <si>
    <t>Zambian Kwacha</t>
  </si>
  <si>
    <t>Baseline</t>
  </si>
  <si>
    <t>Relative change in investment in Equities (E)</t>
  </si>
  <si>
    <t>Relative change in investment in Corporate bonds (CB)</t>
  </si>
  <si>
    <t>Relative change in property (other than for own use) (P)</t>
  </si>
  <si>
    <t>Relative change in Loans and Mortgages (LM)</t>
  </si>
  <si>
    <t>Relative change in total technical provisions (TP)</t>
  </si>
  <si>
    <t>Relative change in technical provisions non-life (TP NL)</t>
  </si>
  <si>
    <t>Relative change in share of risk margin (RM) to total technical provisions (TP)</t>
  </si>
  <si>
    <t>Relative change in total eligible own funds (EOF) to meet the consolidated group SCR</t>
  </si>
  <si>
    <t>Relative change in group solvency capital requirement (SCR)</t>
  </si>
  <si>
    <t>Relative change of ratio of group eligible own funds (EOF) to group solvency capital requirement (SCR) after stress</t>
  </si>
  <si>
    <t>Cells which are calculated or linked to other cells and will be automatically updated (or pre-filled)</t>
  </si>
  <si>
    <t>Index</t>
  </si>
  <si>
    <t>Insurance with profit participation</t>
  </si>
  <si>
    <t>Index-linked and unit-linked insurance</t>
  </si>
  <si>
    <t>Other life insurance</t>
  </si>
  <si>
    <t>Annuities stemming from non-life insurance contracts and relating to insurance obligation other than health insurance obligations</t>
  </si>
  <si>
    <t>Accepted reinsurance</t>
  </si>
  <si>
    <t>Total (Life other than health insurance, incl. Unit-Linked)</t>
  </si>
  <si>
    <t>Health insurance (direct business)</t>
  </si>
  <si>
    <t>Annuities stemming from non-life insurance contracts and relating to health insurance obligations</t>
  </si>
  <si>
    <t>Health reinsurance (reinsurance accepted)</t>
  </si>
  <si>
    <t>Total (Health similar to life insurance)</t>
  </si>
  <si>
    <t>Contracts without options and guarantees</t>
  </si>
  <si>
    <t>Contracts with options or guarantees</t>
  </si>
  <si>
    <t>Annuities stemming from non-life accepted insurance contracts and relating to insurance obligation other than health insurance obligations</t>
  </si>
  <si>
    <t>C0110</t>
  </si>
  <si>
    <t>C0120</t>
  </si>
  <si>
    <t>C0130</t>
  </si>
  <si>
    <t>C0140</t>
  </si>
  <si>
    <t>C0150</t>
  </si>
  <si>
    <t>C0160</t>
  </si>
  <si>
    <t>C0170</t>
  </si>
  <si>
    <t>C0180</t>
  </si>
  <si>
    <t>C0190</t>
  </si>
  <si>
    <t>C0200</t>
  </si>
  <si>
    <t>C0210</t>
  </si>
  <si>
    <t>Technical provisions without matching adjustment and without all the others</t>
  </si>
  <si>
    <t>Best estimate subject to matching adjustment</t>
  </si>
  <si>
    <t>Technical provisions without volatility adjustment and without others transitional measures</t>
  </si>
  <si>
    <t>Best estimate subject to volatility adjustment</t>
  </si>
  <si>
    <t>Technical provisions without transitional on interest rate</t>
  </si>
  <si>
    <t>Best estimate subject to transitional of the interest rate</t>
  </si>
  <si>
    <t>Surrender value</t>
  </si>
  <si>
    <t>Percentage of gross Best Estimate calculated using approximations</t>
  </si>
  <si>
    <t>Other cash in-flows</t>
  </si>
  <si>
    <t>Future premiums</t>
  </si>
  <si>
    <t>Cash in-flows</t>
  </si>
  <si>
    <t>Future expenses and other cash out-flows</t>
  </si>
  <si>
    <t>Future discretionary benefits</t>
  </si>
  <si>
    <t>Future guaranteed benefits</t>
  </si>
  <si>
    <t>Future guaranteed and discretionary benefits</t>
  </si>
  <si>
    <t>Cash out-flows</t>
  </si>
  <si>
    <t>Gross BE for Cash flow</t>
  </si>
  <si>
    <t>Best Estimate of products with a surrender option</t>
  </si>
  <si>
    <t>Technical provisions minus recoverables from reinsurance/SPV and Finite Re - total</t>
  </si>
  <si>
    <t>Technical provisions - total</t>
  </si>
  <si>
    <t>Best estimate</t>
  </si>
  <si>
    <t>Technical Provisions calculated as a whole</t>
  </si>
  <si>
    <t>Amount of the transitional on Technical Provisions</t>
  </si>
  <si>
    <t>Risk Margin</t>
  </si>
  <si>
    <t>Best estimate minus recoverables from reinsurance/SPV and Finite Re</t>
  </si>
  <si>
    <t>Total Recoverables from reinsurance/SPV and Finite Re after the adjustment for expected losses due to counterparty default</t>
  </si>
  <si>
    <t>Recoverables from Finite Re before adjustment for expected losses</t>
  </si>
  <si>
    <t>Recoverables from SPV before adjustment for expected losses</t>
  </si>
  <si>
    <t>Recoverables from reinsurance (except SPV and Finite Re) before adjustment for expected losses</t>
  </si>
  <si>
    <t>Total recoverables from reinsurance/SPV and Finite Re before the adjustment for expected losses due to counterparty default</t>
  </si>
  <si>
    <t>Gross Best Estimate</t>
  </si>
  <si>
    <t>Technical provisions calculated as a sum of BE and RM</t>
  </si>
  <si>
    <t>Total Recoverables from reinsurance/SPV and Finite Re after the adjustment for expected losses due to counterparty default associated to TP calculated as a whole</t>
  </si>
  <si>
    <t>Life and Health SLT Technical Provisions (similar to S.12.01.01)</t>
  </si>
  <si>
    <t>Liabilities description</t>
  </si>
  <si>
    <t>0.Liabilities.Char</t>
  </si>
  <si>
    <t>Cells to be completed, subject to public disclosure on aggregate basis (In general, any information reported in this file might be utilised for aggregated analysis and disclosed accordingly)</t>
  </si>
  <si>
    <t>0.Assets</t>
  </si>
  <si>
    <t>Asset characteristics</t>
  </si>
  <si>
    <t>Sovereign bond portfolio structure (values reported in reporting currency, not currency of denomination)</t>
  </si>
  <si>
    <t>&lt;=1Y</t>
  </si>
  <si>
    <t>&gt;1Y and &lt;=2Y</t>
  </si>
  <si>
    <t>&gt;2Y and &lt;=5Y</t>
  </si>
  <si>
    <t>&gt;5Y and &lt;=10Y</t>
  </si>
  <si>
    <t>&gt;20Y and &lt;=30Y</t>
  </si>
  <si>
    <t>&gt;30Y</t>
  </si>
  <si>
    <t>Ireland</t>
  </si>
  <si>
    <t>Malta</t>
  </si>
  <si>
    <t>Netherlands</t>
  </si>
  <si>
    <t>Norway</t>
  </si>
  <si>
    <t>Other advanced economies</t>
  </si>
  <si>
    <t>Emerging markets</t>
  </si>
  <si>
    <t>Credit rating (Credit quality step)</t>
  </si>
  <si>
    <t>AAA (0)</t>
  </si>
  <si>
    <t>AA (1)</t>
  </si>
  <si>
    <t>A (2)</t>
  </si>
  <si>
    <t>BBB (3)</t>
  </si>
  <si>
    <t>BB (4)</t>
  </si>
  <si>
    <t>B (5)</t>
  </si>
  <si>
    <t>CCC (6)</t>
  </si>
  <si>
    <t>EU</t>
  </si>
  <si>
    <t>Non-financial</t>
  </si>
  <si>
    <t>Financial</t>
  </si>
  <si>
    <t>US</t>
  </si>
  <si>
    <t>Q.2</t>
  </si>
  <si>
    <t>BBB (3) and below</t>
  </si>
  <si>
    <t>Q.3</t>
  </si>
  <si>
    <t>Equity portfolio structure (values reported in reporting currency, not currency of denomination)</t>
  </si>
  <si>
    <t>The templates (where indicated with a template number S.xx.xx) are based on the Quantitative Reporting Templates (QRTs).</t>
  </si>
  <si>
    <t>S.25.01.04</t>
  </si>
  <si>
    <t>Participating undertaking name</t>
  </si>
  <si>
    <t>Country of the group supervisor</t>
  </si>
  <si>
    <t>Sub-group information</t>
  </si>
  <si>
    <t>Method of Calculation of the group SCR</t>
  </si>
  <si>
    <t>Use of group specific parameters</t>
  </si>
  <si>
    <t>Method of group solvency calculation</t>
  </si>
  <si>
    <t>Matching adjustment</t>
  </si>
  <si>
    <t>Volatility adjustment</t>
  </si>
  <si>
    <t>Non-Life Technical Provisions (similar to S.17.01.01)</t>
  </si>
  <si>
    <t>Direct business and accepted proportional reinsurance</t>
  </si>
  <si>
    <t>Total Non-Life obligation</t>
  </si>
  <si>
    <t>Direct business</t>
  </si>
  <si>
    <t>Accepted proportional reinsurance business</t>
  </si>
  <si>
    <t>Accepted non-proportional reinsurance</t>
  </si>
  <si>
    <t>Premium provisions</t>
  </si>
  <si>
    <t>Gross - Total</t>
  </si>
  <si>
    <t>Gross - direct business</t>
  </si>
  <si>
    <t>Gross - accepted proportional reinsurance business</t>
  </si>
  <si>
    <t>Gross - accepted non-proportional reinsurance business</t>
  </si>
  <si>
    <t>Total recoverable from reinsurance/SPV and Finite Re before the adjustment for expected losses due to counterparty default</t>
  </si>
  <si>
    <t>Recoverables from reinsurance (except SPV and Finite Reinsurance) before adjustment for expected losses</t>
  </si>
  <si>
    <t>Recoverables from Finite Reinsurance before adjustment for expected losses</t>
  </si>
  <si>
    <t>Total recoverable from reinsurance/SPV and Finite Re after the adjustment for expected losses due to counterparty default</t>
  </si>
  <si>
    <t>Net Best Estimate of Premium Provisions</t>
  </si>
  <si>
    <t>Claims provisions</t>
  </si>
  <si>
    <t>Net Best Estimate of Claims Provisions</t>
  </si>
  <si>
    <t>Total Best estimate - gross</t>
  </si>
  <si>
    <t>Total Best estimate - net</t>
  </si>
  <si>
    <t>TP as a whole</t>
  </si>
  <si>
    <t>Recoverable from reinsurance contract/SPV and Finite Re after the adjustment for expected losses due to counterparty default - total</t>
  </si>
  <si>
    <t>Technical provisions minus recoverables from reinsurance/SPV and Finite Re- total</t>
  </si>
  <si>
    <t>Line of Business: further segmentation (Homogeneous Risk Groups)</t>
  </si>
  <si>
    <t>Premium provisions - Total number of homogeneous risk groups</t>
  </si>
  <si>
    <t>Claims provisions - Total number of homogeneous risk groups</t>
  </si>
  <si>
    <t>Cash-flows of the Best estimate of Premium Provisions (Gross)</t>
  </si>
  <si>
    <t>Future benefits and claims</t>
  </si>
  <si>
    <t>Future expenses and other cash-out flows</t>
  </si>
  <si>
    <t>Other cash-in flows (incl. Recoverable from salvages and subrogations)</t>
  </si>
  <si>
    <t>Cash-flows of the Best estimate of Claims Provisions (Gross)</t>
  </si>
  <si>
    <t>R0480</t>
  </si>
  <si>
    <t>R0490</t>
  </si>
  <si>
    <t>Consent given</t>
  </si>
  <si>
    <t>S.01.02.04</t>
  </si>
  <si>
    <t>List of indicators</t>
  </si>
  <si>
    <t>Country code</t>
  </si>
  <si>
    <t>Information and instructions. Version history from row 38.</t>
  </si>
  <si>
    <t>NL</t>
  </si>
  <si>
    <t>Tab</t>
  </si>
  <si>
    <t>Amendments</t>
  </si>
  <si>
    <t>&gt;10Y and &lt;=15Y</t>
  </si>
  <si>
    <t>&gt;15Y and &lt;=20Y</t>
  </si>
  <si>
    <t>CH</t>
  </si>
  <si>
    <t>JP</t>
  </si>
  <si>
    <t>Scenario with management actions</t>
  </si>
  <si>
    <t>Scenario without management actions</t>
  </si>
  <si>
    <t>Miscellaneous</t>
  </si>
  <si>
    <t>Asia</t>
  </si>
  <si>
    <t>Impact of insurance specific shocks</t>
  </si>
  <si>
    <t>0.Misc</t>
  </si>
  <si>
    <t>For individual public disclosure</t>
  </si>
  <si>
    <t>FBS.BS</t>
  </si>
  <si>
    <t>CBS.BS</t>
  </si>
  <si>
    <t>CBS.LTG</t>
  </si>
  <si>
    <t>CBS.OF</t>
  </si>
  <si>
    <t>CBS.SCR.SF</t>
  </si>
  <si>
    <t>CBS.Assets</t>
  </si>
  <si>
    <t>CBS.Liabilities.Char</t>
  </si>
  <si>
    <t>CBS.Misc</t>
  </si>
  <si>
    <t>FBS.LTG</t>
  </si>
  <si>
    <t>FBS.OF</t>
  </si>
  <si>
    <t>FBS.SCR.SF</t>
  </si>
  <si>
    <t>FBS.Assets</t>
  </si>
  <si>
    <t>FBS.Liabilities.Char</t>
  </si>
  <si>
    <t>FBS.Misc</t>
  </si>
  <si>
    <t>Baseline
(0)</t>
  </si>
  <si>
    <t>Scenario without reactive management actions - Fixed Balance Sheet
(FBS)</t>
  </si>
  <si>
    <t>Scenario with reactive management actions - Constrained Balance Sheet
(CBS)</t>
  </si>
  <si>
    <t>Scope: Whole portfolio (no look-through), excluding assets held for unit-linked/index linked</t>
  </si>
  <si>
    <t>Q.4</t>
  </si>
  <si>
    <t>Real Estate portfolio structure (values reported in reporting currency, not currency of denomination)</t>
  </si>
  <si>
    <t>P.Gen</t>
  </si>
  <si>
    <t>P.Participant</t>
  </si>
  <si>
    <t>Sheet</t>
  </si>
  <si>
    <t>Reference</t>
  </si>
  <si>
    <t>Description of the rule</t>
  </si>
  <si>
    <t>STATUS</t>
  </si>
  <si>
    <t>Explanation for the warning</t>
  </si>
  <si>
    <t>LTG checks - Baseline</t>
  </si>
  <si>
    <t>LTG checks - FBS</t>
  </si>
  <si>
    <t>Status of the template</t>
  </si>
  <si>
    <t>C0030=C0020-C0010</t>
  </si>
  <si>
    <t>C0070 = C0060 – (C0010 + C0030 + C0050)</t>
  </si>
  <si>
    <t>C0090 = C0080 – (C0010 + C0030 + C0050 + C0070) = C0080 – C0060</t>
  </si>
  <si>
    <t>LTG checks - CBS</t>
  </si>
  <si>
    <t>Balance sheet checks</t>
  </si>
  <si>
    <t>Technical life Best Estimate Liabilities should not be empty</t>
  </si>
  <si>
    <t>Own funds checks</t>
  </si>
  <si>
    <t>Template has changed (check cell FBS.OF!$H$11)</t>
  </si>
  <si>
    <t>Template has changed (check cell CBS.OF!$H$11)</t>
  </si>
  <si>
    <t>SCR Standard formula checks</t>
  </si>
  <si>
    <t>Rule no.</t>
  </si>
  <si>
    <t>Checks in the Assets sheets</t>
  </si>
  <si>
    <t>Checks in the Liabilities sheets</t>
  </si>
  <si>
    <t xml:space="preserve">Checks the structure of the workbook. </t>
  </si>
  <si>
    <t>Checks in the Miscellaneous sheets</t>
  </si>
  <si>
    <t>V.01</t>
  </si>
  <si>
    <t>Undertaking name shall not be empty</t>
  </si>
  <si>
    <t>Undertaking identification code shall not be empty</t>
  </si>
  <si>
    <t>Country of the group supervisor shall not be empty</t>
  </si>
  <si>
    <t>Legal form of the participant shall not be empty</t>
  </si>
  <si>
    <t>Answer to question "Is this legal form a mutual one?" shall not be empty</t>
  </si>
  <si>
    <t>Date of submission shall not be empty</t>
  </si>
  <si>
    <t>Method for calculation of the SCR shall not be empty</t>
  </si>
  <si>
    <t>Answer to question "Is supervisory approval required for the use of Volatility Adjustment in your jurisdiction?" shall not be empty</t>
  </si>
  <si>
    <t>Reporting currency used shall not be empty</t>
  </si>
  <si>
    <t>Name of a contact point</t>
  </si>
  <si>
    <t>Name of a contact point shall not be empty</t>
  </si>
  <si>
    <t>e-mail address of the contact point shall not be empty</t>
  </si>
  <si>
    <t>Adjustment due to RFF/MAP nSCR aggregation should not be a negative value</t>
  </si>
  <si>
    <t>Operational risk should not be a negative value</t>
  </si>
  <si>
    <t>yes</t>
  </si>
  <si>
    <t>no</t>
  </si>
  <si>
    <t xml:space="preserve">1 — Method 1 is used exclusively </t>
  </si>
  <si>
    <t>2 — Method 2 is used exclusively</t>
  </si>
  <si>
    <t>3 — A combination of method 1 and method 2 is used</t>
  </si>
  <si>
    <t>if at least one LTG measure is applied, the 0.LTG template (column C0010) must be filled in</t>
  </si>
  <si>
    <t xml:space="preserve">if at least one LTG measure is applied, the 0.LTG template (column C0020) must be filled in </t>
  </si>
  <si>
    <t>if at least one LTG measure is applied, the 0.LTG template (column C0030) must be filled in</t>
  </si>
  <si>
    <t xml:space="preserve">if at least one LTG measure is applied, the 0.LTG template (column C0040) must be filled in </t>
  </si>
  <si>
    <t>if at least one LTG measure is applied, the 0.LTG template (column C0050) must be filled in</t>
  </si>
  <si>
    <t xml:space="preserve">if at least one LTG measure is applied, the 0.LTG template (column C0060) must be filled in </t>
  </si>
  <si>
    <t>if at least one LTG measure is applied, the 0.LTG template (column C0070) must be filled in</t>
  </si>
  <si>
    <t xml:space="preserve">if at least one LTG measure is applied, the 0.LTG template (column C0080) must be filled in </t>
  </si>
  <si>
    <t>if at least one LTG measure is applied, the 0.LTG template (column C0090) must be filled in</t>
  </si>
  <si>
    <t xml:space="preserve">if at least one LTG measure is applied, the 0.LTG template (column C0100) must be filled in </t>
  </si>
  <si>
    <t>Checks if total excess of assets over liabilities has been reported</t>
  </si>
  <si>
    <t>Checks if total assets has been reported</t>
  </si>
  <si>
    <r>
      <rPr>
        <b/>
        <sz val="10"/>
        <rFont val="Calibri"/>
        <family val="2"/>
        <scheme val="minor"/>
      </rPr>
      <t>Note*:</t>
    </r>
    <r>
      <rPr>
        <b/>
        <sz val="10"/>
        <color rgb="FFFF0000"/>
        <rFont val="Calibri"/>
        <family val="2"/>
        <scheme val="minor"/>
      </rPr>
      <t xml:space="preserve"> </t>
    </r>
    <r>
      <rPr>
        <sz val="10"/>
        <color theme="1"/>
        <rFont val="Calibri"/>
        <family val="2"/>
        <scheme val="minor"/>
      </rPr>
      <t>All figures (monetary) should be given in unit (i.e. not in millions or thousands)</t>
    </r>
  </si>
  <si>
    <t xml:space="preserve">The cells to be completed by undertakings are unlocked, while all other cells are locked. 
Some of the cells are prefilled with a minus sign (-) whose meaning is “not filled” to allow a differentiation between missing values and nil values (0). For percentage values, the minus sign is replaced by a percent sign (%).
Participants should not add or delete any cells, rows or columns in the input spreadsheets as EIOPA and the National Supervisory Authority will otherwise not be able to process the data submitted and a resubmission will be requested. Names of the sheets should also not be modified. </t>
  </si>
  <si>
    <t>Country of issuance</t>
  </si>
  <si>
    <t>Maturities (amount)</t>
  </si>
  <si>
    <t>Country</t>
  </si>
  <si>
    <t>Relative change in assets held for index and unit linked contracts (ILUL)</t>
  </si>
  <si>
    <t>Solo</t>
  </si>
  <si>
    <t>Year end used (adjust if not 31/12/2023)</t>
  </si>
  <si>
    <t>Please document in details the reactive management actions taken</t>
  </si>
  <si>
    <t>Please indicate which shock(s) triggered the application of the reactive management actions.</t>
  </si>
  <si>
    <t>Can you summarise your risk appetite to a specific/ target SCR ratio?</t>
  </si>
  <si>
    <t>If yes, then please provide the ratio e.g., 150%</t>
  </si>
  <si>
    <t>Please provide other relevant comments.</t>
  </si>
  <si>
    <t>Solvency Capital Requirement ratio</t>
  </si>
  <si>
    <t>Minimum Capital Requirement ratio</t>
  </si>
  <si>
    <t>Non-available called but not paid in ordinary share capital to be deducted at group level</t>
  </si>
  <si>
    <t>Non-available subordinated mutual member accounts to be deducted at group level</t>
  </si>
  <si>
    <t>Non-available surplus funds to be deducted at group level</t>
  </si>
  <si>
    <t>Non-available preference shares to be deducted at group level</t>
  </si>
  <si>
    <t>Non-available share premium account related to preference shares to be deducted at group level</t>
  </si>
  <si>
    <t>Non-available subordinated liabilities to be deducted at group level</t>
  </si>
  <si>
    <t>The amount equal to the value of net deferred tax assets not available to be deducted at the group level</t>
  </si>
  <si>
    <t>Other own fund items approved by the supervisory authority as basic own funds not specified above</t>
  </si>
  <si>
    <t>Non-available own funds related to other own funds items approved by supervisory authority to be deducted</t>
  </si>
  <si>
    <t>Minority interests at group level</t>
  </si>
  <si>
    <t>Non-available minority interests to be deducted at group level</t>
  </si>
  <si>
    <t>Deduction for participations included via Deduction and Aggregation method when a combination of methods is used</t>
  </si>
  <si>
    <t>Total of non-available own funds to be deducted</t>
  </si>
  <si>
    <t>Non available ancillary own funds to be deducted at group level</t>
  </si>
  <si>
    <t>Credit institutions, investment firms, financial institutions, alternative investment fund managers, UCITS management companies</t>
  </si>
  <si>
    <t>Non-regulated undertakings carrying out financial activities</t>
  </si>
  <si>
    <t>Own funds when using the Deduction and Aggregation method (D&amp;A), exclusively or in combination with method 1</t>
  </si>
  <si>
    <t>Own funds aggregated when using the Deduction and Aggregation method and combination of methods</t>
  </si>
  <si>
    <t>Own funds aggregated when using the Deduction and Aggregation method and combination of methods net of IGT</t>
  </si>
  <si>
    <t>Total available own funds to meet the consolidated part of the group SCR (excluding own funds from other financial sectors and own funds from undertakings included via D&amp;A method)</t>
  </si>
  <si>
    <t>Total eligible own funds to meet the consolidated part of the group SCR (excluding own funds from other financial sectors and own funds from undertakings included via D&amp;A method)</t>
  </si>
  <si>
    <t>Total eligible own funds to meet the group SCR (excluding own funds from other financial sectors, including own funds from undertakings included via D&amp;A method)</t>
  </si>
  <si>
    <t>Total eligible own funds to meet the total group SCR (including own funds from other financial sectors and own funds from undertakings included via D&amp;A method)</t>
  </si>
  <si>
    <t>Consolidated part of the Group SCR (excluding CR for other financial sectors and SCR for undertakings included via D&amp;A method)</t>
  </si>
  <si>
    <t>Capital requirements (CR) from other financial sectors</t>
  </si>
  <si>
    <t>Consolidated Group SCR (including CR for other financial sectors, excluding SCR for undertakings included via D&amp;A method)</t>
  </si>
  <si>
    <t>SCR for undertakings included via D&amp;A method</t>
  </si>
  <si>
    <t>Group SCR (excluding CR for other financial sectors, including SCR for undertakings included via D&amp;A method)</t>
  </si>
  <si>
    <t>Total Group SCR (including CR for other financial sectors and SCR for undertakings included via D&amp;A method)</t>
  </si>
  <si>
    <t>Ratio of Eligible own funds (R0560) to the consolidated part of the Group SCR (R0820) - ratio excluding other financial sectors and undertakings included via D&amp;A method</t>
  </si>
  <si>
    <t>Ratio of Eligible own funds (R0570) to Minimum Consolidated Group SCR (R0610)</t>
  </si>
  <si>
    <t>Ratio of Eligible own funds (R0800) to the Consolidated group SCR (R0590) - ratio including other financial sectors, excluding undertakings included via D&amp;A method</t>
  </si>
  <si>
    <t>Ratio of Eligible own funds (R0810) to the Group SCR (R0830) - ratio excluding other financial sectors, including undertakings included via D&amp;A method</t>
  </si>
  <si>
    <t>Ratio of Total Eligible own funds (R0660) to the Total group SCR (R0680) - ratio including other financial sectors and undertakings included via D&amp;A method</t>
  </si>
  <si>
    <t>Adjustment for restricted own fund items in respect of matching adjustment portfolios and ring-fenced funds</t>
  </si>
  <si>
    <t>Other non-available own funds</t>
  </si>
  <si>
    <t>Solvency Capital Requirement calculated on the basis of Art. 336 (a) of Delegated Regulation (EU) 2015/35, excluding capital add-on</t>
  </si>
  <si>
    <t>of which, capital add-ons already set - Article 37 (1) Type a</t>
  </si>
  <si>
    <t>R0211</t>
  </si>
  <si>
    <t>of which, capital add-ons already set - Article 37 (1) Type b</t>
  </si>
  <si>
    <t>R0212</t>
  </si>
  <si>
    <t>of which, capital add-ons already set - Article 37 (1) Type c</t>
  </si>
  <si>
    <t>R0213</t>
  </si>
  <si>
    <t>of which, capital add-ons already set - Article 37 (1) Type d</t>
  </si>
  <si>
    <t>R0214</t>
  </si>
  <si>
    <t>Total amount of Notional Solvency Capital Requirements for ring-fenced funds</t>
  </si>
  <si>
    <t>Capital requirement for other financial sectors (Non-insurance capital requirements) - Capital requirement for non-regulated undertakings carrying out financial activities</t>
  </si>
  <si>
    <t>Capital requirement for non-controlled participations</t>
  </si>
  <si>
    <t>Capital requirement for collective investment undertakings or investments packaged as funds</t>
  </si>
  <si>
    <t>R0555</t>
  </si>
  <si>
    <t>Total group solvency capital requirement</t>
  </si>
  <si>
    <t>Consideration of the future management actions regarding technical provisions and/or deferred taxes</t>
  </si>
  <si>
    <t>Risk type</t>
  </si>
  <si>
    <t>Total diversification</t>
  </si>
  <si>
    <t>Total diversified risk before tax</t>
  </si>
  <si>
    <t>Total diversified risk after tax</t>
  </si>
  <si>
    <t>Total market &amp; credit risk</t>
  </si>
  <si>
    <t>Market &amp; Credit risk - diversified</t>
  </si>
  <si>
    <t>Credit event risk not covered in market &amp; credit risk</t>
  </si>
  <si>
    <t>Credit event risk not covered in market &amp; credit risk - diversified</t>
  </si>
  <si>
    <t>Total Business risk</t>
  </si>
  <si>
    <t>Total Business risk - diversified</t>
  </si>
  <si>
    <t>Total Net Non-life underwriting risk</t>
  </si>
  <si>
    <t>Total Net Non-life underwriting risk - diversified</t>
  </si>
  <si>
    <t>Total Life &amp; Health underwriting risk</t>
  </si>
  <si>
    <t>Total Life &amp; Health underwriting risk - diversified</t>
  </si>
  <si>
    <t>Total Operational risk</t>
  </si>
  <si>
    <t>Total Operational risk - diversified</t>
  </si>
  <si>
    <t>Other risk</t>
  </si>
  <si>
    <t>S.25.05.04.01</t>
  </si>
  <si>
    <t>S.25.05.04</t>
  </si>
  <si>
    <t>Component - specific information</t>
  </si>
  <si>
    <t>S.25.05.04.02</t>
  </si>
  <si>
    <t>of which, Capital add-ons already set - Article 37 (1) Type a</t>
  </si>
  <si>
    <t>of which, Capital add-ons already set - Article 37 (1) Type b</t>
  </si>
  <si>
    <t>of which, Capital add-ons already set - Article 37 (1) Type c</t>
  </si>
  <si>
    <t>of which, Capital add-ons already set - Article 37 (1) Type d</t>
  </si>
  <si>
    <t>Amount/estimate of the loss absorbing capacity for deferred taxes</t>
  </si>
  <si>
    <t>Method used to calculate the adjustment due to RFF nSCR aggregation</t>
  </si>
  <si>
    <t>Capital requirement for non-controlled participation</t>
  </si>
  <si>
    <t>0.SCR.FIM &amp; PIM</t>
  </si>
  <si>
    <t>FBS.SCR.FIM &amp; PIM</t>
  </si>
  <si>
    <t>CBS.SCR.FIM &amp; PIM</t>
  </si>
  <si>
    <t>Expected profits included in future premiums (EPIFP)</t>
  </si>
  <si>
    <t>Value amount</t>
  </si>
  <si>
    <t>Medical expense insurance</t>
  </si>
  <si>
    <t>Workers' compensation insurance</t>
  </si>
  <si>
    <t>Motor vehicle liability insurance</t>
  </si>
  <si>
    <t>Other motor insurance</t>
  </si>
  <si>
    <t>Marine, aviation and transport insurance</t>
  </si>
  <si>
    <t>Fire and other damage to property insurance</t>
  </si>
  <si>
    <t>General liability insurance</t>
  </si>
  <si>
    <t>Credit and suretyship insurance</t>
  </si>
  <si>
    <t>Legal expenses insurance</t>
  </si>
  <si>
    <t>Assistance</t>
  </si>
  <si>
    <t>Miscellaneous financial loss</t>
  </si>
  <si>
    <t>Non-proportional health reinsurance</t>
  </si>
  <si>
    <t>Non-proportional casualty reinsurance</t>
  </si>
  <si>
    <t>Non-proportional marine, aviation and transport reinsurance</t>
  </si>
  <si>
    <t>Non-proportional property reinsurance</t>
  </si>
  <si>
    <t>United States</t>
  </si>
  <si>
    <t>Type</t>
  </si>
  <si>
    <t>Corporate bonds and structured notes portfolio (values reported in reporting currency, not currency of denomination)</t>
  </si>
  <si>
    <t>Assets description under baseline (excl. assets held for unit-linked/index linked)</t>
  </si>
  <si>
    <t>Loans and mortgages and collateralized securities portfolio structure (values reported in reporting currency, not currency of denomination)</t>
  </si>
  <si>
    <r>
      <t xml:space="preserve">Amounts and modified duration for </t>
    </r>
    <r>
      <rPr>
        <b/>
        <u/>
        <sz val="10"/>
        <color theme="1"/>
        <rFont val="Calibri"/>
        <family val="2"/>
        <scheme val="minor"/>
      </rPr>
      <t>direct</t>
    </r>
    <r>
      <rPr>
        <b/>
        <sz val="10"/>
        <color theme="1"/>
        <rFont val="Calibri"/>
        <family val="2"/>
        <scheme val="minor"/>
      </rPr>
      <t xml:space="preserve"> investments (excluding CIUs and assets held for unit-linked/index linked)</t>
    </r>
  </si>
  <si>
    <r>
      <t xml:space="preserve">Amounts and modified duration for </t>
    </r>
    <r>
      <rPr>
        <b/>
        <u/>
        <sz val="10"/>
        <color theme="1"/>
        <rFont val="Calibri"/>
        <family val="2"/>
        <scheme val="minor"/>
      </rPr>
      <t>CIUs</t>
    </r>
    <r>
      <rPr>
        <b/>
        <sz val="10"/>
        <color theme="1"/>
        <rFont val="Calibri"/>
        <family val="2"/>
        <scheme val="minor"/>
      </rPr>
      <t xml:space="preserve"> (excluding direct investments and assets held for unit-linked/index linked)</t>
    </r>
  </si>
  <si>
    <t>Q.1</t>
  </si>
  <si>
    <t>Q.5</t>
  </si>
  <si>
    <t>Country/Union</t>
  </si>
  <si>
    <t>Office &amp; commercial</t>
  </si>
  <si>
    <t>Residential</t>
  </si>
  <si>
    <t>MT</t>
  </si>
  <si>
    <t>Q.6</t>
  </si>
  <si>
    <t>Q.7</t>
  </si>
  <si>
    <t>Private Equity</t>
  </si>
  <si>
    <t>Hedge Funds</t>
  </si>
  <si>
    <t>REIT</t>
  </si>
  <si>
    <t>Commodities</t>
  </si>
  <si>
    <t>Global</t>
  </si>
  <si>
    <t>S.26.09.04.03</t>
  </si>
  <si>
    <t>Standalone Market and credit risk: Sensitivities &amp; exposure data</t>
  </si>
  <si>
    <t>Assets minus Liabilities</t>
  </si>
  <si>
    <t>Assets excl. Unit-linked</t>
  </si>
  <si>
    <t>Liabilities excl. Unit-linked</t>
  </si>
  <si>
    <t>Assets excl. Unit-linked minus Liabilities excl. Unit-linked</t>
  </si>
  <si>
    <t>C0310</t>
  </si>
  <si>
    <t>C0320</t>
  </si>
  <si>
    <t>C0330</t>
  </si>
  <si>
    <t>C0340</t>
  </si>
  <si>
    <t>C0350</t>
  </si>
  <si>
    <t>C0360</t>
  </si>
  <si>
    <t>Standalone stresses</t>
  </si>
  <si>
    <t>Exposure sensitive to interest rates</t>
  </si>
  <si>
    <t>base case / no shock</t>
  </si>
  <si>
    <t>Interest Rates (parallel shift all maturities)</t>
  </si>
  <si>
    <t>-100bp</t>
  </si>
  <si>
    <t>+100bp</t>
  </si>
  <si>
    <t>-50bp</t>
  </si>
  <si>
    <t>+50bp</t>
  </si>
  <si>
    <t>Exposure sensitive to inflation rates</t>
  </si>
  <si>
    <t>Inflation Rates</t>
  </si>
  <si>
    <t>Exposure sensitive to spreads</t>
  </si>
  <si>
    <t>Spread (uniform shift all maturities and assets)</t>
  </si>
  <si>
    <t>Exposure sensitive to equity values</t>
  </si>
  <si>
    <t>Equity (uniform shift in values)</t>
  </si>
  <si>
    <t>Exposure sensitive to Property risk</t>
  </si>
  <si>
    <t>Property (uniform shift in values)</t>
  </si>
  <si>
    <t>S.26.03.04.04</t>
  </si>
  <si>
    <t>mass lapse risk</t>
  </si>
  <si>
    <t>Absolute values after shock</t>
  </si>
  <si>
    <t>S.26.14.01.01</t>
  </si>
  <si>
    <t>Solvency Capital Requirements</t>
  </si>
  <si>
    <r>
      <t>Total eligible own funds to meet the consolidated group SCR (including own funds from other financial sectors</t>
    </r>
    <r>
      <rPr>
        <b/>
        <sz val="10"/>
        <rFont val="Calibri"/>
        <family val="2"/>
        <scheme val="minor"/>
      </rPr>
      <t xml:space="preserve">, </t>
    </r>
    <r>
      <rPr>
        <sz val="10"/>
        <rFont val="Calibri"/>
        <family val="2"/>
        <scheme val="minor"/>
      </rPr>
      <t>excluding own funds from undertakings included via D&amp;A method)</t>
    </r>
  </si>
  <si>
    <t>Own funds</t>
  </si>
  <si>
    <t>Solvency Capital Requirement - for undertakings on Standard Formula</t>
  </si>
  <si>
    <t>Solvency Capital Requirement - for undertakings using an internal model (partial or full)</t>
  </si>
  <si>
    <t>Aggregation of list of assets</t>
  </si>
  <si>
    <t>S.12.01 &amp; S.17.01 (for groups consolidated from the perimeter as much as possible)</t>
  </si>
  <si>
    <t>Life and Health SLT Technical Provisions and Non-Life Technical Provisions</t>
  </si>
  <si>
    <r>
      <t xml:space="preserve">Income protection </t>
    </r>
    <r>
      <rPr>
        <sz val="10"/>
        <rFont val="Calibri"/>
        <family val="2"/>
        <charset val="238"/>
        <scheme val="minor"/>
      </rPr>
      <t>insurance</t>
    </r>
  </si>
  <si>
    <r>
      <t xml:space="preserve">Income protection </t>
    </r>
    <r>
      <rPr>
        <sz val="10"/>
        <rFont val="Calibri"/>
        <family val="2"/>
        <scheme val="minor"/>
      </rPr>
      <t>insurance</t>
    </r>
  </si>
  <si>
    <t>For standard formula only</t>
  </si>
  <si>
    <t>For PIM/ FIM only</t>
  </si>
  <si>
    <t>in case needed please use the next column to continue</t>
  </si>
  <si>
    <t>Modified duration of Technical Provisions</t>
  </si>
  <si>
    <t>Other assets (values reported in reporting currency, not currency of denomination)</t>
  </si>
  <si>
    <t>Available and eligible own funds</t>
  </si>
  <si>
    <t>Total available own funds to meet the SCR</t>
  </si>
  <si>
    <t>Total available own funds to meet the MCR</t>
  </si>
  <si>
    <t>Total eligible own funds to meet the SCR</t>
  </si>
  <si>
    <t>Total eligible own funds to meet the MCR</t>
  </si>
  <si>
    <t>MCR</t>
  </si>
  <si>
    <t>Ratio of Eligible own funds to SCR</t>
  </si>
  <si>
    <t>Ratio of Eligible own funds to MCR</t>
  </si>
  <si>
    <t>Only for solos</t>
  </si>
  <si>
    <t>In case of solos please fill only the relevant ones</t>
  </si>
  <si>
    <r>
      <t xml:space="preserve">Amounts for </t>
    </r>
    <r>
      <rPr>
        <b/>
        <u/>
        <sz val="10"/>
        <color theme="1"/>
        <rFont val="Calibri"/>
        <family val="2"/>
        <scheme val="minor"/>
      </rPr>
      <t>CIUs</t>
    </r>
    <r>
      <rPr>
        <b/>
        <sz val="10"/>
        <color theme="1"/>
        <rFont val="Calibri"/>
        <family val="2"/>
        <scheme val="minor"/>
      </rPr>
      <t xml:space="preserve"> (excluding direct investments and assets held for unit-linked/index linked)</t>
    </r>
  </si>
  <si>
    <r>
      <t xml:space="preserve">Amounts for </t>
    </r>
    <r>
      <rPr>
        <b/>
        <u/>
        <sz val="10"/>
        <rFont val="Calibri"/>
        <family val="2"/>
        <scheme val="minor"/>
      </rPr>
      <t>direct</t>
    </r>
    <r>
      <rPr>
        <b/>
        <sz val="10"/>
        <rFont val="Calibri"/>
        <family val="2"/>
        <scheme val="minor"/>
      </rPr>
      <t xml:space="preserve"> investments (excluding CIUs and assets held for unit-linked/index linked)</t>
    </r>
  </si>
  <si>
    <r>
      <t xml:space="preserve">Amounts for </t>
    </r>
    <r>
      <rPr>
        <b/>
        <u/>
        <sz val="10"/>
        <color theme="1"/>
        <rFont val="Calibri"/>
        <family val="2"/>
        <scheme val="minor"/>
      </rPr>
      <t>CIUs</t>
    </r>
    <r>
      <rPr>
        <b/>
        <sz val="10"/>
        <color theme="1"/>
        <rFont val="Calibri"/>
        <family val="2"/>
        <scheme val="minor"/>
      </rPr>
      <t xml:space="preserve"> investments (excluding direct investments and assets held for unit-linked/index linked)</t>
    </r>
  </si>
  <si>
    <t>Reactive management actions</t>
  </si>
  <si>
    <t>Solvency Capital Requirement - for Participants using the standard formula</t>
  </si>
  <si>
    <t>Solvency Capital Requirement - for Participants using partial or full internal model</t>
  </si>
  <si>
    <t>Retention of dividends</t>
  </si>
  <si>
    <t>Other</t>
  </si>
  <si>
    <t>Reinsurance strategy</t>
  </si>
  <si>
    <t>Hedging strategy</t>
  </si>
  <si>
    <t>Investment strategy (e.g., de-risking)</t>
  </si>
  <si>
    <t>RMA 1</t>
  </si>
  <si>
    <t>RMA 2</t>
  </si>
  <si>
    <t>RMA 3</t>
  </si>
  <si>
    <t>RMA 4</t>
  </si>
  <si>
    <t>RMA 5</t>
  </si>
  <si>
    <t>RMA 6</t>
  </si>
  <si>
    <t>RMA 7</t>
  </si>
  <si>
    <t>RMA 8</t>
  </si>
  <si>
    <t>RMA 9</t>
  </si>
  <si>
    <t>RMA 10</t>
  </si>
  <si>
    <t>Capital raise: recapitalisation/ issuance of subordinated debt (not external)</t>
  </si>
  <si>
    <t>Please select from the drop down list the categorisation of the management action.</t>
  </si>
  <si>
    <t>[in case the explanation cannot fit in one cell]</t>
  </si>
  <si>
    <t>Have you used this management action in reality in the past?  e.g., in response to past events/ crises
If yes, please provide details.</t>
  </si>
  <si>
    <t>Please provide the rationale of not applying reactive management action(s)
[skip the question in case reactive management actions are applied]</t>
  </si>
  <si>
    <t>Please include any explanation that is relevant for the interpretation of the reported values
(e.g., what drives the impact, simplifications applied etc.):</t>
  </si>
  <si>
    <t>eur-lex.europa.eu/legal-content/EN/TXT/PDF/?uri=OJ:L:2023:120:FULL</t>
  </si>
  <si>
    <t>Notes of general qualitative information to be filled as needed</t>
  </si>
  <si>
    <t>RMA 11</t>
  </si>
  <si>
    <t>RMA 12</t>
  </si>
  <si>
    <t>RMA 13</t>
  </si>
  <si>
    <t>RMA 14</t>
  </si>
  <si>
    <t>RMA 15</t>
  </si>
  <si>
    <t>Country of the supervisor</t>
  </si>
  <si>
    <t>(Group) Identification code</t>
  </si>
  <si>
    <t>Country of the (group) supervisor</t>
  </si>
  <si>
    <t>Relative change in Excess of assets over Liabilities (EAoL)</t>
  </si>
  <si>
    <t>Relative change in technical provisions life, excluding IL/UL (TP L)</t>
  </si>
  <si>
    <t>Relative change in technical provisions - index-linked and unit-linked (TP UL)</t>
  </si>
  <si>
    <t>Relative change of ratio of group Solvency Ratio, without impact of  transitional measures after stress</t>
  </si>
  <si>
    <t>Relative change of ratio of group Solvency Ratio, without impact of LTG and transitional measures after stress</t>
  </si>
  <si>
    <t>Ratio of group eligible own funds (EOF) to group solvency capital requirement (SCR)</t>
  </si>
  <si>
    <t>SCR ratio</t>
  </si>
  <si>
    <t>Relative change in Total Assets (TA)</t>
  </si>
  <si>
    <t>Relative change in Collective Investments Undertakings (CIU)</t>
  </si>
  <si>
    <t>Entities in scope</t>
  </si>
  <si>
    <t>Please indicate the relevant simplifications and approximations followed</t>
  </si>
  <si>
    <t>Net solvency capital requirement for Market risk should not be a negative value</t>
  </si>
  <si>
    <t>Net solvency capital requirement for Counterparty default risk should not be a negative value</t>
  </si>
  <si>
    <t>Net solvency capital requirement for Life underwriting risk should not be a negative value</t>
  </si>
  <si>
    <t>Net solvency capital requirement for Health underwriting risk should not be a negative value</t>
  </si>
  <si>
    <t>Net solvency capital requirement for Non-life underwriting risk should not be a negative value</t>
  </si>
  <si>
    <t>Gross solvency capital requirement for Market risk should not be a negative value</t>
  </si>
  <si>
    <t>Gross solvency capital requirement for Counterparty default risk should not be a negative value</t>
  </si>
  <si>
    <t>Gross solvency capital requirement for Life underwriting risk should not be a negative value</t>
  </si>
  <si>
    <t>Gross solvency capital requirement for Health underwriting risk should not be a negative value</t>
  </si>
  <si>
    <t>Gross solvency capital requirement for Non-life underwriting risk should not be a negative value</t>
  </si>
  <si>
    <t>Allocation from adjustments due to RFF and Matching adjustments portfolios for Market risk should not be a negative value</t>
  </si>
  <si>
    <t>Allocation from adjustments due to RFF and Matching adjustments portfolios for Counterparty default risk should not be a negative value</t>
  </si>
  <si>
    <t>Allocation from adjustments due to RFF and Matching adjustments portfolios for Life underwriting risk should not be a negative value</t>
  </si>
  <si>
    <t>Allocation from adjustments due to RFF and Matching adjustments portfolios for Health underwriting risk should not be a negative value</t>
  </si>
  <si>
    <t>Allocation from adjustments due to RFF and Matching adjustments portfolios for Non-life underwriting risk should not be a negative value</t>
  </si>
  <si>
    <t>Net solvency capital requirement for Intangible asset risk should not be a negative value</t>
  </si>
  <si>
    <t>Gross solvency capital requirement for Intangible asset risk should not be a negative value</t>
  </si>
  <si>
    <t>Net solvency capital requirement for Diversification should be a negative value</t>
  </si>
  <si>
    <t>Gross solvency capital requirement for Diversification should be a negative value</t>
  </si>
  <si>
    <t>Consistency of the total group capital requirement with the one reported in OF (cross tab)]</t>
  </si>
  <si>
    <t>Capital requirement for business operated in accordance with Art. 4 of Directive 2003/41/EC should not be a negative value</t>
  </si>
  <si>
    <t>Solvency Capital Requirement calculated on the basis of Art. 336 (a) of Delegated Regulation (EU) 2015/35, excluding capital add-on should not be a negative value</t>
  </si>
  <si>
    <t>Capital add-ons already set should not be a negative value</t>
  </si>
  <si>
    <t>of which, capital add-ons already set - Article 37 (1) Type a should not be a negative value</t>
  </si>
  <si>
    <t>of which, capital add-ons already set - Article 37 (1) Type b should not be a negative value</t>
  </si>
  <si>
    <t>of which, capital add-ons already set - Article 37 (1) Type c should not be a negative value</t>
  </si>
  <si>
    <t>of which, capital add-ons already set - Article 37 (1) Type d should not be a negative value</t>
  </si>
  <si>
    <t>Capital requirement for duration-based equity risk sub-module should not be a negative value</t>
  </si>
  <si>
    <t>Total amount of Notional Solvency Capital Requirements for remaining part should not be a negative value</t>
  </si>
  <si>
    <t>Total amount of Notional Solvency Capital Requirements for ring-fenced funds should not be a negative value</t>
  </si>
  <si>
    <t>Total amount of Notional Solvency Capital Requirements for matching adjustment portfolios should not be a negative value</t>
  </si>
  <si>
    <t>Net future discretionary benefits should not be a negative value</t>
  </si>
  <si>
    <t>Minimum consolidated group solvency capital requirement should not be a negative value</t>
  </si>
  <si>
    <t>Capital requirement for other financial sectors (Non-insurance capital requirements) should not be a negative value</t>
  </si>
  <si>
    <t>Capital requirement for other financial sectors (Non-insurance capital requirements) - Credit institutions, investment firms and financial institutions, alternative investment funds managers, UCITS management companies should not be a negative value</t>
  </si>
  <si>
    <t>Capital requirement for other financial sectors (Non-insurance capital requirements) - Institutions for occupational retirement provisions should not be a negative value</t>
  </si>
  <si>
    <t>Capital requirement for other financial sectors (Non-insurance capital requirements) - Capital requirement for non-regulated undertakings carrying out financial activities should not be a negative value</t>
  </si>
  <si>
    <t>Capital requirement for non-controlled participations should not be a negative value</t>
  </si>
  <si>
    <t>Capital requirement for residual undertakings should not be a negative value</t>
  </si>
  <si>
    <t>Capital requirement for collective investment undertakings or investments packaged as funds should not be a negative value</t>
  </si>
  <si>
    <t>SCR for undertakings included via D&amp;A method should not be a negative value</t>
  </si>
  <si>
    <t>Consistency of the capital requirement for other financial sectors (non empty entries)</t>
  </si>
  <si>
    <t>SCR non-Standard formula checks</t>
  </si>
  <si>
    <t>Consistency of the capital requirement for other financial sectors (sum up of components)</t>
  </si>
  <si>
    <t>Equity</t>
  </si>
  <si>
    <t>Text to be inserted</t>
  </si>
  <si>
    <t>Infrastructure assets</t>
  </si>
  <si>
    <t>Mass lapse risk should be above 0</t>
  </si>
  <si>
    <t>Please assess the appropriateness and plausibility of the actions taken in the context of the adverse conditions of the stress scenario.</t>
  </si>
  <si>
    <r>
      <rPr>
        <sz val="7"/>
        <color theme="1"/>
        <rFont val="Calibri"/>
        <family val="2"/>
        <scheme val="minor"/>
      </rPr>
      <t xml:space="preserve"> </t>
    </r>
    <r>
      <rPr>
        <sz val="10"/>
        <color theme="1"/>
        <rFont val="Calibri"/>
        <family val="2"/>
        <scheme val="minor"/>
      </rPr>
      <t>Please indicate the item affected by the management action. Please refer to sheet, rows and columns, as appropriate.</t>
    </r>
  </si>
  <si>
    <t>Is the reactive management described in internal policies approved by an internal formal governance committee?</t>
  </si>
  <si>
    <t>How likely is management able to execute this management action (select, low, medium, high)</t>
  </si>
  <si>
    <t xml:space="preserve">Low </t>
  </si>
  <si>
    <t>Medium</t>
  </si>
  <si>
    <t>High</t>
  </si>
  <si>
    <t>Is this management action highly correlated to any other management action included in this list? Please name this management action.</t>
  </si>
  <si>
    <t>Adjustment due to RFF/MAP nSCR aggregation should not be negative</t>
  </si>
  <si>
    <t>Capital requirement for business operated in accordance with Art. 4 of Directive 2003/41/EC should not be negative</t>
  </si>
  <si>
    <t>Solvency Capital Requirement calculated on the basis of Art. 336 (a) of Delegated Regulation (EU) 2015/35, excluding capital add-on should not be negative</t>
  </si>
  <si>
    <t>Capital add-ons already set should not be negative</t>
  </si>
  <si>
    <t>of which, Capital add-ons already set - Article 37 (1) Type a should not be negative</t>
  </si>
  <si>
    <t>of which, Capital add-ons already set - Article 37 (1) Type b should not be negative</t>
  </si>
  <si>
    <t>of which, Capital add-ons already set - Article 37 (1) Type c should not be negative</t>
  </si>
  <si>
    <t>of which, Capital add-ons already set - Article 37 (1) Type d should not be negative</t>
  </si>
  <si>
    <t>Capital requirement for duration-based equity risk sub-module should not be negative</t>
  </si>
  <si>
    <t>Total amount of Notional Solvency Capital Requirements for remaining part should not be negative</t>
  </si>
  <si>
    <t>Total amount of Notional Solvency Capital Requirements for ring-fenced funds should not be negative</t>
  </si>
  <si>
    <t>Total amount of Notional Solvency Capital Requirements for matching adjustment portfolios should not be negative</t>
  </si>
  <si>
    <t>Net future discretionary benefits should not be negative</t>
  </si>
  <si>
    <t>Minimum consolidated group solvency capital requirement should not be negative</t>
  </si>
  <si>
    <t>Capital requirement for other financial sectors (Non-insurance capital requirements) should not be negative</t>
  </si>
  <si>
    <t>Capital requirement for other financial sectors (Non-insurance capital requirements) - Credit institutions, investment firms and financial institutions, alternative investment funds managers, UCITS management companies should not be negative</t>
  </si>
  <si>
    <t>Capital requirement for other financial sectors (Non-insurance capital requirements) - Institutions for occupational retirement provisions should not be negative</t>
  </si>
  <si>
    <t>Capital requirement for other financial sectors (Non-insurance capital requirements) - Capital requirement for non-regulated undertakings carrying out financial activities should not be negative</t>
  </si>
  <si>
    <t>Capital requirement for non-controlled participation should not be negative</t>
  </si>
  <si>
    <t>Capital requirement for residual undertakings should not be negative</t>
  </si>
  <si>
    <t>Capital requirement for collective investment undertakings or investments packaged as funds should not be negative</t>
  </si>
  <si>
    <t>SCR for undertakings included via D&amp;A method should not be negative</t>
  </si>
  <si>
    <t>Total group solvency capital requirement should not be negative or empty</t>
  </si>
  <si>
    <t>Loss-absorbing capacity of technical provisions should be a non-positive number</t>
  </si>
  <si>
    <t>Loss-absorbing capacity of deferred taxes should be a non-positive number</t>
  </si>
  <si>
    <t>Amount/estimate of the overall loss-absorbing capacity of technical provisions should be non-positive number</t>
  </si>
  <si>
    <t>Amount/estimate of the loss absorbing capacity for deferred taxes should be non-positive number</t>
  </si>
  <si>
    <t>Checks the structure of the workbook</t>
  </si>
  <si>
    <t>Q1. Life and Health SLT Technical Provisions (similar to S.12.01.01)</t>
  </si>
  <si>
    <t>Q2. Non-Life Technical Provisions (similar to S.17.01.01)</t>
  </si>
  <si>
    <t>Template has changed (check cell 0.BS!$A$13)</t>
  </si>
  <si>
    <t>Template has changed (check cell 0.BS!$C$11)</t>
  </si>
  <si>
    <t>Template has changed (check cell 0.BS!$C$12)</t>
  </si>
  <si>
    <t>Template has changed (check cell 0.BS!$B$82)</t>
  </si>
  <si>
    <t>Template has changed (check cell 0.BS!$A$97)</t>
  </si>
  <si>
    <t>Template has changed (check cell 0.BS!$B$97)</t>
  </si>
  <si>
    <t>Template has changed (check cell FBS.BS!$A$13)</t>
  </si>
  <si>
    <t>Template has changed (check cell FBS.BS!$C$11)</t>
  </si>
  <si>
    <t>Template has changed (check cell FBS.BS!$C$12)</t>
  </si>
  <si>
    <t>Template has changed (check cell FBS.BS!$B$82)</t>
  </si>
  <si>
    <t>Template has changed (check cell FBS.BS!$A$97)</t>
  </si>
  <si>
    <t>Template has changed (check cell FBS.BS!$B$97)</t>
  </si>
  <si>
    <t>Template has changed (check cell CBS.BS!$A$13)</t>
  </si>
  <si>
    <t>Template has changed (check cell CBS.BS!$C$11)</t>
  </si>
  <si>
    <t>Template has changed (check cell CBS.BS!$C$12)</t>
  </si>
  <si>
    <t>Template has changed (check cell CBS.BS!$B$82)</t>
  </si>
  <si>
    <t>Template has changed (check cell CBS.BS!$A$97)</t>
  </si>
  <si>
    <t>Template has changed (check cell CBS.BS!$B$97)</t>
  </si>
  <si>
    <t>Checks if total liabilities has been reported</t>
  </si>
  <si>
    <t>Approved changes in the application of measures included in the LTG</t>
  </si>
  <si>
    <t>Please specify the internal policies/ processes/ committees/ or stakeholders interactions based on which the decision would have been taken</t>
  </si>
  <si>
    <t>Approved changes in the SCR calculation</t>
  </si>
  <si>
    <t>Template has changed (check cell FBS.OF!$C$78)</t>
  </si>
  <si>
    <t>Template has changed (check cell 0.OF!$C$78)</t>
  </si>
  <si>
    <t>Template has changed (check cell FBS.OF!$C$83)</t>
  </si>
  <si>
    <t>Template has changed (check cell FBS.OF!$H$12)</t>
  </si>
  <si>
    <t>Template has changed (check cell 0.OF!$H$11)</t>
  </si>
  <si>
    <t>Template has changed (check cell 0.OF!$C$83)</t>
  </si>
  <si>
    <t>Template has changed (check cell 0.OF'!$H$12)</t>
  </si>
  <si>
    <t>Template has changed (check cell 0.OF'!$C$113)</t>
  </si>
  <si>
    <t>This cell should not be empty: Consolidated Group SCR (including CR for other financial sectors, excluding SCR for undertakings included via D&amp;A method)</t>
  </si>
  <si>
    <t>This cell should not be empty: Ratio of Eligible own funds (R0560) to the consolidated part of the Group SCR (R0820) - ratio excluding other financial sectors and undertakings included via D&amp;A method</t>
  </si>
  <si>
    <t>This cell should not be empty: Ratio of Eligible own funds (R0570) to Minimum Consolidated Group SCR (R0610)</t>
  </si>
  <si>
    <t>This cell should not be empty: Total eligible own funds to meet the total group SCR (including own funds from other financial sectors and own funds from undertakings included via D&amp;A method)</t>
  </si>
  <si>
    <t>This cell should not be empty: Ratio of Total Eligible own funds (R0660) to the Total group SCR (R0680) - ratio including other financial sectors and undertakings included via D&amp;A method</t>
  </si>
  <si>
    <t>This cell should not be empty: Minimum consolidated Group SCR</t>
  </si>
  <si>
    <t>Consistency between BS and Reconciliation reserve: Excess of Asset over liabilities (Baseline)</t>
  </si>
  <si>
    <t>Consistency between BS and Reconciliation reserve: Excess of Asset over liabilities (FBS)</t>
  </si>
  <si>
    <t>Template has changed (check cell CBS.OF'!$C$113)</t>
  </si>
  <si>
    <t>Template has changed (check cell CBS.OF'!$H$12)</t>
  </si>
  <si>
    <t>Template has changed (check cell CBS.OF!$C$83)</t>
  </si>
  <si>
    <t>Reporting basis should not be empty</t>
  </si>
  <si>
    <t>Relative change in total eligible own funds to meet the consolidated group SCR, without impact of transitional measures  (EOFWOT)</t>
  </si>
  <si>
    <t>Relative change in total eligible own funds to meet the consolidated group SCR, without impact of LTG and transitional measures  (EOFWO)</t>
  </si>
  <si>
    <t xml:space="preserve">Relative change in group solvency capital requirement, without impact of transitional measures (SCRWOT) </t>
  </si>
  <si>
    <t xml:space="preserve">Relative change in group solvency capital requirement, without impact of LTG and transitional measures (SCRWO) </t>
  </si>
  <si>
    <t xml:space="preserve">Ratio of group eligible own funds (EOF) to group solvency capital requirement (SCR), without impact of transitional measures (SCRratioWOT) </t>
  </si>
  <si>
    <t xml:space="preserve">Ratio of group eligible own funds (EOF) to group solvency capital requirement (SCR), without impact of LTG and transitional measures (SCRratioWO) </t>
  </si>
  <si>
    <r>
      <rPr>
        <b/>
        <sz val="10"/>
        <color theme="1"/>
        <rFont val="Calibri"/>
        <family val="2"/>
        <scheme val="minor"/>
      </rPr>
      <t>Note**</t>
    </r>
    <r>
      <rPr>
        <sz val="10"/>
        <color theme="1"/>
        <rFont val="Calibri"/>
        <family val="2"/>
        <scheme val="minor"/>
      </rPr>
      <t>: All the values inputted in the templates should be reported in the reporting currency independently by the country of issuance of the security and its denomination. For example if an undertaking whose reporting currency is the Danisk Krona, held a sovereign bond issued by the Canadian Government (whose currency is Canadian Dollar) and denominated in US dollars the position should be reported in Danish Krona.</t>
    </r>
  </si>
  <si>
    <t>Basic information - general</t>
  </si>
  <si>
    <t>Covered bonds portfolio (values reported in reporting currency, not currency of denomination)</t>
  </si>
  <si>
    <t>Modified duration (weighted with respect to each line)</t>
  </si>
  <si>
    <t>applicable for all data between column D to L</t>
  </si>
  <si>
    <t>applicable for all data between column O to W</t>
  </si>
  <si>
    <t>S.12.01 &amp; S.17.01 (please refer to the Technical Specifications for details)</t>
  </si>
  <si>
    <t>Marginal Impact of the insurance specific stresses on OF</t>
  </si>
  <si>
    <t>Marginal Impact of the insurance specific stresses on eAoL</t>
  </si>
  <si>
    <t>Marginal Impact of the insurance specific stresses on TP</t>
  </si>
  <si>
    <t>Other balance-sheet elements (including DTA/DTL, FDB, reinsurance etc.)</t>
  </si>
  <si>
    <t>SCR recalculation (including LAC DT, LAC TP)</t>
  </si>
  <si>
    <t>in case needed please use a second line</t>
  </si>
  <si>
    <t>Reactive managements actions</t>
  </si>
  <si>
    <t>What is the estimated time required for the management action to be implemented? Please indicate the underlying justifications/assumptions of this estimation</t>
  </si>
  <si>
    <t>Reduction of discretionary benefits (further than embedded management actions)</t>
  </si>
  <si>
    <t>Management of expenses (further than embedded management actions)</t>
  </si>
  <si>
    <t>Please indicate the expenses you foresee to be required and/or arise from the reactive management actions, and whether it is taken into account in the re-calculated figures.</t>
  </si>
  <si>
    <t>Gross Best Estimate Total (Life other than health insurance, incl. Unit-Linked) should not be empty</t>
  </si>
  <si>
    <t>Risk Margin Total (Life other than health insurance, incl. Unit-Linked) should not be empty</t>
  </si>
  <si>
    <t>Technical provisions - total Total (Life other than health insurance, incl. Unit-Linked) should not be empty</t>
  </si>
  <si>
    <t>Technical provisions minus recoverables from reinsurance/SPV and Finite Re - total Total (Life other than health insurance, incl. Unit-Linked) should not be empty</t>
  </si>
  <si>
    <t>Gross - Total Best estimate  should not be empty</t>
  </si>
  <si>
    <t>Net Best Estimate of Premium Provisions Total Non-Life obligation should not be empty</t>
  </si>
  <si>
    <t>Net Best Estimate of Claims Provisions Total Non-Life obligation should not be empty</t>
  </si>
  <si>
    <t>Total Best estimate - gross Total Non-Life obligation should not be empty</t>
  </si>
  <si>
    <t>Total Best estimate - net Total Non-Life obligation should not be empty</t>
  </si>
  <si>
    <t>Risk margin Total Non-Life obligation should not be empty</t>
  </si>
  <si>
    <t>Technical provisions - total Total Non-Life obligation should not be empty</t>
  </si>
  <si>
    <t>Future benefits and claims Cash-flows of the Best estimate of Premium Provisions (Gross) Total Non-Life obligation should not be empty</t>
  </si>
  <si>
    <t>Future expenses and other cash-out flows Total Non-Life obligation should not be empty</t>
  </si>
  <si>
    <t>Future premiums Total Non-Life obligation should not be empty</t>
  </si>
  <si>
    <t>Future benefits and claims Cash-flows of the Best estimate of Claims Provisions (Gross) Total Non-Life obligation should not be empty</t>
  </si>
  <si>
    <t>Ad-hoc tables for data collection</t>
  </si>
  <si>
    <t>Modified duration for non-life TPs</t>
  </si>
  <si>
    <t>LTV&lt;80%</t>
  </si>
  <si>
    <t>LTV&gt;=80%</t>
  </si>
  <si>
    <r>
      <t xml:space="preserve">Unrated </t>
    </r>
    <r>
      <rPr>
        <b/>
        <u/>
        <sz val="10"/>
        <rFont val="Calibri"/>
        <family val="2"/>
        <scheme val="minor"/>
      </rPr>
      <t>Collateralised Loans and Mortgages</t>
    </r>
  </si>
  <si>
    <t>Consistency between BS and Reconciliation reserve: Excess of Asset over liabilities (CBS)</t>
  </si>
  <si>
    <t>Modified duration of Technical Provisions should not be empty</t>
  </si>
  <si>
    <t>RMA</t>
  </si>
  <si>
    <t>RMA should not be blank</t>
  </si>
  <si>
    <t>Consolidated Group SCR should not be negative</t>
  </si>
  <si>
    <t>Consolidated Group SCR should not be a negative</t>
  </si>
  <si>
    <t>R0120 = R0050/R0090</t>
  </si>
  <si>
    <t>C0050=C0040-C0020</t>
  </si>
  <si>
    <t>Balance sheet reporting template</t>
  </si>
  <si>
    <t>Cells automatically completed subject to individual public disclosure</t>
  </si>
  <si>
    <t xml:space="preserve">Are you applying Reactive Management Actions for the capital component? </t>
  </si>
  <si>
    <t>Estimated impact in terms of the baseline Eligible Own Funds (or SCR)</t>
  </si>
  <si>
    <t>Table Q.1 (direct investment) assets value is &gt;=0</t>
  </si>
  <si>
    <t>Table Q.1 (direct investment) asset value is &gt;=0</t>
  </si>
  <si>
    <t>Table Q.1 (CIUs) asset value is &gt;=0</t>
  </si>
  <si>
    <t>Table Q.2 (direct investments)  asset value is &gt;=0</t>
  </si>
  <si>
    <t>Table Q.2 (CIUs)  asset value is &gt;=0</t>
  </si>
  <si>
    <t>Table Q.3 (direct investments) asset value is &gt;=0</t>
  </si>
  <si>
    <t>Table Q.3 (CIUs) asset value is &gt;=0</t>
  </si>
  <si>
    <t>Table Q.4 (direct investments) asset value is &gt;=0</t>
  </si>
  <si>
    <t>Table Q.4 (CIUs) asset value is &gt;=0</t>
  </si>
  <si>
    <t>Table Q.4 (direct investments) - Unrated Collateralised Loans and Mortgages - asset value is &gt;=0</t>
  </si>
  <si>
    <t>Table Q.5 (CIUs) asset value is &gt;= 0</t>
  </si>
  <si>
    <t>Table Q.5 (Direct Investment) asset value is &gt;=0</t>
  </si>
  <si>
    <t>Table Q.6 (CIUs) asset value is &gt;= 0</t>
  </si>
  <si>
    <t>Table Q.6 (Direct Investment) asset value is &gt;= 0</t>
  </si>
  <si>
    <t>Table Q.5 (Direct Investment) asset value is &gt;= 0</t>
  </si>
  <si>
    <t>Table Q.5 (CIUs) asset value is &gt;=0</t>
  </si>
  <si>
    <t>Table Q.7 (Direct Investment) - Hedge Funds asset value is &gt;= 0</t>
  </si>
  <si>
    <t>Table Q.7 (CIUs) -Hedge Funds  asset value is &gt;= 0</t>
  </si>
  <si>
    <t>Table Q.7 (CIUs) Infrastructure Assets - asset value is &gt;= 0</t>
  </si>
  <si>
    <t>Table Q.7 (Direct Investment) - Infrastructure Assets - asset value is &gt;= 0</t>
  </si>
  <si>
    <t>Table Q.6 (Direct Investment) asset value is &gt;=0</t>
  </si>
  <si>
    <t>Table Q.7 (CIUs) Infrastructure Assets - asset value is &gt;=0</t>
  </si>
  <si>
    <t>Table Q.4 (CIUs) - Unrated Collateralised Loans and Mortgages - asset values is &gt;= 0</t>
  </si>
  <si>
    <t>Table Q.4 (CIUs) - Unrated Collateralised Loans and Mortgages - asset value is &gt;= 0</t>
  </si>
  <si>
    <t>EIOPA-ST24_Templates-(20240304)</t>
  </si>
  <si>
    <t>Table Q.1 (direct investment) modified duration should be &gt;0 for asset whose value is &gt;0</t>
  </si>
  <si>
    <t>Table Q.1 (direct investment) modified duration should be &gt;0 for asset whose value is &gt; 0</t>
  </si>
  <si>
    <t>Table Q.1 (CIUs) modified duration should be &gt;0 for asset whose value is &gt; 0</t>
  </si>
  <si>
    <t>Table Q.2 (direct investments) modified duration should be &gt;0 for asset whose value is &gt; 0</t>
  </si>
  <si>
    <t>Table Q.2 (CIUs) modified duration should be &gt;0 for asset whose value is &gt; 0</t>
  </si>
  <si>
    <t>Table Q.3 (direct investments) modified duration should be &gt;0 for asset whose value is &gt; 0</t>
  </si>
  <si>
    <t>Table Q.3 (CIUs) modified duration should be &gt;0 for asset whose value is &gt; 0</t>
  </si>
  <si>
    <t>Table Q.4 (direct investments) modified duration should be &gt;0 for asset whose value is &gt; 0</t>
  </si>
  <si>
    <t>Table Q.4 (CIUs) modified duration should be &gt;0 for asset whose value is &gt; 0</t>
  </si>
  <si>
    <t>Table Q.4 (direct investments) - Unrated Collateralised Loans and Mortgages - modified duration should be &gt;0 for asset whose value is &gt; 0</t>
  </si>
  <si>
    <t>Table Q.4 (CIUs) - Unrated Collateralised Loans and Mortgages - modified duration should be &gt;0 for asset whose value is &gt; 0</t>
  </si>
  <si>
    <t>Answer to question "Reporting includes ring fenced funds?"  shall not be empty</t>
  </si>
  <si>
    <t>EIOPA-BoS-24-089</t>
  </si>
  <si>
    <t>These values should not be empty</t>
  </si>
  <si>
    <r>
      <t xml:space="preserve">Amounts for </t>
    </r>
    <r>
      <rPr>
        <b/>
        <u/>
        <sz val="10"/>
        <color theme="1"/>
        <rFont val="Calibri"/>
        <family val="2"/>
        <scheme val="minor"/>
      </rPr>
      <t>direct</t>
    </r>
    <r>
      <rPr>
        <b/>
        <sz val="10"/>
        <color theme="1"/>
        <rFont val="Calibri"/>
        <family val="2"/>
        <scheme val="minor"/>
      </rPr>
      <t xml:space="preserve"> investments (excluding CIUs and assets held for unit-linked/index linked)</t>
    </r>
  </si>
  <si>
    <r>
      <t>Amounts for</t>
    </r>
    <r>
      <rPr>
        <b/>
        <u/>
        <sz val="10"/>
        <color theme="1"/>
        <rFont val="Calibri"/>
        <family val="2"/>
        <scheme val="minor"/>
      </rPr>
      <t xml:space="preserve"> CIUs</t>
    </r>
    <r>
      <rPr>
        <b/>
        <sz val="10"/>
        <color theme="1"/>
        <rFont val="Calibri"/>
        <family val="2"/>
        <scheme val="minor"/>
      </rPr>
      <t xml:space="preserve"> (excluding direct investments and assets held for unit-linked/index linked)</t>
    </r>
  </si>
  <si>
    <r>
      <t>Before submitting the reporting template to your NCA, please check if there are warnings signalled in the</t>
    </r>
    <r>
      <rPr>
        <i/>
        <sz val="10"/>
        <color theme="1"/>
        <rFont val="Calibri"/>
        <family val="2"/>
        <scheme val="minor"/>
      </rPr>
      <t xml:space="preserve"> Status of the template</t>
    </r>
    <r>
      <rPr>
        <sz val="10"/>
        <color theme="1"/>
        <rFont val="Calibri"/>
        <family val="2"/>
        <scheme val="minor"/>
      </rPr>
      <t xml:space="preserve"> sheet. Please submit the template after solving all warnings and the status for each line is "OK" or "Not applicable". If you decide to submit the template with "Warnings" please add a motivation in</t>
    </r>
    <r>
      <rPr>
        <i/>
        <sz val="10"/>
        <color theme="1"/>
        <rFont val="Calibri"/>
        <family val="2"/>
        <scheme val="minor"/>
      </rPr>
      <t xml:space="preserve"> Explanation for the warning </t>
    </r>
    <r>
      <rPr>
        <sz val="10"/>
        <color theme="1"/>
        <rFont val="Calibri"/>
        <family val="2"/>
        <scheme val="minor"/>
      </rPr>
      <t xml:space="preserve">column. </t>
    </r>
  </si>
  <si>
    <r>
      <t xml:space="preserve">Please include any explanation that is relevant for the interpretation of the reported values
(e.g., what drives the impact, simplifications applied etc.):
</t>
    </r>
    <r>
      <rPr>
        <i/>
        <u/>
        <sz val="11"/>
        <color theme="1"/>
        <rFont val="Calibri"/>
        <family val="2"/>
        <scheme val="minor"/>
      </rPr>
      <t>in case needed please use the next column to continue</t>
    </r>
  </si>
  <si>
    <t>s</t>
  </si>
  <si>
    <r>
      <t xml:space="preserve">Amounts for </t>
    </r>
    <r>
      <rPr>
        <b/>
        <u/>
        <sz val="10"/>
        <rFont val="Calibri"/>
        <family val="2"/>
        <scheme val="minor"/>
      </rPr>
      <t>CIUs</t>
    </r>
    <r>
      <rPr>
        <b/>
        <sz val="10"/>
        <rFont val="Calibri"/>
        <family val="2"/>
        <scheme val="minor"/>
      </rPr>
      <t xml:space="preserve"> (excluding direct investments and assets held for unit-linked/index linked)</t>
    </r>
  </si>
  <si>
    <r>
      <t>Amounts for</t>
    </r>
    <r>
      <rPr>
        <b/>
        <u/>
        <sz val="10"/>
        <rFont val="Calibri"/>
        <family val="2"/>
        <scheme val="minor"/>
      </rPr>
      <t xml:space="preserve"> CIUs</t>
    </r>
    <r>
      <rPr>
        <b/>
        <sz val="10"/>
        <rFont val="Calibri"/>
        <family val="2"/>
        <scheme val="minor"/>
      </rPr>
      <t xml:space="preserve"> (excluding direct investments and assets held for unit-linked/index linked)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</si>
</sst>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0_);_(&quot;$&quot;* \(#,##0\);_(&quot;$&quot;* &quot;-&quot;_);_(@_)"/>
    <numFmt numFmtId="43" formatCode="_(* #,##0.00_);_(* \(#,##0.00\);_(* &quot;-&quot;??_);_(@_)"/>
    <numFmt numFmtId="164" formatCode="_-&quot;£&quot;* #,##0.00_-;\-&quot;£&quot;* #,##0.00_-;_-&quot;£&quot;* &quot;-&quot;??_-;_-@_-"/>
    <numFmt numFmtId="165" formatCode="_-* #,##0.00_-;\-* #,##0.00_-;_-* &quot;-&quot;??_-;_-@_-"/>
    <numFmt numFmtId="166" formatCode="[$-F800]dddd\,\ mmmm\ dd\,\ yyyy"/>
    <numFmt numFmtId="167" formatCode="0.0%"/>
    <numFmt numFmtId="168" formatCode="dd/mm/yyyy;@"/>
    <numFmt numFmtId="169" formatCode="[$€-2]\ #,##0"/>
    <numFmt numFmtId="170" formatCode="\$#,##0\ ;\(\$#,##0\)"/>
    <numFmt numFmtId="171" formatCode="&quot;$&quot;#,##0\ ;\(&quot;$&quot;#,##0\)"/>
    <numFmt numFmtId="172" formatCode="m/d"/>
    <numFmt numFmtId="173" formatCode="0.0"/>
    <numFmt numFmtId="174" formatCode="mmm"/>
    <numFmt numFmtId="175" formatCode="yyyy"/>
    <numFmt numFmtId="176" formatCode="_-* #,##0_-;\-* #,##0_-;_-* &quot;-&quot;??_-;_-@_-"/>
  </numFmts>
  <fonts count="143">
    <font>
      <sz val="11"/>
      <color theme="1"/>
      <name val="Calibri"/>
      <family val="2"/>
      <scheme val="minor"/>
    </font>
    <font>
      <sz val="11"/>
      <color theme="1"/>
      <name val="Calibri"/>
      <family val="2"/>
      <scheme val="minor"/>
    </font>
    <font>
      <sz val="11"/>
      <color theme="1"/>
      <name val="Calibri"/>
      <family val="2"/>
      <charset val="238"/>
      <scheme val="minor"/>
    </font>
    <font>
      <sz val="11"/>
      <color indexed="8"/>
      <name val="Calibri"/>
      <family val="2"/>
    </font>
    <font>
      <sz val="11"/>
      <color rgb="FF000000"/>
      <name val="Calibri"/>
      <family val="2"/>
      <charset val="1"/>
    </font>
    <font>
      <strike/>
      <sz val="10"/>
      <name val="Arial"/>
      <family val="2"/>
    </font>
    <font>
      <sz val="10"/>
      <name val="Arial"/>
      <family val="2"/>
      <charset val="238"/>
    </font>
    <font>
      <sz val="11"/>
      <color theme="0"/>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indexed="8"/>
      <name val="Czcionka tekstu podstawowego"/>
      <family val="2"/>
      <charset val="238"/>
    </font>
    <font>
      <b/>
      <sz val="9"/>
      <color rgb="FFFF0000"/>
      <name val="Calibri"/>
      <family val="2"/>
      <charset val="238"/>
      <scheme val="minor"/>
    </font>
    <font>
      <sz val="9"/>
      <color theme="1"/>
      <name val="Calibri"/>
      <family val="2"/>
      <charset val="238"/>
      <scheme val="minor"/>
    </font>
    <font>
      <b/>
      <sz val="9"/>
      <name val="Calibri"/>
      <family val="2"/>
      <charset val="238"/>
      <scheme val="minor"/>
    </font>
    <font>
      <sz val="9"/>
      <name val="Calibri"/>
      <family val="2"/>
      <charset val="238"/>
      <scheme val="minor"/>
    </font>
    <font>
      <sz val="9"/>
      <color rgb="FF0070C0"/>
      <name val="Calibri"/>
      <family val="2"/>
      <charset val="238"/>
      <scheme val="minor"/>
    </font>
    <font>
      <sz val="9"/>
      <color rgb="FFFF0000"/>
      <name val="Calibri"/>
      <family val="2"/>
      <charset val="238"/>
      <scheme val="minor"/>
    </font>
    <font>
      <sz val="9"/>
      <color theme="1"/>
      <name val="Calibri"/>
      <family val="2"/>
      <scheme val="minor"/>
    </font>
    <font>
      <b/>
      <sz val="11"/>
      <color theme="1"/>
      <name val="Calibri"/>
      <family val="2"/>
      <scheme val="minor"/>
    </font>
    <font>
      <sz val="10"/>
      <name val="Calibri"/>
      <family val="2"/>
      <scheme val="minor"/>
    </font>
    <font>
      <sz val="10"/>
      <name val="Arial"/>
      <family val="2"/>
    </font>
    <font>
      <b/>
      <sz val="10"/>
      <name val="Calibri"/>
      <family val="2"/>
      <scheme val="minor"/>
    </font>
    <font>
      <sz val="10"/>
      <name val="Calibri"/>
      <family val="2"/>
      <charset val="238"/>
      <scheme val="minor"/>
    </font>
    <font>
      <sz val="11"/>
      <name val="Calibri"/>
      <family val="2"/>
      <charset val="238"/>
      <scheme val="minor"/>
    </font>
    <font>
      <sz val="11"/>
      <color rgb="FF0070C0"/>
      <name val="Calibri"/>
      <family val="2"/>
      <charset val="238"/>
      <scheme val="minor"/>
    </font>
    <font>
      <sz val="10"/>
      <color theme="1"/>
      <name val="Calibri"/>
      <family val="2"/>
      <scheme val="minor"/>
    </font>
    <font>
      <i/>
      <sz val="10"/>
      <color theme="1"/>
      <name val="Calibri"/>
      <family val="2"/>
      <scheme val="minor"/>
    </font>
    <font>
      <b/>
      <sz val="12"/>
      <color theme="0"/>
      <name val="Calibri"/>
      <family val="2"/>
      <scheme val="minor"/>
    </font>
    <font>
      <u/>
      <sz val="10"/>
      <color theme="10"/>
      <name val="Calibri"/>
      <family val="2"/>
      <scheme val="minor"/>
    </font>
    <font>
      <b/>
      <sz val="10"/>
      <color theme="1"/>
      <name val="Calibri"/>
      <family val="2"/>
      <scheme val="minor"/>
    </font>
    <font>
      <i/>
      <sz val="10"/>
      <name val="Calibri"/>
      <family val="2"/>
      <scheme val="minor"/>
    </font>
    <font>
      <sz val="12"/>
      <name val="Calibri"/>
      <family val="2"/>
      <scheme val="minor"/>
    </font>
    <font>
      <i/>
      <sz val="11"/>
      <color theme="1"/>
      <name val="Calibri"/>
      <family val="2"/>
      <scheme val="minor"/>
    </font>
    <font>
      <b/>
      <i/>
      <sz val="10"/>
      <color theme="1"/>
      <name val="Calibri"/>
      <family val="2"/>
      <scheme val="minor"/>
    </font>
    <font>
      <b/>
      <sz val="11"/>
      <color rgb="FF3F3F3F"/>
      <name val="Calibri"/>
      <family val="2"/>
      <scheme val="minor"/>
    </font>
    <font>
      <b/>
      <sz val="10"/>
      <color rgb="FFFF0000"/>
      <name val="Calibri"/>
      <family val="2"/>
      <scheme val="minor"/>
    </font>
    <font>
      <sz val="18"/>
      <name val="Arial"/>
      <family val="2"/>
    </font>
    <font>
      <sz val="8"/>
      <color theme="1"/>
      <name val="Calibri"/>
      <family val="2"/>
      <scheme val="minor"/>
    </font>
    <font>
      <b/>
      <sz val="18"/>
      <color theme="1"/>
      <name val="Arial"/>
      <family val="2"/>
    </font>
    <font>
      <sz val="8"/>
      <name val="Calibri"/>
      <family val="2"/>
      <scheme val="minor"/>
    </font>
    <font>
      <b/>
      <sz val="14"/>
      <name val="Calibri"/>
      <family val="2"/>
      <charset val="238"/>
      <scheme val="minor"/>
    </font>
    <font>
      <sz val="8"/>
      <name val="Arial"/>
      <family val="2"/>
    </font>
    <font>
      <i/>
      <sz val="8"/>
      <color theme="1"/>
      <name val="Calibri"/>
      <family val="2"/>
      <scheme val="minor"/>
    </font>
    <font>
      <sz val="10"/>
      <color theme="1"/>
      <name val="Times New Roman"/>
      <family val="1"/>
    </font>
    <font>
      <u/>
      <sz val="11"/>
      <color theme="10"/>
      <name val="Calibri"/>
      <family val="2"/>
      <scheme val="minor"/>
    </font>
    <font>
      <sz val="9"/>
      <name val="Calibri"/>
      <family val="2"/>
      <scheme val="minor"/>
    </font>
    <font>
      <b/>
      <sz val="12"/>
      <color theme="1"/>
      <name val="Calibri"/>
      <family val="2"/>
      <scheme val="minor"/>
    </font>
    <font>
      <b/>
      <sz val="11"/>
      <name val="Calibri"/>
      <family val="2"/>
      <scheme val="minor"/>
    </font>
    <font>
      <sz val="11"/>
      <color indexed="8"/>
      <name val="Calibri"/>
      <family val="2"/>
      <charset val="238"/>
      <scheme val="minor"/>
    </font>
    <font>
      <sz val="11"/>
      <name val="lr oSVbN"/>
      <charset val="128"/>
    </font>
    <font>
      <sz val="11"/>
      <color indexed="9"/>
      <name val="Calibri"/>
      <family val="2"/>
    </font>
    <font>
      <b/>
      <sz val="11"/>
      <color indexed="63"/>
      <name val="Calibri"/>
      <family val="2"/>
    </font>
    <font>
      <sz val="11"/>
      <color indexed="34"/>
      <name val="Calibri"/>
      <family val="2"/>
    </font>
    <font>
      <b/>
      <sz val="11"/>
      <color indexed="52"/>
      <name val="Calibri"/>
      <family val="2"/>
    </font>
    <font>
      <b/>
      <sz val="11"/>
      <color indexed="31"/>
      <name val="Calibri"/>
      <family val="2"/>
    </font>
    <font>
      <b/>
      <sz val="11"/>
      <color indexed="9"/>
      <name val="Calibri"/>
      <family val="2"/>
    </font>
    <font>
      <sz val="7"/>
      <color theme="1"/>
      <name val="Arial"/>
      <family val="2"/>
    </font>
    <font>
      <vertAlign val="superscript"/>
      <sz val="7"/>
      <color theme="1"/>
      <name val="Arial"/>
      <family val="2"/>
    </font>
    <font>
      <sz val="8"/>
      <color theme="1"/>
      <name val="Arial"/>
      <family val="2"/>
    </font>
    <font>
      <sz val="10"/>
      <color rgb="FF000000"/>
      <name val="Arial"/>
      <family val="2"/>
    </font>
    <font>
      <sz val="10"/>
      <color theme="1"/>
      <name val="Arial"/>
      <family val="2"/>
    </font>
    <font>
      <sz val="10"/>
      <color theme="1"/>
      <name val="Gill Sans MT"/>
      <family val="2"/>
    </font>
    <font>
      <b/>
      <sz val="12"/>
      <name val="Arial"/>
      <family val="2"/>
    </font>
    <font>
      <b/>
      <sz val="10"/>
      <name val="Arial"/>
      <family val="2"/>
    </font>
    <font>
      <b/>
      <sz val="8"/>
      <name val="Arial"/>
      <family val="2"/>
    </font>
    <font>
      <sz val="9"/>
      <name val="Tms Rmn"/>
    </font>
    <font>
      <sz val="11"/>
      <color indexed="62"/>
      <name val="Calibri"/>
      <family val="2"/>
    </font>
    <font>
      <b/>
      <sz val="11"/>
      <color indexed="8"/>
      <name val="Calibri"/>
      <family val="2"/>
    </font>
    <font>
      <i/>
      <sz val="11"/>
      <color indexed="23"/>
      <name val="Calibri"/>
      <family val="2"/>
    </font>
    <font>
      <sz val="10"/>
      <name val="Helv"/>
    </font>
    <font>
      <sz val="12"/>
      <name val="Helv"/>
    </font>
    <font>
      <sz val="11"/>
      <color indexed="17"/>
      <name val="Calibri"/>
      <family val="2"/>
    </font>
    <font>
      <b/>
      <sz val="18"/>
      <name val="Arial"/>
      <family val="2"/>
    </font>
    <font>
      <b/>
      <sz val="11"/>
      <color indexed="62"/>
      <name val="Calibri"/>
      <family val="2"/>
    </font>
    <font>
      <u/>
      <sz val="10"/>
      <color indexed="12"/>
      <name val="Times New Roman"/>
      <family val="1"/>
    </font>
    <font>
      <u/>
      <sz val="10"/>
      <color indexed="12"/>
      <name val="Arial"/>
      <family val="2"/>
    </font>
    <font>
      <u/>
      <sz val="7"/>
      <color indexed="12"/>
      <name val="Arial"/>
      <family val="2"/>
    </font>
    <font>
      <u/>
      <sz val="10"/>
      <color theme="10"/>
      <name val="Arial"/>
      <family val="2"/>
    </font>
    <font>
      <u/>
      <sz val="10"/>
      <color theme="10"/>
      <name val="Times"/>
      <family val="1"/>
    </font>
    <font>
      <sz val="11"/>
      <color indexed="31"/>
      <name val="Calibri"/>
      <family val="2"/>
    </font>
    <font>
      <sz val="11"/>
      <color indexed="52"/>
      <name val="Calibri"/>
      <family val="2"/>
    </font>
    <font>
      <sz val="11"/>
      <color indexed="60"/>
      <name val="Calibri"/>
      <family val="2"/>
    </font>
    <font>
      <sz val="11"/>
      <name val="Times New Roman"/>
      <family val="1"/>
    </font>
    <font>
      <sz val="10"/>
      <name val="Times New Roman"/>
      <family val="1"/>
    </font>
    <font>
      <sz val="10"/>
      <name val="Tahoma"/>
      <family val="2"/>
    </font>
    <font>
      <sz val="10"/>
      <name val="Times"/>
      <family val="1"/>
    </font>
    <font>
      <sz val="12"/>
      <name val="新細明體"/>
      <family val="1"/>
      <charset val="136"/>
    </font>
    <font>
      <sz val="11"/>
      <name val="Arial"/>
      <family val="2"/>
    </font>
    <font>
      <sz val="11"/>
      <color indexed="8"/>
      <name val="Calibri"/>
      <family val="2"/>
      <scheme val="minor"/>
    </font>
    <font>
      <sz val="10"/>
      <color theme="1"/>
      <name val="Arial"/>
      <family val="2"/>
      <charset val="136"/>
    </font>
    <font>
      <sz val="10"/>
      <color theme="1"/>
      <name val="Calibri"/>
      <family val="2"/>
    </font>
    <font>
      <i/>
      <sz val="10"/>
      <name val="Helv"/>
    </font>
    <font>
      <sz val="10"/>
      <name val="MS Sans Serif"/>
      <family val="2"/>
    </font>
    <font>
      <sz val="11"/>
      <color indexed="20"/>
      <name val="Calibri"/>
      <family val="2"/>
    </font>
    <font>
      <sz val="11"/>
      <name val="ＭＳ 明朝"/>
      <family val="1"/>
      <charset val="128"/>
    </font>
    <font>
      <b/>
      <sz val="14"/>
      <name val="Times New Roman"/>
      <family val="1"/>
    </font>
    <font>
      <sz val="8"/>
      <color rgb="FF008000"/>
      <name val="Arial"/>
      <family val="2"/>
    </font>
    <font>
      <b/>
      <u/>
      <sz val="8"/>
      <color rgb="FF0101FF"/>
      <name val="Arial"/>
      <family val="2"/>
    </font>
    <font>
      <sz val="6"/>
      <color theme="1"/>
      <name val="Arial"/>
      <family val="2"/>
    </font>
    <font>
      <b/>
      <sz val="18"/>
      <color indexed="62"/>
      <name val="Cambria"/>
      <family val="2"/>
    </font>
    <font>
      <b/>
      <sz val="15"/>
      <color indexed="62"/>
      <name val="Calibri"/>
      <family val="2"/>
    </font>
    <font>
      <b/>
      <sz val="13"/>
      <color indexed="62"/>
      <name val="Calibri"/>
      <family val="2"/>
    </font>
    <font>
      <sz val="11"/>
      <color indexed="10"/>
      <name val="Calibri"/>
      <family val="2"/>
    </font>
    <font>
      <sz val="12"/>
      <name val="CG Times (W1)"/>
      <family val="1"/>
    </font>
    <font>
      <sz val="11"/>
      <name val="ＭＳ Ｐゴシック"/>
      <family val="3"/>
      <charset val="128"/>
    </font>
    <font>
      <sz val="10"/>
      <color indexed="8"/>
      <name val="Calibri"/>
      <family val="2"/>
      <charset val="238"/>
      <scheme val="minor"/>
    </font>
    <font>
      <b/>
      <sz val="10"/>
      <name val="Calibri"/>
      <family val="2"/>
      <charset val="238"/>
      <scheme val="minor"/>
    </font>
    <font>
      <i/>
      <sz val="10"/>
      <name val="Calibri"/>
      <family val="2"/>
      <charset val="238"/>
      <scheme val="minor"/>
    </font>
    <font>
      <sz val="10"/>
      <color theme="1"/>
      <name val="Calibri"/>
      <family val="2"/>
      <charset val="238"/>
      <scheme val="minor"/>
    </font>
    <font>
      <sz val="10"/>
      <color rgb="FF0070C0"/>
      <name val="Calibri"/>
      <family val="2"/>
      <charset val="238"/>
      <scheme val="minor"/>
    </font>
    <font>
      <b/>
      <u/>
      <sz val="11"/>
      <name val="Calibri"/>
      <family val="2"/>
      <scheme val="minor"/>
    </font>
    <font>
      <b/>
      <i/>
      <sz val="10"/>
      <name val="Calibri"/>
      <family val="2"/>
      <scheme val="minor"/>
    </font>
    <font>
      <sz val="9"/>
      <color indexed="81"/>
      <name val="Tahoma"/>
      <family val="2"/>
    </font>
    <font>
      <b/>
      <sz val="12"/>
      <color rgb="FFFF0000"/>
      <name val="Calibri"/>
      <family val="2"/>
      <scheme val="minor"/>
    </font>
    <font>
      <sz val="10"/>
      <color rgb="FFFF0000"/>
      <name val="Calibri"/>
      <family val="2"/>
      <scheme val="minor"/>
    </font>
    <font>
      <sz val="16"/>
      <color theme="1"/>
      <name val="Calibri"/>
      <family val="2"/>
      <scheme val="minor"/>
    </font>
    <font>
      <sz val="11"/>
      <name val="Calibri"/>
      <family val="2"/>
      <scheme val="minor"/>
    </font>
    <font>
      <b/>
      <sz val="11"/>
      <color indexed="8"/>
      <name val="Calibri"/>
      <family val="2"/>
      <scheme val="minor"/>
    </font>
    <font>
      <b/>
      <u/>
      <sz val="10"/>
      <color theme="1"/>
      <name val="Calibri"/>
      <family val="2"/>
      <scheme val="minor"/>
    </font>
    <font>
      <u/>
      <sz val="11"/>
      <color theme="1"/>
      <name val="Calibri"/>
      <family val="2"/>
      <scheme val="minor"/>
    </font>
    <font>
      <b/>
      <sz val="11"/>
      <color rgb="FFFF0000"/>
      <name val="Calibri"/>
      <family val="2"/>
      <scheme val="minor"/>
    </font>
    <font>
      <sz val="10"/>
      <color rgb="FF0070C0"/>
      <name val="Calibri"/>
      <family val="2"/>
      <scheme val="minor"/>
    </font>
    <font>
      <sz val="10"/>
      <color indexed="8"/>
      <name val="Calibri"/>
      <family val="2"/>
      <scheme val="minor"/>
    </font>
    <font>
      <b/>
      <sz val="10"/>
      <color indexed="8"/>
      <name val="Calibri"/>
      <family val="2"/>
      <scheme val="minor"/>
    </font>
    <font>
      <i/>
      <u/>
      <sz val="10"/>
      <color theme="1"/>
      <name val="Calibri"/>
      <family val="2"/>
      <scheme val="minor"/>
    </font>
    <font>
      <b/>
      <u/>
      <sz val="10"/>
      <name val="Calibri"/>
      <family val="2"/>
      <scheme val="minor"/>
    </font>
    <font>
      <sz val="7"/>
      <color theme="1"/>
      <name val="Calibri"/>
      <family val="2"/>
      <scheme val="minor"/>
    </font>
    <font>
      <sz val="11"/>
      <color theme="0" tint="-0.34998626667073579"/>
      <name val="Calibri"/>
      <family val="2"/>
      <scheme val="minor"/>
    </font>
    <font>
      <b/>
      <u/>
      <sz val="18"/>
      <color theme="1"/>
      <name val="Calibri"/>
      <family val="2"/>
      <scheme val="minor"/>
    </font>
    <font>
      <b/>
      <sz val="11"/>
      <color theme="1"/>
      <name val="Calibri"/>
      <family val="2"/>
      <charset val="238"/>
      <scheme val="minor"/>
    </font>
    <font>
      <b/>
      <sz val="12"/>
      <name val="Calibri"/>
      <family val="2"/>
      <scheme val="minor"/>
    </font>
    <font>
      <sz val="11"/>
      <color theme="0" tint="-0.499984740745262"/>
      <name val="Calibri"/>
      <family val="2"/>
      <scheme val="minor"/>
    </font>
    <font>
      <i/>
      <u/>
      <sz val="11"/>
      <color theme="1"/>
      <name val="Calibri"/>
      <family val="2"/>
      <scheme val="minor"/>
    </font>
    <font>
      <b/>
      <i/>
      <u/>
      <sz val="10"/>
      <color theme="1"/>
      <name val="Calibri"/>
      <family val="2"/>
      <scheme val="minor"/>
    </font>
    <font>
      <u/>
      <sz val="11"/>
      <name val="Calibri"/>
      <family val="2"/>
      <scheme val="minor"/>
    </font>
    <font>
      <u/>
      <sz val="10"/>
      <name val="Calibri"/>
      <family val="2"/>
      <scheme val="minor"/>
    </font>
  </fonts>
  <fills count="80">
    <fill>
      <patternFill patternType="none"/>
    </fill>
    <fill>
      <patternFill patternType="gray125"/>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indexed="9"/>
        <bgColor indexed="64"/>
      </patternFill>
    </fill>
    <fill>
      <patternFill patternType="solid">
        <fgColor indexed="9"/>
        <bgColor indexed="26"/>
      </patternFill>
    </fill>
    <fill>
      <patternFill patternType="lightTrellis">
        <bgColor theme="0" tint="-0.14996795556505021"/>
      </patternFill>
    </fill>
    <fill>
      <patternFill patternType="solid">
        <fgColor theme="8" tint="0.39994506668294322"/>
        <bgColor indexed="64"/>
      </patternFill>
    </fill>
    <fill>
      <patternFill patternType="gray0625"/>
    </fill>
    <fill>
      <patternFill patternType="solid">
        <fgColor theme="0" tint="-0.34998626667073579"/>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3" tint="-0.249977111117893"/>
        <bgColor theme="8"/>
      </patternFill>
    </fill>
    <fill>
      <patternFill patternType="lightUp">
        <bgColor theme="0" tint="-0.14996795556505021"/>
      </patternFill>
    </fill>
    <fill>
      <patternFill patternType="solid">
        <fgColor theme="9" tint="0.59996337778862885"/>
        <bgColor theme="0"/>
      </patternFill>
    </fill>
    <fill>
      <patternFill patternType="solid">
        <fgColor theme="8" tint="0.79998168889431442"/>
        <bgColor indexed="64"/>
      </patternFill>
    </fill>
    <fill>
      <patternFill patternType="solid">
        <fgColor theme="8" tint="0.79998168889431442"/>
        <bgColor theme="0"/>
      </patternFill>
    </fill>
    <fill>
      <patternFill patternType="solid">
        <fgColor theme="0" tint="-0.249977111117893"/>
        <bgColor indexed="64"/>
      </patternFill>
    </fill>
    <fill>
      <patternFill patternType="darkUp">
        <bgColor theme="0"/>
      </patternFill>
    </fill>
    <fill>
      <patternFill patternType="solid">
        <fgColor theme="6" tint="0.59996337778862885"/>
        <bgColor theme="0"/>
      </patternFill>
    </fill>
    <fill>
      <patternFill patternType="solid">
        <fgColor indexed="22"/>
        <bgColor indexed="64"/>
      </patternFill>
    </fill>
    <fill>
      <patternFill patternType="solid">
        <fgColor theme="3" tint="0.59999389629810485"/>
        <bgColor indexed="64"/>
      </patternFill>
    </fill>
    <fill>
      <patternFill patternType="lightDown">
        <fgColor theme="0" tint="-0.24994659260841701"/>
        <bgColor indexed="65"/>
      </patternFill>
    </fill>
    <fill>
      <patternFill patternType="lightDown">
        <fgColor theme="0" tint="-0.34998626667073579"/>
        <bgColor indexed="65"/>
      </patternFill>
    </fill>
    <fill>
      <patternFill patternType="lightDown">
        <fgColor theme="0" tint="-0.24994659260841701"/>
        <bgColor theme="0"/>
      </patternFill>
    </fill>
    <fill>
      <patternFill patternType="lightDown">
        <fgColor theme="0" tint="-0.24994659260841701"/>
        <bgColor auto="1"/>
      </patternFill>
    </fill>
    <fill>
      <patternFill patternType="lightDown">
        <fgColor theme="0" tint="-0.34998626667073579"/>
        <bgColor theme="0"/>
      </patternFill>
    </fill>
    <fill>
      <patternFill patternType="solid">
        <fgColor theme="5" tint="0.79998168889431442"/>
        <bgColor indexed="64"/>
      </patternFill>
    </fill>
    <fill>
      <patternFill patternType="solid">
        <fgColor indexed="65"/>
        <bgColor theme="0" tint="-0.24994659260841701"/>
      </patternFill>
    </fill>
    <fill>
      <patternFill patternType="solid">
        <fgColor theme="0"/>
        <bgColor indexed="64"/>
      </patternFill>
    </fill>
    <fill>
      <patternFill patternType="solid">
        <fgColor indexed="9"/>
      </patternFill>
    </fill>
    <fill>
      <patternFill patternType="solid">
        <fgColor indexed="47"/>
      </patternFill>
    </fill>
    <fill>
      <patternFill patternType="solid">
        <fgColor indexed="43"/>
      </patternFill>
    </fill>
    <fill>
      <patternFill patternType="solid">
        <fgColor indexed="41"/>
      </patternFill>
    </fill>
    <fill>
      <patternFill patternType="solid">
        <fgColor indexed="16"/>
      </patternFill>
    </fill>
    <fill>
      <patternFill patternType="solid">
        <fgColor indexed="26"/>
      </patternFill>
    </fill>
    <fill>
      <patternFill patternType="solid">
        <fgColor indexed="27"/>
      </patternFill>
    </fill>
    <fill>
      <patternFill patternType="solid">
        <fgColor indexed="22"/>
      </patternFill>
    </fill>
    <fill>
      <patternFill patternType="solid">
        <fgColor indexed="25"/>
      </patternFill>
    </fill>
    <fill>
      <patternFill patternType="solid">
        <fgColor indexed="49"/>
      </patternFill>
    </fill>
    <fill>
      <patternFill patternType="solid">
        <fgColor indexed="29"/>
      </patternFill>
    </fill>
    <fill>
      <patternFill patternType="solid">
        <fgColor indexed="10"/>
      </patternFill>
    </fill>
    <fill>
      <patternFill patternType="solid">
        <fgColor indexed="57"/>
      </patternFill>
    </fill>
    <fill>
      <patternFill patternType="solid">
        <fgColor indexed="54"/>
      </patternFill>
    </fill>
    <fill>
      <patternFill patternType="solid">
        <fgColor indexed="31"/>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8" tint="0.39997558519241921"/>
        <bgColor theme="8"/>
      </patternFill>
    </fill>
    <fill>
      <patternFill patternType="solid">
        <fgColor theme="0" tint="-4.9989318521683403E-2"/>
        <bgColor indexed="64"/>
      </patternFill>
    </fill>
    <fill>
      <patternFill patternType="solid">
        <fgColor rgb="FFFFFF00"/>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18"/>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18"/>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9"/>
      </bottom>
      <diagonal/>
    </border>
    <border>
      <left/>
      <right/>
      <top/>
      <bottom style="double">
        <color indexed="3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right/>
      <top style="double">
        <color indexed="0"/>
      </top>
      <bottom/>
      <diagonal/>
    </border>
    <border>
      <left/>
      <right/>
      <top style="thin">
        <color indexed="62"/>
      </top>
      <bottom style="double">
        <color indexed="62"/>
      </bottom>
      <diagonal/>
    </border>
    <border>
      <left/>
      <right/>
      <top/>
      <bottom style="thick">
        <color indexed="49"/>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rgb="FF002060"/>
      </left>
      <right style="medium">
        <color rgb="FF002060"/>
      </right>
      <top style="thin">
        <color rgb="FF002060"/>
      </top>
      <bottom style="thin">
        <color rgb="FF002060"/>
      </bottom>
      <diagonal/>
    </border>
    <border>
      <left style="medium">
        <color rgb="FF002060"/>
      </left>
      <right/>
      <top style="thin">
        <color rgb="FF002060"/>
      </top>
      <bottom style="thin">
        <color rgb="FF00206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18"/>
      </right>
      <top/>
      <bottom style="thin">
        <color indexed="64"/>
      </bottom>
      <diagonal/>
    </border>
    <border>
      <left style="thin">
        <color auto="1"/>
      </left>
      <right style="hair">
        <color auto="1"/>
      </right>
      <top style="thin">
        <color indexed="64"/>
      </top>
      <bottom style="thin">
        <color indexed="64"/>
      </bottom>
      <diagonal/>
    </border>
    <border>
      <left style="medium">
        <color rgb="FF002060"/>
      </left>
      <right style="medium">
        <color rgb="FF002060"/>
      </right>
      <top/>
      <bottom style="thin">
        <color rgb="FF002060"/>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
        <color rgb="FF002060"/>
      </left>
      <right/>
      <top style="thin">
        <color auto="1"/>
      </top>
      <bottom style="thin">
        <color auto="1"/>
      </bottom>
      <diagonal/>
    </border>
  </borders>
  <cellStyleXfs count="29304">
    <xf numFmtId="0" fontId="0" fillId="0" borderId="0"/>
    <xf numFmtId="0" fontId="2" fillId="0" borderId="0"/>
    <xf numFmtId="0" fontId="1" fillId="31" borderId="0" applyNumberFormat="0" applyFont="0" applyFill="0" applyBorder="0" applyAlignment="0" applyProtection="0"/>
    <xf numFmtId="0" fontId="3" fillId="0" borderId="0"/>
    <xf numFmtId="0" fontId="1" fillId="0" borderId="0" applyNumberFormat="0" applyFont="0" applyFill="0" applyBorder="0" applyAlignment="0" applyProtection="0"/>
    <xf numFmtId="0" fontId="4" fillId="0" borderId="0"/>
    <xf numFmtId="0" fontId="4" fillId="0" borderId="0"/>
    <xf numFmtId="0" fontId="2" fillId="0" borderId="0"/>
    <xf numFmtId="0" fontId="6" fillId="0" borderId="0"/>
    <xf numFmtId="0" fontId="2" fillId="0" borderId="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 fillId="0" borderId="0"/>
    <xf numFmtId="0" fontId="2" fillId="0" borderId="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6"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9" fontId="26" fillId="34" borderId="0" applyBorder="0">
      <alignment horizontal="center" vertical="center"/>
    </xf>
    <xf numFmtId="0" fontId="26" fillId="35" borderId="0" applyBorder="0">
      <alignment vertical="center"/>
    </xf>
    <xf numFmtId="166" fontId="1" fillId="0" borderId="0"/>
    <xf numFmtId="0" fontId="27" fillId="36" borderId="0" applyFont="0" applyBorder="0"/>
    <xf numFmtId="0" fontId="1" fillId="0" borderId="0"/>
    <xf numFmtId="0" fontId="33" fillId="0" borderId="0" applyBorder="0"/>
    <xf numFmtId="0" fontId="37" fillId="41" borderId="0">
      <alignment horizontal="center" vertical="center"/>
    </xf>
    <xf numFmtId="0" fontId="26" fillId="42" borderId="0" applyBorder="0">
      <alignment horizontal="center" vertical="center"/>
    </xf>
    <xf numFmtId="3" fontId="26" fillId="43" borderId="0" applyBorder="0">
      <alignment horizontal="center" vertical="center"/>
    </xf>
    <xf numFmtId="167" fontId="26" fillId="43" borderId="0" applyBorder="0">
      <alignment horizontal="center" vertical="center"/>
    </xf>
    <xf numFmtId="166" fontId="26" fillId="44" borderId="0" applyBorder="0">
      <alignment horizontal="center" vertical="center"/>
    </xf>
    <xf numFmtId="166" fontId="38" fillId="45" borderId="0" applyNumberFormat="0" applyBorder="0" applyAlignment="0"/>
    <xf numFmtId="166" fontId="1" fillId="0" borderId="0"/>
    <xf numFmtId="0" fontId="26" fillId="47" borderId="0" applyBorder="0">
      <alignment horizontal="center" vertical="center"/>
      <protection locked="0"/>
    </xf>
    <xf numFmtId="168" fontId="26" fillId="42" borderId="0" applyBorder="0">
      <alignment horizontal="center" vertical="center"/>
    </xf>
    <xf numFmtId="0" fontId="51" fillId="0" borderId="0" applyNumberFormat="0" applyFill="0" applyBorder="0" applyAlignment="0" applyProtection="0"/>
    <xf numFmtId="169" fontId="27" fillId="0" borderId="0">
      <alignment horizontal="left" wrapText="1"/>
    </xf>
    <xf numFmtId="169" fontId="27" fillId="0" borderId="0">
      <alignment horizontal="left" wrapText="1"/>
    </xf>
    <xf numFmtId="169" fontId="27" fillId="0" borderId="0">
      <alignment horizontal="left" wrapText="1"/>
    </xf>
    <xf numFmtId="169" fontId="27" fillId="0" borderId="0">
      <alignment horizontal="left" wrapText="1"/>
    </xf>
    <xf numFmtId="169" fontId="27" fillId="0" borderId="0">
      <alignment horizontal="left" wrapText="1"/>
    </xf>
    <xf numFmtId="169" fontId="27" fillId="0" borderId="0">
      <alignment horizontal="left" wrapText="1"/>
    </xf>
    <xf numFmtId="169" fontId="27" fillId="0" borderId="0">
      <alignment horizontal="left" wrapText="1"/>
    </xf>
    <xf numFmtId="169" fontId="27" fillId="0" borderId="0">
      <alignment horizontal="left" wrapText="1"/>
    </xf>
    <xf numFmtId="169" fontId="27" fillId="0" borderId="0">
      <alignment horizontal="left" wrapText="1"/>
    </xf>
    <xf numFmtId="169" fontId="27" fillId="0" borderId="0">
      <alignment horizontal="left" wrapText="1"/>
    </xf>
    <xf numFmtId="0" fontId="27" fillId="0" borderId="0"/>
    <xf numFmtId="169" fontId="27" fillId="0" borderId="0"/>
    <xf numFmtId="169" fontId="27" fillId="0" borderId="0"/>
    <xf numFmtId="169" fontId="27" fillId="0" borderId="0">
      <alignment horizontal="left" wrapText="1"/>
    </xf>
    <xf numFmtId="169" fontId="27" fillId="0" borderId="0">
      <alignment horizontal="left" wrapText="1"/>
    </xf>
    <xf numFmtId="0" fontId="56" fillId="0" borderId="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58"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61"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0" fontId="3" fillId="62" borderId="0" applyNumberFormat="0" applyBorder="0" applyAlignment="0" applyProtection="0"/>
    <xf numFmtId="0" fontId="3" fillId="59" borderId="0" applyNumberFormat="0" applyBorder="0" applyAlignment="0" applyProtection="0"/>
    <xf numFmtId="0" fontId="3" fillId="63" borderId="0" applyNumberFormat="0" applyBorder="0" applyAlignment="0" applyProtection="0"/>
    <xf numFmtId="0" fontId="3" fillId="62" borderId="0" applyNumberFormat="0" applyBorder="0" applyAlignment="0" applyProtection="0"/>
    <xf numFmtId="0" fontId="3" fillId="64" borderId="0" applyNumberFormat="0" applyBorder="0" applyAlignment="0" applyProtection="0"/>
    <xf numFmtId="0" fontId="3" fillId="59"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0"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5"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66"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169" fontId="3" fillId="59"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0" borderId="0" applyNumberFormat="0" applyBorder="0" applyAlignment="0" applyProtection="0"/>
    <xf numFmtId="0" fontId="3" fillId="65" borderId="0" applyNumberFormat="0" applyBorder="0" applyAlignment="0" applyProtection="0"/>
    <xf numFmtId="0" fontId="3" fillId="67" borderId="0" applyNumberFormat="0" applyBorder="0" applyAlignment="0" applyProtection="0"/>
    <xf numFmtId="0" fontId="3" fillId="59"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0"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5"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169" fontId="57" fillId="59" borderId="0" applyNumberFormat="0" applyBorder="0" applyAlignment="0" applyProtection="0"/>
    <xf numFmtId="0" fontId="57" fillId="67" borderId="0" applyNumberFormat="0" applyBorder="0" applyAlignment="0" applyProtection="0"/>
    <xf numFmtId="0" fontId="57" fillId="68" borderId="0" applyNumberFormat="0" applyBorder="0" applyAlignment="0" applyProtection="0"/>
    <xf numFmtId="0" fontId="57" fillId="60" borderId="0" applyNumberFormat="0" applyBorder="0" applyAlignment="0" applyProtection="0"/>
    <xf numFmtId="0" fontId="57" fillId="65" borderId="0" applyNumberFormat="0" applyBorder="0" applyAlignment="0" applyProtection="0"/>
    <xf numFmtId="0" fontId="57" fillId="67" borderId="0" applyNumberFormat="0" applyBorder="0" applyAlignment="0" applyProtection="0"/>
    <xf numFmtId="0" fontId="57" fillId="59"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69"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0"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71"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67"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0" fontId="57" fillId="67" borderId="0" applyNumberFormat="0" applyBorder="0" applyAlignment="0" applyProtection="0"/>
    <xf numFmtId="0" fontId="57" fillId="69" borderId="0" applyNumberFormat="0" applyBorder="0" applyAlignment="0" applyProtection="0"/>
    <xf numFmtId="0" fontId="57" fillId="70" borderId="0" applyNumberFormat="0" applyBorder="0" applyAlignment="0" applyProtection="0"/>
    <xf numFmtId="0" fontId="57" fillId="71" borderId="0" applyNumberFormat="0" applyBorder="0" applyAlignment="0" applyProtection="0"/>
    <xf numFmtId="0" fontId="57" fillId="67" borderId="0" applyNumberFormat="0" applyBorder="0" applyAlignment="0" applyProtection="0"/>
    <xf numFmtId="0" fontId="57" fillId="73" borderId="0" applyNumberFormat="0" applyBorder="0" applyAlignment="0" applyProtection="0"/>
    <xf numFmtId="0" fontId="58" fillId="62" borderId="32" applyNumberFormat="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169" fontId="59" fillId="74" borderId="0" applyNumberFormat="0" applyBorder="0" applyAlignment="0" applyProtection="0"/>
    <xf numFmtId="0" fontId="60" fillId="62"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1" fillId="58" borderId="33"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169" fontId="62" fillId="75" borderId="34" applyNumberFormat="0" applyAlignment="0" applyProtection="0"/>
    <xf numFmtId="0" fontId="63" fillId="0" borderId="0"/>
    <xf numFmtId="0" fontId="63" fillId="0" borderId="0"/>
    <xf numFmtId="0" fontId="64" fillId="0" borderId="0"/>
    <xf numFmtId="0" fontId="65" fillId="0" borderId="0"/>
    <xf numFmtId="0" fontId="63" fillId="0" borderId="0"/>
    <xf numFmtId="43"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66"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1"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43"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1" fillId="0" borderId="0" applyFont="0" applyFill="0" applyBorder="0" applyAlignment="0" applyProtection="0"/>
    <xf numFmtId="165" fontId="6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6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164" fontId="27" fillId="0" borderId="0" applyFont="0" applyFill="0" applyBorder="0" applyAlignment="0" applyProtection="0"/>
    <xf numFmtId="170"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0" fontId="27"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0" fontId="69" fillId="0" borderId="0"/>
    <xf numFmtId="0" fontId="70" fillId="0" borderId="0">
      <alignment horizontal="left"/>
    </xf>
    <xf numFmtId="0" fontId="71" fillId="0" borderId="0"/>
    <xf numFmtId="173" fontId="72" fillId="0" borderId="0"/>
    <xf numFmtId="0" fontId="73" fillId="59" borderId="33" applyNumberFormat="0" applyAlignment="0" applyProtection="0"/>
    <xf numFmtId="0" fontId="74" fillId="0" borderId="35" applyNumberFormat="0" applyFill="0" applyAlignment="0" applyProtection="0"/>
    <xf numFmtId="0" fontId="75" fillId="0" borderId="0" applyNumberForma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169" fontId="75" fillId="0" borderId="0" applyNumberFormat="0" applyFill="0" applyBorder="0" applyAlignment="0" applyProtection="0"/>
    <xf numFmtId="0" fontId="76" fillId="0" borderId="0"/>
    <xf numFmtId="2" fontId="27" fillId="0" borderId="0" applyFont="0" applyFill="0" applyBorder="0" applyAlignment="0" applyProtection="0"/>
    <xf numFmtId="2" fontId="27" fillId="0" borderId="0" applyFont="0" applyFill="0" applyBorder="0" applyAlignment="0" applyProtection="0"/>
    <xf numFmtId="2" fontId="27" fillId="0" borderId="0" applyFont="0" applyFill="0" applyBorder="0" applyAlignment="0" applyProtection="0"/>
    <xf numFmtId="2" fontId="27" fillId="0" borderId="0" applyFont="0" applyFill="0" applyBorder="0" applyAlignment="0" applyProtection="0"/>
    <xf numFmtId="2" fontId="27" fillId="0" borderId="0" applyFont="0" applyFill="0" applyBorder="0" applyAlignment="0" applyProtection="0"/>
    <xf numFmtId="2" fontId="27" fillId="0" borderId="0" applyFont="0" applyFill="0" applyBorder="0" applyAlignment="0" applyProtection="0"/>
    <xf numFmtId="2" fontId="27" fillId="0" borderId="0" applyFont="0" applyFill="0" applyBorder="0" applyAlignment="0" applyProtection="0"/>
    <xf numFmtId="2" fontId="27" fillId="0" borderId="0" applyFont="0" applyFill="0" applyBorder="0" applyAlignment="0" applyProtection="0"/>
    <xf numFmtId="2" fontId="27" fillId="0" borderId="0" applyFont="0" applyFill="0" applyBorder="0" applyAlignment="0" applyProtection="0"/>
    <xf numFmtId="2" fontId="27" fillId="0" borderId="0" applyFont="0" applyFill="0" applyBorder="0" applyAlignment="0" applyProtection="0"/>
    <xf numFmtId="2" fontId="27" fillId="0" borderId="0" applyFont="0" applyFill="0" applyBorder="0" applyAlignment="0" applyProtection="0"/>
    <xf numFmtId="2" fontId="27" fillId="0" borderId="0" applyFont="0" applyFill="0" applyBorder="0" applyAlignment="0" applyProtection="0"/>
    <xf numFmtId="2" fontId="27" fillId="0" borderId="0" applyFont="0" applyFill="0" applyBorder="0" applyAlignment="0" applyProtection="0"/>
    <xf numFmtId="2" fontId="27" fillId="0" borderId="0" applyFont="0" applyFill="0" applyBorder="0" applyAlignment="0" applyProtection="0"/>
    <xf numFmtId="2" fontId="27" fillId="0" borderId="0" applyFont="0" applyFill="0" applyBorder="0" applyAlignment="0" applyProtection="0"/>
    <xf numFmtId="2" fontId="27" fillId="0" borderId="0" applyFont="0" applyFill="0" applyBorder="0" applyAlignment="0" applyProtection="0"/>
    <xf numFmtId="2" fontId="27" fillId="0" borderId="0" applyFont="0" applyFill="0" applyBorder="0" applyAlignment="0" applyProtection="0"/>
    <xf numFmtId="2" fontId="27" fillId="0" borderId="0" applyFont="0" applyFill="0" applyBorder="0" applyAlignment="0" applyProtection="0"/>
    <xf numFmtId="0" fontId="77" fillId="0" borderId="0"/>
    <xf numFmtId="169"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0"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169" fontId="78" fillId="76" borderId="0" applyNumberFormat="0" applyBorder="0" applyAlignment="0" applyProtection="0"/>
    <xf numFmtId="0" fontId="78" fillId="76" borderId="0" applyNumberFormat="0" applyBorder="0" applyAlignment="0" applyProtection="0"/>
    <xf numFmtId="173" fontId="69" fillId="0" borderId="0">
      <alignment horizontal="left"/>
    </xf>
    <xf numFmtId="0" fontId="71" fillId="0" borderId="0" applyNumberFormat="0">
      <alignment horizontal="left" vertical="top"/>
    </xf>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7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69" fillId="0" borderId="0" applyNumberFormat="0" applyFon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36" applyNumberFormat="0" applyFill="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169" fontId="80" fillId="0" borderId="0" applyNumberFormat="0" applyFill="0" applyBorder="0" applyAlignment="0" applyProtection="0"/>
    <xf numFmtId="0" fontId="79" fillId="0" borderId="0" applyProtection="0"/>
    <xf numFmtId="0" fontId="69" fillId="0" borderId="0" applyProtection="0"/>
    <xf numFmtId="169" fontId="70" fillId="0" borderId="0"/>
    <xf numFmtId="0" fontId="81" fillId="0" borderId="0" applyNumberFormat="0" applyFill="0" applyBorder="0" applyAlignment="0" applyProtection="0">
      <alignment vertical="top"/>
      <protection locked="0"/>
    </xf>
    <xf numFmtId="169" fontId="82" fillId="0" borderId="0" applyNumberFormat="0" applyFill="0" applyBorder="0" applyAlignment="0" applyProtection="0">
      <alignment vertical="top"/>
      <protection locked="0"/>
    </xf>
    <xf numFmtId="169" fontId="82" fillId="0" borderId="0" applyNumberFormat="0" applyFill="0" applyBorder="0" applyAlignment="0" applyProtection="0">
      <alignment vertical="top"/>
      <protection locked="0"/>
    </xf>
    <xf numFmtId="0" fontId="51" fillId="0" borderId="0" applyNumberFormat="0" applyFill="0" applyBorder="0" applyAlignment="0" applyProtection="0"/>
    <xf numFmtId="0" fontId="82" fillId="0" borderId="0" applyNumberFormat="0" applyFill="0" applyBorder="0" applyAlignment="0" applyProtection="0">
      <alignment vertical="top"/>
      <protection locked="0"/>
    </xf>
    <xf numFmtId="169" fontId="82" fillId="0" borderId="0" applyNumberFormat="0" applyFill="0" applyBorder="0" applyAlignment="0" applyProtection="0">
      <alignment vertical="top"/>
      <protection locked="0"/>
    </xf>
    <xf numFmtId="169" fontId="82" fillId="0" borderId="0" applyNumberFormat="0" applyFill="0" applyBorder="0" applyAlignment="0" applyProtection="0">
      <alignment vertical="top"/>
      <protection locked="0"/>
    </xf>
    <xf numFmtId="169" fontId="82" fillId="0" borderId="0" applyNumberFormat="0" applyFill="0" applyBorder="0" applyAlignment="0" applyProtection="0">
      <alignment vertical="top"/>
      <protection locked="0"/>
    </xf>
    <xf numFmtId="169" fontId="82" fillId="0" borderId="0" applyNumberFormat="0" applyFill="0" applyBorder="0" applyAlignment="0" applyProtection="0">
      <alignment vertical="top"/>
      <protection locked="0"/>
    </xf>
    <xf numFmtId="169" fontId="82" fillId="0" borderId="0" applyNumberFormat="0" applyFill="0" applyBorder="0" applyAlignment="0" applyProtection="0">
      <alignment vertical="top"/>
      <protection locked="0"/>
    </xf>
    <xf numFmtId="169" fontId="82" fillId="0" borderId="0" applyNumberFormat="0" applyFill="0" applyBorder="0" applyAlignment="0" applyProtection="0">
      <alignment vertical="top"/>
      <protection locked="0"/>
    </xf>
    <xf numFmtId="169" fontId="82" fillId="0" borderId="0" applyNumberFormat="0" applyFill="0" applyBorder="0" applyAlignment="0" applyProtection="0">
      <alignment vertical="top"/>
      <protection locked="0"/>
    </xf>
    <xf numFmtId="169" fontId="82"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51" fillId="0" borderId="0" applyNumberFormat="0" applyFill="0" applyBorder="0" applyAlignment="0" applyProtection="0"/>
    <xf numFmtId="0" fontId="85" fillId="0" borderId="0" applyNumberFormat="0" applyFill="0" applyBorder="0" applyAlignment="0" applyProtection="0">
      <alignment vertical="top"/>
      <protection locked="0"/>
    </xf>
    <xf numFmtId="169"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0"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169" fontId="73" fillId="59" borderId="33" applyNumberFormat="0" applyAlignment="0" applyProtection="0"/>
    <xf numFmtId="169" fontId="86" fillId="0" borderId="37"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0" fontId="87" fillId="0" borderId="38"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169" fontId="86" fillId="0" borderId="37" applyNumberFormat="0" applyFill="0" applyAlignment="0" applyProtection="0"/>
    <xf numFmtId="169" fontId="88" fillId="60" borderId="0" applyNumberFormat="0" applyBorder="0" applyAlignment="0" applyProtection="0"/>
    <xf numFmtId="169" fontId="88" fillId="60" borderId="0" applyNumberFormat="0" applyBorder="0" applyAlignment="0" applyProtection="0"/>
    <xf numFmtId="169" fontId="88" fillId="60" borderId="0" applyNumberFormat="0" applyBorder="0" applyAlignment="0" applyProtection="0"/>
    <xf numFmtId="169" fontId="88" fillId="60" borderId="0" applyNumberFormat="0" applyBorder="0" applyAlignment="0" applyProtection="0"/>
    <xf numFmtId="169" fontId="88" fillId="60" borderId="0" applyNumberFormat="0" applyBorder="0" applyAlignment="0" applyProtection="0"/>
    <xf numFmtId="169" fontId="88" fillId="60" borderId="0" applyNumberFormat="0" applyBorder="0" applyAlignment="0" applyProtection="0"/>
    <xf numFmtId="169" fontId="88" fillId="60" borderId="0" applyNumberFormat="0" applyBorder="0" applyAlignment="0" applyProtection="0"/>
    <xf numFmtId="169" fontId="88" fillId="60" borderId="0" applyNumberFormat="0" applyBorder="0" applyAlignment="0" applyProtection="0"/>
    <xf numFmtId="169" fontId="88" fillId="60" borderId="0" applyNumberFormat="0" applyBorder="0" applyAlignment="0" applyProtection="0"/>
    <xf numFmtId="169" fontId="88" fillId="60" borderId="0" applyNumberFormat="0" applyBorder="0" applyAlignment="0" applyProtection="0"/>
    <xf numFmtId="169" fontId="88" fillId="60" borderId="0" applyNumberFormat="0" applyBorder="0" applyAlignment="0" applyProtection="0"/>
    <xf numFmtId="169" fontId="88" fillId="60" borderId="0" applyNumberFormat="0" applyBorder="0" applyAlignment="0" applyProtection="0"/>
    <xf numFmtId="169" fontId="88" fillId="60" borderId="0" applyNumberFormat="0" applyBorder="0" applyAlignment="0" applyProtection="0"/>
    <xf numFmtId="169" fontId="88" fillId="60" borderId="0" applyNumberFormat="0" applyBorder="0" applyAlignment="0" applyProtection="0"/>
    <xf numFmtId="169" fontId="88" fillId="60" borderId="0" applyNumberFormat="0" applyBorder="0" applyAlignment="0" applyProtection="0"/>
    <xf numFmtId="169" fontId="88" fillId="60" borderId="0" applyNumberFormat="0" applyBorder="0" applyAlignment="0" applyProtection="0"/>
    <xf numFmtId="169" fontId="88" fillId="60" borderId="0" applyNumberFormat="0" applyBorder="0" applyAlignment="0" applyProtection="0"/>
    <xf numFmtId="169" fontId="88" fillId="60" borderId="0" applyNumberFormat="0" applyBorder="0" applyAlignment="0" applyProtection="0"/>
    <xf numFmtId="169" fontId="88" fillId="60" borderId="0" applyNumberFormat="0" applyBorder="0" applyAlignment="0" applyProtection="0"/>
    <xf numFmtId="169" fontId="88" fillId="60" borderId="0" applyNumberFormat="0" applyBorder="0" applyAlignment="0" applyProtection="0"/>
    <xf numFmtId="169" fontId="88" fillId="60" borderId="0" applyNumberFormat="0" applyBorder="0" applyAlignment="0" applyProtection="0"/>
    <xf numFmtId="169" fontId="88" fillId="60" borderId="0" applyNumberFormat="0" applyBorder="0" applyAlignment="0" applyProtection="0"/>
    <xf numFmtId="169" fontId="88" fillId="60" borderId="0" applyNumberFormat="0" applyBorder="0" applyAlignment="0" applyProtection="0"/>
    <xf numFmtId="169" fontId="88" fillId="60" borderId="0" applyNumberFormat="0" applyBorder="0" applyAlignment="0" applyProtection="0"/>
    <xf numFmtId="0" fontId="76" fillId="0" borderId="0"/>
    <xf numFmtId="0" fontId="27" fillId="0" borderId="0"/>
    <xf numFmtId="169" fontId="27" fillId="0" borderId="0"/>
    <xf numFmtId="0" fontId="89" fillId="0" borderId="0"/>
    <xf numFmtId="169" fontId="27" fillId="0" borderId="0"/>
    <xf numFmtId="0" fontId="89" fillId="0" borderId="0"/>
    <xf numFmtId="169" fontId="27" fillId="0" borderId="0"/>
    <xf numFmtId="0" fontId="89" fillId="0" borderId="0"/>
    <xf numFmtId="169" fontId="27" fillId="0" borderId="0"/>
    <xf numFmtId="0" fontId="89" fillId="0" borderId="0"/>
    <xf numFmtId="169" fontId="27" fillId="0" borderId="0"/>
    <xf numFmtId="0" fontId="27" fillId="0" borderId="0"/>
    <xf numFmtId="169" fontId="1" fillId="0" borderId="0"/>
    <xf numFmtId="0" fontId="89" fillId="0" borderId="0"/>
    <xf numFmtId="0" fontId="1" fillId="0" borderId="0"/>
    <xf numFmtId="0" fontId="89" fillId="0" borderId="0"/>
    <xf numFmtId="169" fontId="1" fillId="0" borderId="0"/>
    <xf numFmtId="0" fontId="27" fillId="0" borderId="0"/>
    <xf numFmtId="169" fontId="1" fillId="0" borderId="0"/>
    <xf numFmtId="0"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90" fillId="0" borderId="0"/>
    <xf numFmtId="169" fontId="1" fillId="0" borderId="0"/>
    <xf numFmtId="169" fontId="1" fillId="0" borderId="0"/>
    <xf numFmtId="169" fontId="1" fillId="0" borderId="0"/>
    <xf numFmtId="169" fontId="1" fillId="0" borderId="0"/>
    <xf numFmtId="169" fontId="27" fillId="0" borderId="0"/>
    <xf numFmtId="169"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27" fillId="0" borderId="0"/>
    <xf numFmtId="169"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0" fontId="9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92" fillId="0" borderId="0"/>
    <xf numFmtId="169" fontId="27" fillId="0" borderId="0"/>
    <xf numFmtId="0" fontId="1" fillId="0" borderId="0"/>
    <xf numFmtId="0" fontId="93" fillId="0" borderId="0"/>
    <xf numFmtId="0" fontId="66" fillId="0" borderId="0"/>
    <xf numFmtId="0" fontId="66" fillId="0" borderId="0"/>
    <xf numFmtId="0" fontId="93" fillId="0" borderId="0"/>
    <xf numFmtId="0" fontId="66" fillId="0" borderId="0"/>
    <xf numFmtId="0" fontId="91" fillId="0" borderId="0"/>
    <xf numFmtId="169" fontId="27" fillId="0" borderId="0"/>
    <xf numFmtId="169" fontId="27" fillId="0" borderId="0"/>
    <xf numFmtId="0" fontId="94" fillId="0" borderId="0"/>
    <xf numFmtId="169" fontId="27" fillId="0" borderId="0"/>
    <xf numFmtId="169" fontId="27" fillId="0" borderId="0"/>
    <xf numFmtId="0" fontId="92"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0" fontId="89" fillId="0" borderId="0"/>
    <xf numFmtId="0" fontId="27" fillId="0" borderId="0"/>
    <xf numFmtId="0" fontId="27" fillId="0" borderId="0"/>
    <xf numFmtId="169" fontId="27" fillId="0" borderId="0"/>
    <xf numFmtId="0" fontId="67" fillId="0" borderId="0"/>
    <xf numFmtId="169" fontId="27" fillId="0" borderId="0"/>
    <xf numFmtId="0" fontId="67" fillId="0" borderId="0"/>
    <xf numFmtId="169" fontId="27" fillId="0" borderId="0"/>
    <xf numFmtId="0" fontId="67" fillId="0" borderId="0"/>
    <xf numFmtId="169" fontId="27" fillId="0" borderId="0"/>
    <xf numFmtId="0" fontId="67" fillId="0" borderId="0"/>
    <xf numFmtId="169" fontId="27" fillId="0" borderId="0"/>
    <xf numFmtId="0" fontId="67" fillId="0" borderId="0"/>
    <xf numFmtId="0" fontId="1" fillId="0" borderId="0"/>
    <xf numFmtId="169" fontId="27" fillId="0" borderId="0"/>
    <xf numFmtId="0" fontId="1" fillId="0" borderId="0"/>
    <xf numFmtId="169" fontId="27" fillId="0" borderId="0"/>
    <xf numFmtId="0" fontId="67" fillId="0" borderId="0"/>
    <xf numFmtId="169" fontId="1" fillId="0" borderId="0"/>
    <xf numFmtId="169" fontId="1" fillId="0" borderId="0"/>
    <xf numFmtId="0" fontId="27" fillId="0" borderId="0"/>
    <xf numFmtId="169" fontId="1" fillId="0" borderId="0"/>
    <xf numFmtId="169" fontId="1" fillId="0" borderId="0"/>
    <xf numFmtId="0" fontId="89" fillId="0" borderId="0"/>
    <xf numFmtId="169" fontId="1" fillId="0" borderId="0"/>
    <xf numFmtId="0" fontId="1" fillId="0" borderId="0"/>
    <xf numFmtId="169" fontId="1" fillId="0" borderId="0"/>
    <xf numFmtId="0" fontId="90" fillId="0" borderId="0"/>
    <xf numFmtId="0" fontId="27" fillId="0" borderId="0"/>
    <xf numFmtId="0" fontId="66" fillId="0" borderId="0"/>
    <xf numFmtId="0" fontId="95" fillId="0" borderId="0"/>
    <xf numFmtId="0" fontId="1" fillId="0" borderId="0"/>
    <xf numFmtId="0" fontId="1" fillId="0" borderId="0"/>
    <xf numFmtId="169" fontId="27" fillId="0" borderId="0"/>
    <xf numFmtId="0" fontId="1" fillId="0" borderId="0"/>
    <xf numFmtId="169" fontId="27" fillId="0" borderId="0"/>
    <xf numFmtId="0" fontId="27" fillId="0" borderId="0"/>
    <xf numFmtId="169" fontId="27" fillId="0" borderId="0"/>
    <xf numFmtId="0" fontId="68"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27" fillId="0" borderId="0"/>
    <xf numFmtId="0" fontId="1" fillId="0" borderId="0"/>
    <xf numFmtId="169" fontId="1" fillId="0" borderId="0"/>
    <xf numFmtId="169" fontId="1" fillId="0" borderId="0"/>
    <xf numFmtId="0" fontId="96" fillId="0" borderId="0">
      <alignment vertical="center"/>
    </xf>
    <xf numFmtId="169" fontId="1" fillId="0" borderId="0"/>
    <xf numFmtId="169" fontId="1" fillId="0" borderId="0"/>
    <xf numFmtId="0" fontId="94" fillId="0" borderId="0"/>
    <xf numFmtId="169" fontId="1" fillId="0" borderId="0"/>
    <xf numFmtId="169" fontId="1" fillId="0" borderId="0"/>
    <xf numFmtId="0" fontId="27" fillId="0" borderId="0"/>
    <xf numFmtId="0" fontId="95" fillId="0" borderId="0"/>
    <xf numFmtId="0" fontId="27" fillId="0" borderId="0"/>
    <xf numFmtId="0" fontId="27" fillId="0" borderId="0"/>
    <xf numFmtId="0" fontId="27" fillId="0" borderId="0"/>
    <xf numFmtId="0" fontId="27" fillId="0" borderId="0"/>
    <xf numFmtId="0" fontId="27"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8" fillId="0" borderId="0"/>
    <xf numFmtId="0" fontId="1" fillId="0" borderId="0"/>
    <xf numFmtId="169" fontId="1" fillId="0" borderId="0"/>
    <xf numFmtId="169" fontId="1" fillId="0" borderId="0"/>
    <xf numFmtId="0" fontId="97" fillId="0" borderId="0"/>
    <xf numFmtId="169" fontId="1" fillId="0" borderId="0"/>
    <xf numFmtId="169" fontId="1" fillId="0" borderId="0"/>
    <xf numFmtId="169" fontId="1" fillId="0" borderId="0"/>
    <xf numFmtId="169"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92" fillId="0" borderId="0"/>
    <xf numFmtId="0" fontId="90" fillId="0" borderId="0"/>
    <xf numFmtId="0" fontId="27" fillId="0" borderId="0"/>
    <xf numFmtId="0" fontId="92" fillId="0" borderId="0"/>
    <xf numFmtId="0" fontId="27" fillId="0" borderId="0"/>
    <xf numFmtId="0" fontId="68" fillId="0" borderId="0"/>
    <xf numFmtId="0" fontId="27" fillId="0" borderId="0"/>
    <xf numFmtId="0" fontId="89" fillId="0" borderId="0"/>
    <xf numFmtId="0" fontId="27" fillId="0" borderId="0"/>
    <xf numFmtId="169" fontId="1" fillId="0" borderId="0"/>
    <xf numFmtId="169" fontId="1" fillId="0" borderId="0"/>
    <xf numFmtId="0" fontId="66" fillId="0" borderId="0"/>
    <xf numFmtId="169" fontId="1" fillId="0" borderId="0"/>
    <xf numFmtId="169" fontId="1" fillId="0" borderId="0"/>
    <xf numFmtId="169" fontId="1" fillId="0" borderId="0"/>
    <xf numFmtId="169" fontId="1" fillId="0" borderId="0"/>
    <xf numFmtId="0" fontId="1" fillId="0" borderId="0"/>
    <xf numFmtId="0" fontId="68" fillId="0" borderId="0"/>
    <xf numFmtId="0" fontId="27" fillId="0" borderId="0"/>
    <xf numFmtId="0" fontId="27" fillId="0" borderId="0"/>
    <xf numFmtId="0" fontId="27" fillId="0" borderId="0"/>
    <xf numFmtId="0" fontId="27" fillId="0" borderId="0"/>
    <xf numFmtId="0" fontId="27" fillId="0" borderId="0"/>
    <xf numFmtId="0" fontId="95" fillId="0" borderId="0"/>
    <xf numFmtId="0" fontId="95" fillId="0" borderId="0"/>
    <xf numFmtId="0" fontId="89" fillId="0" borderId="0"/>
    <xf numFmtId="169" fontId="27" fillId="0" borderId="0"/>
    <xf numFmtId="0" fontId="68" fillId="0" borderId="0"/>
    <xf numFmtId="0" fontId="1" fillId="0" borderId="0"/>
    <xf numFmtId="0" fontId="89" fillId="0" borderId="0"/>
    <xf numFmtId="169" fontId="27" fillId="0" borderId="0"/>
    <xf numFmtId="0" fontId="1" fillId="0" borderId="0"/>
    <xf numFmtId="0" fontId="89"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27" fillId="60" borderId="39" applyNumberFormat="0" applyFont="0" applyAlignment="0" applyProtection="0"/>
    <xf numFmtId="169" fontId="98" fillId="0" borderId="28"/>
    <xf numFmtId="0" fontId="27" fillId="63" borderId="39" applyNumberFormat="0" applyFont="0" applyAlignment="0" applyProtection="0"/>
    <xf numFmtId="173" fontId="27" fillId="0" borderId="0">
      <alignment horizontal="center"/>
    </xf>
    <xf numFmtId="173" fontId="27" fillId="0" borderId="0">
      <alignment horizontal="center"/>
    </xf>
    <xf numFmtId="173" fontId="27" fillId="0" borderId="0">
      <alignment horizontal="center"/>
    </xf>
    <xf numFmtId="173" fontId="27" fillId="0" borderId="0">
      <alignment horizontal="center"/>
    </xf>
    <xf numFmtId="173" fontId="27" fillId="0" borderId="0">
      <alignment horizontal="center"/>
    </xf>
    <xf numFmtId="169" fontId="58" fillId="58" borderId="32" applyNumberFormat="0" applyAlignment="0" applyProtection="0"/>
    <xf numFmtId="169" fontId="58" fillId="58" borderId="32" applyNumberFormat="0" applyAlignment="0" applyProtection="0"/>
    <xf numFmtId="169" fontId="58" fillId="58" borderId="32" applyNumberFormat="0" applyAlignment="0" applyProtection="0"/>
    <xf numFmtId="169" fontId="58" fillId="58" borderId="32" applyNumberFormat="0" applyAlignment="0" applyProtection="0"/>
    <xf numFmtId="169" fontId="58" fillId="58" borderId="32" applyNumberFormat="0" applyAlignment="0" applyProtection="0"/>
    <xf numFmtId="169" fontId="58" fillId="58" borderId="32" applyNumberFormat="0" applyAlignment="0" applyProtection="0"/>
    <xf numFmtId="169" fontId="58" fillId="58" borderId="32" applyNumberFormat="0" applyAlignment="0" applyProtection="0"/>
    <xf numFmtId="169" fontId="58" fillId="58" borderId="32" applyNumberFormat="0" applyAlignment="0" applyProtection="0"/>
    <xf numFmtId="169" fontId="58" fillId="58" borderId="32" applyNumberFormat="0" applyAlignment="0" applyProtection="0"/>
    <xf numFmtId="169" fontId="58" fillId="58" borderId="32" applyNumberFormat="0" applyAlignment="0" applyProtection="0"/>
    <xf numFmtId="0" fontId="58" fillId="65" borderId="32" applyNumberFormat="0" applyAlignment="0" applyProtection="0"/>
    <xf numFmtId="169" fontId="58" fillId="58" borderId="32" applyNumberFormat="0" applyAlignment="0" applyProtection="0"/>
    <xf numFmtId="169" fontId="58" fillId="58" borderId="32" applyNumberFormat="0" applyAlignment="0" applyProtection="0"/>
    <xf numFmtId="169" fontId="58" fillId="58" borderId="32" applyNumberFormat="0" applyAlignment="0" applyProtection="0"/>
    <xf numFmtId="169" fontId="58" fillId="58" borderId="32" applyNumberFormat="0" applyAlignment="0" applyProtection="0"/>
    <xf numFmtId="169" fontId="58" fillId="58" borderId="32" applyNumberFormat="0" applyAlignment="0" applyProtection="0"/>
    <xf numFmtId="169" fontId="58" fillId="58" borderId="32" applyNumberFormat="0" applyAlignment="0" applyProtection="0"/>
    <xf numFmtId="169" fontId="58" fillId="58" borderId="32" applyNumberFormat="0" applyAlignment="0" applyProtection="0"/>
    <xf numFmtId="169" fontId="58" fillId="58" borderId="32" applyNumberFormat="0" applyAlignment="0" applyProtection="0"/>
    <xf numFmtId="169" fontId="58" fillId="58" borderId="32" applyNumberFormat="0" applyAlignment="0" applyProtection="0"/>
    <xf numFmtId="169" fontId="58" fillId="58" borderId="32" applyNumberFormat="0" applyAlignment="0" applyProtection="0"/>
    <xf numFmtId="169" fontId="58" fillId="58" borderId="32" applyNumberFormat="0" applyAlignment="0" applyProtection="0"/>
    <xf numFmtId="169" fontId="58" fillId="58" borderId="32" applyNumberFormat="0" applyAlignment="0" applyProtection="0"/>
    <xf numFmtId="169" fontId="58" fillId="58" borderId="32" applyNumberFormat="0" applyAlignment="0" applyProtection="0"/>
    <xf numFmtId="169" fontId="58" fillId="58" borderId="32" applyNumberFormat="0" applyAlignment="0" applyProtection="0"/>
    <xf numFmtId="169" fontId="58" fillId="58" borderId="32" applyNumberFormat="0" applyAlignment="0" applyProtection="0"/>
    <xf numFmtId="169" fontId="58" fillId="58" borderId="32" applyNumberFormat="0" applyAlignment="0" applyProtection="0"/>
    <xf numFmtId="10" fontId="99" fillId="0" borderId="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27"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27" fillId="0" borderId="0" applyFont="0" applyFill="0" applyBorder="0" applyAlignment="0" applyProtection="0"/>
    <xf numFmtId="0" fontId="100" fillId="74" borderId="0" applyNumberFormat="0" applyBorder="0" applyAlignment="0" applyProtection="0"/>
    <xf numFmtId="0" fontId="45" fillId="0" borderId="0">
      <alignment horizontal="left"/>
    </xf>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0" fontId="101" fillId="0" borderId="0"/>
    <xf numFmtId="0" fontId="101" fillId="0" borderId="0"/>
    <xf numFmtId="169" fontId="27" fillId="0" borderId="0">
      <alignment horizontal="left" wrapText="1"/>
    </xf>
    <xf numFmtId="169" fontId="27" fillId="0" borderId="0">
      <alignment horizontal="left" wrapText="1"/>
    </xf>
    <xf numFmtId="169" fontId="27" fillId="0" borderId="0">
      <alignment horizontal="left" wrapText="1"/>
    </xf>
    <xf numFmtId="169" fontId="27" fillId="0" borderId="0">
      <alignment horizontal="left" wrapText="1"/>
    </xf>
    <xf numFmtId="169" fontId="27" fillId="0" borderId="0">
      <alignment horizontal="left" wrapText="1"/>
    </xf>
    <xf numFmtId="0" fontId="27" fillId="0" borderId="0"/>
    <xf numFmtId="0" fontId="27" fillId="0" borderId="0"/>
    <xf numFmtId="0" fontId="101" fillId="0" borderId="0"/>
    <xf numFmtId="169" fontId="27" fillId="0" borderId="0">
      <alignment horizontal="left" wrapText="1"/>
    </xf>
    <xf numFmtId="169" fontId="27" fillId="0" borderId="0">
      <alignment horizontal="left" wrapText="1"/>
    </xf>
    <xf numFmtId="169" fontId="27" fillId="0" borderId="0">
      <alignment horizontal="left" wrapText="1"/>
    </xf>
    <xf numFmtId="169" fontId="27" fillId="0" borderId="0">
      <alignment horizontal="left" wrapText="1"/>
    </xf>
    <xf numFmtId="169" fontId="27" fillId="0" borderId="0">
      <alignment horizontal="left" wrapText="1"/>
    </xf>
    <xf numFmtId="169" fontId="27" fillId="0" borderId="0">
      <alignment horizontal="left" wrapText="1"/>
    </xf>
    <xf numFmtId="169" fontId="27" fillId="0" borderId="0">
      <alignment horizontal="left" wrapText="1"/>
    </xf>
    <xf numFmtId="169" fontId="27" fillId="0" borderId="0">
      <alignment horizontal="left" wrapText="1"/>
    </xf>
    <xf numFmtId="169" fontId="27" fillId="0" borderId="0">
      <alignment horizontal="left" wrapText="1"/>
    </xf>
    <xf numFmtId="169" fontId="27" fillId="0" borderId="0">
      <alignment horizontal="left" wrapText="1"/>
    </xf>
    <xf numFmtId="169" fontId="27" fillId="0" borderId="0">
      <alignment horizontal="left" wrapText="1"/>
    </xf>
    <xf numFmtId="169" fontId="27" fillId="0" borderId="0">
      <alignment horizontal="left" wrapText="1"/>
    </xf>
    <xf numFmtId="169" fontId="27" fillId="0" borderId="0">
      <alignment horizontal="left" wrapText="1"/>
    </xf>
    <xf numFmtId="0" fontId="27" fillId="32" borderId="40" applyNumberFormat="0" applyFont="0" applyAlignment="0" applyProtection="0"/>
    <xf numFmtId="169" fontId="70" fillId="0" borderId="0" applyNumberFormat="0" applyFill="0" applyBorder="0" applyAlignment="0" applyProtection="0"/>
    <xf numFmtId="169" fontId="70" fillId="0" borderId="0" applyNumberFormat="0" applyFill="0" applyBorder="0" applyAlignment="0" applyProtection="0"/>
    <xf numFmtId="2" fontId="27" fillId="0" borderId="0" applyFont="0" applyFill="0" applyBorder="0" applyProtection="0">
      <alignment horizontal="right"/>
    </xf>
    <xf numFmtId="2" fontId="27" fillId="0" borderId="0" applyFont="0" applyFill="0" applyBorder="0" applyProtection="0">
      <alignment horizontal="right"/>
    </xf>
    <xf numFmtId="169" fontId="70" fillId="0" borderId="0" applyNumberFormat="0" applyFill="0" applyBorder="0" applyProtection="0">
      <alignment horizontal="right"/>
    </xf>
    <xf numFmtId="169" fontId="70" fillId="0" borderId="0" applyNumberFormat="0" applyFill="0" applyBorder="0" applyProtection="0">
      <alignment horizontal="right"/>
    </xf>
    <xf numFmtId="0" fontId="102" fillId="32" borderId="27" applyNumberFormat="0" applyFont="0" applyFill="0" applyBorder="0" applyAlignment="0" applyProtection="0">
      <alignment horizontal="left"/>
    </xf>
    <xf numFmtId="173" fontId="65" fillId="0" borderId="0">
      <alignment horizontal="center"/>
    </xf>
    <xf numFmtId="0" fontId="65" fillId="0" borderId="0">
      <alignment horizontal="center"/>
    </xf>
    <xf numFmtId="0" fontId="65" fillId="0" borderId="0">
      <alignment horizontal="center"/>
    </xf>
    <xf numFmtId="0" fontId="103" fillId="0" borderId="0">
      <alignment horizontal="center"/>
    </xf>
    <xf numFmtId="0" fontId="103" fillId="0" borderId="0"/>
    <xf numFmtId="0" fontId="103" fillId="0" borderId="0"/>
    <xf numFmtId="0" fontId="63" fillId="0" borderId="0">
      <alignment horizontal="left"/>
    </xf>
    <xf numFmtId="0" fontId="64" fillId="0" borderId="0"/>
    <xf numFmtId="0" fontId="65" fillId="0" borderId="0">
      <alignment horizontal="left"/>
    </xf>
    <xf numFmtId="174" fontId="103" fillId="0" borderId="0">
      <alignment horizontal="center"/>
    </xf>
    <xf numFmtId="0" fontId="63" fillId="0" borderId="0"/>
    <xf numFmtId="0" fontId="103" fillId="0" borderId="0">
      <alignment horizontal="center"/>
    </xf>
    <xf numFmtId="174" fontId="103" fillId="0" borderId="0"/>
    <xf numFmtId="0" fontId="104" fillId="0" borderId="0">
      <alignment horizontal="left"/>
    </xf>
    <xf numFmtId="0" fontId="105" fillId="0" borderId="0">
      <alignment horizontal="center" vertical="center" wrapText="1"/>
    </xf>
    <xf numFmtId="0" fontId="105" fillId="0" borderId="0">
      <alignment horizontal="left"/>
    </xf>
    <xf numFmtId="0" fontId="105" fillId="0" borderId="0">
      <alignment horizontal="left"/>
    </xf>
    <xf numFmtId="0" fontId="65" fillId="0" borderId="0">
      <alignment horizontal="left"/>
    </xf>
    <xf numFmtId="0" fontId="63" fillId="0" borderId="0">
      <alignment horizontal="left"/>
    </xf>
    <xf numFmtId="175" fontId="103" fillId="0" borderId="0">
      <alignment horizontal="center"/>
    </xf>
    <xf numFmtId="175" fontId="103" fillId="0" borderId="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106" fillId="0" borderId="0" applyNumberFormat="0" applyFill="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0" fontId="74" fillId="0" borderId="42" applyNumberFormat="0" applyFill="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169" fontId="27" fillId="0" borderId="41" applyNumberFormat="0" applyFont="0" applyBorder="0" applyAlignment="0" applyProtection="0"/>
    <xf numFmtId="0" fontId="107" fillId="0" borderId="43" applyNumberFormat="0" applyFill="0" applyAlignment="0" applyProtection="0"/>
    <xf numFmtId="0" fontId="108" fillId="0" borderId="43" applyNumberFormat="0" applyFill="0" applyAlignment="0" applyProtection="0"/>
    <xf numFmtId="0" fontId="80" fillId="0" borderId="36" applyNumberFormat="0" applyFill="0" applyAlignment="0" applyProtection="0"/>
    <xf numFmtId="0" fontId="80" fillId="0" borderId="0" applyNumberFormat="0" applyFill="0" applyBorder="0" applyAlignment="0" applyProtection="0"/>
    <xf numFmtId="0" fontId="106" fillId="0" borderId="0" applyNumberFormat="0" applyFill="0" applyBorder="0" applyAlignment="0" applyProtection="0"/>
    <xf numFmtId="0" fontId="87" fillId="0" borderId="38" applyNumberFormat="0" applyFill="0" applyAlignment="0" applyProtection="0"/>
    <xf numFmtId="164" fontId="27" fillId="0" borderId="0" applyFont="0" applyFill="0" applyBorder="0" applyAlignment="0" applyProtection="0"/>
    <xf numFmtId="0"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0"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169" fontId="109" fillId="0" borderId="0" applyNumberFormat="0" applyFill="0" applyBorder="0" applyAlignment="0" applyProtection="0"/>
    <xf numFmtId="0" fontId="62" fillId="75" borderId="34" applyNumberFormat="0" applyAlignment="0" applyProtection="0"/>
    <xf numFmtId="0" fontId="110" fillId="0" borderId="0"/>
    <xf numFmtId="0" fontId="111" fillId="0" borderId="0">
      <alignment vertical="center"/>
    </xf>
    <xf numFmtId="42" fontId="110" fillId="0" borderId="0" applyFont="0" applyFill="0" applyBorder="0" applyAlignment="0" applyProtection="0"/>
    <xf numFmtId="0" fontId="23" fillId="55" borderId="18"/>
    <xf numFmtId="0" fontId="26" fillId="35" borderId="18">
      <alignment vertical="center"/>
    </xf>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528">
    <xf numFmtId="0" fontId="0" fillId="0" borderId="0" xfId="0"/>
    <xf numFmtId="0" fontId="21" fillId="0" borderId="0" xfId="0" applyFont="1" applyAlignment="1">
      <alignment horizontal="left" vertical="center"/>
    </xf>
    <xf numFmtId="0" fontId="20" fillId="0" borderId="0" xfId="0" applyFont="1" applyAlignment="1">
      <alignment horizontal="left" vertical="center"/>
    </xf>
    <xf numFmtId="0" fontId="21" fillId="0" borderId="0" xfId="0" applyFont="1"/>
    <xf numFmtId="0" fontId="19" fillId="0" borderId="0" xfId="0" applyFont="1"/>
    <xf numFmtId="0" fontId="18" fillId="0" borderId="0" xfId="0" applyFont="1"/>
    <xf numFmtId="0" fontId="19" fillId="0" borderId="0" xfId="4" applyFont="1" applyFill="1"/>
    <xf numFmtId="0" fontId="21" fillId="0" borderId="0" xfId="0" applyFont="1" applyAlignment="1">
      <alignment horizontal="left" vertical="top" wrapText="1"/>
    </xf>
    <xf numFmtId="0" fontId="19" fillId="0" borderId="0" xfId="4" applyFont="1" applyFill="1" applyAlignment="1">
      <alignment horizontal="center"/>
    </xf>
    <xf numFmtId="0" fontId="21" fillId="0" borderId="0" xfId="0" applyFont="1" applyAlignment="1">
      <alignment vertical="center"/>
    </xf>
    <xf numFmtId="0" fontId="22" fillId="0" borderId="0" xfId="0" applyFont="1"/>
    <xf numFmtId="0" fontId="22" fillId="0" borderId="0" xfId="0" applyFont="1" applyAlignment="1">
      <alignment horizontal="left"/>
    </xf>
    <xf numFmtId="0" fontId="25" fillId="0" borderId="0" xfId="0" applyFont="1"/>
    <xf numFmtId="0" fontId="26" fillId="35" borderId="18" xfId="27488" applyBorder="1" applyAlignment="1">
      <alignment horizontal="center" vertical="center"/>
    </xf>
    <xf numFmtId="0" fontId="26" fillId="35" borderId="18" xfId="27488" applyBorder="1">
      <alignment vertical="center"/>
    </xf>
    <xf numFmtId="0" fontId="30" fillId="0" borderId="0" xfId="0" applyFont="1"/>
    <xf numFmtId="0" fontId="31" fillId="0" borderId="0" xfId="0" applyFont="1" applyAlignment="1">
      <alignment horizontal="left" vertical="center"/>
    </xf>
    <xf numFmtId="0" fontId="19" fillId="39" borderId="18" xfId="0" applyFont="1" applyFill="1" applyBorder="1"/>
    <xf numFmtId="166" fontId="32" fillId="0" borderId="0" xfId="27489" applyFont="1"/>
    <xf numFmtId="166" fontId="32" fillId="0" borderId="0" xfId="27489" applyFont="1" applyAlignment="1">
      <alignment vertical="top" wrapText="1"/>
    </xf>
    <xf numFmtId="0" fontId="33" fillId="0" borderId="0" xfId="27492"/>
    <xf numFmtId="166" fontId="32" fillId="37" borderId="0" xfId="27489" applyFont="1" applyFill="1"/>
    <xf numFmtId="166" fontId="34" fillId="40" borderId="0" xfId="27488" applyNumberFormat="1" applyFont="1" applyFill="1" applyBorder="1">
      <alignment vertical="center"/>
    </xf>
    <xf numFmtId="166" fontId="34" fillId="40" borderId="19" xfId="27488" applyNumberFormat="1" applyFont="1" applyFill="1" applyBorder="1">
      <alignment vertical="center"/>
    </xf>
    <xf numFmtId="0" fontId="32" fillId="0" borderId="0" xfId="0" applyFont="1"/>
    <xf numFmtId="0" fontId="37" fillId="41" borderId="0" xfId="27493">
      <alignment horizontal="center" vertical="center"/>
    </xf>
    <xf numFmtId="166" fontId="36" fillId="0" borderId="0" xfId="27489" applyFont="1"/>
    <xf numFmtId="0" fontId="26" fillId="42" borderId="0" xfId="27494">
      <alignment horizontal="center" vertical="center"/>
    </xf>
    <xf numFmtId="3" fontId="26" fillId="43" borderId="0" xfId="27495">
      <alignment horizontal="center" vertical="center"/>
    </xf>
    <xf numFmtId="167" fontId="26" fillId="43" borderId="0" xfId="27496">
      <alignment horizontal="center" vertical="center"/>
    </xf>
    <xf numFmtId="166" fontId="26" fillId="44" borderId="0" xfId="27497">
      <alignment horizontal="center" vertical="center"/>
    </xf>
    <xf numFmtId="0" fontId="39" fillId="0" borderId="0" xfId="0" applyFont="1"/>
    <xf numFmtId="0" fontId="19" fillId="46" borderId="18" xfId="0" applyFont="1" applyFill="1" applyBorder="1" applyAlignment="1">
      <alignment horizontal="center"/>
    </xf>
    <xf numFmtId="166" fontId="1" fillId="0" borderId="0" xfId="27489"/>
    <xf numFmtId="166" fontId="43" fillId="45" borderId="0" xfId="27499" applyFont="1" applyFill="1"/>
    <xf numFmtId="166" fontId="2" fillId="0" borderId="0" xfId="27499" applyFont="1"/>
    <xf numFmtId="166" fontId="44" fillId="0" borderId="0" xfId="27499" applyFont="1"/>
    <xf numFmtId="166" fontId="46" fillId="0" borderId="0" xfId="27499" applyFont="1"/>
    <xf numFmtId="166" fontId="47" fillId="32" borderId="0" xfId="27499" applyFont="1" applyFill="1" applyAlignment="1">
      <alignment horizontal="left"/>
    </xf>
    <xf numFmtId="166" fontId="2" fillId="0" borderId="0" xfId="27499" applyFont="1" applyAlignment="1">
      <alignment wrapText="1"/>
    </xf>
    <xf numFmtId="166" fontId="31" fillId="0" borderId="0" xfId="27499" applyFont="1" applyAlignment="1">
      <alignment horizontal="left" vertical="center"/>
    </xf>
    <xf numFmtId="166" fontId="33" fillId="0" borderId="0" xfId="27499" applyFont="1"/>
    <xf numFmtId="166" fontId="48" fillId="0" borderId="0" xfId="27489" applyFont="1"/>
    <xf numFmtId="166" fontId="48" fillId="48" borderId="0" xfId="27489" applyFont="1" applyFill="1" applyAlignment="1">
      <alignment horizontal="center"/>
    </xf>
    <xf numFmtId="166" fontId="1" fillId="49" borderId="0" xfId="27489" applyFill="1"/>
    <xf numFmtId="166" fontId="49" fillId="0" borderId="0" xfId="27489" applyFont="1"/>
    <xf numFmtId="14" fontId="1" fillId="0" borderId="0" xfId="27489" applyNumberFormat="1"/>
    <xf numFmtId="166" fontId="48" fillId="0" borderId="0" xfId="27489" applyFont="1" applyAlignment="1">
      <alignment horizontal="center"/>
    </xf>
    <xf numFmtId="166" fontId="44" fillId="45" borderId="8" xfId="27489" applyFont="1" applyFill="1" applyBorder="1"/>
    <xf numFmtId="166" fontId="44" fillId="0" borderId="0" xfId="27489" applyFont="1"/>
    <xf numFmtId="166" fontId="41" fillId="0" borderId="0" xfId="27489" applyFont="1"/>
    <xf numFmtId="166" fontId="44" fillId="45" borderId="28" xfId="27489" applyFont="1" applyFill="1" applyBorder="1"/>
    <xf numFmtId="166" fontId="46" fillId="0" borderId="0" xfId="27489" applyFont="1"/>
    <xf numFmtId="166" fontId="44" fillId="48" borderId="28" xfId="27489" applyFont="1" applyFill="1" applyBorder="1"/>
    <xf numFmtId="166" fontId="44" fillId="45" borderId="7" xfId="27489" applyFont="1" applyFill="1" applyBorder="1"/>
    <xf numFmtId="166" fontId="44" fillId="48" borderId="7" xfId="27489" applyFont="1" applyFill="1" applyBorder="1"/>
    <xf numFmtId="166" fontId="46" fillId="48" borderId="7" xfId="27489" applyFont="1" applyFill="1" applyBorder="1"/>
    <xf numFmtId="166" fontId="50" fillId="0" borderId="0" xfId="27489" applyFont="1" applyAlignment="1">
      <alignment vertical="center"/>
    </xf>
    <xf numFmtId="166" fontId="50" fillId="0" borderId="0" xfId="27489" applyFont="1"/>
    <xf numFmtId="166" fontId="1" fillId="0" borderId="0" xfId="27489" quotePrefix="1"/>
    <xf numFmtId="0" fontId="26" fillId="47" borderId="0" xfId="27500">
      <alignment horizontal="center" vertical="center"/>
      <protection locked="0"/>
    </xf>
    <xf numFmtId="0" fontId="26" fillId="52" borderId="30" xfId="27494" applyFill="1" applyBorder="1">
      <alignment horizontal="center" vertical="center"/>
    </xf>
    <xf numFmtId="166" fontId="112" fillId="38" borderId="18" xfId="27489" applyFont="1" applyFill="1" applyBorder="1" applyAlignment="1">
      <alignment horizontal="center"/>
    </xf>
    <xf numFmtId="166" fontId="29" fillId="38" borderId="18" xfId="27489" applyFont="1" applyFill="1" applyBorder="1" applyAlignment="1">
      <alignment horizontal="left"/>
    </xf>
    <xf numFmtId="166" fontId="113" fillId="38" borderId="18" xfId="27489" applyFont="1" applyFill="1" applyBorder="1" applyAlignment="1">
      <alignment horizontal="left"/>
    </xf>
    <xf numFmtId="166" fontId="114" fillId="38" borderId="18" xfId="27489" applyFont="1" applyFill="1" applyBorder="1" applyAlignment="1">
      <alignment horizontal="left" indent="2"/>
    </xf>
    <xf numFmtId="166" fontId="29" fillId="38" borderId="18" xfId="27489" applyFont="1" applyFill="1" applyBorder="1" applyAlignment="1">
      <alignment horizontal="left" vertical="center" indent="1"/>
    </xf>
    <xf numFmtId="166" fontId="114" fillId="38" borderId="18" xfId="27489" applyFont="1" applyFill="1" applyBorder="1" applyAlignment="1">
      <alignment horizontal="left" indent="3"/>
    </xf>
    <xf numFmtId="166" fontId="113" fillId="38" borderId="18" xfId="27489" applyFont="1" applyFill="1" applyBorder="1"/>
    <xf numFmtId="166" fontId="29" fillId="38" borderId="18" xfId="27489" applyFont="1" applyFill="1" applyBorder="1" applyAlignment="1">
      <alignment horizontal="left" indent="1"/>
    </xf>
    <xf numFmtId="166" fontId="113" fillId="38" borderId="18" xfId="27489" applyFont="1" applyFill="1" applyBorder="1" applyAlignment="1">
      <alignment horizontal="left" indent="1"/>
    </xf>
    <xf numFmtId="166" fontId="29" fillId="38" borderId="18" xfId="27489" applyFont="1" applyFill="1" applyBorder="1" applyAlignment="1">
      <alignment horizontal="left" indent="2"/>
    </xf>
    <xf numFmtId="166" fontId="114" fillId="38" borderId="18" xfId="27489" applyFont="1" applyFill="1" applyBorder="1" applyAlignment="1">
      <alignment horizontal="left" vertical="center" indent="3"/>
    </xf>
    <xf numFmtId="166" fontId="113" fillId="38" borderId="18" xfId="27489" applyFont="1" applyFill="1" applyBorder="1" applyAlignment="1">
      <alignment horizontal="left" vertical="center" indent="2"/>
    </xf>
    <xf numFmtId="166" fontId="113" fillId="38" borderId="18" xfId="27489" applyFont="1" applyFill="1" applyBorder="1" applyAlignment="1">
      <alignment horizontal="left" wrapText="1"/>
    </xf>
    <xf numFmtId="166" fontId="29" fillId="38" borderId="18" xfId="27489" applyFont="1" applyFill="1" applyBorder="1" applyAlignment="1">
      <alignment horizontal="center" vertical="center" wrapText="1"/>
    </xf>
    <xf numFmtId="166" fontId="29" fillId="38" borderId="7" xfId="27489" applyFont="1" applyFill="1" applyBorder="1"/>
    <xf numFmtId="166" fontId="29" fillId="38" borderId="22" xfId="27489" applyFont="1" applyFill="1" applyBorder="1" applyAlignment="1">
      <alignment horizontal="center" vertical="center" wrapText="1"/>
    </xf>
    <xf numFmtId="166" fontId="29" fillId="38" borderId="7" xfId="27489" applyFont="1" applyFill="1" applyBorder="1" applyAlignment="1">
      <alignment horizontal="center" vertical="center" wrapText="1"/>
    </xf>
    <xf numFmtId="166" fontId="115" fillId="38" borderId="7" xfId="27489" applyFont="1" applyFill="1" applyBorder="1" applyAlignment="1">
      <alignment horizontal="center" vertical="center" wrapText="1"/>
    </xf>
    <xf numFmtId="166" fontId="28" fillId="0" borderId="0" xfId="27489" applyFont="1"/>
    <xf numFmtId="166" fontId="25" fillId="0" borderId="0" xfId="27489" applyFont="1"/>
    <xf numFmtId="166" fontId="43" fillId="0" borderId="0" xfId="27489" applyFont="1"/>
    <xf numFmtId="0" fontId="116" fillId="0" borderId="0" xfId="4" applyFont="1" applyFill="1" applyAlignment="1">
      <alignment horizontal="center" vertical="center" wrapText="1"/>
    </xf>
    <xf numFmtId="0" fontId="0" fillId="57" borderId="0" xfId="0" applyFill="1"/>
    <xf numFmtId="0" fontId="55" fillId="57" borderId="0" xfId="0" applyFont="1" applyFill="1"/>
    <xf numFmtId="166" fontId="117" fillId="57" borderId="0" xfId="27489" applyFont="1" applyFill="1"/>
    <xf numFmtId="166" fontId="117" fillId="57" borderId="0" xfId="27489" applyFont="1" applyFill="1" applyAlignment="1">
      <alignment horizontal="center"/>
    </xf>
    <xf numFmtId="166" fontId="118" fillId="0" borderId="0" xfId="27489" applyFont="1"/>
    <xf numFmtId="166" fontId="28" fillId="38" borderId="20" xfId="27489" applyFont="1" applyFill="1" applyBorder="1" applyAlignment="1">
      <alignment horizontal="center" vertical="center" wrapText="1"/>
    </xf>
    <xf numFmtId="0" fontId="35" fillId="0" borderId="0" xfId="27502" applyFont="1"/>
    <xf numFmtId="0" fontId="0" fillId="45" borderId="0" xfId="0" applyFill="1"/>
    <xf numFmtId="0" fontId="25" fillId="45" borderId="0" xfId="0" applyFont="1" applyFill="1"/>
    <xf numFmtId="0" fontId="53" fillId="45" borderId="0" xfId="0" applyFont="1" applyFill="1"/>
    <xf numFmtId="166" fontId="38" fillId="45" borderId="24" xfId="27499" applyFont="1" applyFill="1" applyBorder="1"/>
    <xf numFmtId="1" fontId="21" fillId="39" borderId="44" xfId="0" applyNumberFormat="1" applyFont="1" applyFill="1" applyBorder="1"/>
    <xf numFmtId="166" fontId="28" fillId="38" borderId="48" xfId="27489" applyFont="1" applyFill="1" applyBorder="1" applyAlignment="1">
      <alignment horizontal="center" vertical="center" wrapText="1"/>
    </xf>
    <xf numFmtId="166" fontId="28" fillId="38" borderId="7" xfId="27489" applyFont="1" applyFill="1" applyBorder="1" applyAlignment="1">
      <alignment horizontal="center" vertical="center" wrapText="1"/>
    </xf>
    <xf numFmtId="166" fontId="0" fillId="0" borderId="0" xfId="27489" applyFont="1"/>
    <xf numFmtId="0" fontId="113" fillId="38" borderId="44" xfId="0" applyFont="1" applyFill="1" applyBorder="1" applyAlignment="1">
      <alignment vertical="top" wrapText="1"/>
    </xf>
    <xf numFmtId="166" fontId="120" fillId="45" borderId="26" xfId="27489" applyFont="1" applyFill="1" applyBorder="1" applyAlignment="1">
      <alignment horizontal="left"/>
    </xf>
    <xf numFmtId="166" fontId="120" fillId="57" borderId="0" xfId="27489" applyFont="1" applyFill="1" applyAlignment="1">
      <alignment horizontal="left"/>
    </xf>
    <xf numFmtId="166" fontId="32" fillId="0" borderId="19" xfId="27489" applyFont="1" applyBorder="1"/>
    <xf numFmtId="166" fontId="120" fillId="57" borderId="0" xfId="27489" applyFont="1" applyFill="1" applyAlignment="1">
      <alignment horizontal="center" vertical="center"/>
    </xf>
    <xf numFmtId="0" fontId="40" fillId="0" borderId="0" xfId="0" applyFont="1" applyAlignment="1">
      <alignment horizontal="center" vertical="center" wrapText="1"/>
    </xf>
    <xf numFmtId="0" fontId="1" fillId="0" borderId="0" xfId="27489" applyNumberFormat="1"/>
    <xf numFmtId="49" fontId="32" fillId="50" borderId="18" xfId="27494" applyNumberFormat="1" applyFont="1" applyFill="1" applyBorder="1" applyProtection="1">
      <alignment horizontal="center" vertical="center"/>
      <protection locked="0"/>
    </xf>
    <xf numFmtId="0" fontId="32" fillId="50" borderId="18" xfId="27494" applyFont="1" applyFill="1" applyBorder="1" applyProtection="1">
      <alignment horizontal="center" vertical="center"/>
      <protection locked="0"/>
    </xf>
    <xf numFmtId="168" fontId="32" fillId="51" borderId="30" xfId="27501" applyFont="1" applyFill="1" applyBorder="1" applyProtection="1">
      <alignment horizontal="center" vertical="center"/>
      <protection locked="0"/>
    </xf>
    <xf numFmtId="0" fontId="32" fillId="54" borderId="18" xfId="27494" applyFont="1" applyFill="1" applyBorder="1" applyProtection="1">
      <alignment horizontal="center" vertical="center"/>
      <protection locked="0"/>
    </xf>
    <xf numFmtId="0" fontId="122" fillId="0" borderId="0" xfId="0" applyFont="1"/>
    <xf numFmtId="0" fontId="0" fillId="0" borderId="0" xfId="0" applyAlignment="1">
      <alignment vertical="center"/>
    </xf>
    <xf numFmtId="0" fontId="126" fillId="0" borderId="0" xfId="0" applyFont="1"/>
    <xf numFmtId="166" fontId="0" fillId="0" borderId="0" xfId="27489" applyFont="1" applyAlignment="1">
      <alignment horizontal="left" vertical="center" wrapText="1"/>
    </xf>
    <xf numFmtId="0" fontId="32" fillId="45" borderId="0" xfId="0" applyFont="1" applyFill="1"/>
    <xf numFmtId="0" fontId="32" fillId="45" borderId="0" xfId="0" applyFont="1" applyFill="1" applyAlignment="1">
      <alignment horizontal="right"/>
    </xf>
    <xf numFmtId="0" fontId="28" fillId="0" borderId="0" xfId="0" applyFont="1" applyAlignment="1">
      <alignment horizontal="left" vertical="center"/>
    </xf>
    <xf numFmtId="166" fontId="42" fillId="57" borderId="0" xfId="27489" applyFont="1" applyFill="1" applyAlignment="1">
      <alignment horizontal="left"/>
    </xf>
    <xf numFmtId="0" fontId="28" fillId="0" borderId="0" xfId="0" applyFont="1" applyAlignment="1">
      <alignment vertical="center"/>
    </xf>
    <xf numFmtId="0" fontId="26" fillId="0" borderId="0" xfId="0" applyFont="1" applyAlignment="1">
      <alignment horizontal="left" vertical="center"/>
    </xf>
    <xf numFmtId="0" fontId="28" fillId="0" borderId="0" xfId="0" applyFont="1" applyAlignment="1">
      <alignment horizontal="center" vertical="center"/>
    </xf>
    <xf numFmtId="0" fontId="26" fillId="0" borderId="0" xfId="0" applyFont="1" applyAlignment="1">
      <alignment vertical="center"/>
    </xf>
    <xf numFmtId="0" fontId="26" fillId="38" borderId="18" xfId="0" applyFont="1" applyFill="1" applyBorder="1" applyAlignment="1">
      <alignment horizontal="center" vertical="center" wrapText="1"/>
    </xf>
    <xf numFmtId="0" fontId="26" fillId="38" borderId="15" xfId="0" applyFont="1" applyFill="1" applyBorder="1" applyAlignment="1">
      <alignment horizontal="center" vertical="center" wrapText="1"/>
    </xf>
    <xf numFmtId="0" fontId="26" fillId="0" borderId="0" xfId="0" applyFont="1" applyAlignment="1">
      <alignment horizontal="center" vertical="center"/>
    </xf>
    <xf numFmtId="3" fontId="26" fillId="38" borderId="18" xfId="0" quotePrefix="1" applyNumberFormat="1" applyFont="1" applyFill="1" applyBorder="1" applyAlignment="1">
      <alignment horizontal="center" vertical="center" wrapText="1"/>
    </xf>
    <xf numFmtId="0" fontId="128" fillId="0" borderId="0" xfId="0" applyFont="1" applyAlignment="1">
      <alignment horizontal="left" vertical="center"/>
    </xf>
    <xf numFmtId="0" fontId="42" fillId="0" borderId="0" xfId="0" applyFont="1"/>
    <xf numFmtId="0" fontId="26" fillId="0" borderId="0" xfId="0" applyFont="1"/>
    <xf numFmtId="0" fontId="28" fillId="33" borderId="0" xfId="0" applyFont="1" applyFill="1" applyAlignment="1">
      <alignment vertical="center"/>
    </xf>
    <xf numFmtId="0" fontId="128" fillId="0" borderId="0" xfId="0" applyFont="1"/>
    <xf numFmtId="0" fontId="32" fillId="0" borderId="0" xfId="0" applyFont="1" applyAlignment="1">
      <alignment vertical="center"/>
    </xf>
    <xf numFmtId="0" fontId="29" fillId="0" borderId="0" xfId="0" applyFont="1" applyAlignment="1">
      <alignment vertical="center"/>
    </xf>
    <xf numFmtId="0" fontId="116" fillId="0" borderId="0" xfId="0" applyFont="1" applyAlignment="1">
      <alignment horizontal="left" vertical="center"/>
    </xf>
    <xf numFmtId="0" fontId="29" fillId="0" borderId="0" xfId="0" applyFont="1" applyAlignment="1">
      <alignment horizontal="left" vertical="center"/>
    </xf>
    <xf numFmtId="0" fontId="32" fillId="45" borderId="0" xfId="0" applyFont="1" applyFill="1" applyAlignment="1">
      <alignment vertical="center"/>
    </xf>
    <xf numFmtId="0" fontId="115" fillId="45" borderId="0" xfId="0" applyFont="1" applyFill="1" applyAlignment="1">
      <alignment vertical="center"/>
    </xf>
    <xf numFmtId="0" fontId="32" fillId="45" borderId="0" xfId="0" applyFont="1" applyFill="1" applyAlignment="1">
      <alignment horizontal="right" vertical="center"/>
    </xf>
    <xf numFmtId="0" fontId="113" fillId="0" borderId="0" xfId="0" applyFont="1" applyAlignment="1">
      <alignment horizontal="left" vertical="center"/>
    </xf>
    <xf numFmtId="0" fontId="115" fillId="0" borderId="0" xfId="0" applyFont="1" applyAlignment="1">
      <alignment vertical="center"/>
    </xf>
    <xf numFmtId="166" fontId="42" fillId="57" borderId="0" xfId="27489" applyFont="1" applyFill="1" applyAlignment="1">
      <alignment horizontal="left" vertical="center"/>
    </xf>
    <xf numFmtId="0" fontId="29" fillId="0" borderId="0" xfId="0" applyFont="1" applyAlignment="1">
      <alignment horizontal="left" vertical="center" wrapText="1"/>
    </xf>
    <xf numFmtId="0" fontId="29" fillId="38" borderId="13" xfId="0" applyFont="1" applyFill="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vertical="center" wrapText="1"/>
    </xf>
    <xf numFmtId="0" fontId="113" fillId="0" borderId="0" xfId="0" applyFont="1" applyAlignment="1">
      <alignment vertical="center" wrapText="1"/>
    </xf>
    <xf numFmtId="0" fontId="112" fillId="38" borderId="12" xfId="0" applyFont="1" applyFill="1" applyBorder="1" applyAlignment="1">
      <alignment horizontal="center" vertical="center"/>
    </xf>
    <xf numFmtId="0" fontId="29" fillId="38" borderId="14" xfId="0" applyFont="1" applyFill="1" applyBorder="1" applyAlignment="1">
      <alignment horizontal="left" vertical="center" wrapText="1"/>
    </xf>
    <xf numFmtId="0" fontId="29" fillId="38" borderId="13" xfId="0" applyFont="1" applyFill="1" applyBorder="1" applyAlignment="1">
      <alignment horizontal="left" vertical="center" wrapText="1"/>
    </xf>
    <xf numFmtId="0" fontId="113" fillId="38" borderId="13" xfId="0" applyFont="1" applyFill="1" applyBorder="1" applyAlignment="1">
      <alignment horizontal="left" vertical="center" wrapText="1"/>
    </xf>
    <xf numFmtId="0" fontId="29" fillId="32" borderId="0" xfId="0" applyFont="1" applyFill="1" applyAlignment="1">
      <alignment horizontal="left" vertical="center" wrapText="1"/>
    </xf>
    <xf numFmtId="0" fontId="112" fillId="0" borderId="0" xfId="0" applyFont="1" applyAlignment="1">
      <alignment horizontal="center" vertical="center"/>
    </xf>
    <xf numFmtId="1" fontId="29" fillId="0" borderId="0" xfId="0" applyNumberFormat="1" applyFont="1" applyAlignment="1">
      <alignment horizontal="center" vertical="center" wrapText="1"/>
    </xf>
    <xf numFmtId="0" fontId="28" fillId="0" borderId="0" xfId="0" applyFont="1" applyAlignment="1">
      <alignment vertical="center" wrapText="1"/>
    </xf>
    <xf numFmtId="0" fontId="128" fillId="0" borderId="0" xfId="0" applyFont="1" applyAlignment="1">
      <alignment vertical="center"/>
    </xf>
    <xf numFmtId="0" fontId="26" fillId="32" borderId="0" xfId="0" applyFont="1" applyFill="1" applyAlignment="1">
      <alignment vertical="center"/>
    </xf>
    <xf numFmtId="0" fontId="28" fillId="32" borderId="0" xfId="0" applyFont="1" applyFill="1" applyAlignment="1">
      <alignment vertical="center" wrapText="1"/>
    </xf>
    <xf numFmtId="0" fontId="28" fillId="32" borderId="0" xfId="0" applyFont="1" applyFill="1" applyAlignment="1">
      <alignment horizontal="center" vertical="center"/>
    </xf>
    <xf numFmtId="0" fontId="32" fillId="0" borderId="0" xfId="4" applyFont="1" applyFill="1" applyAlignment="1">
      <alignment horizontal="center" vertical="center"/>
    </xf>
    <xf numFmtId="0" fontId="28" fillId="35" borderId="18" xfId="27488" applyFont="1" applyBorder="1">
      <alignment vertical="center"/>
    </xf>
    <xf numFmtId="0" fontId="28" fillId="38" borderId="18" xfId="0" applyFont="1" applyFill="1" applyBorder="1" applyAlignment="1">
      <alignment horizontal="left" vertical="center"/>
    </xf>
    <xf numFmtId="0" fontId="26" fillId="38" borderId="18" xfId="0" applyFont="1" applyFill="1" applyBorder="1" applyAlignment="1">
      <alignment horizontal="left" vertical="center"/>
    </xf>
    <xf numFmtId="0" fontId="26" fillId="0" borderId="0" xfId="0" applyFont="1" applyAlignment="1">
      <alignment horizontal="left" vertical="center" wrapText="1"/>
    </xf>
    <xf numFmtId="0" fontId="26" fillId="38" borderId="18" xfId="0" applyFont="1" applyFill="1" applyBorder="1" applyAlignment="1">
      <alignment horizontal="left" vertical="center" wrapText="1"/>
    </xf>
    <xf numFmtId="0" fontId="121" fillId="45" borderId="0" xfId="0" applyFont="1" applyFill="1" applyAlignment="1">
      <alignment vertical="center"/>
    </xf>
    <xf numFmtId="0" fontId="42" fillId="0" borderId="0" xfId="0" applyFont="1" applyAlignment="1">
      <alignment vertical="center"/>
    </xf>
    <xf numFmtId="0" fontId="32" fillId="46" borderId="18" xfId="0" applyFont="1" applyFill="1" applyBorder="1" applyAlignment="1">
      <alignment horizontal="center" vertical="center"/>
    </xf>
    <xf numFmtId="0" fontId="33" fillId="0" borderId="0" xfId="0" applyFont="1" applyAlignment="1">
      <alignment vertical="center"/>
    </xf>
    <xf numFmtId="0" fontId="32" fillId="0" borderId="0" xfId="0" applyFont="1" applyAlignment="1">
      <alignment horizontal="right" vertical="center"/>
    </xf>
    <xf numFmtId="0" fontId="32" fillId="0" borderId="0" xfId="0" applyFont="1" applyAlignment="1">
      <alignment horizontal="center" vertical="center"/>
    </xf>
    <xf numFmtId="166" fontId="121" fillId="0" borderId="0" xfId="27489" applyFont="1" applyAlignment="1">
      <alignment horizontal="left"/>
    </xf>
    <xf numFmtId="0" fontId="32" fillId="0" borderId="0" xfId="0" applyFont="1" applyAlignment="1">
      <alignment horizontal="left" vertical="center"/>
    </xf>
    <xf numFmtId="166" fontId="27" fillId="45" borderId="0" xfId="27489" applyFont="1" applyFill="1"/>
    <xf numFmtId="166" fontId="32" fillId="45" borderId="0" xfId="27489" applyFont="1" applyFill="1"/>
    <xf numFmtId="166" fontId="27" fillId="0" borderId="0" xfId="27489" applyFont="1"/>
    <xf numFmtId="0" fontId="36" fillId="45" borderId="0" xfId="0" applyFont="1" applyFill="1"/>
    <xf numFmtId="166" fontId="115" fillId="0" borderId="0" xfId="27489" applyFont="1"/>
    <xf numFmtId="166" fontId="29" fillId="0" borderId="0" xfId="27489" applyFont="1" applyAlignment="1">
      <alignment horizontal="left" wrapText="1"/>
    </xf>
    <xf numFmtId="166" fontId="29" fillId="0" borderId="0" xfId="27489" applyFont="1"/>
    <xf numFmtId="166" fontId="113" fillId="0" borderId="0" xfId="27489" applyFont="1" applyAlignment="1">
      <alignment horizontal="left"/>
    </xf>
    <xf numFmtId="166" fontId="29" fillId="0" borderId="0" xfId="27489" applyFont="1" applyAlignment="1">
      <alignment horizontal="left" vertical="center"/>
    </xf>
    <xf numFmtId="0" fontId="112" fillId="0" borderId="0" xfId="0" applyFont="1"/>
    <xf numFmtId="0" fontId="29" fillId="38" borderId="11" xfId="0" applyFont="1" applyFill="1" applyBorder="1" applyAlignment="1">
      <alignment horizontal="center" vertical="center" wrapText="1"/>
    </xf>
    <xf numFmtId="0" fontId="112" fillId="38" borderId="11" xfId="0" applyFont="1" applyFill="1" applyBorder="1" applyAlignment="1">
      <alignment horizontal="center" vertical="center" wrapText="1"/>
    </xf>
    <xf numFmtId="0" fontId="29" fillId="38" borderId="9" xfId="0" applyFont="1" applyFill="1" applyBorder="1" applyAlignment="1">
      <alignment horizontal="center" vertical="center" wrapText="1"/>
    </xf>
    <xf numFmtId="0" fontId="29" fillId="38" borderId="11" xfId="0" quotePrefix="1" applyFont="1" applyFill="1" applyBorder="1" applyAlignment="1">
      <alignment horizontal="center" vertical="center" wrapText="1"/>
    </xf>
    <xf numFmtId="0" fontId="112" fillId="38" borderId="17" xfId="0" applyFont="1" applyFill="1" applyBorder="1" applyAlignment="1">
      <alignment horizontal="center"/>
    </xf>
    <xf numFmtId="0" fontId="112" fillId="38" borderId="54" xfId="0" applyFont="1" applyFill="1" applyBorder="1" applyAlignment="1">
      <alignment horizontal="center"/>
    </xf>
    <xf numFmtId="0" fontId="113" fillId="35" borderId="44" xfId="0" applyFont="1" applyFill="1" applyBorder="1" applyAlignment="1">
      <alignment horizontal="left"/>
    </xf>
    <xf numFmtId="0" fontId="115" fillId="35" borderId="44" xfId="4" quotePrefix="1" applyFont="1" applyFill="1" applyBorder="1" applyAlignment="1">
      <alignment horizontal="center" vertical="center" wrapText="1"/>
    </xf>
    <xf numFmtId="0" fontId="112" fillId="35" borderId="44" xfId="0" applyFont="1" applyFill="1" applyBorder="1" applyAlignment="1">
      <alignment horizontal="left" indent="1"/>
    </xf>
    <xf numFmtId="0" fontId="29" fillId="35" borderId="44" xfId="0" applyFont="1" applyFill="1" applyBorder="1" applyAlignment="1">
      <alignment horizontal="left" indent="1"/>
    </xf>
    <xf numFmtId="0" fontId="113" fillId="35" borderId="44" xfId="0" applyFont="1" applyFill="1" applyBorder="1" applyAlignment="1">
      <alignment horizontal="left" indent="1"/>
    </xf>
    <xf numFmtId="0" fontId="113" fillId="35" borderId="44" xfId="0" applyFont="1" applyFill="1" applyBorder="1" applyAlignment="1">
      <alignment horizontal="left" indent="2"/>
    </xf>
    <xf numFmtId="0" fontId="112" fillId="35" borderId="44" xfId="0" applyFont="1" applyFill="1" applyBorder="1" applyAlignment="1">
      <alignment horizontal="left" indent="3"/>
    </xf>
    <xf numFmtId="0" fontId="112" fillId="35" borderId="44" xfId="0" applyFont="1" applyFill="1" applyBorder="1" applyAlignment="1">
      <alignment horizontal="left" indent="4"/>
    </xf>
    <xf numFmtId="0" fontId="29" fillId="35" borderId="44" xfId="0" applyFont="1" applyFill="1" applyBorder="1" applyAlignment="1">
      <alignment horizontal="left" indent="4"/>
    </xf>
    <xf numFmtId="0" fontId="29" fillId="35" borderId="44" xfId="0" applyFont="1" applyFill="1" applyBorder="1" applyAlignment="1">
      <alignment horizontal="left" indent="3"/>
    </xf>
    <xf numFmtId="0" fontId="114" fillId="35" borderId="44" xfId="0" applyFont="1" applyFill="1" applyBorder="1" applyAlignment="1">
      <alignment horizontal="left" indent="4"/>
    </xf>
    <xf numFmtId="0" fontId="113" fillId="35" borderId="44" xfId="0" applyFont="1" applyFill="1" applyBorder="1" applyAlignment="1">
      <alignment horizontal="left" indent="3"/>
    </xf>
    <xf numFmtId="0" fontId="113" fillId="35" borderId="44" xfId="0" applyFont="1" applyFill="1" applyBorder="1"/>
    <xf numFmtId="0" fontId="29" fillId="35" borderId="44" xfId="0" applyFont="1" applyFill="1" applyBorder="1" applyAlignment="1">
      <alignment horizontal="left" indent="2"/>
    </xf>
    <xf numFmtId="0" fontId="29" fillId="35" borderId="44" xfId="0" applyFont="1" applyFill="1" applyBorder="1" applyAlignment="1">
      <alignment horizontal="left"/>
    </xf>
    <xf numFmtId="3" fontId="26" fillId="0" borderId="18" xfId="0" applyNumberFormat="1" applyFont="1" applyBorder="1" applyAlignment="1" applyProtection="1">
      <alignment horizontal="center" vertical="center"/>
      <protection locked="0"/>
    </xf>
    <xf numFmtId="3" fontId="26" fillId="0" borderId="18" xfId="29301" applyNumberFormat="1" applyFont="1" applyFill="1" applyBorder="1" applyAlignment="1" applyProtection="1">
      <alignment horizontal="center" vertical="center"/>
      <protection locked="0"/>
    </xf>
    <xf numFmtId="0" fontId="28" fillId="38" borderId="18" xfId="0" applyFont="1" applyFill="1" applyBorder="1" applyAlignment="1">
      <alignment vertical="center" wrapText="1"/>
    </xf>
    <xf numFmtId="0" fontId="28" fillId="38" borderId="18" xfId="0" applyFont="1" applyFill="1" applyBorder="1" applyAlignment="1">
      <alignment vertical="center"/>
    </xf>
    <xf numFmtId="0" fontId="32" fillId="38" borderId="18" xfId="0" applyFont="1" applyFill="1" applyBorder="1" applyAlignment="1">
      <alignment horizontal="center" vertical="center"/>
    </xf>
    <xf numFmtId="0" fontId="26" fillId="38" borderId="18" xfId="0" applyFont="1" applyFill="1" applyBorder="1" applyAlignment="1">
      <alignment vertical="center" wrapText="1"/>
    </xf>
    <xf numFmtId="0" fontId="26" fillId="38" borderId="18" xfId="3" applyFont="1" applyFill="1" applyBorder="1" applyAlignment="1">
      <alignment horizontal="center" vertical="center" wrapText="1"/>
    </xf>
    <xf numFmtId="0" fontId="28" fillId="38" borderId="18" xfId="0" applyFont="1" applyFill="1" applyBorder="1" applyAlignment="1">
      <alignment horizontal="left" vertical="center" wrapText="1"/>
    </xf>
    <xf numFmtId="3" fontId="115" fillId="0" borderId="18" xfId="0" applyNumberFormat="1" applyFont="1" applyBorder="1" applyAlignment="1" applyProtection="1">
      <alignment vertical="center"/>
      <protection locked="0"/>
    </xf>
    <xf numFmtId="0" fontId="29" fillId="38" borderId="18" xfId="0" applyFont="1" applyFill="1" applyBorder="1" applyAlignment="1">
      <alignment horizontal="center" vertical="center" wrapText="1"/>
    </xf>
    <xf numFmtId="0" fontId="112" fillId="38" borderId="17" xfId="0" applyFont="1" applyFill="1" applyBorder="1" applyAlignment="1">
      <alignment horizontal="center" vertical="center"/>
    </xf>
    <xf numFmtId="0" fontId="29" fillId="38" borderId="16" xfId="0" applyFont="1" applyFill="1" applyBorder="1" applyAlignment="1">
      <alignment horizontal="left" vertical="center" wrapText="1"/>
    </xf>
    <xf numFmtId="0" fontId="29" fillId="38" borderId="18" xfId="0" applyFont="1" applyFill="1" applyBorder="1" applyAlignment="1">
      <alignment horizontal="left" vertical="center" wrapText="1"/>
    </xf>
    <xf numFmtId="0" fontId="115" fillId="38" borderId="18" xfId="0" applyFont="1" applyFill="1" applyBorder="1" applyAlignment="1">
      <alignment vertical="center" wrapText="1"/>
    </xf>
    <xf numFmtId="0" fontId="32" fillId="38" borderId="18" xfId="0" applyFont="1" applyFill="1" applyBorder="1" applyAlignment="1">
      <alignment horizontal="left" vertical="center" wrapText="1"/>
    </xf>
    <xf numFmtId="0" fontId="29" fillId="38" borderId="17" xfId="0" applyFont="1" applyFill="1" applyBorder="1" applyAlignment="1">
      <alignment horizontal="center" vertical="center"/>
    </xf>
    <xf numFmtId="0" fontId="29" fillId="38" borderId="18" xfId="3" applyFont="1" applyFill="1" applyBorder="1" applyAlignment="1">
      <alignment horizontal="left" vertical="center" wrapText="1"/>
    </xf>
    <xf numFmtId="0" fontId="29" fillId="38" borderId="18" xfId="3" applyFont="1" applyFill="1" applyBorder="1" applyAlignment="1">
      <alignment horizontal="center" vertical="center" wrapText="1"/>
    </xf>
    <xf numFmtId="0" fontId="29" fillId="38" borderId="18" xfId="0" applyFont="1" applyFill="1" applyBorder="1" applyAlignment="1">
      <alignment horizontal="left" vertical="center"/>
    </xf>
    <xf numFmtId="0" fontId="113" fillId="38" borderId="18" xfId="0" applyFont="1" applyFill="1" applyBorder="1" applyAlignment="1">
      <alignment horizontal="left" vertical="center" wrapText="1"/>
    </xf>
    <xf numFmtId="0" fontId="113" fillId="38" borderId="16" xfId="0" applyFont="1" applyFill="1" applyBorder="1" applyAlignment="1">
      <alignment horizontal="left" vertical="center" wrapText="1"/>
    </xf>
    <xf numFmtId="0" fontId="32" fillId="38" borderId="27" xfId="0" applyFont="1" applyFill="1" applyBorder="1" applyAlignment="1">
      <alignment horizontal="center" vertical="center" wrapText="1"/>
    </xf>
    <xf numFmtId="0" fontId="26" fillId="38" borderId="27" xfId="3" applyFont="1" applyFill="1" applyBorder="1" applyAlignment="1">
      <alignment horizontal="center" vertical="center" wrapText="1"/>
    </xf>
    <xf numFmtId="0" fontId="26" fillId="38" borderId="8" xfId="3" applyFont="1" applyFill="1" applyBorder="1" applyAlignment="1">
      <alignment horizontal="center" vertical="center" wrapText="1"/>
    </xf>
    <xf numFmtId="0" fontId="32" fillId="38" borderId="16" xfId="0" applyFont="1" applyFill="1" applyBorder="1" applyAlignment="1">
      <alignment horizontal="center"/>
    </xf>
    <xf numFmtId="0" fontId="26" fillId="38" borderId="16" xfId="3" applyFont="1" applyFill="1" applyBorder="1" applyAlignment="1">
      <alignment horizontal="center" vertical="center" wrapText="1"/>
    </xf>
    <xf numFmtId="0" fontId="32" fillId="38" borderId="16" xfId="0" applyFont="1" applyFill="1" applyBorder="1" applyAlignment="1">
      <alignment horizontal="left"/>
    </xf>
    <xf numFmtId="0" fontId="36" fillId="38" borderId="16" xfId="0" applyFont="1" applyFill="1" applyBorder="1" applyAlignment="1">
      <alignment horizontal="center" vertical="center"/>
    </xf>
    <xf numFmtId="0" fontId="32" fillId="38" borderId="16" xfId="0" applyFont="1" applyFill="1" applyBorder="1" applyAlignment="1">
      <alignment horizontal="left" indent="1"/>
    </xf>
    <xf numFmtId="0" fontId="32" fillId="38" borderId="16" xfId="0" applyFont="1" applyFill="1" applyBorder="1" applyAlignment="1">
      <alignment horizontal="center" vertical="center"/>
    </xf>
    <xf numFmtId="0" fontId="32" fillId="38" borderId="16" xfId="0" applyFont="1" applyFill="1" applyBorder="1" applyAlignment="1">
      <alignment horizontal="left" indent="2"/>
    </xf>
    <xf numFmtId="0" fontId="129" fillId="38" borderId="17" xfId="0" applyFont="1" applyFill="1" applyBorder="1" applyAlignment="1">
      <alignment horizontal="center"/>
    </xf>
    <xf numFmtId="0" fontId="129" fillId="38" borderId="17" xfId="0" applyFont="1" applyFill="1" applyBorder="1" applyAlignment="1">
      <alignment horizontal="center" vertical="center"/>
    </xf>
    <xf numFmtId="0" fontId="26" fillId="38" borderId="16" xfId="0" applyFont="1" applyFill="1" applyBorder="1" applyAlignment="1">
      <alignment horizontal="left" vertical="center"/>
    </xf>
    <xf numFmtId="0" fontId="129" fillId="38" borderId="16" xfId="0" applyFont="1" applyFill="1" applyBorder="1" applyAlignment="1">
      <alignment horizontal="center" vertical="center"/>
    </xf>
    <xf numFmtId="0" fontId="32" fillId="38" borderId="16" xfId="0" applyFont="1" applyFill="1" applyBorder="1" applyAlignment="1">
      <alignment horizontal="left" vertical="top" wrapText="1"/>
    </xf>
    <xf numFmtId="0" fontId="26" fillId="38" borderId="16" xfId="3" applyFont="1" applyFill="1" applyBorder="1" applyAlignment="1">
      <alignment horizontal="left" vertical="center" wrapText="1" indent="1"/>
    </xf>
    <xf numFmtId="0" fontId="36" fillId="38" borderId="16" xfId="0" applyFont="1" applyFill="1" applyBorder="1"/>
    <xf numFmtId="0" fontId="129" fillId="38" borderId="16" xfId="0" applyFont="1" applyFill="1" applyBorder="1" applyAlignment="1">
      <alignment horizontal="center"/>
    </xf>
    <xf numFmtId="0" fontId="26" fillId="38" borderId="16" xfId="0" applyFont="1" applyFill="1" applyBorder="1" applyAlignment="1">
      <alignment horizontal="left" vertical="center" indent="1"/>
    </xf>
    <xf numFmtId="0" fontId="26" fillId="38" borderId="16" xfId="0" applyFont="1" applyFill="1" applyBorder="1" applyAlignment="1">
      <alignment horizontal="left" vertical="top" wrapText="1" indent="1"/>
    </xf>
    <xf numFmtId="1" fontId="26" fillId="38" borderId="16" xfId="0" applyNumberFormat="1" applyFont="1" applyFill="1" applyBorder="1" applyAlignment="1">
      <alignment horizontal="center" vertical="top" wrapText="1"/>
    </xf>
    <xf numFmtId="0" fontId="28" fillId="38" borderId="16" xfId="0" applyFont="1" applyFill="1" applyBorder="1" applyAlignment="1">
      <alignment horizontal="left" vertical="top" wrapText="1" indent="1"/>
    </xf>
    <xf numFmtId="3" fontId="21" fillId="0" borderId="18" xfId="0" applyNumberFormat="1" applyFont="1" applyBorder="1" applyProtection="1">
      <protection locked="0"/>
    </xf>
    <xf numFmtId="3" fontId="52" fillId="0" borderId="18" xfId="0" applyNumberFormat="1" applyFont="1" applyBorder="1" applyProtection="1">
      <protection locked="0"/>
    </xf>
    <xf numFmtId="3" fontId="52" fillId="0" borderId="44" xfId="0" applyNumberFormat="1" applyFont="1" applyBorder="1" applyProtection="1">
      <protection locked="0"/>
    </xf>
    <xf numFmtId="3" fontId="26" fillId="0" borderId="0" xfId="27494" applyNumberFormat="1" applyFill="1" applyBorder="1">
      <alignment horizontal="center" vertical="center"/>
    </xf>
    <xf numFmtId="3" fontId="29" fillId="0" borderId="0" xfId="27487" applyNumberFormat="1" applyFont="1" applyFill="1" applyBorder="1">
      <alignment horizontal="center" vertical="center"/>
    </xf>
    <xf numFmtId="0" fontId="128" fillId="57" borderId="0" xfId="4" applyFont="1" applyFill="1" applyAlignment="1">
      <alignment horizontal="left" vertical="center"/>
    </xf>
    <xf numFmtId="0" fontId="32" fillId="57" borderId="0" xfId="0" applyFont="1" applyFill="1"/>
    <xf numFmtId="0" fontId="26" fillId="38" borderId="11" xfId="0" applyFont="1" applyFill="1" applyBorder="1" applyAlignment="1">
      <alignment horizontal="center" vertical="center" wrapText="1"/>
    </xf>
    <xf numFmtId="0" fontId="129" fillId="38" borderId="11" xfId="0" applyFont="1" applyFill="1" applyBorder="1" applyAlignment="1">
      <alignment horizontal="center" vertical="center" wrapText="1"/>
    </xf>
    <xf numFmtId="0" fontId="26" fillId="38" borderId="9" xfId="0" applyFont="1" applyFill="1" applyBorder="1" applyAlignment="1">
      <alignment horizontal="center" vertical="center" wrapText="1"/>
    </xf>
    <xf numFmtId="0" fontId="26" fillId="38" borderId="11" xfId="0" quotePrefix="1" applyFont="1" applyFill="1" applyBorder="1" applyAlignment="1">
      <alignment horizontal="center" vertical="center" wrapText="1"/>
    </xf>
    <xf numFmtId="0" fontId="130" fillId="38" borderId="11" xfId="0" applyFont="1" applyFill="1" applyBorder="1" applyAlignment="1">
      <alignment horizontal="center" vertical="center" wrapText="1"/>
    </xf>
    <xf numFmtId="9" fontId="129" fillId="38" borderId="11" xfId="29302" applyFont="1" applyFill="1" applyBorder="1" applyAlignment="1">
      <alignment horizontal="center" vertical="center" wrapText="1"/>
    </xf>
    <xf numFmtId="0" fontId="37" fillId="38" borderId="11" xfId="0" applyFont="1" applyFill="1" applyBorder="1" applyAlignment="1">
      <alignment horizontal="left" indent="1"/>
    </xf>
    <xf numFmtId="0" fontId="26" fillId="38" borderId="9" xfId="0" applyFont="1" applyFill="1" applyBorder="1" applyAlignment="1">
      <alignment horizontal="left" vertical="center" indent="1" readingOrder="1"/>
    </xf>
    <xf numFmtId="0" fontId="26" fillId="38" borderId="9" xfId="0" applyFont="1" applyFill="1" applyBorder="1" applyAlignment="1">
      <alignment horizontal="center" vertical="center" readingOrder="1"/>
    </xf>
    <xf numFmtId="0" fontId="26" fillId="38" borderId="18" xfId="0" applyFont="1" applyFill="1" applyBorder="1" applyAlignment="1">
      <alignment horizontal="center" vertical="center" wrapText="1" readingOrder="1"/>
    </xf>
    <xf numFmtId="0" fontId="25" fillId="0" borderId="0" xfId="0" applyFont="1" applyAlignment="1">
      <alignment vertical="center"/>
    </xf>
    <xf numFmtId="166" fontId="127" fillId="57" borderId="0" xfId="27489" applyFont="1" applyFill="1" applyAlignment="1">
      <alignment horizontal="left" vertical="center"/>
    </xf>
    <xf numFmtId="0" fontId="54" fillId="0" borderId="0" xfId="0" applyFont="1" applyAlignment="1">
      <alignment horizontal="left" vertical="center"/>
    </xf>
    <xf numFmtId="0" fontId="123" fillId="32" borderId="0" xfId="0" applyFont="1" applyFill="1" applyAlignment="1">
      <alignment vertical="center"/>
    </xf>
    <xf numFmtId="0" fontId="123" fillId="0" borderId="0" xfId="0" applyFont="1" applyAlignment="1">
      <alignment vertical="center"/>
    </xf>
    <xf numFmtId="0" fontId="26" fillId="0" borderId="0" xfId="0" applyFont="1" applyAlignment="1">
      <alignment horizontal="left"/>
    </xf>
    <xf numFmtId="0" fontId="33" fillId="0" borderId="0" xfId="0" applyFont="1"/>
    <xf numFmtId="0" fontId="37" fillId="0" borderId="0" xfId="0" applyFont="1" applyAlignment="1">
      <alignment horizontal="left"/>
    </xf>
    <xf numFmtId="0" fontId="36" fillId="0" borderId="0" xfId="0" applyFont="1" applyAlignment="1">
      <alignment vertical="center"/>
    </xf>
    <xf numFmtId="166" fontId="36" fillId="38" borderId="28" xfId="27489" applyFont="1" applyFill="1" applyBorder="1" applyAlignment="1">
      <alignment horizontal="center" vertical="center"/>
    </xf>
    <xf numFmtId="166" fontId="42" fillId="0" borderId="52" xfId="27489" applyFont="1" applyBorder="1" applyAlignment="1">
      <alignment horizontal="center"/>
    </xf>
    <xf numFmtId="166" fontId="28" fillId="0" borderId="51" xfId="27489" applyFont="1" applyBorder="1" applyAlignment="1">
      <alignment horizontal="center"/>
    </xf>
    <xf numFmtId="166" fontId="28" fillId="0" borderId="53" xfId="27489" applyFont="1" applyBorder="1" applyAlignment="1">
      <alignment horizontal="center"/>
    </xf>
    <xf numFmtId="49" fontId="26" fillId="45" borderId="0" xfId="27499" applyNumberFormat="1" applyFont="1" applyFill="1" applyAlignment="1">
      <alignment horizontal="right"/>
    </xf>
    <xf numFmtId="1" fontId="26" fillId="45" borderId="0" xfId="27499" applyNumberFormat="1" applyFont="1" applyFill="1" applyAlignment="1">
      <alignment horizontal="right"/>
    </xf>
    <xf numFmtId="166" fontId="26" fillId="45" borderId="0" xfId="27499" applyFont="1" applyFill="1" applyAlignment="1">
      <alignment horizontal="right"/>
    </xf>
    <xf numFmtId="0" fontId="26" fillId="45" borderId="0" xfId="0" applyFont="1" applyFill="1" applyAlignment="1">
      <alignment horizontal="right" vertical="center"/>
    </xf>
    <xf numFmtId="0" fontId="51" fillId="0" borderId="0" xfId="27502"/>
    <xf numFmtId="0" fontId="26" fillId="38" borderId="18" xfId="27488" applyFill="1" applyBorder="1" applyAlignment="1">
      <alignment horizontal="center" vertical="center" wrapText="1"/>
    </xf>
    <xf numFmtId="0" fontId="26" fillId="38" borderId="18" xfId="27488" applyFill="1" applyBorder="1" applyAlignment="1">
      <alignment horizontal="center" vertical="center"/>
    </xf>
    <xf numFmtId="0" fontId="26" fillId="38" borderId="9" xfId="27488" applyFill="1" applyBorder="1" applyAlignment="1">
      <alignment horizontal="center" vertical="center" wrapText="1"/>
    </xf>
    <xf numFmtId="0" fontId="26" fillId="38" borderId="15" xfId="27488" applyFill="1" applyBorder="1" applyAlignment="1">
      <alignment horizontal="center" vertical="center" wrapText="1"/>
    </xf>
    <xf numFmtId="166" fontId="32" fillId="37" borderId="44" xfId="27489" applyFont="1" applyFill="1" applyBorder="1"/>
    <xf numFmtId="0" fontId="32" fillId="38" borderId="44" xfId="0" applyFont="1" applyFill="1" applyBorder="1" applyAlignment="1">
      <alignment horizontal="center" vertical="center" wrapText="1"/>
    </xf>
    <xf numFmtId="0" fontId="32" fillId="38" borderId="44" xfId="0" applyFont="1" applyFill="1" applyBorder="1" applyAlignment="1">
      <alignment vertical="center" wrapText="1"/>
    </xf>
    <xf numFmtId="0" fontId="124" fillId="38" borderId="48" xfId="0" applyFont="1" applyFill="1" applyBorder="1" applyAlignment="1">
      <alignment horizontal="left" wrapText="1"/>
    </xf>
    <xf numFmtId="0" fontId="131" fillId="38" borderId="7" xfId="0" applyFont="1" applyFill="1" applyBorder="1"/>
    <xf numFmtId="0" fontId="0" fillId="38" borderId="49" xfId="0" applyFill="1" applyBorder="1" applyAlignment="1">
      <alignment vertical="center" wrapText="1"/>
    </xf>
    <xf numFmtId="0" fontId="23" fillId="57" borderId="18" xfId="0" applyFont="1" applyFill="1" applyBorder="1"/>
    <xf numFmtId="0" fontId="32" fillId="0" borderId="18" xfId="27494" applyFont="1" applyFill="1" applyBorder="1" applyProtection="1">
      <alignment horizontal="center" vertical="center"/>
      <protection locked="0"/>
    </xf>
    <xf numFmtId="0" fontId="24" fillId="0" borderId="18" xfId="0" applyFont="1" applyBorder="1" applyAlignment="1" applyProtection="1">
      <alignment horizontal="center"/>
      <protection locked="0"/>
    </xf>
    <xf numFmtId="3" fontId="21" fillId="0" borderId="44" xfId="0" applyNumberFormat="1" applyFont="1" applyBorder="1" applyAlignment="1" applyProtection="1">
      <alignment horizontal="center" vertical="center"/>
      <protection locked="0"/>
    </xf>
    <xf numFmtId="0" fontId="136" fillId="0" borderId="0" xfId="0" applyFont="1"/>
    <xf numFmtId="0" fontId="0" fillId="38" borderId="56" xfId="0" applyFill="1" applyBorder="1" applyAlignment="1">
      <alignment vertical="center" wrapText="1"/>
    </xf>
    <xf numFmtId="166" fontId="137" fillId="77" borderId="9" xfId="27488" applyNumberFormat="1" applyFont="1" applyFill="1" applyBorder="1" applyAlignment="1">
      <alignment horizontal="center" vertical="center"/>
    </xf>
    <xf numFmtId="166" fontId="137" fillId="77" borderId="31" xfId="27488" applyNumberFormat="1" applyFont="1" applyFill="1" applyBorder="1" applyAlignment="1">
      <alignment horizontal="center" vertical="center" wrapText="1"/>
    </xf>
    <xf numFmtId="166" fontId="137" fillId="77" borderId="29" xfId="27488" applyNumberFormat="1" applyFont="1" applyFill="1" applyBorder="1" applyAlignment="1">
      <alignment horizontal="center" vertical="center" wrapText="1"/>
    </xf>
    <xf numFmtId="0" fontId="32" fillId="57" borderId="18" xfId="27494" applyFont="1" applyFill="1" applyBorder="1" applyProtection="1">
      <alignment horizontal="center" vertical="center"/>
      <protection locked="0"/>
    </xf>
    <xf numFmtId="0" fontId="24" fillId="57" borderId="18" xfId="0" applyFont="1" applyFill="1" applyBorder="1" applyAlignment="1" applyProtection="1">
      <alignment horizontal="center"/>
      <protection locked="0"/>
    </xf>
    <xf numFmtId="0" fontId="0" fillId="0" borderId="18" xfId="0" applyBorder="1" applyAlignment="1">
      <alignment horizontal="center" vertical="center"/>
    </xf>
    <xf numFmtId="0" fontId="54" fillId="38" borderId="44" xfId="0" applyFont="1" applyFill="1" applyBorder="1" applyAlignment="1">
      <alignment horizontal="center" vertical="center" wrapText="1"/>
    </xf>
    <xf numFmtId="3" fontId="26" fillId="52" borderId="30" xfId="27494" applyNumberFormat="1" applyFill="1" applyBorder="1">
      <alignment horizontal="center" vertical="center"/>
    </xf>
    <xf numFmtId="166" fontId="32" fillId="0" borderId="0" xfId="27489" applyFont="1" applyAlignment="1">
      <alignment vertical="center"/>
    </xf>
    <xf numFmtId="0" fontId="40" fillId="0" borderId="0" xfId="27492" applyFont="1" applyAlignment="1">
      <alignment vertical="center"/>
    </xf>
    <xf numFmtId="166" fontId="32" fillId="0" borderId="0" xfId="27489" applyFont="1" applyAlignment="1">
      <alignment vertical="center" wrapText="1"/>
    </xf>
    <xf numFmtId="166" fontId="36" fillId="0" borderId="0" xfId="27489" applyFont="1" applyAlignment="1">
      <alignment vertical="center" wrapText="1"/>
    </xf>
    <xf numFmtId="166" fontId="36" fillId="0" borderId="0" xfId="27489" applyFont="1" applyAlignment="1">
      <alignment vertical="center"/>
    </xf>
    <xf numFmtId="14" fontId="33" fillId="0" borderId="0" xfId="27492" applyNumberFormat="1" applyAlignment="1">
      <alignment vertical="center"/>
    </xf>
    <xf numFmtId="0" fontId="33" fillId="0" borderId="0" xfId="27492" applyAlignment="1">
      <alignment vertical="center"/>
    </xf>
    <xf numFmtId="166" fontId="32" fillId="0" borderId="0" xfId="27489" quotePrefix="1" applyFont="1" applyAlignment="1">
      <alignment vertical="center" wrapText="1"/>
    </xf>
    <xf numFmtId="0" fontId="0" fillId="0" borderId="0" xfId="0" applyAlignment="1">
      <alignment horizontal="center" vertical="center"/>
    </xf>
    <xf numFmtId="0" fontId="135" fillId="0" borderId="0" xfId="0" applyFont="1" applyAlignment="1">
      <alignment horizontal="center" vertical="center"/>
    </xf>
    <xf numFmtId="0" fontId="0" fillId="45" borderId="0" xfId="0" applyFill="1" applyAlignment="1">
      <alignment horizontal="center" vertical="center"/>
    </xf>
    <xf numFmtId="166" fontId="34" fillId="40" borderId="29" xfId="27488" applyNumberFormat="1" applyFont="1" applyFill="1" applyBorder="1" applyAlignment="1">
      <alignment horizontal="center" vertical="center"/>
    </xf>
    <xf numFmtId="0" fontId="32" fillId="38" borderId="18" xfId="0" applyFont="1" applyFill="1" applyBorder="1" applyAlignment="1">
      <alignment vertical="center" wrapText="1"/>
    </xf>
    <xf numFmtId="0" fontId="25" fillId="38" borderId="18" xfId="0" applyFont="1" applyFill="1" applyBorder="1" applyAlignment="1">
      <alignment horizontal="center" vertical="center" wrapText="1"/>
    </xf>
    <xf numFmtId="0" fontId="113" fillId="38" borderId="44" xfId="0" applyFont="1" applyFill="1" applyBorder="1" applyAlignment="1">
      <alignment horizontal="left" vertical="center" wrapText="1"/>
    </xf>
    <xf numFmtId="0" fontId="25" fillId="0" borderId="0" xfId="0" applyFont="1" applyAlignment="1">
      <alignment horizontal="left" vertical="center" wrapText="1"/>
    </xf>
    <xf numFmtId="3" fontId="21" fillId="0" borderId="18" xfId="0" applyNumberFormat="1" applyFont="1" applyBorder="1" applyAlignment="1" applyProtection="1">
      <alignment horizontal="center" vertical="center"/>
      <protection locked="0"/>
    </xf>
    <xf numFmtId="0" fontId="0" fillId="57" borderId="0" xfId="0" applyFill="1" applyAlignment="1">
      <alignment vertical="center"/>
    </xf>
    <xf numFmtId="0" fontId="25" fillId="0" borderId="0" xfId="0" applyFont="1" applyAlignment="1">
      <alignment horizontal="center" vertical="center"/>
    </xf>
    <xf numFmtId="0" fontId="136" fillId="0" borderId="0" xfId="0" applyFont="1" applyAlignment="1">
      <alignment horizontal="left" vertical="center" wrapText="1"/>
    </xf>
    <xf numFmtId="0" fontId="26" fillId="0" borderId="0" xfId="0" applyFont="1" applyAlignment="1">
      <alignment horizontal="center" vertical="center" wrapText="1"/>
    </xf>
    <xf numFmtId="0" fontId="32" fillId="45" borderId="0" xfId="0" applyFont="1" applyFill="1" applyAlignment="1">
      <alignment horizontal="center" vertical="center"/>
    </xf>
    <xf numFmtId="2" fontId="1" fillId="0" borderId="0" xfId="27489" applyNumberFormat="1"/>
    <xf numFmtId="2" fontId="28" fillId="0" borderId="0" xfId="27489" applyNumberFormat="1" applyFont="1"/>
    <xf numFmtId="166" fontId="36" fillId="38" borderId="18" xfId="27489" applyFont="1" applyFill="1" applyBorder="1" applyAlignment="1">
      <alignment horizontal="center" vertical="center"/>
    </xf>
    <xf numFmtId="166" fontId="36" fillId="38" borderId="44" xfId="27489" applyFont="1" applyFill="1" applyBorder="1" applyAlignment="1">
      <alignment horizontal="center" vertical="center"/>
    </xf>
    <xf numFmtId="166" fontId="36" fillId="38" borderId="48" xfId="27489" applyFont="1" applyFill="1" applyBorder="1"/>
    <xf numFmtId="166" fontId="36" fillId="38" borderId="28" xfId="27489" applyFont="1" applyFill="1" applyBorder="1"/>
    <xf numFmtId="166" fontId="36" fillId="38" borderId="44" xfId="27489" applyFont="1" applyFill="1" applyBorder="1"/>
    <xf numFmtId="166" fontId="36" fillId="38" borderId="7" xfId="27489" applyFont="1" applyFill="1" applyBorder="1"/>
    <xf numFmtId="166" fontId="28" fillId="38" borderId="45" xfId="27489" applyFont="1" applyFill="1" applyBorder="1" applyAlignment="1">
      <alignment horizontal="left"/>
    </xf>
    <xf numFmtId="166" fontId="28" fillId="38" borderId="18" xfId="27489" applyFont="1" applyFill="1" applyBorder="1" applyAlignment="1">
      <alignment horizontal="left"/>
    </xf>
    <xf numFmtId="166" fontId="28" fillId="38" borderId="46" xfId="27489" applyFont="1" applyFill="1" applyBorder="1" applyAlignment="1">
      <alignment horizontal="center" vertical="center"/>
    </xf>
    <xf numFmtId="166" fontId="28" fillId="38" borderId="44" xfId="27489" applyFont="1" applyFill="1" applyBorder="1" applyAlignment="1">
      <alignment horizontal="center" vertical="center"/>
    </xf>
    <xf numFmtId="166" fontId="28" fillId="38" borderId="18" xfId="27489" applyFont="1" applyFill="1" applyBorder="1" applyAlignment="1">
      <alignment horizontal="center" vertical="center"/>
    </xf>
    <xf numFmtId="0" fontId="26" fillId="38" borderId="58" xfId="27488" applyFill="1" applyBorder="1" applyAlignment="1">
      <alignment horizontal="center" vertical="center" wrapText="1"/>
    </xf>
    <xf numFmtId="0" fontId="32" fillId="38" borderId="9" xfId="27488" applyFont="1" applyFill="1" applyBorder="1" applyAlignment="1">
      <alignment horizontal="center" vertical="center" wrapText="1"/>
    </xf>
    <xf numFmtId="0" fontId="26" fillId="38" borderId="59" xfId="27488" applyFill="1" applyBorder="1" applyAlignment="1">
      <alignment horizontal="center" vertical="center" wrapText="1"/>
    </xf>
    <xf numFmtId="0" fontId="0" fillId="0" borderId="44" xfId="0" applyBorder="1" applyAlignment="1">
      <alignment horizontal="center" vertical="center"/>
    </xf>
    <xf numFmtId="0" fontId="26" fillId="38" borderId="44" xfId="27488" applyFill="1" applyBorder="1" applyAlignment="1">
      <alignment horizontal="center" vertical="center" wrapTex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24" xfId="0" applyBorder="1" applyAlignment="1">
      <alignment horizontal="center" vertical="center"/>
    </xf>
    <xf numFmtId="0" fontId="134" fillId="0" borderId="0" xfId="0" applyFont="1" applyAlignment="1">
      <alignment horizontal="center" vertical="center"/>
    </xf>
    <xf numFmtId="0" fontId="138" fillId="0" borderId="0" xfId="0" applyFont="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134" fillId="0" borderId="21" xfId="0" applyFont="1"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1" fontId="29" fillId="46" borderId="44" xfId="0" applyNumberFormat="1" applyFont="1" applyFill="1" applyBorder="1" applyAlignment="1">
      <alignment horizontal="center" vertical="center"/>
    </xf>
    <xf numFmtId="1" fontId="29" fillId="46" borderId="18" xfId="0" applyNumberFormat="1" applyFont="1" applyFill="1" applyBorder="1" applyAlignment="1">
      <alignment horizontal="center" vertical="center"/>
    </xf>
    <xf numFmtId="0" fontId="124" fillId="38" borderId="48" xfId="0" applyFont="1" applyFill="1" applyBorder="1" applyAlignment="1">
      <alignment horizontal="left" vertical="center" wrapText="1"/>
    </xf>
    <xf numFmtId="0" fontId="131" fillId="38" borderId="7" xfId="0" applyFont="1" applyFill="1" applyBorder="1" applyAlignment="1">
      <alignment vertical="center"/>
    </xf>
    <xf numFmtId="0" fontId="26" fillId="35" borderId="44" xfId="27488" applyBorder="1">
      <alignment vertical="center"/>
    </xf>
    <xf numFmtId="0" fontId="21" fillId="56" borderId="44" xfId="0" applyFont="1" applyFill="1" applyBorder="1" applyAlignment="1" applyProtection="1">
      <alignment horizontal="center"/>
      <protection locked="0"/>
    </xf>
    <xf numFmtId="14" fontId="21" fillId="56" borderId="44" xfId="0" applyNumberFormat="1" applyFont="1" applyFill="1" applyBorder="1" applyAlignment="1" applyProtection="1">
      <alignment horizontal="center"/>
      <protection locked="0"/>
    </xf>
    <xf numFmtId="0" fontId="26" fillId="52" borderId="44" xfId="27494" applyFill="1" applyBorder="1" applyProtection="1">
      <alignment horizontal="center" vertical="center"/>
      <protection locked="0"/>
    </xf>
    <xf numFmtId="0" fontId="37" fillId="35" borderId="44" xfId="27488" applyFont="1" applyBorder="1" applyAlignment="1">
      <alignment horizontal="left" vertical="center" indent="1"/>
    </xf>
    <xf numFmtId="168" fontId="26" fillId="51" borderId="44" xfId="27501" applyFill="1" applyBorder="1" applyProtection="1">
      <alignment horizontal="center" vertical="center"/>
      <protection locked="0"/>
    </xf>
    <xf numFmtId="0" fontId="37" fillId="53" borderId="44" xfId="27494" applyFont="1" applyFill="1" applyBorder="1" applyProtection="1">
      <alignment horizontal="center" vertical="center"/>
      <protection locked="0"/>
    </xf>
    <xf numFmtId="0" fontId="26" fillId="50" borderId="44" xfId="27494" applyFill="1" applyBorder="1" applyProtection="1">
      <alignment horizontal="center" vertical="center"/>
      <protection locked="0"/>
    </xf>
    <xf numFmtId="0" fontId="21" fillId="56" borderId="44" xfId="0" applyFont="1" applyFill="1" applyBorder="1" applyAlignment="1" applyProtection="1">
      <alignment horizontal="center" vertical="center"/>
      <protection locked="0"/>
    </xf>
    <xf numFmtId="0" fontId="21" fillId="0" borderId="44" xfId="0" applyFont="1" applyBorder="1" applyAlignment="1" applyProtection="1">
      <alignment horizontal="center" vertical="center"/>
      <protection locked="0"/>
    </xf>
    <xf numFmtId="0" fontId="26" fillId="38" borderId="18" xfId="27488" applyFill="1" applyBorder="1" applyAlignment="1">
      <alignment horizontal="left" vertical="center" wrapText="1"/>
    </xf>
    <xf numFmtId="0" fontId="124" fillId="38" borderId="58" xfId="0" applyFont="1" applyFill="1" applyBorder="1" applyAlignment="1">
      <alignment horizontal="left" vertical="center" wrapText="1"/>
    </xf>
    <xf numFmtId="166" fontId="131" fillId="38" borderId="57" xfId="27489" applyFont="1" applyFill="1" applyBorder="1" applyAlignment="1">
      <alignment horizontal="left" vertical="center" wrapText="1"/>
    </xf>
    <xf numFmtId="0" fontId="129" fillId="38" borderId="9" xfId="0" applyFont="1" applyFill="1" applyBorder="1" applyAlignment="1">
      <alignment horizontal="center" vertical="center"/>
    </xf>
    <xf numFmtId="3" fontId="52" fillId="0" borderId="0" xfId="0" applyNumberFormat="1" applyFont="1" applyProtection="1">
      <protection locked="0"/>
    </xf>
    <xf numFmtId="165" fontId="0" fillId="0" borderId="44" xfId="29301" applyFont="1" applyFill="1" applyBorder="1" applyAlignment="1">
      <alignment horizontal="center" vertical="center"/>
    </xf>
    <xf numFmtId="0" fontId="26" fillId="38" borderId="18" xfId="0" applyFont="1" applyFill="1" applyBorder="1" applyAlignment="1">
      <alignment horizontal="center" vertical="center"/>
    </xf>
    <xf numFmtId="166" fontId="28" fillId="38" borderId="45" xfId="27489" applyFont="1" applyFill="1" applyBorder="1" applyAlignment="1">
      <alignment horizontal="center"/>
    </xf>
    <xf numFmtId="166" fontId="28" fillId="38" borderId="58" xfId="27489" applyFont="1" applyFill="1" applyBorder="1" applyAlignment="1">
      <alignment horizontal="center"/>
    </xf>
    <xf numFmtId="166" fontId="28" fillId="38" borderId="44" xfId="27489" applyFont="1" applyFill="1" applyBorder="1" applyAlignment="1">
      <alignment horizontal="left"/>
    </xf>
    <xf numFmtId="0" fontId="32" fillId="0" borderId="0" xfId="0" applyFont="1" applyAlignment="1">
      <alignment vertical="center" wrapText="1"/>
    </xf>
    <xf numFmtId="0" fontId="32" fillId="45" borderId="0" xfId="0" applyFont="1" applyFill="1" applyAlignment="1">
      <alignment horizontal="left" vertical="center"/>
    </xf>
    <xf numFmtId="166" fontId="28" fillId="38" borderId="44" xfId="27489" applyFont="1" applyFill="1" applyBorder="1" applyAlignment="1">
      <alignment horizontal="center"/>
    </xf>
    <xf numFmtId="176" fontId="0" fillId="0" borderId="30" xfId="29301" applyNumberFormat="1" applyFont="1" applyFill="1" applyBorder="1" applyAlignment="1">
      <alignment horizontal="center" vertical="center"/>
    </xf>
    <xf numFmtId="165" fontId="0" fillId="0" borderId="30" xfId="29301" applyFont="1" applyFill="1" applyBorder="1" applyAlignment="1">
      <alignment horizontal="center" vertical="center"/>
    </xf>
    <xf numFmtId="165" fontId="0" fillId="0" borderId="9" xfId="29301" applyFont="1" applyFill="1" applyBorder="1" applyAlignment="1">
      <alignment horizontal="center" vertical="center"/>
    </xf>
    <xf numFmtId="165" fontId="0" fillId="0" borderId="30" xfId="29301" applyFont="1" applyFill="1" applyBorder="1" applyAlignment="1" applyProtection="1">
      <alignment horizontal="center" vertical="center"/>
      <protection locked="0"/>
    </xf>
    <xf numFmtId="165" fontId="0" fillId="0" borderId="58" xfId="29301" applyFont="1" applyFill="1" applyBorder="1" applyAlignment="1">
      <alignment horizontal="center" vertical="center"/>
    </xf>
    <xf numFmtId="165" fontId="0" fillId="0" borderId="18" xfId="29301" applyFont="1" applyFill="1" applyBorder="1" applyAlignment="1">
      <alignment horizontal="center" vertical="center"/>
    </xf>
    <xf numFmtId="165" fontId="1" fillId="0" borderId="44" xfId="29301" applyFont="1" applyFill="1" applyBorder="1" applyAlignment="1">
      <alignment horizontal="center" vertical="center"/>
    </xf>
    <xf numFmtId="165" fontId="1" fillId="0" borderId="44" xfId="29301" applyFont="1" applyFill="1" applyBorder="1" applyAlignment="1" applyProtection="1">
      <alignment horizontal="center" vertical="center" wrapText="1"/>
      <protection locked="0"/>
    </xf>
    <xf numFmtId="0" fontId="0" fillId="0" borderId="0" xfId="0" quotePrefix="1" applyAlignment="1">
      <alignment horizontal="center" vertical="center"/>
    </xf>
    <xf numFmtId="0" fontId="0" fillId="79" borderId="18" xfId="0" applyFill="1" applyBorder="1" applyAlignment="1">
      <alignment horizontal="center" vertical="center"/>
    </xf>
    <xf numFmtId="0" fontId="123" fillId="0" borderId="18" xfId="0" applyFont="1" applyBorder="1" applyAlignment="1">
      <alignment horizontal="center" vertical="center"/>
    </xf>
    <xf numFmtId="166" fontId="38" fillId="45" borderId="0" xfId="27499" applyFont="1" applyFill="1"/>
    <xf numFmtId="166" fontId="45" fillId="45" borderId="0" xfId="27499" applyFont="1" applyFill="1" applyAlignment="1">
      <alignment horizontal="center"/>
    </xf>
    <xf numFmtId="166" fontId="38" fillId="45" borderId="0" xfId="27489" applyFont="1" applyFill="1" applyAlignment="1">
      <alignment horizontal="left"/>
    </xf>
    <xf numFmtId="166" fontId="42" fillId="45" borderId="0" xfId="27489" applyFont="1" applyFill="1" applyAlignment="1">
      <alignment horizontal="right"/>
    </xf>
    <xf numFmtId="0" fontId="26" fillId="45" borderId="0" xfId="27489" applyNumberFormat="1" applyFont="1" applyFill="1" applyAlignment="1">
      <alignment horizontal="right"/>
    </xf>
    <xf numFmtId="166" fontId="26" fillId="45" borderId="0" xfId="27489" applyFont="1" applyFill="1" applyAlignment="1">
      <alignment horizontal="right"/>
    </xf>
    <xf numFmtId="166" fontId="120" fillId="45" borderId="0" xfId="27489" applyFont="1" applyFill="1" applyAlignment="1">
      <alignment horizontal="left"/>
    </xf>
    <xf numFmtId="166" fontId="38" fillId="45" borderId="0" xfId="27498" applyBorder="1" applyAlignment="1">
      <alignment horizontal="left"/>
    </xf>
    <xf numFmtId="166" fontId="120" fillId="45" borderId="0" xfId="27489" applyFont="1" applyFill="1" applyAlignment="1">
      <alignment horizontal="right"/>
    </xf>
    <xf numFmtId="166" fontId="126" fillId="0" borderId="0" xfId="27489" applyFont="1"/>
    <xf numFmtId="0" fontId="140" fillId="0" borderId="0" xfId="0" applyFont="1" applyAlignment="1">
      <alignment horizontal="center" vertical="center" wrapText="1"/>
    </xf>
    <xf numFmtId="0" fontId="26" fillId="0" borderId="44" xfId="27494" applyFill="1" applyBorder="1">
      <alignment horizontal="center" vertical="center"/>
    </xf>
    <xf numFmtId="0" fontId="26" fillId="39" borderId="44" xfId="27494" applyFill="1" applyBorder="1">
      <alignment horizontal="center" vertical="center"/>
    </xf>
    <xf numFmtId="3" fontId="123" fillId="37" borderId="18" xfId="0" applyNumberFormat="1" applyFont="1" applyFill="1" applyBorder="1" applyAlignment="1" applyProtection="1">
      <alignment horizontal="center" vertical="center"/>
      <protection locked="0"/>
    </xf>
    <xf numFmtId="3" fontId="123" fillId="0" borderId="18" xfId="0" applyNumberFormat="1" applyFont="1" applyBorder="1" applyAlignment="1" applyProtection="1">
      <alignment horizontal="center" vertical="center"/>
      <protection locked="0"/>
    </xf>
    <xf numFmtId="0" fontId="0" fillId="38" borderId="50" xfId="0" applyFill="1" applyBorder="1" applyAlignment="1">
      <alignment vertical="center" wrapText="1"/>
    </xf>
    <xf numFmtId="4" fontId="0" fillId="37" borderId="16" xfId="0" applyNumberFormat="1" applyFill="1" applyBorder="1" applyAlignment="1" applyProtection="1">
      <alignment horizontal="right"/>
      <protection locked="0"/>
    </xf>
    <xf numFmtId="4" fontId="0" fillId="78" borderId="16" xfId="0" applyNumberFormat="1" applyFill="1" applyBorder="1" applyAlignment="1" applyProtection="1">
      <alignment horizontal="right"/>
      <protection locked="0"/>
    </xf>
    <xf numFmtId="0" fontId="32" fillId="46" borderId="18" xfId="0" applyFont="1" applyFill="1" applyBorder="1" applyAlignment="1" applyProtection="1">
      <alignment horizontal="center" vertical="center"/>
      <protection locked="0"/>
    </xf>
    <xf numFmtId="0" fontId="26" fillId="0" borderId="18" xfId="2" applyFont="1" applyFill="1" applyBorder="1" applyAlignment="1" applyProtection="1">
      <alignment horizontal="center" vertical="center" wrapText="1"/>
      <protection locked="0"/>
    </xf>
    <xf numFmtId="0" fontId="26" fillId="0" borderId="18" xfId="2" applyFont="1" applyFill="1" applyBorder="1" applyAlignment="1" applyProtection="1">
      <alignment horizontal="center" vertical="center"/>
      <protection locked="0"/>
    </xf>
    <xf numFmtId="0" fontId="32" fillId="0" borderId="18" xfId="2" applyFont="1" applyFill="1" applyBorder="1" applyAlignment="1" applyProtection="1">
      <alignment vertical="center"/>
      <protection locked="0"/>
    </xf>
    <xf numFmtId="3" fontId="26" fillId="0" borderId="18" xfId="2" applyNumberFormat="1" applyFont="1" applyFill="1" applyBorder="1" applyAlignment="1" applyProtection="1">
      <alignment horizontal="center" vertical="center" wrapText="1"/>
      <protection locked="0"/>
    </xf>
    <xf numFmtId="0" fontId="26" fillId="0" borderId="18" xfId="2" quotePrefix="1" applyFont="1" applyFill="1" applyBorder="1" applyAlignment="1" applyProtection="1">
      <alignment horizontal="center" vertical="center" wrapText="1"/>
      <protection locked="0"/>
    </xf>
    <xf numFmtId="0" fontId="32" fillId="0" borderId="0" xfId="0" applyFont="1" applyAlignment="1" applyProtection="1">
      <alignment vertical="center"/>
      <protection locked="0"/>
    </xf>
    <xf numFmtId="0" fontId="29" fillId="0" borderId="16" xfId="2" applyFont="1" applyFill="1" applyBorder="1" applyAlignment="1" applyProtection="1">
      <alignment horizontal="center" vertical="center" wrapText="1"/>
      <protection locked="0"/>
    </xf>
    <xf numFmtId="1" fontId="29" fillId="0" borderId="18" xfId="2" applyNumberFormat="1" applyFont="1" applyFill="1" applyBorder="1" applyAlignment="1" applyProtection="1">
      <alignment horizontal="center" vertical="center" wrapText="1"/>
      <protection locked="0"/>
    </xf>
    <xf numFmtId="0" fontId="29" fillId="0" borderId="18" xfId="2" applyFont="1" applyFill="1" applyBorder="1" applyAlignment="1" applyProtection="1">
      <alignment horizontal="center" vertical="center" wrapText="1"/>
      <protection locked="0"/>
    </xf>
    <xf numFmtId="0" fontId="29" fillId="0" borderId="18" xfId="2" applyFont="1" applyFill="1" applyBorder="1" applyAlignment="1" applyProtection="1">
      <alignment horizontal="center" vertical="center"/>
      <protection locked="0"/>
    </xf>
    <xf numFmtId="0" fontId="29" fillId="0" borderId="15" xfId="2" applyFont="1" applyFill="1" applyBorder="1" applyAlignment="1" applyProtection="1">
      <alignment horizontal="center" vertical="center"/>
      <protection locked="0"/>
    </xf>
    <xf numFmtId="4" fontId="0" fillId="37" borderId="16" xfId="0" applyNumberFormat="1" applyFill="1" applyBorder="1" applyAlignment="1" applyProtection="1">
      <alignment horizontal="right" indent="1"/>
      <protection locked="0"/>
    </xf>
    <xf numFmtId="4" fontId="0" fillId="78" borderId="16" xfId="0" applyNumberFormat="1" applyFill="1" applyBorder="1" applyAlignment="1" applyProtection="1">
      <alignment horizontal="right" indent="1"/>
      <protection locked="0"/>
    </xf>
    <xf numFmtId="0" fontId="32" fillId="0" borderId="16" xfId="2" applyFont="1" applyFill="1" applyBorder="1" applyProtection="1">
      <protection locked="0"/>
    </xf>
    <xf numFmtId="0" fontId="32" fillId="0" borderId="16" xfId="2" applyFont="1" applyFill="1" applyBorder="1" applyAlignment="1" applyProtection="1">
      <alignment horizontal="center" vertical="center"/>
      <protection locked="0"/>
    </xf>
    <xf numFmtId="0" fontId="26" fillId="0" borderId="15" xfId="2" applyFont="1" applyFill="1" applyBorder="1" applyAlignment="1" applyProtection="1">
      <alignment horizontal="center" vertical="top" wrapText="1"/>
      <protection locked="0"/>
    </xf>
    <xf numFmtId="0" fontId="26" fillId="0" borderId="15" xfId="2" applyFont="1" applyFill="1" applyBorder="1" applyAlignment="1" applyProtection="1">
      <alignment horizontal="center"/>
      <protection locked="0"/>
    </xf>
    <xf numFmtId="4" fontId="0" fillId="37" borderId="44" xfId="0" applyNumberFormat="1" applyFill="1" applyBorder="1" applyAlignment="1" applyProtection="1">
      <alignment horizontal="right"/>
      <protection locked="0"/>
    </xf>
    <xf numFmtId="0" fontId="55" fillId="0" borderId="18" xfId="2" applyFont="1" applyFill="1" applyBorder="1" applyAlignment="1" applyProtection="1">
      <alignment horizontal="center" vertical="center" wrapText="1"/>
      <protection locked="0"/>
    </xf>
    <xf numFmtId="1" fontId="29" fillId="0" borderId="16" xfId="2" applyNumberFormat="1" applyFont="1" applyFill="1" applyBorder="1" applyAlignment="1" applyProtection="1">
      <alignment horizontal="center" vertical="center" wrapText="1"/>
      <protection locked="0"/>
    </xf>
    <xf numFmtId="1" fontId="26" fillId="0" borderId="15" xfId="2" applyNumberFormat="1" applyFont="1" applyFill="1" applyBorder="1" applyAlignment="1" applyProtection="1">
      <alignment horizontal="center" vertical="top" wrapText="1"/>
      <protection locked="0"/>
    </xf>
    <xf numFmtId="1" fontId="26" fillId="0" borderId="16" xfId="2" applyNumberFormat="1" applyFont="1" applyFill="1" applyBorder="1" applyAlignment="1" applyProtection="1">
      <alignment horizontal="center" vertical="top" wrapText="1"/>
      <protection locked="0"/>
    </xf>
    <xf numFmtId="166" fontId="1" fillId="0" borderId="0" xfId="27489" applyProtection="1">
      <protection locked="0"/>
    </xf>
    <xf numFmtId="0" fontId="142" fillId="0" borderId="44" xfId="27494" applyFont="1" applyFill="1" applyBorder="1">
      <alignment horizontal="center" vertical="center"/>
    </xf>
    <xf numFmtId="0" fontId="0" fillId="0" borderId="55"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0" xfId="0" applyAlignment="1" applyProtection="1">
      <alignment horizontal="center" vertical="center"/>
      <protection locked="0"/>
    </xf>
    <xf numFmtId="0" fontId="32" fillId="0" borderId="0" xfId="0" applyFont="1" applyAlignment="1">
      <alignment horizontal="left" vertical="top" wrapText="1"/>
    </xf>
    <xf numFmtId="166" fontId="32" fillId="0" borderId="0" xfId="27489" applyFont="1" applyAlignment="1">
      <alignment horizontal="left" wrapText="1"/>
    </xf>
    <xf numFmtId="0" fontId="141" fillId="0" borderId="60" xfId="27502" applyFont="1" applyFill="1" applyBorder="1" applyAlignment="1" applyProtection="1">
      <alignment horizontal="center" vertical="center"/>
    </xf>
    <xf numFmtId="0" fontId="141" fillId="0" borderId="59" xfId="27502" applyFont="1" applyFill="1" applyBorder="1" applyAlignment="1" applyProtection="1">
      <alignment horizontal="center" vertical="center"/>
    </xf>
    <xf numFmtId="0" fontId="141" fillId="0" borderId="57" xfId="27502" applyFont="1" applyFill="1" applyBorder="1" applyAlignment="1" applyProtection="1">
      <alignment horizontal="center" vertical="center"/>
    </xf>
    <xf numFmtId="0" fontId="142" fillId="0" borderId="60" xfId="27494" applyFont="1" applyFill="1" applyBorder="1">
      <alignment horizontal="center" vertical="center"/>
    </xf>
    <xf numFmtId="0" fontId="142" fillId="0" borderId="59" xfId="27494" applyFont="1" applyFill="1" applyBorder="1">
      <alignment horizontal="center" vertical="center"/>
    </xf>
    <xf numFmtId="0" fontId="142" fillId="0" borderId="57" xfId="27494" applyFont="1" applyFill="1" applyBorder="1">
      <alignment horizontal="center" vertical="center"/>
    </xf>
    <xf numFmtId="166" fontId="137" fillId="77" borderId="44" xfId="27488" applyNumberFormat="1" applyFont="1" applyFill="1" applyBorder="1" applyAlignment="1">
      <alignment horizontal="center" vertical="center"/>
    </xf>
    <xf numFmtId="0" fontId="36" fillId="38" borderId="18" xfId="0" applyFont="1" applyFill="1" applyBorder="1" applyAlignment="1">
      <alignment horizontal="center" vertical="center" wrapText="1"/>
    </xf>
    <xf numFmtId="0" fontId="36" fillId="38" borderId="48" xfId="0" applyFont="1" applyFill="1" applyBorder="1" applyAlignment="1">
      <alignment horizontal="center" vertical="center" wrapText="1"/>
    </xf>
    <xf numFmtId="0" fontId="36" fillId="38" borderId="28" xfId="0" applyFont="1" applyFill="1" applyBorder="1" applyAlignment="1">
      <alignment horizontal="center" vertical="center" wrapText="1"/>
    </xf>
    <xf numFmtId="0" fontId="36" fillId="38" borderId="7" xfId="0" applyFont="1" applyFill="1" applyBorder="1" applyAlignment="1">
      <alignment horizontal="center" vertical="center" wrapText="1"/>
    </xf>
    <xf numFmtId="0" fontId="36" fillId="38" borderId="8" xfId="0" applyFont="1" applyFill="1" applyBorder="1" applyAlignment="1">
      <alignment horizontal="center" vertical="center" wrapText="1"/>
    </xf>
    <xf numFmtId="0" fontId="28" fillId="38" borderId="48" xfId="0" applyFont="1" applyFill="1" applyBorder="1" applyAlignment="1">
      <alignment horizontal="center" vertical="center" wrapText="1"/>
    </xf>
    <xf numFmtId="0" fontId="28" fillId="38" borderId="28" xfId="0" applyFont="1" applyFill="1" applyBorder="1" applyAlignment="1">
      <alignment horizontal="center" vertical="center" wrapText="1"/>
    </xf>
    <xf numFmtId="0" fontId="26" fillId="38" borderId="8" xfId="0" applyFont="1" applyFill="1" applyBorder="1" applyAlignment="1">
      <alignment horizontal="center" vertical="center" wrapText="1"/>
    </xf>
    <xf numFmtId="0" fontId="26" fillId="38" borderId="7" xfId="0" applyFont="1" applyFill="1" applyBorder="1" applyAlignment="1">
      <alignment horizontal="center" vertical="center" wrapText="1"/>
    </xf>
    <xf numFmtId="0" fontId="26" fillId="38" borderId="9" xfId="0" quotePrefix="1" applyFont="1" applyFill="1" applyBorder="1" applyAlignment="1">
      <alignment horizontal="center" vertical="center"/>
    </xf>
    <xf numFmtId="0" fontId="26" fillId="38" borderId="10" xfId="0" quotePrefix="1" applyFont="1" applyFill="1" applyBorder="1" applyAlignment="1">
      <alignment horizontal="center" vertical="center"/>
    </xf>
    <xf numFmtId="0" fontId="26" fillId="38" borderId="15" xfId="0" quotePrefix="1" applyFont="1" applyFill="1" applyBorder="1" applyAlignment="1">
      <alignment horizontal="center" vertical="center"/>
    </xf>
    <xf numFmtId="166" fontId="28" fillId="38" borderId="18" xfId="27489" applyFont="1" applyFill="1" applyBorder="1" applyAlignment="1">
      <alignment horizontal="center" vertical="center"/>
    </xf>
    <xf numFmtId="166" fontId="36" fillId="38" borderId="8" xfId="27489" applyFont="1" applyFill="1" applyBorder="1" applyAlignment="1">
      <alignment horizontal="center" vertical="center" wrapText="1"/>
    </xf>
    <xf numFmtId="166" fontId="36" fillId="38" borderId="7" xfId="27489" applyFont="1" applyFill="1" applyBorder="1" applyAlignment="1">
      <alignment horizontal="center" vertical="center" wrapText="1"/>
    </xf>
    <xf numFmtId="166" fontId="36" fillId="38" borderId="18" xfId="27489" applyFont="1" applyFill="1" applyBorder="1" applyAlignment="1">
      <alignment horizontal="center" vertical="center" wrapText="1"/>
    </xf>
    <xf numFmtId="166" fontId="28" fillId="38" borderId="18" xfId="27489" applyFont="1" applyFill="1" applyBorder="1" applyAlignment="1">
      <alignment horizontal="center" vertical="center" wrapText="1"/>
    </xf>
    <xf numFmtId="166" fontId="28" fillId="38" borderId="9" xfId="27489" applyFont="1" applyFill="1" applyBorder="1" applyAlignment="1">
      <alignment horizontal="center" vertical="center" wrapText="1"/>
    </xf>
    <xf numFmtId="166" fontId="28" fillId="38" borderId="10" xfId="27489" applyFont="1" applyFill="1" applyBorder="1" applyAlignment="1">
      <alignment horizontal="center" vertical="center" wrapText="1"/>
    </xf>
    <xf numFmtId="166" fontId="28" fillId="38" borderId="15" xfId="27489" applyFont="1" applyFill="1" applyBorder="1" applyAlignment="1">
      <alignment horizontal="center" vertical="center" wrapText="1"/>
    </xf>
    <xf numFmtId="166" fontId="28" fillId="38" borderId="8" xfId="27489" applyFont="1" applyFill="1" applyBorder="1" applyAlignment="1">
      <alignment horizontal="center" vertical="center" wrapText="1"/>
    </xf>
    <xf numFmtId="166" fontId="28" fillId="38" borderId="7" xfId="27489" applyFont="1" applyFill="1" applyBorder="1" applyAlignment="1">
      <alignment horizontal="center" vertical="center" wrapText="1"/>
    </xf>
    <xf numFmtId="166" fontId="28" fillId="38" borderId="28" xfId="27489" applyFont="1" applyFill="1" applyBorder="1" applyAlignment="1">
      <alignment horizontal="center" vertical="center" wrapText="1"/>
    </xf>
    <xf numFmtId="166" fontId="36" fillId="38" borderId="58" xfId="27489" applyFont="1" applyFill="1" applyBorder="1" applyAlignment="1">
      <alignment horizontal="center" vertical="center"/>
    </xf>
    <xf numFmtId="166" fontId="36" fillId="38" borderId="57" xfId="27489" applyFont="1" applyFill="1" applyBorder="1" applyAlignment="1">
      <alignment horizontal="center" vertical="center"/>
    </xf>
    <xf numFmtId="166" fontId="36" fillId="38" borderId="9" xfId="27489" applyFont="1" applyFill="1" applyBorder="1" applyAlignment="1">
      <alignment horizontal="center" vertical="center" wrapText="1"/>
    </xf>
    <xf numFmtId="166" fontId="36" fillId="38" borderId="10" xfId="27489" applyFont="1" applyFill="1" applyBorder="1" applyAlignment="1">
      <alignment horizontal="center" vertical="center" wrapText="1"/>
    </xf>
    <xf numFmtId="166" fontId="36" fillId="38" borderId="15" xfId="27489" applyFont="1" applyFill="1" applyBorder="1" applyAlignment="1">
      <alignment horizontal="center" vertical="center" wrapText="1"/>
    </xf>
    <xf numFmtId="166" fontId="28" fillId="38" borderId="48" xfId="27489" applyFont="1" applyFill="1" applyBorder="1" applyAlignment="1">
      <alignment horizontal="center" vertical="center" wrapText="1"/>
    </xf>
    <xf numFmtId="166" fontId="28" fillId="38" borderId="22" xfId="27489" applyFont="1" applyFill="1" applyBorder="1" applyAlignment="1">
      <alignment horizontal="center" vertical="center" wrapText="1"/>
    </xf>
    <xf numFmtId="166" fontId="28" fillId="38" borderId="21" xfId="27489" applyFont="1" applyFill="1" applyBorder="1" applyAlignment="1">
      <alignment horizontal="center" vertical="center" wrapText="1"/>
    </xf>
    <xf numFmtId="166" fontId="28" fillId="38" borderId="20" xfId="27489" applyFont="1" applyFill="1" applyBorder="1" applyAlignment="1">
      <alignment horizontal="center" vertical="center" wrapText="1"/>
    </xf>
    <xf numFmtId="166" fontId="36" fillId="38" borderId="48" xfId="27489" applyFont="1" applyFill="1" applyBorder="1" applyAlignment="1">
      <alignment horizontal="center" vertical="center"/>
    </xf>
    <xf numFmtId="166" fontId="36" fillId="38" borderId="7" xfId="27489" applyFont="1" applyFill="1" applyBorder="1" applyAlignment="1">
      <alignment horizontal="center" vertical="center"/>
    </xf>
    <xf numFmtId="166" fontId="36" fillId="38" borderId="59" xfId="27489" applyFont="1" applyFill="1" applyBorder="1" applyAlignment="1">
      <alignment horizontal="center" vertical="center"/>
    </xf>
    <xf numFmtId="166" fontId="36" fillId="38" borderId="18" xfId="27489" applyFont="1" applyFill="1" applyBorder="1" applyAlignment="1">
      <alignment horizontal="center" vertical="center"/>
    </xf>
    <xf numFmtId="166" fontId="36" fillId="38" borderId="9" xfId="27489" applyFont="1" applyFill="1" applyBorder="1" applyAlignment="1">
      <alignment horizontal="center" vertical="center"/>
    </xf>
    <xf numFmtId="166" fontId="28" fillId="38" borderId="44" xfId="27489" applyFont="1" applyFill="1" applyBorder="1" applyAlignment="1">
      <alignment horizontal="center" vertical="center"/>
    </xf>
    <xf numFmtId="166" fontId="28" fillId="38" borderId="47" xfId="27489" applyFont="1" applyFill="1" applyBorder="1" applyAlignment="1">
      <alignment horizontal="center" vertical="center" wrapText="1"/>
    </xf>
    <xf numFmtId="166" fontId="32" fillId="38" borderId="18" xfId="27489" applyFont="1" applyFill="1" applyBorder="1" applyAlignment="1">
      <alignment horizontal="center" vertical="center" wrapText="1"/>
    </xf>
    <xf numFmtId="166" fontId="36" fillId="38" borderId="58" xfId="27489" applyFont="1" applyFill="1" applyBorder="1" applyAlignment="1">
      <alignment horizontal="center" vertical="center" wrapText="1"/>
    </xf>
    <xf numFmtId="166" fontId="36" fillId="38" borderId="59" xfId="27489" applyFont="1" applyFill="1" applyBorder="1" applyAlignment="1">
      <alignment horizontal="center" vertical="center" wrapText="1"/>
    </xf>
    <xf numFmtId="166" fontId="36" fillId="38" borderId="57" xfId="27489" applyFont="1" applyFill="1" applyBorder="1" applyAlignment="1">
      <alignment horizontal="center" vertical="center" wrapText="1"/>
    </xf>
    <xf numFmtId="166" fontId="28" fillId="38" borderId="58" xfId="27489" applyFont="1" applyFill="1" applyBorder="1" applyAlignment="1">
      <alignment horizontal="center" vertical="center" wrapText="1"/>
    </xf>
    <xf numFmtId="166" fontId="28" fillId="38" borderId="59" xfId="27489" applyFont="1" applyFill="1" applyBorder="1" applyAlignment="1">
      <alignment horizontal="center" vertical="center" wrapText="1"/>
    </xf>
    <xf numFmtId="166" fontId="28" fillId="38" borderId="57" xfId="27489" applyFont="1" applyFill="1" applyBorder="1" applyAlignment="1">
      <alignment horizontal="center" vertical="center" wrapText="1"/>
    </xf>
    <xf numFmtId="166" fontId="28" fillId="38" borderId="44" xfId="27489" applyFont="1" applyFill="1" applyBorder="1" applyAlignment="1">
      <alignment horizontal="center" vertical="center" wrapText="1"/>
    </xf>
    <xf numFmtId="166" fontId="36" fillId="38" borderId="48" xfId="27489" applyFont="1" applyFill="1" applyBorder="1" applyAlignment="1">
      <alignment horizontal="center" vertical="center" wrapText="1"/>
    </xf>
    <xf numFmtId="166" fontId="28" fillId="38" borderId="58" xfId="27489" applyFont="1" applyFill="1" applyBorder="1" applyAlignment="1">
      <alignment horizontal="center"/>
    </xf>
    <xf numFmtId="166" fontId="28" fillId="38" borderId="59" xfId="27489" applyFont="1" applyFill="1" applyBorder="1" applyAlignment="1">
      <alignment horizontal="center"/>
    </xf>
    <xf numFmtId="166" fontId="113" fillId="38" borderId="8" xfId="27489" applyFont="1" applyFill="1" applyBorder="1" applyAlignment="1">
      <alignment horizontal="center" vertical="center" wrapText="1"/>
    </xf>
    <xf numFmtId="166" fontId="113" fillId="38" borderId="7" xfId="27489" applyFont="1" applyFill="1" applyBorder="1" applyAlignment="1">
      <alignment horizontal="center" vertical="center" wrapText="1"/>
    </xf>
    <xf numFmtId="166" fontId="29" fillId="38" borderId="27" xfId="27489" applyFont="1" applyFill="1" applyBorder="1" applyAlignment="1">
      <alignment horizontal="center" vertical="top" wrapText="1"/>
    </xf>
    <xf numFmtId="166" fontId="29" fillId="38" borderId="26" xfId="27489" applyFont="1" applyFill="1" applyBorder="1" applyAlignment="1">
      <alignment horizontal="center" vertical="top" wrapText="1"/>
    </xf>
    <xf numFmtId="166" fontId="29" fillId="38" borderId="25" xfId="27489" applyFont="1" applyFill="1" applyBorder="1" applyAlignment="1">
      <alignment horizontal="center" vertical="top" wrapText="1"/>
    </xf>
    <xf numFmtId="166" fontId="29" fillId="38" borderId="8" xfId="27489" applyFont="1" applyFill="1" applyBorder="1" applyAlignment="1">
      <alignment horizontal="center" vertical="center" wrapText="1"/>
    </xf>
    <xf numFmtId="166" fontId="29" fillId="38" borderId="7" xfId="27489" applyFont="1" applyFill="1" applyBorder="1" applyAlignment="1">
      <alignment horizontal="center" vertical="center" wrapText="1"/>
    </xf>
    <xf numFmtId="166" fontId="29" fillId="38" borderId="27" xfId="27489" applyFont="1" applyFill="1" applyBorder="1" applyAlignment="1">
      <alignment horizontal="center" vertical="center" wrapText="1"/>
    </xf>
    <xf numFmtId="166" fontId="29" fillId="38" borderId="26" xfId="27489" applyFont="1" applyFill="1" applyBorder="1" applyAlignment="1">
      <alignment horizontal="center" vertical="center" wrapText="1"/>
    </xf>
    <xf numFmtId="166" fontId="29" fillId="38" borderId="25" xfId="27489" applyFont="1" applyFill="1" applyBorder="1" applyAlignment="1">
      <alignment horizontal="center" vertical="center" wrapText="1"/>
    </xf>
    <xf numFmtId="166" fontId="112" fillId="38" borderId="8" xfId="27489" applyFont="1" applyFill="1" applyBorder="1" applyAlignment="1">
      <alignment horizontal="center" vertical="center" wrapText="1"/>
    </xf>
    <xf numFmtId="166" fontId="112" fillId="38" borderId="7" xfId="27489" applyFont="1" applyFill="1" applyBorder="1" applyAlignment="1">
      <alignment horizontal="center" vertical="center" wrapText="1"/>
    </xf>
    <xf numFmtId="166" fontId="29" fillId="38" borderId="8" xfId="27489" applyFont="1" applyFill="1" applyBorder="1" applyAlignment="1">
      <alignment horizontal="center" vertical="top" wrapText="1"/>
    </xf>
    <xf numFmtId="166" fontId="115" fillId="38" borderId="7" xfId="27489" applyFont="1" applyFill="1" applyBorder="1" applyAlignment="1">
      <alignment horizontal="center" wrapText="1"/>
    </xf>
    <xf numFmtId="0" fontId="29" fillId="38" borderId="9" xfId="0" applyFont="1" applyFill="1" applyBorder="1" applyAlignment="1">
      <alignment horizontal="center" vertical="center"/>
    </xf>
    <xf numFmtId="0" fontId="29" fillId="38" borderId="10" xfId="0" applyFont="1" applyFill="1" applyBorder="1" applyAlignment="1">
      <alignment horizontal="center" vertical="center"/>
    </xf>
    <xf numFmtId="0" fontId="29" fillId="38" borderId="15" xfId="0" applyFont="1" applyFill="1" applyBorder="1" applyAlignment="1">
      <alignment horizontal="center" vertical="center"/>
    </xf>
    <xf numFmtId="0" fontId="29" fillId="38" borderId="11" xfId="0" applyFont="1" applyFill="1" applyBorder="1" applyAlignment="1">
      <alignment horizontal="center" vertical="center" wrapText="1"/>
    </xf>
    <xf numFmtId="0" fontId="112" fillId="38" borderId="11" xfId="0" applyFont="1" applyFill="1" applyBorder="1" applyAlignment="1">
      <alignment horizontal="center" vertical="center" wrapText="1"/>
    </xf>
    <xf numFmtId="0" fontId="26" fillId="38" borderId="9" xfId="0" applyFont="1" applyFill="1" applyBorder="1" applyAlignment="1">
      <alignment horizontal="center" vertical="center"/>
    </xf>
    <xf numFmtId="0" fontId="26" fillId="38" borderId="10" xfId="0" applyFont="1" applyFill="1" applyBorder="1" applyAlignment="1">
      <alignment horizontal="center" vertical="center"/>
    </xf>
    <xf numFmtId="0" fontId="26" fillId="38" borderId="15" xfId="0" applyFont="1" applyFill="1" applyBorder="1" applyAlignment="1">
      <alignment horizontal="center" vertical="center"/>
    </xf>
    <xf numFmtId="0" fontId="26" fillId="38" borderId="11" xfId="0" applyFont="1" applyFill="1" applyBorder="1" applyAlignment="1">
      <alignment horizontal="center" vertical="center" wrapText="1"/>
    </xf>
    <xf numFmtId="0" fontId="129" fillId="38" borderId="11" xfId="0" applyFont="1" applyFill="1" applyBorder="1" applyAlignment="1">
      <alignment horizontal="center" vertical="center" wrapText="1"/>
    </xf>
    <xf numFmtId="0" fontId="26" fillId="38" borderId="18" xfId="0" applyFont="1" applyFill="1" applyBorder="1" applyAlignment="1">
      <alignment horizontal="center" vertical="center" wrapText="1" readingOrder="1"/>
    </xf>
    <xf numFmtId="166" fontId="28" fillId="38" borderId="57" xfId="27489" applyFont="1" applyFill="1" applyBorder="1" applyAlignment="1">
      <alignment horizontal="center"/>
    </xf>
    <xf numFmtId="166" fontId="36" fillId="38" borderId="44" xfId="27489" applyFont="1" applyFill="1" applyBorder="1" applyAlignment="1">
      <alignment horizontal="center" vertical="center"/>
    </xf>
  </cellXfs>
  <cellStyles count="29304">
    <cellStyle name=" 1" xfId="27503" xr:uid="{00000000-0005-0000-0000-000000000000}"/>
    <cellStyle name=" 1 2" xfId="27504" xr:uid="{00000000-0005-0000-0000-000001000000}"/>
    <cellStyle name=" 1 2 2" xfId="27505" xr:uid="{00000000-0005-0000-0000-000002000000}"/>
    <cellStyle name=" 1 3" xfId="27506" xr:uid="{00000000-0005-0000-0000-000003000000}"/>
    <cellStyle name=" 1 4" xfId="27507" xr:uid="{00000000-0005-0000-0000-000004000000}"/>
    <cellStyle name=" 1 5" xfId="27508" xr:uid="{00000000-0005-0000-0000-000005000000}"/>
    <cellStyle name=" 1 6" xfId="27509" xr:uid="{00000000-0005-0000-0000-000006000000}"/>
    <cellStyle name=" 1 7" xfId="27510" xr:uid="{00000000-0005-0000-0000-000007000000}"/>
    <cellStyle name=" 1 8" xfId="27511" xr:uid="{00000000-0005-0000-0000-000008000000}"/>
    <cellStyle name=" 1 9" xfId="27512" xr:uid="{00000000-0005-0000-0000-000009000000}"/>
    <cellStyle name="%" xfId="27513" xr:uid="{00000000-0005-0000-0000-00000A000000}"/>
    <cellStyle name="% 2" xfId="27514" xr:uid="{00000000-0005-0000-0000-00000B000000}"/>
    <cellStyle name="% 3" xfId="27515" xr:uid="{00000000-0005-0000-0000-00000C000000}"/>
    <cellStyle name="_UKNC2008Q3" xfId="27516" xr:uid="{00000000-0005-0000-0000-00000D000000}"/>
    <cellStyle name="_UKNC2008Q3 2" xfId="27517" xr:uid="{00000000-0005-0000-0000-00000E000000}"/>
    <cellStyle name="W_v\è`" xfId="27518" xr:uid="{00000000-0005-0000-0000-00000F000000}"/>
    <cellStyle name="20% - Accent1 10" xfId="27519" xr:uid="{00000000-0005-0000-0000-000010000000}"/>
    <cellStyle name="20% - Accent1 11" xfId="27520" xr:uid="{00000000-0005-0000-0000-000011000000}"/>
    <cellStyle name="20% - Accent1 12" xfId="27521" xr:uid="{00000000-0005-0000-0000-000012000000}"/>
    <cellStyle name="20% - Accent1 13" xfId="27522" xr:uid="{00000000-0005-0000-0000-000013000000}"/>
    <cellStyle name="20% - Accent1 14" xfId="27523" xr:uid="{00000000-0005-0000-0000-000014000000}"/>
    <cellStyle name="20% - Accent1 15" xfId="27524" xr:uid="{00000000-0005-0000-0000-000015000000}"/>
    <cellStyle name="20% - Accent1 16" xfId="27525" xr:uid="{00000000-0005-0000-0000-000016000000}"/>
    <cellStyle name="20% - Accent1 17" xfId="27526" xr:uid="{00000000-0005-0000-0000-000017000000}"/>
    <cellStyle name="20% - Accent1 18" xfId="27527" xr:uid="{00000000-0005-0000-0000-000018000000}"/>
    <cellStyle name="20% - Accent1 19" xfId="27528" xr:uid="{00000000-0005-0000-0000-000019000000}"/>
    <cellStyle name="20% - Accent1 2" xfId="618" hidden="1" xr:uid="{00000000-0005-0000-0000-00001A000000}"/>
    <cellStyle name="20% - Accent1 2" xfId="1536" hidden="1" xr:uid="{00000000-0005-0000-0000-00001B000000}"/>
    <cellStyle name="20% - Accent1 2" xfId="1573" hidden="1" xr:uid="{00000000-0005-0000-0000-00001C000000}"/>
    <cellStyle name="20% - Accent1 2" xfId="2517" hidden="1" xr:uid="{00000000-0005-0000-0000-00001D000000}"/>
    <cellStyle name="20% - Accent1 2" xfId="2554" hidden="1" xr:uid="{00000000-0005-0000-0000-00001E000000}"/>
    <cellStyle name="20% - Accent1 2" xfId="3462" hidden="1" xr:uid="{00000000-0005-0000-0000-00001F000000}"/>
    <cellStyle name="20% - Accent1 2" xfId="3499" hidden="1" xr:uid="{00000000-0005-0000-0000-000020000000}"/>
    <cellStyle name="20% - Accent1 2" xfId="4062" hidden="1" xr:uid="{00000000-0005-0000-0000-000021000000}"/>
    <cellStyle name="20% - Accent1 2" xfId="4980" hidden="1" xr:uid="{00000000-0005-0000-0000-000022000000}"/>
    <cellStyle name="20% - Accent1 2" xfId="5017" hidden="1" xr:uid="{00000000-0005-0000-0000-000023000000}"/>
    <cellStyle name="20% - Accent1 2" xfId="5932" hidden="1" xr:uid="{00000000-0005-0000-0000-000024000000}"/>
    <cellStyle name="20% - Accent1 2" xfId="5969" hidden="1" xr:uid="{00000000-0005-0000-0000-000025000000}"/>
    <cellStyle name="20% - Accent1 2" xfId="6877" hidden="1" xr:uid="{00000000-0005-0000-0000-000026000000}"/>
    <cellStyle name="20% - Accent1 2" xfId="6914" hidden="1" xr:uid="{00000000-0005-0000-0000-000027000000}"/>
    <cellStyle name="20% - Accent1 2" xfId="7443" hidden="1" xr:uid="{00000000-0005-0000-0000-000028000000}"/>
    <cellStyle name="20% - Accent1 2" xfId="8361" hidden="1" xr:uid="{00000000-0005-0000-0000-000029000000}"/>
    <cellStyle name="20% - Accent1 2" xfId="8398" hidden="1" xr:uid="{00000000-0005-0000-0000-00002A000000}"/>
    <cellStyle name="20% - Accent1 2" xfId="9342" hidden="1" xr:uid="{00000000-0005-0000-0000-00002B000000}"/>
    <cellStyle name="20% - Accent1 2" xfId="9379" hidden="1" xr:uid="{00000000-0005-0000-0000-00002C000000}"/>
    <cellStyle name="20% - Accent1 2" xfId="10287" hidden="1" xr:uid="{00000000-0005-0000-0000-00002D000000}"/>
    <cellStyle name="20% - Accent1 2" xfId="10324" hidden="1" xr:uid="{00000000-0005-0000-0000-00002E000000}"/>
    <cellStyle name="20% - Accent1 2" xfId="10873" hidden="1" xr:uid="{00000000-0005-0000-0000-00002F000000}"/>
    <cellStyle name="20% - Accent1 2" xfId="11791" hidden="1" xr:uid="{00000000-0005-0000-0000-000030000000}"/>
    <cellStyle name="20% - Accent1 2" xfId="11828" hidden="1" xr:uid="{00000000-0005-0000-0000-000031000000}"/>
    <cellStyle name="20% - Accent1 2" xfId="12772" hidden="1" xr:uid="{00000000-0005-0000-0000-000032000000}"/>
    <cellStyle name="20% - Accent1 2" xfId="12809" hidden="1" xr:uid="{00000000-0005-0000-0000-000033000000}"/>
    <cellStyle name="20% - Accent1 2" xfId="13717" hidden="1" xr:uid="{00000000-0005-0000-0000-000034000000}"/>
    <cellStyle name="20% - Accent1 2" xfId="13754" hidden="1" xr:uid="{00000000-0005-0000-0000-000035000000}"/>
    <cellStyle name="20% - Accent1 2" xfId="14303" hidden="1" xr:uid="{00000000-0005-0000-0000-000036000000}"/>
    <cellStyle name="20% - Accent1 2" xfId="15221" hidden="1" xr:uid="{00000000-0005-0000-0000-000037000000}"/>
    <cellStyle name="20% - Accent1 2" xfId="15258" hidden="1" xr:uid="{00000000-0005-0000-0000-000038000000}"/>
    <cellStyle name="20% - Accent1 2" xfId="16202" hidden="1" xr:uid="{00000000-0005-0000-0000-000039000000}"/>
    <cellStyle name="20% - Accent1 2" xfId="16239" hidden="1" xr:uid="{00000000-0005-0000-0000-00003A000000}"/>
    <cellStyle name="20% - Accent1 2" xfId="17147" hidden="1" xr:uid="{00000000-0005-0000-0000-00003B000000}"/>
    <cellStyle name="20% - Accent1 2" xfId="17184" hidden="1" xr:uid="{00000000-0005-0000-0000-00003C000000}"/>
    <cellStyle name="20% - Accent1 2" xfId="17733" hidden="1" xr:uid="{00000000-0005-0000-0000-00003D000000}"/>
    <cellStyle name="20% - Accent1 2" xfId="18651" hidden="1" xr:uid="{00000000-0005-0000-0000-00003E000000}"/>
    <cellStyle name="20% - Accent1 2" xfId="18688" hidden="1" xr:uid="{00000000-0005-0000-0000-00003F000000}"/>
    <cellStyle name="20% - Accent1 2" xfId="19632" hidden="1" xr:uid="{00000000-0005-0000-0000-000040000000}"/>
    <cellStyle name="20% - Accent1 2" xfId="19669" hidden="1" xr:uid="{00000000-0005-0000-0000-000041000000}"/>
    <cellStyle name="20% - Accent1 2" xfId="20577" hidden="1" xr:uid="{00000000-0005-0000-0000-000042000000}"/>
    <cellStyle name="20% - Accent1 2" xfId="20614" hidden="1" xr:uid="{00000000-0005-0000-0000-000043000000}"/>
    <cellStyle name="20% - Accent1 2" xfId="21163" hidden="1" xr:uid="{00000000-0005-0000-0000-000044000000}"/>
    <cellStyle name="20% - Accent1 2" xfId="22081" hidden="1" xr:uid="{00000000-0005-0000-0000-000045000000}"/>
    <cellStyle name="20% - Accent1 2" xfId="22118" hidden="1" xr:uid="{00000000-0005-0000-0000-000046000000}"/>
    <cellStyle name="20% - Accent1 2" xfId="23062" hidden="1" xr:uid="{00000000-0005-0000-0000-000047000000}"/>
    <cellStyle name="20% - Accent1 2" xfId="23099" hidden="1" xr:uid="{00000000-0005-0000-0000-000048000000}"/>
    <cellStyle name="20% - Accent1 2" xfId="24007" hidden="1" xr:uid="{00000000-0005-0000-0000-000049000000}"/>
    <cellStyle name="20% - Accent1 2" xfId="24044" hidden="1" xr:uid="{00000000-0005-0000-0000-00004A000000}"/>
    <cellStyle name="20% - Accent1 2" xfId="24593" hidden="1" xr:uid="{00000000-0005-0000-0000-00004B000000}"/>
    <cellStyle name="20% - Accent1 2" xfId="25511" hidden="1" xr:uid="{00000000-0005-0000-0000-00004C000000}"/>
    <cellStyle name="20% - Accent1 2" xfId="25548" hidden="1" xr:uid="{00000000-0005-0000-0000-00004D000000}"/>
    <cellStyle name="20% - Accent1 2" xfId="26492" hidden="1" xr:uid="{00000000-0005-0000-0000-00004E000000}"/>
    <cellStyle name="20% - Accent1 2" xfId="26529" hidden="1" xr:uid="{00000000-0005-0000-0000-00004F000000}"/>
    <cellStyle name="20% - Accent1 2" xfId="27437" hidden="1" xr:uid="{00000000-0005-0000-0000-000050000000}"/>
    <cellStyle name="20% - Accent1 2" xfId="27474" xr:uid="{00000000-0005-0000-0000-000051000000}"/>
    <cellStyle name="20% - Accent1 2 2" xfId="27529" xr:uid="{00000000-0005-0000-0000-000052000000}"/>
    <cellStyle name="20% - Accent1 20" xfId="27530" xr:uid="{00000000-0005-0000-0000-000053000000}"/>
    <cellStyle name="20% - Accent1 21" xfId="27531" xr:uid="{00000000-0005-0000-0000-000054000000}"/>
    <cellStyle name="20% - Accent1 22" xfId="27532" xr:uid="{00000000-0005-0000-0000-000055000000}"/>
    <cellStyle name="20% - Accent1 23" xfId="27533" xr:uid="{00000000-0005-0000-0000-000056000000}"/>
    <cellStyle name="20% - Accent1 24" xfId="27534" xr:uid="{00000000-0005-0000-0000-000057000000}"/>
    <cellStyle name="20% - Accent1 25" xfId="27535" xr:uid="{00000000-0005-0000-0000-000058000000}"/>
    <cellStyle name="20% - Accent1 26" xfId="27536" xr:uid="{00000000-0005-0000-0000-000059000000}"/>
    <cellStyle name="20% - Accent1 27" xfId="27537" xr:uid="{00000000-0005-0000-0000-00005A000000}"/>
    <cellStyle name="20% - Accent1 3" xfId="22" hidden="1" xr:uid="{00000000-0005-0000-0000-00005B000000}"/>
    <cellStyle name="20% - Accent1 3" xfId="8434" hidden="1" xr:uid="{00000000-0005-0000-0000-00005C000000}"/>
    <cellStyle name="20% - Accent1 3" xfId="11864" hidden="1" xr:uid="{00000000-0005-0000-0000-00005D000000}"/>
    <cellStyle name="20% - Accent1 3" xfId="15294" hidden="1" xr:uid="{00000000-0005-0000-0000-00005E000000}"/>
    <cellStyle name="20% - Accent1 3" xfId="18724" hidden="1" xr:uid="{00000000-0005-0000-0000-00005F000000}"/>
    <cellStyle name="20% - Accent1 3" xfId="22154" hidden="1" xr:uid="{00000000-0005-0000-0000-000060000000}"/>
    <cellStyle name="20% - Accent1 3" xfId="25584" xr:uid="{00000000-0005-0000-0000-000061000000}"/>
    <cellStyle name="20% - Accent1 4" xfId="591" hidden="1" xr:uid="{00000000-0005-0000-0000-000062000000}"/>
    <cellStyle name="20% - Accent1 4" xfId="27538" xr:uid="{00000000-0005-0000-0000-000063000000}"/>
    <cellStyle name="20% - Accent1 5" xfId="1609" hidden="1" xr:uid="{00000000-0005-0000-0000-000064000000}"/>
    <cellStyle name="20% - Accent1 5" xfId="27539" xr:uid="{00000000-0005-0000-0000-000065000000}"/>
    <cellStyle name="20% - Accent1 6" xfId="27540" xr:uid="{00000000-0005-0000-0000-000066000000}"/>
    <cellStyle name="20% - Accent1 7" xfId="27541" xr:uid="{00000000-0005-0000-0000-000067000000}"/>
    <cellStyle name="20% - Accent1 8" xfId="27542" xr:uid="{00000000-0005-0000-0000-000068000000}"/>
    <cellStyle name="20% - Accent1 9" xfId="27543" xr:uid="{00000000-0005-0000-0000-000069000000}"/>
    <cellStyle name="20% - Accent2 10" xfId="27544" xr:uid="{00000000-0005-0000-0000-00006A000000}"/>
    <cellStyle name="20% - Accent2 11" xfId="27545" xr:uid="{00000000-0005-0000-0000-00006B000000}"/>
    <cellStyle name="20% - Accent2 12" xfId="27546" xr:uid="{00000000-0005-0000-0000-00006C000000}"/>
    <cellStyle name="20% - Accent2 13" xfId="27547" xr:uid="{00000000-0005-0000-0000-00006D000000}"/>
    <cellStyle name="20% - Accent2 14" xfId="27548" xr:uid="{00000000-0005-0000-0000-00006E000000}"/>
    <cellStyle name="20% - Accent2 15" xfId="27549" xr:uid="{00000000-0005-0000-0000-00006F000000}"/>
    <cellStyle name="20% - Accent2 16" xfId="27550" xr:uid="{00000000-0005-0000-0000-000070000000}"/>
    <cellStyle name="20% - Accent2 17" xfId="27551" xr:uid="{00000000-0005-0000-0000-000071000000}"/>
    <cellStyle name="20% - Accent2 18" xfId="27552" xr:uid="{00000000-0005-0000-0000-000072000000}"/>
    <cellStyle name="20% - Accent2 19" xfId="27553" xr:uid="{00000000-0005-0000-0000-000073000000}"/>
    <cellStyle name="20% - Accent2 2" xfId="622" hidden="1" xr:uid="{00000000-0005-0000-0000-000074000000}"/>
    <cellStyle name="20% - Accent2 2" xfId="1532" hidden="1" xr:uid="{00000000-0005-0000-0000-000075000000}"/>
    <cellStyle name="20% - Accent2 2" xfId="1569" hidden="1" xr:uid="{00000000-0005-0000-0000-000076000000}"/>
    <cellStyle name="20% - Accent2 2" xfId="2513" hidden="1" xr:uid="{00000000-0005-0000-0000-000077000000}"/>
    <cellStyle name="20% - Accent2 2" xfId="2550" hidden="1" xr:uid="{00000000-0005-0000-0000-000078000000}"/>
    <cellStyle name="20% - Accent2 2" xfId="3458" hidden="1" xr:uid="{00000000-0005-0000-0000-000079000000}"/>
    <cellStyle name="20% - Accent2 2" xfId="3495" hidden="1" xr:uid="{00000000-0005-0000-0000-00007A000000}"/>
    <cellStyle name="20% - Accent2 2" xfId="4066" hidden="1" xr:uid="{00000000-0005-0000-0000-00007B000000}"/>
    <cellStyle name="20% - Accent2 2" xfId="4976" hidden="1" xr:uid="{00000000-0005-0000-0000-00007C000000}"/>
    <cellStyle name="20% - Accent2 2" xfId="5013" hidden="1" xr:uid="{00000000-0005-0000-0000-00007D000000}"/>
    <cellStyle name="20% - Accent2 2" xfId="5928" hidden="1" xr:uid="{00000000-0005-0000-0000-00007E000000}"/>
    <cellStyle name="20% - Accent2 2" xfId="5965" hidden="1" xr:uid="{00000000-0005-0000-0000-00007F000000}"/>
    <cellStyle name="20% - Accent2 2" xfId="6873" hidden="1" xr:uid="{00000000-0005-0000-0000-000080000000}"/>
    <cellStyle name="20% - Accent2 2" xfId="6910" hidden="1" xr:uid="{00000000-0005-0000-0000-000081000000}"/>
    <cellStyle name="20% - Accent2 2" xfId="7447" hidden="1" xr:uid="{00000000-0005-0000-0000-000082000000}"/>
    <cellStyle name="20% - Accent2 2" xfId="8357" hidden="1" xr:uid="{00000000-0005-0000-0000-000083000000}"/>
    <cellStyle name="20% - Accent2 2" xfId="8394" hidden="1" xr:uid="{00000000-0005-0000-0000-000084000000}"/>
    <cellStyle name="20% - Accent2 2" xfId="9338" hidden="1" xr:uid="{00000000-0005-0000-0000-000085000000}"/>
    <cellStyle name="20% - Accent2 2" xfId="9375" hidden="1" xr:uid="{00000000-0005-0000-0000-000086000000}"/>
    <cellStyle name="20% - Accent2 2" xfId="10283" hidden="1" xr:uid="{00000000-0005-0000-0000-000087000000}"/>
    <cellStyle name="20% - Accent2 2" xfId="10320" hidden="1" xr:uid="{00000000-0005-0000-0000-000088000000}"/>
    <cellStyle name="20% - Accent2 2" xfId="10877" hidden="1" xr:uid="{00000000-0005-0000-0000-000089000000}"/>
    <cellStyle name="20% - Accent2 2" xfId="11787" hidden="1" xr:uid="{00000000-0005-0000-0000-00008A000000}"/>
    <cellStyle name="20% - Accent2 2" xfId="11824" hidden="1" xr:uid="{00000000-0005-0000-0000-00008B000000}"/>
    <cellStyle name="20% - Accent2 2" xfId="12768" hidden="1" xr:uid="{00000000-0005-0000-0000-00008C000000}"/>
    <cellStyle name="20% - Accent2 2" xfId="12805" hidden="1" xr:uid="{00000000-0005-0000-0000-00008D000000}"/>
    <cellStyle name="20% - Accent2 2" xfId="13713" hidden="1" xr:uid="{00000000-0005-0000-0000-00008E000000}"/>
    <cellStyle name="20% - Accent2 2" xfId="13750" hidden="1" xr:uid="{00000000-0005-0000-0000-00008F000000}"/>
    <cellStyle name="20% - Accent2 2" xfId="14307" hidden="1" xr:uid="{00000000-0005-0000-0000-000090000000}"/>
    <cellStyle name="20% - Accent2 2" xfId="15217" hidden="1" xr:uid="{00000000-0005-0000-0000-000091000000}"/>
    <cellStyle name="20% - Accent2 2" xfId="15254" hidden="1" xr:uid="{00000000-0005-0000-0000-000092000000}"/>
    <cellStyle name="20% - Accent2 2" xfId="16198" hidden="1" xr:uid="{00000000-0005-0000-0000-000093000000}"/>
    <cellStyle name="20% - Accent2 2" xfId="16235" hidden="1" xr:uid="{00000000-0005-0000-0000-000094000000}"/>
    <cellStyle name="20% - Accent2 2" xfId="17143" hidden="1" xr:uid="{00000000-0005-0000-0000-000095000000}"/>
    <cellStyle name="20% - Accent2 2" xfId="17180" hidden="1" xr:uid="{00000000-0005-0000-0000-000096000000}"/>
    <cellStyle name="20% - Accent2 2" xfId="17737" hidden="1" xr:uid="{00000000-0005-0000-0000-000097000000}"/>
    <cellStyle name="20% - Accent2 2" xfId="18647" hidden="1" xr:uid="{00000000-0005-0000-0000-000098000000}"/>
    <cellStyle name="20% - Accent2 2" xfId="18684" hidden="1" xr:uid="{00000000-0005-0000-0000-000099000000}"/>
    <cellStyle name="20% - Accent2 2" xfId="19628" hidden="1" xr:uid="{00000000-0005-0000-0000-00009A000000}"/>
    <cellStyle name="20% - Accent2 2" xfId="19665" hidden="1" xr:uid="{00000000-0005-0000-0000-00009B000000}"/>
    <cellStyle name="20% - Accent2 2" xfId="20573" hidden="1" xr:uid="{00000000-0005-0000-0000-00009C000000}"/>
    <cellStyle name="20% - Accent2 2" xfId="20610" hidden="1" xr:uid="{00000000-0005-0000-0000-00009D000000}"/>
    <cellStyle name="20% - Accent2 2" xfId="21167" hidden="1" xr:uid="{00000000-0005-0000-0000-00009E000000}"/>
    <cellStyle name="20% - Accent2 2" xfId="22077" hidden="1" xr:uid="{00000000-0005-0000-0000-00009F000000}"/>
    <cellStyle name="20% - Accent2 2" xfId="22114" hidden="1" xr:uid="{00000000-0005-0000-0000-0000A0000000}"/>
    <cellStyle name="20% - Accent2 2" xfId="23058" hidden="1" xr:uid="{00000000-0005-0000-0000-0000A1000000}"/>
    <cellStyle name="20% - Accent2 2" xfId="23095" hidden="1" xr:uid="{00000000-0005-0000-0000-0000A2000000}"/>
    <cellStyle name="20% - Accent2 2" xfId="24003" hidden="1" xr:uid="{00000000-0005-0000-0000-0000A3000000}"/>
    <cellStyle name="20% - Accent2 2" xfId="24040" hidden="1" xr:uid="{00000000-0005-0000-0000-0000A4000000}"/>
    <cellStyle name="20% - Accent2 2" xfId="24597" hidden="1" xr:uid="{00000000-0005-0000-0000-0000A5000000}"/>
    <cellStyle name="20% - Accent2 2" xfId="25507" hidden="1" xr:uid="{00000000-0005-0000-0000-0000A6000000}"/>
    <cellStyle name="20% - Accent2 2" xfId="25544" hidden="1" xr:uid="{00000000-0005-0000-0000-0000A7000000}"/>
    <cellStyle name="20% - Accent2 2" xfId="26488" hidden="1" xr:uid="{00000000-0005-0000-0000-0000A8000000}"/>
    <cellStyle name="20% - Accent2 2" xfId="26525" hidden="1" xr:uid="{00000000-0005-0000-0000-0000A9000000}"/>
    <cellStyle name="20% - Accent2 2" xfId="27433" hidden="1" xr:uid="{00000000-0005-0000-0000-0000AA000000}"/>
    <cellStyle name="20% - Accent2 2" xfId="27470" xr:uid="{00000000-0005-0000-0000-0000AB000000}"/>
    <cellStyle name="20% - Accent2 2 2" xfId="27554" xr:uid="{00000000-0005-0000-0000-0000AC000000}"/>
    <cellStyle name="20% - Accent2 20" xfId="27555" xr:uid="{00000000-0005-0000-0000-0000AD000000}"/>
    <cellStyle name="20% - Accent2 21" xfId="27556" xr:uid="{00000000-0005-0000-0000-0000AE000000}"/>
    <cellStyle name="20% - Accent2 22" xfId="27557" xr:uid="{00000000-0005-0000-0000-0000AF000000}"/>
    <cellStyle name="20% - Accent2 23" xfId="27558" xr:uid="{00000000-0005-0000-0000-0000B0000000}"/>
    <cellStyle name="20% - Accent2 24" xfId="27559" xr:uid="{00000000-0005-0000-0000-0000B1000000}"/>
    <cellStyle name="20% - Accent2 25" xfId="27560" xr:uid="{00000000-0005-0000-0000-0000B2000000}"/>
    <cellStyle name="20% - Accent2 26" xfId="27561" xr:uid="{00000000-0005-0000-0000-0000B3000000}"/>
    <cellStyle name="20% - Accent2 27" xfId="27562" xr:uid="{00000000-0005-0000-0000-0000B4000000}"/>
    <cellStyle name="20% - Accent2 3" xfId="26" hidden="1" xr:uid="{00000000-0005-0000-0000-0000B5000000}"/>
    <cellStyle name="20% - Accent2 3" xfId="8430" hidden="1" xr:uid="{00000000-0005-0000-0000-0000B6000000}"/>
    <cellStyle name="20% - Accent2 3" xfId="11860" hidden="1" xr:uid="{00000000-0005-0000-0000-0000B7000000}"/>
    <cellStyle name="20% - Accent2 3" xfId="15290" hidden="1" xr:uid="{00000000-0005-0000-0000-0000B8000000}"/>
    <cellStyle name="20% - Accent2 3" xfId="18720" hidden="1" xr:uid="{00000000-0005-0000-0000-0000B9000000}"/>
    <cellStyle name="20% - Accent2 3" xfId="22150" hidden="1" xr:uid="{00000000-0005-0000-0000-0000BA000000}"/>
    <cellStyle name="20% - Accent2 3" xfId="25580" xr:uid="{00000000-0005-0000-0000-0000BB000000}"/>
    <cellStyle name="20% - Accent2 4" xfId="587" hidden="1" xr:uid="{00000000-0005-0000-0000-0000BC000000}"/>
    <cellStyle name="20% - Accent2 4" xfId="27563" xr:uid="{00000000-0005-0000-0000-0000BD000000}"/>
    <cellStyle name="20% - Accent2 5" xfId="1605" hidden="1" xr:uid="{00000000-0005-0000-0000-0000BE000000}"/>
    <cellStyle name="20% - Accent2 5" xfId="27564" xr:uid="{00000000-0005-0000-0000-0000BF000000}"/>
    <cellStyle name="20% - Accent2 6" xfId="27565" xr:uid="{00000000-0005-0000-0000-0000C0000000}"/>
    <cellStyle name="20% - Accent2 7" xfId="27566" xr:uid="{00000000-0005-0000-0000-0000C1000000}"/>
    <cellStyle name="20% - Accent2 8" xfId="27567" xr:uid="{00000000-0005-0000-0000-0000C2000000}"/>
    <cellStyle name="20% - Accent2 9" xfId="27568" xr:uid="{00000000-0005-0000-0000-0000C3000000}"/>
    <cellStyle name="20% - Accent3 10" xfId="27569" xr:uid="{00000000-0005-0000-0000-0000C4000000}"/>
    <cellStyle name="20% - Accent3 11" xfId="27570" xr:uid="{00000000-0005-0000-0000-0000C5000000}"/>
    <cellStyle name="20% - Accent3 12" xfId="27571" xr:uid="{00000000-0005-0000-0000-0000C6000000}"/>
    <cellStyle name="20% - Accent3 13" xfId="27572" xr:uid="{00000000-0005-0000-0000-0000C7000000}"/>
    <cellStyle name="20% - Accent3 14" xfId="27573" xr:uid="{00000000-0005-0000-0000-0000C8000000}"/>
    <cellStyle name="20% - Accent3 15" xfId="27574" xr:uid="{00000000-0005-0000-0000-0000C9000000}"/>
    <cellStyle name="20% - Accent3 16" xfId="27575" xr:uid="{00000000-0005-0000-0000-0000CA000000}"/>
    <cellStyle name="20% - Accent3 17" xfId="27576" xr:uid="{00000000-0005-0000-0000-0000CB000000}"/>
    <cellStyle name="20% - Accent3 18" xfId="27577" xr:uid="{00000000-0005-0000-0000-0000CC000000}"/>
    <cellStyle name="20% - Accent3 19" xfId="27578" xr:uid="{00000000-0005-0000-0000-0000CD000000}"/>
    <cellStyle name="20% - Accent3 2" xfId="626" hidden="1" xr:uid="{00000000-0005-0000-0000-0000CE000000}"/>
    <cellStyle name="20% - Accent3 2" xfId="1528" hidden="1" xr:uid="{00000000-0005-0000-0000-0000CF000000}"/>
    <cellStyle name="20% - Accent3 2" xfId="1565" hidden="1" xr:uid="{00000000-0005-0000-0000-0000D0000000}"/>
    <cellStyle name="20% - Accent3 2" xfId="2509" hidden="1" xr:uid="{00000000-0005-0000-0000-0000D1000000}"/>
    <cellStyle name="20% - Accent3 2" xfId="2546" hidden="1" xr:uid="{00000000-0005-0000-0000-0000D2000000}"/>
    <cellStyle name="20% - Accent3 2" xfId="3454" hidden="1" xr:uid="{00000000-0005-0000-0000-0000D3000000}"/>
    <cellStyle name="20% - Accent3 2" xfId="3491" hidden="1" xr:uid="{00000000-0005-0000-0000-0000D4000000}"/>
    <cellStyle name="20% - Accent3 2" xfId="4070" hidden="1" xr:uid="{00000000-0005-0000-0000-0000D5000000}"/>
    <cellStyle name="20% - Accent3 2" xfId="4972" hidden="1" xr:uid="{00000000-0005-0000-0000-0000D6000000}"/>
    <cellStyle name="20% - Accent3 2" xfId="5009" hidden="1" xr:uid="{00000000-0005-0000-0000-0000D7000000}"/>
    <cellStyle name="20% - Accent3 2" xfId="5924" hidden="1" xr:uid="{00000000-0005-0000-0000-0000D8000000}"/>
    <cellStyle name="20% - Accent3 2" xfId="5961" hidden="1" xr:uid="{00000000-0005-0000-0000-0000D9000000}"/>
    <cellStyle name="20% - Accent3 2" xfId="6869" hidden="1" xr:uid="{00000000-0005-0000-0000-0000DA000000}"/>
    <cellStyle name="20% - Accent3 2" xfId="6906" hidden="1" xr:uid="{00000000-0005-0000-0000-0000DB000000}"/>
    <cellStyle name="20% - Accent3 2" xfId="7451" hidden="1" xr:uid="{00000000-0005-0000-0000-0000DC000000}"/>
    <cellStyle name="20% - Accent3 2" xfId="8353" hidden="1" xr:uid="{00000000-0005-0000-0000-0000DD000000}"/>
    <cellStyle name="20% - Accent3 2" xfId="8390" hidden="1" xr:uid="{00000000-0005-0000-0000-0000DE000000}"/>
    <cellStyle name="20% - Accent3 2" xfId="9334" hidden="1" xr:uid="{00000000-0005-0000-0000-0000DF000000}"/>
    <cellStyle name="20% - Accent3 2" xfId="9371" hidden="1" xr:uid="{00000000-0005-0000-0000-0000E0000000}"/>
    <cellStyle name="20% - Accent3 2" xfId="10279" hidden="1" xr:uid="{00000000-0005-0000-0000-0000E1000000}"/>
    <cellStyle name="20% - Accent3 2" xfId="10316" hidden="1" xr:uid="{00000000-0005-0000-0000-0000E2000000}"/>
    <cellStyle name="20% - Accent3 2" xfId="10881" hidden="1" xr:uid="{00000000-0005-0000-0000-0000E3000000}"/>
    <cellStyle name="20% - Accent3 2" xfId="11783" hidden="1" xr:uid="{00000000-0005-0000-0000-0000E4000000}"/>
    <cellStyle name="20% - Accent3 2" xfId="11820" hidden="1" xr:uid="{00000000-0005-0000-0000-0000E5000000}"/>
    <cellStyle name="20% - Accent3 2" xfId="12764" hidden="1" xr:uid="{00000000-0005-0000-0000-0000E6000000}"/>
    <cellStyle name="20% - Accent3 2" xfId="12801" hidden="1" xr:uid="{00000000-0005-0000-0000-0000E7000000}"/>
    <cellStyle name="20% - Accent3 2" xfId="13709" hidden="1" xr:uid="{00000000-0005-0000-0000-0000E8000000}"/>
    <cellStyle name="20% - Accent3 2" xfId="13746" hidden="1" xr:uid="{00000000-0005-0000-0000-0000E9000000}"/>
    <cellStyle name="20% - Accent3 2" xfId="14311" hidden="1" xr:uid="{00000000-0005-0000-0000-0000EA000000}"/>
    <cellStyle name="20% - Accent3 2" xfId="15213" hidden="1" xr:uid="{00000000-0005-0000-0000-0000EB000000}"/>
    <cellStyle name="20% - Accent3 2" xfId="15250" hidden="1" xr:uid="{00000000-0005-0000-0000-0000EC000000}"/>
    <cellStyle name="20% - Accent3 2" xfId="16194" hidden="1" xr:uid="{00000000-0005-0000-0000-0000ED000000}"/>
    <cellStyle name="20% - Accent3 2" xfId="16231" hidden="1" xr:uid="{00000000-0005-0000-0000-0000EE000000}"/>
    <cellStyle name="20% - Accent3 2" xfId="17139" hidden="1" xr:uid="{00000000-0005-0000-0000-0000EF000000}"/>
    <cellStyle name="20% - Accent3 2" xfId="17176" hidden="1" xr:uid="{00000000-0005-0000-0000-0000F0000000}"/>
    <cellStyle name="20% - Accent3 2" xfId="17741" hidden="1" xr:uid="{00000000-0005-0000-0000-0000F1000000}"/>
    <cellStyle name="20% - Accent3 2" xfId="18643" hidden="1" xr:uid="{00000000-0005-0000-0000-0000F2000000}"/>
    <cellStyle name="20% - Accent3 2" xfId="18680" hidden="1" xr:uid="{00000000-0005-0000-0000-0000F3000000}"/>
    <cellStyle name="20% - Accent3 2" xfId="19624" hidden="1" xr:uid="{00000000-0005-0000-0000-0000F4000000}"/>
    <cellStyle name="20% - Accent3 2" xfId="19661" hidden="1" xr:uid="{00000000-0005-0000-0000-0000F5000000}"/>
    <cellStyle name="20% - Accent3 2" xfId="20569" hidden="1" xr:uid="{00000000-0005-0000-0000-0000F6000000}"/>
    <cellStyle name="20% - Accent3 2" xfId="20606" hidden="1" xr:uid="{00000000-0005-0000-0000-0000F7000000}"/>
    <cellStyle name="20% - Accent3 2" xfId="21171" hidden="1" xr:uid="{00000000-0005-0000-0000-0000F8000000}"/>
    <cellStyle name="20% - Accent3 2" xfId="22073" hidden="1" xr:uid="{00000000-0005-0000-0000-0000F9000000}"/>
    <cellStyle name="20% - Accent3 2" xfId="22110" hidden="1" xr:uid="{00000000-0005-0000-0000-0000FA000000}"/>
    <cellStyle name="20% - Accent3 2" xfId="23054" hidden="1" xr:uid="{00000000-0005-0000-0000-0000FB000000}"/>
    <cellStyle name="20% - Accent3 2" xfId="23091" hidden="1" xr:uid="{00000000-0005-0000-0000-0000FC000000}"/>
    <cellStyle name="20% - Accent3 2" xfId="23999" hidden="1" xr:uid="{00000000-0005-0000-0000-0000FD000000}"/>
    <cellStyle name="20% - Accent3 2" xfId="24036" hidden="1" xr:uid="{00000000-0005-0000-0000-0000FE000000}"/>
    <cellStyle name="20% - Accent3 2" xfId="24601" hidden="1" xr:uid="{00000000-0005-0000-0000-0000FF000000}"/>
    <cellStyle name="20% - Accent3 2" xfId="25503" hidden="1" xr:uid="{00000000-0005-0000-0000-000000010000}"/>
    <cellStyle name="20% - Accent3 2" xfId="25540" hidden="1" xr:uid="{00000000-0005-0000-0000-000001010000}"/>
    <cellStyle name="20% - Accent3 2" xfId="26484" hidden="1" xr:uid="{00000000-0005-0000-0000-000002010000}"/>
    <cellStyle name="20% - Accent3 2" xfId="26521" hidden="1" xr:uid="{00000000-0005-0000-0000-000003010000}"/>
    <cellStyle name="20% - Accent3 2" xfId="27429" hidden="1" xr:uid="{00000000-0005-0000-0000-000004010000}"/>
    <cellStyle name="20% - Accent3 2" xfId="27466" xr:uid="{00000000-0005-0000-0000-000005010000}"/>
    <cellStyle name="20% - Accent3 2 2" xfId="27579" xr:uid="{00000000-0005-0000-0000-000006010000}"/>
    <cellStyle name="20% - Accent3 20" xfId="27580" xr:uid="{00000000-0005-0000-0000-000007010000}"/>
    <cellStyle name="20% - Accent3 21" xfId="27581" xr:uid="{00000000-0005-0000-0000-000008010000}"/>
    <cellStyle name="20% - Accent3 22" xfId="27582" xr:uid="{00000000-0005-0000-0000-000009010000}"/>
    <cellStyle name="20% - Accent3 23" xfId="27583" xr:uid="{00000000-0005-0000-0000-00000A010000}"/>
    <cellStyle name="20% - Accent3 24" xfId="27584" xr:uid="{00000000-0005-0000-0000-00000B010000}"/>
    <cellStyle name="20% - Accent3 25" xfId="27585" xr:uid="{00000000-0005-0000-0000-00000C010000}"/>
    <cellStyle name="20% - Accent3 26" xfId="27586" xr:uid="{00000000-0005-0000-0000-00000D010000}"/>
    <cellStyle name="20% - Accent3 27" xfId="27587" xr:uid="{00000000-0005-0000-0000-00000E010000}"/>
    <cellStyle name="20% - Accent3 3" xfId="30" hidden="1" xr:uid="{00000000-0005-0000-0000-00000F010000}"/>
    <cellStyle name="20% - Accent3 3" xfId="8426" hidden="1" xr:uid="{00000000-0005-0000-0000-000010010000}"/>
    <cellStyle name="20% - Accent3 3" xfId="11856" hidden="1" xr:uid="{00000000-0005-0000-0000-000011010000}"/>
    <cellStyle name="20% - Accent3 3" xfId="15286" hidden="1" xr:uid="{00000000-0005-0000-0000-000012010000}"/>
    <cellStyle name="20% - Accent3 3" xfId="18716" hidden="1" xr:uid="{00000000-0005-0000-0000-000013010000}"/>
    <cellStyle name="20% - Accent3 3" xfId="22146" hidden="1" xr:uid="{00000000-0005-0000-0000-000014010000}"/>
    <cellStyle name="20% - Accent3 3" xfId="25576" xr:uid="{00000000-0005-0000-0000-000015010000}"/>
    <cellStyle name="20% - Accent3 4" xfId="583" hidden="1" xr:uid="{00000000-0005-0000-0000-000016010000}"/>
    <cellStyle name="20% - Accent3 4" xfId="27588" xr:uid="{00000000-0005-0000-0000-000017010000}"/>
    <cellStyle name="20% - Accent3 5" xfId="1601" hidden="1" xr:uid="{00000000-0005-0000-0000-000018010000}"/>
    <cellStyle name="20% - Accent3 5" xfId="27589" xr:uid="{00000000-0005-0000-0000-000019010000}"/>
    <cellStyle name="20% - Accent3 6" xfId="27590" xr:uid="{00000000-0005-0000-0000-00001A010000}"/>
    <cellStyle name="20% - Accent3 7" xfId="27591" xr:uid="{00000000-0005-0000-0000-00001B010000}"/>
    <cellStyle name="20% - Accent3 8" xfId="27592" xr:uid="{00000000-0005-0000-0000-00001C010000}"/>
    <cellStyle name="20% - Accent3 9" xfId="27593" xr:uid="{00000000-0005-0000-0000-00001D010000}"/>
    <cellStyle name="20% - Accent4 10" xfId="27594" xr:uid="{00000000-0005-0000-0000-00001E010000}"/>
    <cellStyle name="20% - Accent4 11" xfId="27595" xr:uid="{00000000-0005-0000-0000-00001F010000}"/>
    <cellStyle name="20% - Accent4 12" xfId="27596" xr:uid="{00000000-0005-0000-0000-000020010000}"/>
    <cellStyle name="20% - Accent4 13" xfId="27597" xr:uid="{00000000-0005-0000-0000-000021010000}"/>
    <cellStyle name="20% - Accent4 14" xfId="27598" xr:uid="{00000000-0005-0000-0000-000022010000}"/>
    <cellStyle name="20% - Accent4 15" xfId="27599" xr:uid="{00000000-0005-0000-0000-000023010000}"/>
    <cellStyle name="20% - Accent4 16" xfId="27600" xr:uid="{00000000-0005-0000-0000-000024010000}"/>
    <cellStyle name="20% - Accent4 17" xfId="27601" xr:uid="{00000000-0005-0000-0000-000025010000}"/>
    <cellStyle name="20% - Accent4 18" xfId="27602" xr:uid="{00000000-0005-0000-0000-000026010000}"/>
    <cellStyle name="20% - Accent4 19" xfId="27603" xr:uid="{00000000-0005-0000-0000-000027010000}"/>
    <cellStyle name="20% - Accent4 2" xfId="630" hidden="1" xr:uid="{00000000-0005-0000-0000-000028010000}"/>
    <cellStyle name="20% - Accent4 2" xfId="1524" hidden="1" xr:uid="{00000000-0005-0000-0000-000029010000}"/>
    <cellStyle name="20% - Accent4 2" xfId="1561" hidden="1" xr:uid="{00000000-0005-0000-0000-00002A010000}"/>
    <cellStyle name="20% - Accent4 2" xfId="2505" hidden="1" xr:uid="{00000000-0005-0000-0000-00002B010000}"/>
    <cellStyle name="20% - Accent4 2" xfId="2542" hidden="1" xr:uid="{00000000-0005-0000-0000-00002C010000}"/>
    <cellStyle name="20% - Accent4 2" xfId="3450" hidden="1" xr:uid="{00000000-0005-0000-0000-00002D010000}"/>
    <cellStyle name="20% - Accent4 2" xfId="3487" hidden="1" xr:uid="{00000000-0005-0000-0000-00002E010000}"/>
    <cellStyle name="20% - Accent4 2" xfId="4074" hidden="1" xr:uid="{00000000-0005-0000-0000-00002F010000}"/>
    <cellStyle name="20% - Accent4 2" xfId="4968" hidden="1" xr:uid="{00000000-0005-0000-0000-000030010000}"/>
    <cellStyle name="20% - Accent4 2" xfId="5005" hidden="1" xr:uid="{00000000-0005-0000-0000-000031010000}"/>
    <cellStyle name="20% - Accent4 2" xfId="5920" hidden="1" xr:uid="{00000000-0005-0000-0000-000032010000}"/>
    <cellStyle name="20% - Accent4 2" xfId="5957" hidden="1" xr:uid="{00000000-0005-0000-0000-000033010000}"/>
    <cellStyle name="20% - Accent4 2" xfId="6865" hidden="1" xr:uid="{00000000-0005-0000-0000-000034010000}"/>
    <cellStyle name="20% - Accent4 2" xfId="6902" hidden="1" xr:uid="{00000000-0005-0000-0000-000035010000}"/>
    <cellStyle name="20% - Accent4 2" xfId="7455" hidden="1" xr:uid="{00000000-0005-0000-0000-000036010000}"/>
    <cellStyle name="20% - Accent4 2" xfId="8349" hidden="1" xr:uid="{00000000-0005-0000-0000-000037010000}"/>
    <cellStyle name="20% - Accent4 2" xfId="8386" hidden="1" xr:uid="{00000000-0005-0000-0000-000038010000}"/>
    <cellStyle name="20% - Accent4 2" xfId="9330" hidden="1" xr:uid="{00000000-0005-0000-0000-000039010000}"/>
    <cellStyle name="20% - Accent4 2" xfId="9367" hidden="1" xr:uid="{00000000-0005-0000-0000-00003A010000}"/>
    <cellStyle name="20% - Accent4 2" xfId="10275" hidden="1" xr:uid="{00000000-0005-0000-0000-00003B010000}"/>
    <cellStyle name="20% - Accent4 2" xfId="10312" hidden="1" xr:uid="{00000000-0005-0000-0000-00003C010000}"/>
    <cellStyle name="20% - Accent4 2" xfId="10885" hidden="1" xr:uid="{00000000-0005-0000-0000-00003D010000}"/>
    <cellStyle name="20% - Accent4 2" xfId="11779" hidden="1" xr:uid="{00000000-0005-0000-0000-00003E010000}"/>
    <cellStyle name="20% - Accent4 2" xfId="11816" hidden="1" xr:uid="{00000000-0005-0000-0000-00003F010000}"/>
    <cellStyle name="20% - Accent4 2" xfId="12760" hidden="1" xr:uid="{00000000-0005-0000-0000-000040010000}"/>
    <cellStyle name="20% - Accent4 2" xfId="12797" hidden="1" xr:uid="{00000000-0005-0000-0000-000041010000}"/>
    <cellStyle name="20% - Accent4 2" xfId="13705" hidden="1" xr:uid="{00000000-0005-0000-0000-000042010000}"/>
    <cellStyle name="20% - Accent4 2" xfId="13742" hidden="1" xr:uid="{00000000-0005-0000-0000-000043010000}"/>
    <cellStyle name="20% - Accent4 2" xfId="14315" hidden="1" xr:uid="{00000000-0005-0000-0000-000044010000}"/>
    <cellStyle name="20% - Accent4 2" xfId="15209" hidden="1" xr:uid="{00000000-0005-0000-0000-000045010000}"/>
    <cellStyle name="20% - Accent4 2" xfId="15246" hidden="1" xr:uid="{00000000-0005-0000-0000-000046010000}"/>
    <cellStyle name="20% - Accent4 2" xfId="16190" hidden="1" xr:uid="{00000000-0005-0000-0000-000047010000}"/>
    <cellStyle name="20% - Accent4 2" xfId="16227" hidden="1" xr:uid="{00000000-0005-0000-0000-000048010000}"/>
    <cellStyle name="20% - Accent4 2" xfId="17135" hidden="1" xr:uid="{00000000-0005-0000-0000-000049010000}"/>
    <cellStyle name="20% - Accent4 2" xfId="17172" hidden="1" xr:uid="{00000000-0005-0000-0000-00004A010000}"/>
    <cellStyle name="20% - Accent4 2" xfId="17745" hidden="1" xr:uid="{00000000-0005-0000-0000-00004B010000}"/>
    <cellStyle name="20% - Accent4 2" xfId="18639" hidden="1" xr:uid="{00000000-0005-0000-0000-00004C010000}"/>
    <cellStyle name="20% - Accent4 2" xfId="18676" hidden="1" xr:uid="{00000000-0005-0000-0000-00004D010000}"/>
    <cellStyle name="20% - Accent4 2" xfId="19620" hidden="1" xr:uid="{00000000-0005-0000-0000-00004E010000}"/>
    <cellStyle name="20% - Accent4 2" xfId="19657" hidden="1" xr:uid="{00000000-0005-0000-0000-00004F010000}"/>
    <cellStyle name="20% - Accent4 2" xfId="20565" hidden="1" xr:uid="{00000000-0005-0000-0000-000050010000}"/>
    <cellStyle name="20% - Accent4 2" xfId="20602" hidden="1" xr:uid="{00000000-0005-0000-0000-000051010000}"/>
    <cellStyle name="20% - Accent4 2" xfId="21175" hidden="1" xr:uid="{00000000-0005-0000-0000-000052010000}"/>
    <cellStyle name="20% - Accent4 2" xfId="22069" hidden="1" xr:uid="{00000000-0005-0000-0000-000053010000}"/>
    <cellStyle name="20% - Accent4 2" xfId="22106" hidden="1" xr:uid="{00000000-0005-0000-0000-000054010000}"/>
    <cellStyle name="20% - Accent4 2" xfId="23050" hidden="1" xr:uid="{00000000-0005-0000-0000-000055010000}"/>
    <cellStyle name="20% - Accent4 2" xfId="23087" hidden="1" xr:uid="{00000000-0005-0000-0000-000056010000}"/>
    <cellStyle name="20% - Accent4 2" xfId="23995" hidden="1" xr:uid="{00000000-0005-0000-0000-000057010000}"/>
    <cellStyle name="20% - Accent4 2" xfId="24032" hidden="1" xr:uid="{00000000-0005-0000-0000-000058010000}"/>
    <cellStyle name="20% - Accent4 2" xfId="24605" hidden="1" xr:uid="{00000000-0005-0000-0000-000059010000}"/>
    <cellStyle name="20% - Accent4 2" xfId="25499" hidden="1" xr:uid="{00000000-0005-0000-0000-00005A010000}"/>
    <cellStyle name="20% - Accent4 2" xfId="25536" hidden="1" xr:uid="{00000000-0005-0000-0000-00005B010000}"/>
    <cellStyle name="20% - Accent4 2" xfId="26480" hidden="1" xr:uid="{00000000-0005-0000-0000-00005C010000}"/>
    <cellStyle name="20% - Accent4 2" xfId="26517" hidden="1" xr:uid="{00000000-0005-0000-0000-00005D010000}"/>
    <cellStyle name="20% - Accent4 2" xfId="27425" hidden="1" xr:uid="{00000000-0005-0000-0000-00005E010000}"/>
    <cellStyle name="20% - Accent4 2" xfId="27462" xr:uid="{00000000-0005-0000-0000-00005F010000}"/>
    <cellStyle name="20% - Accent4 2 2" xfId="27604" xr:uid="{00000000-0005-0000-0000-000060010000}"/>
    <cellStyle name="20% - Accent4 20" xfId="27605" xr:uid="{00000000-0005-0000-0000-000061010000}"/>
    <cellStyle name="20% - Accent4 21" xfId="27606" xr:uid="{00000000-0005-0000-0000-000062010000}"/>
    <cellStyle name="20% - Accent4 22" xfId="27607" xr:uid="{00000000-0005-0000-0000-000063010000}"/>
    <cellStyle name="20% - Accent4 23" xfId="27608" xr:uid="{00000000-0005-0000-0000-000064010000}"/>
    <cellStyle name="20% - Accent4 24" xfId="27609" xr:uid="{00000000-0005-0000-0000-000065010000}"/>
    <cellStyle name="20% - Accent4 25" xfId="27610" xr:uid="{00000000-0005-0000-0000-000066010000}"/>
    <cellStyle name="20% - Accent4 26" xfId="27611" xr:uid="{00000000-0005-0000-0000-000067010000}"/>
    <cellStyle name="20% - Accent4 27" xfId="27612" xr:uid="{00000000-0005-0000-0000-000068010000}"/>
    <cellStyle name="20% - Accent4 3" xfId="34" hidden="1" xr:uid="{00000000-0005-0000-0000-000069010000}"/>
    <cellStyle name="20% - Accent4 3" xfId="8422" hidden="1" xr:uid="{00000000-0005-0000-0000-00006A010000}"/>
    <cellStyle name="20% - Accent4 3" xfId="11852" hidden="1" xr:uid="{00000000-0005-0000-0000-00006B010000}"/>
    <cellStyle name="20% - Accent4 3" xfId="15282" hidden="1" xr:uid="{00000000-0005-0000-0000-00006C010000}"/>
    <cellStyle name="20% - Accent4 3" xfId="18712" hidden="1" xr:uid="{00000000-0005-0000-0000-00006D010000}"/>
    <cellStyle name="20% - Accent4 3" xfId="22142" hidden="1" xr:uid="{00000000-0005-0000-0000-00006E010000}"/>
    <cellStyle name="20% - Accent4 3" xfId="25572" xr:uid="{00000000-0005-0000-0000-00006F010000}"/>
    <cellStyle name="20% - Accent4 4" xfId="579" hidden="1" xr:uid="{00000000-0005-0000-0000-000070010000}"/>
    <cellStyle name="20% - Accent4 4" xfId="27613" xr:uid="{00000000-0005-0000-0000-000071010000}"/>
    <cellStyle name="20% - Accent4 5" xfId="1597" hidden="1" xr:uid="{00000000-0005-0000-0000-000072010000}"/>
    <cellStyle name="20% - Accent4 5" xfId="27614" xr:uid="{00000000-0005-0000-0000-000073010000}"/>
    <cellStyle name="20% - Accent4 6" xfId="27615" xr:uid="{00000000-0005-0000-0000-000074010000}"/>
    <cellStyle name="20% - Accent4 7" xfId="27616" xr:uid="{00000000-0005-0000-0000-000075010000}"/>
    <cellStyle name="20% - Accent4 8" xfId="27617" xr:uid="{00000000-0005-0000-0000-000076010000}"/>
    <cellStyle name="20% - Accent4 9" xfId="27618" xr:uid="{00000000-0005-0000-0000-000077010000}"/>
    <cellStyle name="20% - Accent5 10" xfId="27619" xr:uid="{00000000-0005-0000-0000-000078010000}"/>
    <cellStyle name="20% - Accent5 11" xfId="27620" xr:uid="{00000000-0005-0000-0000-000079010000}"/>
    <cellStyle name="20% - Accent5 12" xfId="27621" xr:uid="{00000000-0005-0000-0000-00007A010000}"/>
    <cellStyle name="20% - Accent5 13" xfId="27622" xr:uid="{00000000-0005-0000-0000-00007B010000}"/>
    <cellStyle name="20% - Accent5 14" xfId="27623" xr:uid="{00000000-0005-0000-0000-00007C010000}"/>
    <cellStyle name="20% - Accent5 15" xfId="27624" xr:uid="{00000000-0005-0000-0000-00007D010000}"/>
    <cellStyle name="20% - Accent5 16" xfId="27625" xr:uid="{00000000-0005-0000-0000-00007E010000}"/>
    <cellStyle name="20% - Accent5 17" xfId="27626" xr:uid="{00000000-0005-0000-0000-00007F010000}"/>
    <cellStyle name="20% - Accent5 18" xfId="27627" xr:uid="{00000000-0005-0000-0000-000080010000}"/>
    <cellStyle name="20% - Accent5 19" xfId="27628" xr:uid="{00000000-0005-0000-0000-000081010000}"/>
    <cellStyle name="20% - Accent5 2" xfId="634" hidden="1" xr:uid="{00000000-0005-0000-0000-000082010000}"/>
    <cellStyle name="20% - Accent5 2" xfId="1520" hidden="1" xr:uid="{00000000-0005-0000-0000-000083010000}"/>
    <cellStyle name="20% - Accent5 2" xfId="1557" hidden="1" xr:uid="{00000000-0005-0000-0000-000084010000}"/>
    <cellStyle name="20% - Accent5 2" xfId="2501" hidden="1" xr:uid="{00000000-0005-0000-0000-000085010000}"/>
    <cellStyle name="20% - Accent5 2" xfId="2538" hidden="1" xr:uid="{00000000-0005-0000-0000-000086010000}"/>
    <cellStyle name="20% - Accent5 2" xfId="3446" hidden="1" xr:uid="{00000000-0005-0000-0000-000087010000}"/>
    <cellStyle name="20% - Accent5 2" xfId="3483" hidden="1" xr:uid="{00000000-0005-0000-0000-000088010000}"/>
    <cellStyle name="20% - Accent5 2" xfId="4078" hidden="1" xr:uid="{00000000-0005-0000-0000-000089010000}"/>
    <cellStyle name="20% - Accent5 2" xfId="4964" hidden="1" xr:uid="{00000000-0005-0000-0000-00008A010000}"/>
    <cellStyle name="20% - Accent5 2" xfId="5001" hidden="1" xr:uid="{00000000-0005-0000-0000-00008B010000}"/>
    <cellStyle name="20% - Accent5 2" xfId="5916" hidden="1" xr:uid="{00000000-0005-0000-0000-00008C010000}"/>
    <cellStyle name="20% - Accent5 2" xfId="5953" hidden="1" xr:uid="{00000000-0005-0000-0000-00008D010000}"/>
    <cellStyle name="20% - Accent5 2" xfId="6861" hidden="1" xr:uid="{00000000-0005-0000-0000-00008E010000}"/>
    <cellStyle name="20% - Accent5 2" xfId="6898" hidden="1" xr:uid="{00000000-0005-0000-0000-00008F010000}"/>
    <cellStyle name="20% - Accent5 2" xfId="7459" hidden="1" xr:uid="{00000000-0005-0000-0000-000090010000}"/>
    <cellStyle name="20% - Accent5 2" xfId="8345" hidden="1" xr:uid="{00000000-0005-0000-0000-000091010000}"/>
    <cellStyle name="20% - Accent5 2" xfId="8382" hidden="1" xr:uid="{00000000-0005-0000-0000-000092010000}"/>
    <cellStyle name="20% - Accent5 2" xfId="9326" hidden="1" xr:uid="{00000000-0005-0000-0000-000093010000}"/>
    <cellStyle name="20% - Accent5 2" xfId="9363" hidden="1" xr:uid="{00000000-0005-0000-0000-000094010000}"/>
    <cellStyle name="20% - Accent5 2" xfId="10271" hidden="1" xr:uid="{00000000-0005-0000-0000-000095010000}"/>
    <cellStyle name="20% - Accent5 2" xfId="10308" hidden="1" xr:uid="{00000000-0005-0000-0000-000096010000}"/>
    <cellStyle name="20% - Accent5 2" xfId="10889" hidden="1" xr:uid="{00000000-0005-0000-0000-000097010000}"/>
    <cellStyle name="20% - Accent5 2" xfId="11775" hidden="1" xr:uid="{00000000-0005-0000-0000-000098010000}"/>
    <cellStyle name="20% - Accent5 2" xfId="11812" hidden="1" xr:uid="{00000000-0005-0000-0000-000099010000}"/>
    <cellStyle name="20% - Accent5 2" xfId="12756" hidden="1" xr:uid="{00000000-0005-0000-0000-00009A010000}"/>
    <cellStyle name="20% - Accent5 2" xfId="12793" hidden="1" xr:uid="{00000000-0005-0000-0000-00009B010000}"/>
    <cellStyle name="20% - Accent5 2" xfId="13701" hidden="1" xr:uid="{00000000-0005-0000-0000-00009C010000}"/>
    <cellStyle name="20% - Accent5 2" xfId="13738" hidden="1" xr:uid="{00000000-0005-0000-0000-00009D010000}"/>
    <cellStyle name="20% - Accent5 2" xfId="14319" hidden="1" xr:uid="{00000000-0005-0000-0000-00009E010000}"/>
    <cellStyle name="20% - Accent5 2" xfId="15205" hidden="1" xr:uid="{00000000-0005-0000-0000-00009F010000}"/>
    <cellStyle name="20% - Accent5 2" xfId="15242" hidden="1" xr:uid="{00000000-0005-0000-0000-0000A0010000}"/>
    <cellStyle name="20% - Accent5 2" xfId="16186" hidden="1" xr:uid="{00000000-0005-0000-0000-0000A1010000}"/>
    <cellStyle name="20% - Accent5 2" xfId="16223" hidden="1" xr:uid="{00000000-0005-0000-0000-0000A2010000}"/>
    <cellStyle name="20% - Accent5 2" xfId="17131" hidden="1" xr:uid="{00000000-0005-0000-0000-0000A3010000}"/>
    <cellStyle name="20% - Accent5 2" xfId="17168" hidden="1" xr:uid="{00000000-0005-0000-0000-0000A4010000}"/>
    <cellStyle name="20% - Accent5 2" xfId="17749" hidden="1" xr:uid="{00000000-0005-0000-0000-0000A5010000}"/>
    <cellStyle name="20% - Accent5 2" xfId="18635" hidden="1" xr:uid="{00000000-0005-0000-0000-0000A6010000}"/>
    <cellStyle name="20% - Accent5 2" xfId="18672" hidden="1" xr:uid="{00000000-0005-0000-0000-0000A7010000}"/>
    <cellStyle name="20% - Accent5 2" xfId="19616" hidden="1" xr:uid="{00000000-0005-0000-0000-0000A8010000}"/>
    <cellStyle name="20% - Accent5 2" xfId="19653" hidden="1" xr:uid="{00000000-0005-0000-0000-0000A9010000}"/>
    <cellStyle name="20% - Accent5 2" xfId="20561" hidden="1" xr:uid="{00000000-0005-0000-0000-0000AA010000}"/>
    <cellStyle name="20% - Accent5 2" xfId="20598" hidden="1" xr:uid="{00000000-0005-0000-0000-0000AB010000}"/>
    <cellStyle name="20% - Accent5 2" xfId="21179" hidden="1" xr:uid="{00000000-0005-0000-0000-0000AC010000}"/>
    <cellStyle name="20% - Accent5 2" xfId="22065" hidden="1" xr:uid="{00000000-0005-0000-0000-0000AD010000}"/>
    <cellStyle name="20% - Accent5 2" xfId="22102" hidden="1" xr:uid="{00000000-0005-0000-0000-0000AE010000}"/>
    <cellStyle name="20% - Accent5 2" xfId="23046" hidden="1" xr:uid="{00000000-0005-0000-0000-0000AF010000}"/>
    <cellStyle name="20% - Accent5 2" xfId="23083" hidden="1" xr:uid="{00000000-0005-0000-0000-0000B0010000}"/>
    <cellStyle name="20% - Accent5 2" xfId="23991" hidden="1" xr:uid="{00000000-0005-0000-0000-0000B1010000}"/>
    <cellStyle name="20% - Accent5 2" xfId="24028" hidden="1" xr:uid="{00000000-0005-0000-0000-0000B2010000}"/>
    <cellStyle name="20% - Accent5 2" xfId="24609" hidden="1" xr:uid="{00000000-0005-0000-0000-0000B3010000}"/>
    <cellStyle name="20% - Accent5 2" xfId="25495" hidden="1" xr:uid="{00000000-0005-0000-0000-0000B4010000}"/>
    <cellStyle name="20% - Accent5 2" xfId="25532" hidden="1" xr:uid="{00000000-0005-0000-0000-0000B5010000}"/>
    <cellStyle name="20% - Accent5 2" xfId="26476" hidden="1" xr:uid="{00000000-0005-0000-0000-0000B6010000}"/>
    <cellStyle name="20% - Accent5 2" xfId="26513" hidden="1" xr:uid="{00000000-0005-0000-0000-0000B7010000}"/>
    <cellStyle name="20% - Accent5 2" xfId="27421" hidden="1" xr:uid="{00000000-0005-0000-0000-0000B8010000}"/>
    <cellStyle name="20% - Accent5 2" xfId="27458" xr:uid="{00000000-0005-0000-0000-0000B9010000}"/>
    <cellStyle name="20% - Accent5 2 2" xfId="27629" xr:uid="{00000000-0005-0000-0000-0000BA010000}"/>
    <cellStyle name="20% - Accent5 20" xfId="27630" xr:uid="{00000000-0005-0000-0000-0000BB010000}"/>
    <cellStyle name="20% - Accent5 21" xfId="27631" xr:uid="{00000000-0005-0000-0000-0000BC010000}"/>
    <cellStyle name="20% - Accent5 22" xfId="27632" xr:uid="{00000000-0005-0000-0000-0000BD010000}"/>
    <cellStyle name="20% - Accent5 23" xfId="27633" xr:uid="{00000000-0005-0000-0000-0000BE010000}"/>
    <cellStyle name="20% - Accent5 24" xfId="27634" xr:uid="{00000000-0005-0000-0000-0000BF010000}"/>
    <cellStyle name="20% - Accent5 25" xfId="27635" xr:uid="{00000000-0005-0000-0000-0000C0010000}"/>
    <cellStyle name="20% - Accent5 26" xfId="27636" xr:uid="{00000000-0005-0000-0000-0000C1010000}"/>
    <cellStyle name="20% - Accent5 27" xfId="27637" xr:uid="{00000000-0005-0000-0000-0000C2010000}"/>
    <cellStyle name="20% - Accent5 3" xfId="38" hidden="1" xr:uid="{00000000-0005-0000-0000-0000C3010000}"/>
    <cellStyle name="20% - Accent5 3" xfId="8418" hidden="1" xr:uid="{00000000-0005-0000-0000-0000C4010000}"/>
    <cellStyle name="20% - Accent5 3" xfId="11848" hidden="1" xr:uid="{00000000-0005-0000-0000-0000C5010000}"/>
    <cellStyle name="20% - Accent5 3" xfId="15278" hidden="1" xr:uid="{00000000-0005-0000-0000-0000C6010000}"/>
    <cellStyle name="20% - Accent5 3" xfId="18708" hidden="1" xr:uid="{00000000-0005-0000-0000-0000C7010000}"/>
    <cellStyle name="20% - Accent5 3" xfId="22138" hidden="1" xr:uid="{00000000-0005-0000-0000-0000C8010000}"/>
    <cellStyle name="20% - Accent5 3" xfId="25568" xr:uid="{00000000-0005-0000-0000-0000C9010000}"/>
    <cellStyle name="20% - Accent5 4" xfId="575" hidden="1" xr:uid="{00000000-0005-0000-0000-0000CA010000}"/>
    <cellStyle name="20% - Accent5 4" xfId="27638" xr:uid="{00000000-0005-0000-0000-0000CB010000}"/>
    <cellStyle name="20% - Accent5 5" xfId="1593" hidden="1" xr:uid="{00000000-0005-0000-0000-0000CC010000}"/>
    <cellStyle name="20% - Accent5 5" xfId="27639" xr:uid="{00000000-0005-0000-0000-0000CD010000}"/>
    <cellStyle name="20% - Accent5 6" xfId="27640" xr:uid="{00000000-0005-0000-0000-0000CE010000}"/>
    <cellStyle name="20% - Accent5 7" xfId="27641" xr:uid="{00000000-0005-0000-0000-0000CF010000}"/>
    <cellStyle name="20% - Accent5 8" xfId="27642" xr:uid="{00000000-0005-0000-0000-0000D0010000}"/>
    <cellStyle name="20% - Accent5 9" xfId="27643" xr:uid="{00000000-0005-0000-0000-0000D1010000}"/>
    <cellStyle name="20% - Accent6 10" xfId="27644" xr:uid="{00000000-0005-0000-0000-0000D2010000}"/>
    <cellStyle name="20% - Accent6 11" xfId="27645" xr:uid="{00000000-0005-0000-0000-0000D3010000}"/>
    <cellStyle name="20% - Accent6 12" xfId="27646" xr:uid="{00000000-0005-0000-0000-0000D4010000}"/>
    <cellStyle name="20% - Accent6 13" xfId="27647" xr:uid="{00000000-0005-0000-0000-0000D5010000}"/>
    <cellStyle name="20% - Accent6 14" xfId="27648" xr:uid="{00000000-0005-0000-0000-0000D6010000}"/>
    <cellStyle name="20% - Accent6 15" xfId="27649" xr:uid="{00000000-0005-0000-0000-0000D7010000}"/>
    <cellStyle name="20% - Accent6 16" xfId="27650" xr:uid="{00000000-0005-0000-0000-0000D8010000}"/>
    <cellStyle name="20% - Accent6 17" xfId="27651" xr:uid="{00000000-0005-0000-0000-0000D9010000}"/>
    <cellStyle name="20% - Accent6 18" xfId="27652" xr:uid="{00000000-0005-0000-0000-0000DA010000}"/>
    <cellStyle name="20% - Accent6 19" xfId="27653" xr:uid="{00000000-0005-0000-0000-0000DB010000}"/>
    <cellStyle name="20% - Accent6 2" xfId="638" hidden="1" xr:uid="{00000000-0005-0000-0000-0000DC010000}"/>
    <cellStyle name="20% - Accent6 2" xfId="1516" hidden="1" xr:uid="{00000000-0005-0000-0000-0000DD010000}"/>
    <cellStyle name="20% - Accent6 2" xfId="1553" hidden="1" xr:uid="{00000000-0005-0000-0000-0000DE010000}"/>
    <cellStyle name="20% - Accent6 2" xfId="2497" hidden="1" xr:uid="{00000000-0005-0000-0000-0000DF010000}"/>
    <cellStyle name="20% - Accent6 2" xfId="2534" hidden="1" xr:uid="{00000000-0005-0000-0000-0000E0010000}"/>
    <cellStyle name="20% - Accent6 2" xfId="3442" hidden="1" xr:uid="{00000000-0005-0000-0000-0000E1010000}"/>
    <cellStyle name="20% - Accent6 2" xfId="3479" hidden="1" xr:uid="{00000000-0005-0000-0000-0000E2010000}"/>
    <cellStyle name="20% - Accent6 2" xfId="4082" hidden="1" xr:uid="{00000000-0005-0000-0000-0000E3010000}"/>
    <cellStyle name="20% - Accent6 2" xfId="4960" hidden="1" xr:uid="{00000000-0005-0000-0000-0000E4010000}"/>
    <cellStyle name="20% - Accent6 2" xfId="4997" hidden="1" xr:uid="{00000000-0005-0000-0000-0000E5010000}"/>
    <cellStyle name="20% - Accent6 2" xfId="5912" hidden="1" xr:uid="{00000000-0005-0000-0000-0000E6010000}"/>
    <cellStyle name="20% - Accent6 2" xfId="5949" hidden="1" xr:uid="{00000000-0005-0000-0000-0000E7010000}"/>
    <cellStyle name="20% - Accent6 2" xfId="6857" hidden="1" xr:uid="{00000000-0005-0000-0000-0000E8010000}"/>
    <cellStyle name="20% - Accent6 2" xfId="6894" hidden="1" xr:uid="{00000000-0005-0000-0000-0000E9010000}"/>
    <cellStyle name="20% - Accent6 2" xfId="7463" hidden="1" xr:uid="{00000000-0005-0000-0000-0000EA010000}"/>
    <cellStyle name="20% - Accent6 2" xfId="8341" hidden="1" xr:uid="{00000000-0005-0000-0000-0000EB010000}"/>
    <cellStyle name="20% - Accent6 2" xfId="8378" hidden="1" xr:uid="{00000000-0005-0000-0000-0000EC010000}"/>
    <cellStyle name="20% - Accent6 2" xfId="9322" hidden="1" xr:uid="{00000000-0005-0000-0000-0000ED010000}"/>
    <cellStyle name="20% - Accent6 2" xfId="9359" hidden="1" xr:uid="{00000000-0005-0000-0000-0000EE010000}"/>
    <cellStyle name="20% - Accent6 2" xfId="10267" hidden="1" xr:uid="{00000000-0005-0000-0000-0000EF010000}"/>
    <cellStyle name="20% - Accent6 2" xfId="10304" hidden="1" xr:uid="{00000000-0005-0000-0000-0000F0010000}"/>
    <cellStyle name="20% - Accent6 2" xfId="10893" hidden="1" xr:uid="{00000000-0005-0000-0000-0000F1010000}"/>
    <cellStyle name="20% - Accent6 2" xfId="11771" hidden="1" xr:uid="{00000000-0005-0000-0000-0000F2010000}"/>
    <cellStyle name="20% - Accent6 2" xfId="11808" hidden="1" xr:uid="{00000000-0005-0000-0000-0000F3010000}"/>
    <cellStyle name="20% - Accent6 2" xfId="12752" hidden="1" xr:uid="{00000000-0005-0000-0000-0000F4010000}"/>
    <cellStyle name="20% - Accent6 2" xfId="12789" hidden="1" xr:uid="{00000000-0005-0000-0000-0000F5010000}"/>
    <cellStyle name="20% - Accent6 2" xfId="13697" hidden="1" xr:uid="{00000000-0005-0000-0000-0000F6010000}"/>
    <cellStyle name="20% - Accent6 2" xfId="13734" hidden="1" xr:uid="{00000000-0005-0000-0000-0000F7010000}"/>
    <cellStyle name="20% - Accent6 2" xfId="14323" hidden="1" xr:uid="{00000000-0005-0000-0000-0000F8010000}"/>
    <cellStyle name="20% - Accent6 2" xfId="15201" hidden="1" xr:uid="{00000000-0005-0000-0000-0000F9010000}"/>
    <cellStyle name="20% - Accent6 2" xfId="15238" hidden="1" xr:uid="{00000000-0005-0000-0000-0000FA010000}"/>
    <cellStyle name="20% - Accent6 2" xfId="16182" hidden="1" xr:uid="{00000000-0005-0000-0000-0000FB010000}"/>
    <cellStyle name="20% - Accent6 2" xfId="16219" hidden="1" xr:uid="{00000000-0005-0000-0000-0000FC010000}"/>
    <cellStyle name="20% - Accent6 2" xfId="17127" hidden="1" xr:uid="{00000000-0005-0000-0000-0000FD010000}"/>
    <cellStyle name="20% - Accent6 2" xfId="17164" hidden="1" xr:uid="{00000000-0005-0000-0000-0000FE010000}"/>
    <cellStyle name="20% - Accent6 2" xfId="17753" hidden="1" xr:uid="{00000000-0005-0000-0000-0000FF010000}"/>
    <cellStyle name="20% - Accent6 2" xfId="18631" hidden="1" xr:uid="{00000000-0005-0000-0000-000000020000}"/>
    <cellStyle name="20% - Accent6 2" xfId="18668" hidden="1" xr:uid="{00000000-0005-0000-0000-000001020000}"/>
    <cellStyle name="20% - Accent6 2" xfId="19612" hidden="1" xr:uid="{00000000-0005-0000-0000-000002020000}"/>
    <cellStyle name="20% - Accent6 2" xfId="19649" hidden="1" xr:uid="{00000000-0005-0000-0000-000003020000}"/>
    <cellStyle name="20% - Accent6 2" xfId="20557" hidden="1" xr:uid="{00000000-0005-0000-0000-000004020000}"/>
    <cellStyle name="20% - Accent6 2" xfId="20594" hidden="1" xr:uid="{00000000-0005-0000-0000-000005020000}"/>
    <cellStyle name="20% - Accent6 2" xfId="21183" hidden="1" xr:uid="{00000000-0005-0000-0000-000006020000}"/>
    <cellStyle name="20% - Accent6 2" xfId="22061" hidden="1" xr:uid="{00000000-0005-0000-0000-000007020000}"/>
    <cellStyle name="20% - Accent6 2" xfId="22098" hidden="1" xr:uid="{00000000-0005-0000-0000-000008020000}"/>
    <cellStyle name="20% - Accent6 2" xfId="23042" hidden="1" xr:uid="{00000000-0005-0000-0000-000009020000}"/>
    <cellStyle name="20% - Accent6 2" xfId="23079" hidden="1" xr:uid="{00000000-0005-0000-0000-00000A020000}"/>
    <cellStyle name="20% - Accent6 2" xfId="23987" hidden="1" xr:uid="{00000000-0005-0000-0000-00000B020000}"/>
    <cellStyle name="20% - Accent6 2" xfId="24024" hidden="1" xr:uid="{00000000-0005-0000-0000-00000C020000}"/>
    <cellStyle name="20% - Accent6 2" xfId="24613" hidden="1" xr:uid="{00000000-0005-0000-0000-00000D020000}"/>
    <cellStyle name="20% - Accent6 2" xfId="25491" hidden="1" xr:uid="{00000000-0005-0000-0000-00000E020000}"/>
    <cellStyle name="20% - Accent6 2" xfId="25528" hidden="1" xr:uid="{00000000-0005-0000-0000-00000F020000}"/>
    <cellStyle name="20% - Accent6 2" xfId="26472" hidden="1" xr:uid="{00000000-0005-0000-0000-000010020000}"/>
    <cellStyle name="20% - Accent6 2" xfId="26509" hidden="1" xr:uid="{00000000-0005-0000-0000-000011020000}"/>
    <cellStyle name="20% - Accent6 2" xfId="27417" hidden="1" xr:uid="{00000000-0005-0000-0000-000012020000}"/>
    <cellStyle name="20% - Accent6 2" xfId="27454" xr:uid="{00000000-0005-0000-0000-000013020000}"/>
    <cellStyle name="20% - Accent6 2 2" xfId="27654" xr:uid="{00000000-0005-0000-0000-000014020000}"/>
    <cellStyle name="20% - Accent6 20" xfId="27655" xr:uid="{00000000-0005-0000-0000-000015020000}"/>
    <cellStyle name="20% - Accent6 21" xfId="27656" xr:uid="{00000000-0005-0000-0000-000016020000}"/>
    <cellStyle name="20% - Accent6 22" xfId="27657" xr:uid="{00000000-0005-0000-0000-000017020000}"/>
    <cellStyle name="20% - Accent6 23" xfId="27658" xr:uid="{00000000-0005-0000-0000-000018020000}"/>
    <cellStyle name="20% - Accent6 24" xfId="27659" xr:uid="{00000000-0005-0000-0000-000019020000}"/>
    <cellStyle name="20% - Accent6 25" xfId="27660" xr:uid="{00000000-0005-0000-0000-00001A020000}"/>
    <cellStyle name="20% - Accent6 26" xfId="27661" xr:uid="{00000000-0005-0000-0000-00001B020000}"/>
    <cellStyle name="20% - Accent6 27" xfId="27662" xr:uid="{00000000-0005-0000-0000-00001C020000}"/>
    <cellStyle name="20% - Accent6 3" xfId="42" hidden="1" xr:uid="{00000000-0005-0000-0000-00001D020000}"/>
    <cellStyle name="20% - Accent6 3" xfId="8414" hidden="1" xr:uid="{00000000-0005-0000-0000-00001E020000}"/>
    <cellStyle name="20% - Accent6 3" xfId="11844" hidden="1" xr:uid="{00000000-0005-0000-0000-00001F020000}"/>
    <cellStyle name="20% - Accent6 3" xfId="15274" hidden="1" xr:uid="{00000000-0005-0000-0000-000020020000}"/>
    <cellStyle name="20% - Accent6 3" xfId="18704" hidden="1" xr:uid="{00000000-0005-0000-0000-000021020000}"/>
    <cellStyle name="20% - Accent6 3" xfId="22134" hidden="1" xr:uid="{00000000-0005-0000-0000-000022020000}"/>
    <cellStyle name="20% - Accent6 3" xfId="25564" xr:uid="{00000000-0005-0000-0000-000023020000}"/>
    <cellStyle name="20% - Accent6 4" xfId="571" hidden="1" xr:uid="{00000000-0005-0000-0000-000024020000}"/>
    <cellStyle name="20% - Accent6 4" xfId="27663" xr:uid="{00000000-0005-0000-0000-000025020000}"/>
    <cellStyle name="20% - Accent6 5" xfId="1589" hidden="1" xr:uid="{00000000-0005-0000-0000-000026020000}"/>
    <cellStyle name="20% - Accent6 5" xfId="27664" xr:uid="{00000000-0005-0000-0000-000027020000}"/>
    <cellStyle name="20% - Accent6 6" xfId="27665" xr:uid="{00000000-0005-0000-0000-000028020000}"/>
    <cellStyle name="20% - Accent6 7" xfId="27666" xr:uid="{00000000-0005-0000-0000-000029020000}"/>
    <cellStyle name="20% - Accent6 8" xfId="27667" xr:uid="{00000000-0005-0000-0000-00002A020000}"/>
    <cellStyle name="20% - Accent6 9" xfId="27668" xr:uid="{00000000-0005-0000-0000-00002B020000}"/>
    <cellStyle name="20% - Akzent1 2" xfId="27669" xr:uid="{00000000-0005-0000-0000-00002C020000}"/>
    <cellStyle name="20% - Akzent2 2" xfId="27670" xr:uid="{00000000-0005-0000-0000-00002D020000}"/>
    <cellStyle name="20% - Akzent3 2" xfId="27671" xr:uid="{00000000-0005-0000-0000-00002E020000}"/>
    <cellStyle name="20% - Akzent4 2" xfId="27672" xr:uid="{00000000-0005-0000-0000-00002F020000}"/>
    <cellStyle name="20% - Akzent5 2" xfId="27673" xr:uid="{00000000-0005-0000-0000-000030020000}"/>
    <cellStyle name="20% - Akzent6 2" xfId="27674" xr:uid="{00000000-0005-0000-0000-000031020000}"/>
    <cellStyle name="40% - Accent1 10" xfId="27675" xr:uid="{00000000-0005-0000-0000-000032020000}"/>
    <cellStyle name="40% - Accent1 11" xfId="27676" xr:uid="{00000000-0005-0000-0000-000033020000}"/>
    <cellStyle name="40% - Accent1 12" xfId="27677" xr:uid="{00000000-0005-0000-0000-000034020000}"/>
    <cellStyle name="40% - Accent1 13" xfId="27678" xr:uid="{00000000-0005-0000-0000-000035020000}"/>
    <cellStyle name="40% - Accent1 14" xfId="27679" xr:uid="{00000000-0005-0000-0000-000036020000}"/>
    <cellStyle name="40% - Accent1 15" xfId="27680" xr:uid="{00000000-0005-0000-0000-000037020000}"/>
    <cellStyle name="40% - Accent1 16" xfId="27681" xr:uid="{00000000-0005-0000-0000-000038020000}"/>
    <cellStyle name="40% - Accent1 17" xfId="27682" xr:uid="{00000000-0005-0000-0000-000039020000}"/>
    <cellStyle name="40% - Accent1 18" xfId="27683" xr:uid="{00000000-0005-0000-0000-00003A020000}"/>
    <cellStyle name="40% - Accent1 19" xfId="27684" xr:uid="{00000000-0005-0000-0000-00003B020000}"/>
    <cellStyle name="40% - Accent1 2" xfId="619" hidden="1" xr:uid="{00000000-0005-0000-0000-00003C020000}"/>
    <cellStyle name="40% - Accent1 2" xfId="1535" hidden="1" xr:uid="{00000000-0005-0000-0000-00003D020000}"/>
    <cellStyle name="40% - Accent1 2" xfId="1572" hidden="1" xr:uid="{00000000-0005-0000-0000-00003E020000}"/>
    <cellStyle name="40% - Accent1 2" xfId="2516" hidden="1" xr:uid="{00000000-0005-0000-0000-00003F020000}"/>
    <cellStyle name="40% - Accent1 2" xfId="2553" hidden="1" xr:uid="{00000000-0005-0000-0000-000040020000}"/>
    <cellStyle name="40% - Accent1 2" xfId="3461" hidden="1" xr:uid="{00000000-0005-0000-0000-000041020000}"/>
    <cellStyle name="40% - Accent1 2" xfId="3498" hidden="1" xr:uid="{00000000-0005-0000-0000-000042020000}"/>
    <cellStyle name="40% - Accent1 2" xfId="4063" hidden="1" xr:uid="{00000000-0005-0000-0000-000043020000}"/>
    <cellStyle name="40% - Accent1 2" xfId="4979" hidden="1" xr:uid="{00000000-0005-0000-0000-000044020000}"/>
    <cellStyle name="40% - Accent1 2" xfId="5016" hidden="1" xr:uid="{00000000-0005-0000-0000-000045020000}"/>
    <cellStyle name="40% - Accent1 2" xfId="5931" hidden="1" xr:uid="{00000000-0005-0000-0000-000046020000}"/>
    <cellStyle name="40% - Accent1 2" xfId="5968" hidden="1" xr:uid="{00000000-0005-0000-0000-000047020000}"/>
    <cellStyle name="40% - Accent1 2" xfId="6876" hidden="1" xr:uid="{00000000-0005-0000-0000-000048020000}"/>
    <cellStyle name="40% - Accent1 2" xfId="6913" hidden="1" xr:uid="{00000000-0005-0000-0000-000049020000}"/>
    <cellStyle name="40% - Accent1 2" xfId="7444" hidden="1" xr:uid="{00000000-0005-0000-0000-00004A020000}"/>
    <cellStyle name="40% - Accent1 2" xfId="8360" hidden="1" xr:uid="{00000000-0005-0000-0000-00004B020000}"/>
    <cellStyle name="40% - Accent1 2" xfId="8397" hidden="1" xr:uid="{00000000-0005-0000-0000-00004C020000}"/>
    <cellStyle name="40% - Accent1 2" xfId="9341" hidden="1" xr:uid="{00000000-0005-0000-0000-00004D020000}"/>
    <cellStyle name="40% - Accent1 2" xfId="9378" hidden="1" xr:uid="{00000000-0005-0000-0000-00004E020000}"/>
    <cellStyle name="40% - Accent1 2" xfId="10286" hidden="1" xr:uid="{00000000-0005-0000-0000-00004F020000}"/>
    <cellStyle name="40% - Accent1 2" xfId="10323" hidden="1" xr:uid="{00000000-0005-0000-0000-000050020000}"/>
    <cellStyle name="40% - Accent1 2" xfId="10874" hidden="1" xr:uid="{00000000-0005-0000-0000-000051020000}"/>
    <cellStyle name="40% - Accent1 2" xfId="11790" hidden="1" xr:uid="{00000000-0005-0000-0000-000052020000}"/>
    <cellStyle name="40% - Accent1 2" xfId="11827" hidden="1" xr:uid="{00000000-0005-0000-0000-000053020000}"/>
    <cellStyle name="40% - Accent1 2" xfId="12771" hidden="1" xr:uid="{00000000-0005-0000-0000-000054020000}"/>
    <cellStyle name="40% - Accent1 2" xfId="12808" hidden="1" xr:uid="{00000000-0005-0000-0000-000055020000}"/>
    <cellStyle name="40% - Accent1 2" xfId="13716" hidden="1" xr:uid="{00000000-0005-0000-0000-000056020000}"/>
    <cellStyle name="40% - Accent1 2" xfId="13753" hidden="1" xr:uid="{00000000-0005-0000-0000-000057020000}"/>
    <cellStyle name="40% - Accent1 2" xfId="14304" hidden="1" xr:uid="{00000000-0005-0000-0000-000058020000}"/>
    <cellStyle name="40% - Accent1 2" xfId="15220" hidden="1" xr:uid="{00000000-0005-0000-0000-000059020000}"/>
    <cellStyle name="40% - Accent1 2" xfId="15257" hidden="1" xr:uid="{00000000-0005-0000-0000-00005A020000}"/>
    <cellStyle name="40% - Accent1 2" xfId="16201" hidden="1" xr:uid="{00000000-0005-0000-0000-00005B020000}"/>
    <cellStyle name="40% - Accent1 2" xfId="16238" hidden="1" xr:uid="{00000000-0005-0000-0000-00005C020000}"/>
    <cellStyle name="40% - Accent1 2" xfId="17146" hidden="1" xr:uid="{00000000-0005-0000-0000-00005D020000}"/>
    <cellStyle name="40% - Accent1 2" xfId="17183" hidden="1" xr:uid="{00000000-0005-0000-0000-00005E020000}"/>
    <cellStyle name="40% - Accent1 2" xfId="17734" hidden="1" xr:uid="{00000000-0005-0000-0000-00005F020000}"/>
    <cellStyle name="40% - Accent1 2" xfId="18650" hidden="1" xr:uid="{00000000-0005-0000-0000-000060020000}"/>
    <cellStyle name="40% - Accent1 2" xfId="18687" hidden="1" xr:uid="{00000000-0005-0000-0000-000061020000}"/>
    <cellStyle name="40% - Accent1 2" xfId="19631" hidden="1" xr:uid="{00000000-0005-0000-0000-000062020000}"/>
    <cellStyle name="40% - Accent1 2" xfId="19668" hidden="1" xr:uid="{00000000-0005-0000-0000-000063020000}"/>
    <cellStyle name="40% - Accent1 2" xfId="20576" hidden="1" xr:uid="{00000000-0005-0000-0000-000064020000}"/>
    <cellStyle name="40% - Accent1 2" xfId="20613" hidden="1" xr:uid="{00000000-0005-0000-0000-000065020000}"/>
    <cellStyle name="40% - Accent1 2" xfId="21164" hidden="1" xr:uid="{00000000-0005-0000-0000-000066020000}"/>
    <cellStyle name="40% - Accent1 2" xfId="22080" hidden="1" xr:uid="{00000000-0005-0000-0000-000067020000}"/>
    <cellStyle name="40% - Accent1 2" xfId="22117" hidden="1" xr:uid="{00000000-0005-0000-0000-000068020000}"/>
    <cellStyle name="40% - Accent1 2" xfId="23061" hidden="1" xr:uid="{00000000-0005-0000-0000-000069020000}"/>
    <cellStyle name="40% - Accent1 2" xfId="23098" hidden="1" xr:uid="{00000000-0005-0000-0000-00006A020000}"/>
    <cellStyle name="40% - Accent1 2" xfId="24006" hidden="1" xr:uid="{00000000-0005-0000-0000-00006B020000}"/>
    <cellStyle name="40% - Accent1 2" xfId="24043" hidden="1" xr:uid="{00000000-0005-0000-0000-00006C020000}"/>
    <cellStyle name="40% - Accent1 2" xfId="24594" hidden="1" xr:uid="{00000000-0005-0000-0000-00006D020000}"/>
    <cellStyle name="40% - Accent1 2" xfId="25510" hidden="1" xr:uid="{00000000-0005-0000-0000-00006E020000}"/>
    <cellStyle name="40% - Accent1 2" xfId="25547" hidden="1" xr:uid="{00000000-0005-0000-0000-00006F020000}"/>
    <cellStyle name="40% - Accent1 2" xfId="26491" hidden="1" xr:uid="{00000000-0005-0000-0000-000070020000}"/>
    <cellStyle name="40% - Accent1 2" xfId="26528" hidden="1" xr:uid="{00000000-0005-0000-0000-000071020000}"/>
    <cellStyle name="40% - Accent1 2" xfId="27436" hidden="1" xr:uid="{00000000-0005-0000-0000-000072020000}"/>
    <cellStyle name="40% - Accent1 2" xfId="27473" xr:uid="{00000000-0005-0000-0000-000073020000}"/>
    <cellStyle name="40% - Accent1 2 2" xfId="27685" xr:uid="{00000000-0005-0000-0000-000074020000}"/>
    <cellStyle name="40% - Accent1 20" xfId="27686" xr:uid="{00000000-0005-0000-0000-000075020000}"/>
    <cellStyle name="40% - Accent1 21" xfId="27687" xr:uid="{00000000-0005-0000-0000-000076020000}"/>
    <cellStyle name="40% - Accent1 22" xfId="27688" xr:uid="{00000000-0005-0000-0000-000077020000}"/>
    <cellStyle name="40% - Accent1 23" xfId="27689" xr:uid="{00000000-0005-0000-0000-000078020000}"/>
    <cellStyle name="40% - Accent1 24" xfId="27690" xr:uid="{00000000-0005-0000-0000-000079020000}"/>
    <cellStyle name="40% - Accent1 25" xfId="27691" xr:uid="{00000000-0005-0000-0000-00007A020000}"/>
    <cellStyle name="40% - Accent1 26" xfId="27692" xr:uid="{00000000-0005-0000-0000-00007B020000}"/>
    <cellStyle name="40% - Accent1 27" xfId="27693" xr:uid="{00000000-0005-0000-0000-00007C020000}"/>
    <cellStyle name="40% - Accent1 3" xfId="23" hidden="1" xr:uid="{00000000-0005-0000-0000-00007D020000}"/>
    <cellStyle name="40% - Accent1 3" xfId="8433" hidden="1" xr:uid="{00000000-0005-0000-0000-00007E020000}"/>
    <cellStyle name="40% - Accent1 3" xfId="11863" hidden="1" xr:uid="{00000000-0005-0000-0000-00007F020000}"/>
    <cellStyle name="40% - Accent1 3" xfId="15293" hidden="1" xr:uid="{00000000-0005-0000-0000-000080020000}"/>
    <cellStyle name="40% - Accent1 3" xfId="18723" hidden="1" xr:uid="{00000000-0005-0000-0000-000081020000}"/>
    <cellStyle name="40% - Accent1 3" xfId="22153" hidden="1" xr:uid="{00000000-0005-0000-0000-000082020000}"/>
    <cellStyle name="40% - Accent1 3" xfId="25583" xr:uid="{00000000-0005-0000-0000-000083020000}"/>
    <cellStyle name="40% - Accent1 4" xfId="590" hidden="1" xr:uid="{00000000-0005-0000-0000-000084020000}"/>
    <cellStyle name="40% - Accent1 4" xfId="27694" xr:uid="{00000000-0005-0000-0000-000085020000}"/>
    <cellStyle name="40% - Accent1 5" xfId="1608" hidden="1" xr:uid="{00000000-0005-0000-0000-000086020000}"/>
    <cellStyle name="40% - Accent1 5" xfId="27695" xr:uid="{00000000-0005-0000-0000-000087020000}"/>
    <cellStyle name="40% - Accent1 6" xfId="27696" xr:uid="{00000000-0005-0000-0000-000088020000}"/>
    <cellStyle name="40% - Accent1 7" xfId="27697" xr:uid="{00000000-0005-0000-0000-000089020000}"/>
    <cellStyle name="40% - Accent1 8" xfId="27698" xr:uid="{00000000-0005-0000-0000-00008A020000}"/>
    <cellStyle name="40% - Accent1 9" xfId="27699" xr:uid="{00000000-0005-0000-0000-00008B020000}"/>
    <cellStyle name="40% - Accent2 10" xfId="27700" xr:uid="{00000000-0005-0000-0000-00008C020000}"/>
    <cellStyle name="40% - Accent2 11" xfId="27701" xr:uid="{00000000-0005-0000-0000-00008D020000}"/>
    <cellStyle name="40% - Accent2 12" xfId="27702" xr:uid="{00000000-0005-0000-0000-00008E020000}"/>
    <cellStyle name="40% - Accent2 13" xfId="27703" xr:uid="{00000000-0005-0000-0000-00008F020000}"/>
    <cellStyle name="40% - Accent2 14" xfId="27704" xr:uid="{00000000-0005-0000-0000-000090020000}"/>
    <cellStyle name="40% - Accent2 15" xfId="27705" xr:uid="{00000000-0005-0000-0000-000091020000}"/>
    <cellStyle name="40% - Accent2 16" xfId="27706" xr:uid="{00000000-0005-0000-0000-000092020000}"/>
    <cellStyle name="40% - Accent2 17" xfId="27707" xr:uid="{00000000-0005-0000-0000-000093020000}"/>
    <cellStyle name="40% - Accent2 18" xfId="27708" xr:uid="{00000000-0005-0000-0000-000094020000}"/>
    <cellStyle name="40% - Accent2 19" xfId="27709" xr:uid="{00000000-0005-0000-0000-000095020000}"/>
    <cellStyle name="40% - Accent2 2" xfId="623" hidden="1" xr:uid="{00000000-0005-0000-0000-000096020000}"/>
    <cellStyle name="40% - Accent2 2" xfId="1531" hidden="1" xr:uid="{00000000-0005-0000-0000-000097020000}"/>
    <cellStyle name="40% - Accent2 2" xfId="1568" hidden="1" xr:uid="{00000000-0005-0000-0000-000098020000}"/>
    <cellStyle name="40% - Accent2 2" xfId="2512" hidden="1" xr:uid="{00000000-0005-0000-0000-000099020000}"/>
    <cellStyle name="40% - Accent2 2" xfId="2549" hidden="1" xr:uid="{00000000-0005-0000-0000-00009A020000}"/>
    <cellStyle name="40% - Accent2 2" xfId="3457" hidden="1" xr:uid="{00000000-0005-0000-0000-00009B020000}"/>
    <cellStyle name="40% - Accent2 2" xfId="3494" hidden="1" xr:uid="{00000000-0005-0000-0000-00009C020000}"/>
    <cellStyle name="40% - Accent2 2" xfId="4067" hidden="1" xr:uid="{00000000-0005-0000-0000-00009D020000}"/>
    <cellStyle name="40% - Accent2 2" xfId="4975" hidden="1" xr:uid="{00000000-0005-0000-0000-00009E020000}"/>
    <cellStyle name="40% - Accent2 2" xfId="5012" hidden="1" xr:uid="{00000000-0005-0000-0000-00009F020000}"/>
    <cellStyle name="40% - Accent2 2" xfId="5927" hidden="1" xr:uid="{00000000-0005-0000-0000-0000A0020000}"/>
    <cellStyle name="40% - Accent2 2" xfId="5964" hidden="1" xr:uid="{00000000-0005-0000-0000-0000A1020000}"/>
    <cellStyle name="40% - Accent2 2" xfId="6872" hidden="1" xr:uid="{00000000-0005-0000-0000-0000A2020000}"/>
    <cellStyle name="40% - Accent2 2" xfId="6909" hidden="1" xr:uid="{00000000-0005-0000-0000-0000A3020000}"/>
    <cellStyle name="40% - Accent2 2" xfId="7448" hidden="1" xr:uid="{00000000-0005-0000-0000-0000A4020000}"/>
    <cellStyle name="40% - Accent2 2" xfId="8356" hidden="1" xr:uid="{00000000-0005-0000-0000-0000A5020000}"/>
    <cellStyle name="40% - Accent2 2" xfId="8393" hidden="1" xr:uid="{00000000-0005-0000-0000-0000A6020000}"/>
    <cellStyle name="40% - Accent2 2" xfId="9337" hidden="1" xr:uid="{00000000-0005-0000-0000-0000A7020000}"/>
    <cellStyle name="40% - Accent2 2" xfId="9374" hidden="1" xr:uid="{00000000-0005-0000-0000-0000A8020000}"/>
    <cellStyle name="40% - Accent2 2" xfId="10282" hidden="1" xr:uid="{00000000-0005-0000-0000-0000A9020000}"/>
    <cellStyle name="40% - Accent2 2" xfId="10319" hidden="1" xr:uid="{00000000-0005-0000-0000-0000AA020000}"/>
    <cellStyle name="40% - Accent2 2" xfId="10878" hidden="1" xr:uid="{00000000-0005-0000-0000-0000AB020000}"/>
    <cellStyle name="40% - Accent2 2" xfId="11786" hidden="1" xr:uid="{00000000-0005-0000-0000-0000AC020000}"/>
    <cellStyle name="40% - Accent2 2" xfId="11823" hidden="1" xr:uid="{00000000-0005-0000-0000-0000AD020000}"/>
    <cellStyle name="40% - Accent2 2" xfId="12767" hidden="1" xr:uid="{00000000-0005-0000-0000-0000AE020000}"/>
    <cellStyle name="40% - Accent2 2" xfId="12804" hidden="1" xr:uid="{00000000-0005-0000-0000-0000AF020000}"/>
    <cellStyle name="40% - Accent2 2" xfId="13712" hidden="1" xr:uid="{00000000-0005-0000-0000-0000B0020000}"/>
    <cellStyle name="40% - Accent2 2" xfId="13749" hidden="1" xr:uid="{00000000-0005-0000-0000-0000B1020000}"/>
    <cellStyle name="40% - Accent2 2" xfId="14308" hidden="1" xr:uid="{00000000-0005-0000-0000-0000B2020000}"/>
    <cellStyle name="40% - Accent2 2" xfId="15216" hidden="1" xr:uid="{00000000-0005-0000-0000-0000B3020000}"/>
    <cellStyle name="40% - Accent2 2" xfId="15253" hidden="1" xr:uid="{00000000-0005-0000-0000-0000B4020000}"/>
    <cellStyle name="40% - Accent2 2" xfId="16197" hidden="1" xr:uid="{00000000-0005-0000-0000-0000B5020000}"/>
    <cellStyle name="40% - Accent2 2" xfId="16234" hidden="1" xr:uid="{00000000-0005-0000-0000-0000B6020000}"/>
    <cellStyle name="40% - Accent2 2" xfId="17142" hidden="1" xr:uid="{00000000-0005-0000-0000-0000B7020000}"/>
    <cellStyle name="40% - Accent2 2" xfId="17179" hidden="1" xr:uid="{00000000-0005-0000-0000-0000B8020000}"/>
    <cellStyle name="40% - Accent2 2" xfId="17738" hidden="1" xr:uid="{00000000-0005-0000-0000-0000B9020000}"/>
    <cellStyle name="40% - Accent2 2" xfId="18646" hidden="1" xr:uid="{00000000-0005-0000-0000-0000BA020000}"/>
    <cellStyle name="40% - Accent2 2" xfId="18683" hidden="1" xr:uid="{00000000-0005-0000-0000-0000BB020000}"/>
    <cellStyle name="40% - Accent2 2" xfId="19627" hidden="1" xr:uid="{00000000-0005-0000-0000-0000BC020000}"/>
    <cellStyle name="40% - Accent2 2" xfId="19664" hidden="1" xr:uid="{00000000-0005-0000-0000-0000BD020000}"/>
    <cellStyle name="40% - Accent2 2" xfId="20572" hidden="1" xr:uid="{00000000-0005-0000-0000-0000BE020000}"/>
    <cellStyle name="40% - Accent2 2" xfId="20609" hidden="1" xr:uid="{00000000-0005-0000-0000-0000BF020000}"/>
    <cellStyle name="40% - Accent2 2" xfId="21168" hidden="1" xr:uid="{00000000-0005-0000-0000-0000C0020000}"/>
    <cellStyle name="40% - Accent2 2" xfId="22076" hidden="1" xr:uid="{00000000-0005-0000-0000-0000C1020000}"/>
    <cellStyle name="40% - Accent2 2" xfId="22113" hidden="1" xr:uid="{00000000-0005-0000-0000-0000C2020000}"/>
    <cellStyle name="40% - Accent2 2" xfId="23057" hidden="1" xr:uid="{00000000-0005-0000-0000-0000C3020000}"/>
    <cellStyle name="40% - Accent2 2" xfId="23094" hidden="1" xr:uid="{00000000-0005-0000-0000-0000C4020000}"/>
    <cellStyle name="40% - Accent2 2" xfId="24002" hidden="1" xr:uid="{00000000-0005-0000-0000-0000C5020000}"/>
    <cellStyle name="40% - Accent2 2" xfId="24039" hidden="1" xr:uid="{00000000-0005-0000-0000-0000C6020000}"/>
    <cellStyle name="40% - Accent2 2" xfId="24598" hidden="1" xr:uid="{00000000-0005-0000-0000-0000C7020000}"/>
    <cellStyle name="40% - Accent2 2" xfId="25506" hidden="1" xr:uid="{00000000-0005-0000-0000-0000C8020000}"/>
    <cellStyle name="40% - Accent2 2" xfId="25543" hidden="1" xr:uid="{00000000-0005-0000-0000-0000C9020000}"/>
    <cellStyle name="40% - Accent2 2" xfId="26487" hidden="1" xr:uid="{00000000-0005-0000-0000-0000CA020000}"/>
    <cellStyle name="40% - Accent2 2" xfId="26524" hidden="1" xr:uid="{00000000-0005-0000-0000-0000CB020000}"/>
    <cellStyle name="40% - Accent2 2" xfId="27432" hidden="1" xr:uid="{00000000-0005-0000-0000-0000CC020000}"/>
    <cellStyle name="40% - Accent2 2" xfId="27469" xr:uid="{00000000-0005-0000-0000-0000CD020000}"/>
    <cellStyle name="40% - Accent2 2 2" xfId="27710" xr:uid="{00000000-0005-0000-0000-0000CE020000}"/>
    <cellStyle name="40% - Accent2 20" xfId="27711" xr:uid="{00000000-0005-0000-0000-0000CF020000}"/>
    <cellStyle name="40% - Accent2 21" xfId="27712" xr:uid="{00000000-0005-0000-0000-0000D0020000}"/>
    <cellStyle name="40% - Accent2 22" xfId="27713" xr:uid="{00000000-0005-0000-0000-0000D1020000}"/>
    <cellStyle name="40% - Accent2 23" xfId="27714" xr:uid="{00000000-0005-0000-0000-0000D2020000}"/>
    <cellStyle name="40% - Accent2 24" xfId="27715" xr:uid="{00000000-0005-0000-0000-0000D3020000}"/>
    <cellStyle name="40% - Accent2 25" xfId="27716" xr:uid="{00000000-0005-0000-0000-0000D4020000}"/>
    <cellStyle name="40% - Accent2 26" xfId="27717" xr:uid="{00000000-0005-0000-0000-0000D5020000}"/>
    <cellStyle name="40% - Accent2 27" xfId="27718" xr:uid="{00000000-0005-0000-0000-0000D6020000}"/>
    <cellStyle name="40% - Accent2 3" xfId="27" hidden="1" xr:uid="{00000000-0005-0000-0000-0000D7020000}"/>
    <cellStyle name="40% - Accent2 3" xfId="8429" hidden="1" xr:uid="{00000000-0005-0000-0000-0000D8020000}"/>
    <cellStyle name="40% - Accent2 3" xfId="11859" hidden="1" xr:uid="{00000000-0005-0000-0000-0000D9020000}"/>
    <cellStyle name="40% - Accent2 3" xfId="15289" hidden="1" xr:uid="{00000000-0005-0000-0000-0000DA020000}"/>
    <cellStyle name="40% - Accent2 3" xfId="18719" hidden="1" xr:uid="{00000000-0005-0000-0000-0000DB020000}"/>
    <cellStyle name="40% - Accent2 3" xfId="22149" hidden="1" xr:uid="{00000000-0005-0000-0000-0000DC020000}"/>
    <cellStyle name="40% - Accent2 3" xfId="25579" xr:uid="{00000000-0005-0000-0000-0000DD020000}"/>
    <cellStyle name="40% - Accent2 4" xfId="586" hidden="1" xr:uid="{00000000-0005-0000-0000-0000DE020000}"/>
    <cellStyle name="40% - Accent2 4" xfId="27719" xr:uid="{00000000-0005-0000-0000-0000DF020000}"/>
    <cellStyle name="40% - Accent2 5" xfId="1604" hidden="1" xr:uid="{00000000-0005-0000-0000-0000E0020000}"/>
    <cellStyle name="40% - Accent2 5" xfId="27720" xr:uid="{00000000-0005-0000-0000-0000E1020000}"/>
    <cellStyle name="40% - Accent2 6" xfId="27721" xr:uid="{00000000-0005-0000-0000-0000E2020000}"/>
    <cellStyle name="40% - Accent2 7" xfId="27722" xr:uid="{00000000-0005-0000-0000-0000E3020000}"/>
    <cellStyle name="40% - Accent2 8" xfId="27723" xr:uid="{00000000-0005-0000-0000-0000E4020000}"/>
    <cellStyle name="40% - Accent2 9" xfId="27724" xr:uid="{00000000-0005-0000-0000-0000E5020000}"/>
    <cellStyle name="40% - Accent3 10" xfId="27725" xr:uid="{00000000-0005-0000-0000-0000E6020000}"/>
    <cellStyle name="40% - Accent3 11" xfId="27726" xr:uid="{00000000-0005-0000-0000-0000E7020000}"/>
    <cellStyle name="40% - Accent3 12" xfId="27727" xr:uid="{00000000-0005-0000-0000-0000E8020000}"/>
    <cellStyle name="40% - Accent3 13" xfId="27728" xr:uid="{00000000-0005-0000-0000-0000E9020000}"/>
    <cellStyle name="40% - Accent3 14" xfId="27729" xr:uid="{00000000-0005-0000-0000-0000EA020000}"/>
    <cellStyle name="40% - Accent3 15" xfId="27730" xr:uid="{00000000-0005-0000-0000-0000EB020000}"/>
    <cellStyle name="40% - Accent3 16" xfId="27731" xr:uid="{00000000-0005-0000-0000-0000EC020000}"/>
    <cellStyle name="40% - Accent3 17" xfId="27732" xr:uid="{00000000-0005-0000-0000-0000ED020000}"/>
    <cellStyle name="40% - Accent3 18" xfId="27733" xr:uid="{00000000-0005-0000-0000-0000EE020000}"/>
    <cellStyle name="40% - Accent3 19" xfId="27734" xr:uid="{00000000-0005-0000-0000-0000EF020000}"/>
    <cellStyle name="40% - Accent3 2" xfId="627" hidden="1" xr:uid="{00000000-0005-0000-0000-0000F0020000}"/>
    <cellStyle name="40% - Accent3 2" xfId="1527" hidden="1" xr:uid="{00000000-0005-0000-0000-0000F1020000}"/>
    <cellStyle name="40% - Accent3 2" xfId="1564" hidden="1" xr:uid="{00000000-0005-0000-0000-0000F2020000}"/>
    <cellStyle name="40% - Accent3 2" xfId="2508" hidden="1" xr:uid="{00000000-0005-0000-0000-0000F3020000}"/>
    <cellStyle name="40% - Accent3 2" xfId="2545" hidden="1" xr:uid="{00000000-0005-0000-0000-0000F4020000}"/>
    <cellStyle name="40% - Accent3 2" xfId="3453" hidden="1" xr:uid="{00000000-0005-0000-0000-0000F5020000}"/>
    <cellStyle name="40% - Accent3 2" xfId="3490" hidden="1" xr:uid="{00000000-0005-0000-0000-0000F6020000}"/>
    <cellStyle name="40% - Accent3 2" xfId="4071" hidden="1" xr:uid="{00000000-0005-0000-0000-0000F7020000}"/>
    <cellStyle name="40% - Accent3 2" xfId="4971" hidden="1" xr:uid="{00000000-0005-0000-0000-0000F8020000}"/>
    <cellStyle name="40% - Accent3 2" xfId="5008" hidden="1" xr:uid="{00000000-0005-0000-0000-0000F9020000}"/>
    <cellStyle name="40% - Accent3 2" xfId="5923" hidden="1" xr:uid="{00000000-0005-0000-0000-0000FA020000}"/>
    <cellStyle name="40% - Accent3 2" xfId="5960" hidden="1" xr:uid="{00000000-0005-0000-0000-0000FB020000}"/>
    <cellStyle name="40% - Accent3 2" xfId="6868" hidden="1" xr:uid="{00000000-0005-0000-0000-0000FC020000}"/>
    <cellStyle name="40% - Accent3 2" xfId="6905" hidden="1" xr:uid="{00000000-0005-0000-0000-0000FD020000}"/>
    <cellStyle name="40% - Accent3 2" xfId="7452" hidden="1" xr:uid="{00000000-0005-0000-0000-0000FE020000}"/>
    <cellStyle name="40% - Accent3 2" xfId="8352" hidden="1" xr:uid="{00000000-0005-0000-0000-0000FF020000}"/>
    <cellStyle name="40% - Accent3 2" xfId="8389" hidden="1" xr:uid="{00000000-0005-0000-0000-000000030000}"/>
    <cellStyle name="40% - Accent3 2" xfId="9333" hidden="1" xr:uid="{00000000-0005-0000-0000-000001030000}"/>
    <cellStyle name="40% - Accent3 2" xfId="9370" hidden="1" xr:uid="{00000000-0005-0000-0000-000002030000}"/>
    <cellStyle name="40% - Accent3 2" xfId="10278" hidden="1" xr:uid="{00000000-0005-0000-0000-000003030000}"/>
    <cellStyle name="40% - Accent3 2" xfId="10315" hidden="1" xr:uid="{00000000-0005-0000-0000-000004030000}"/>
    <cellStyle name="40% - Accent3 2" xfId="10882" hidden="1" xr:uid="{00000000-0005-0000-0000-000005030000}"/>
    <cellStyle name="40% - Accent3 2" xfId="11782" hidden="1" xr:uid="{00000000-0005-0000-0000-000006030000}"/>
    <cellStyle name="40% - Accent3 2" xfId="11819" hidden="1" xr:uid="{00000000-0005-0000-0000-000007030000}"/>
    <cellStyle name="40% - Accent3 2" xfId="12763" hidden="1" xr:uid="{00000000-0005-0000-0000-000008030000}"/>
    <cellStyle name="40% - Accent3 2" xfId="12800" hidden="1" xr:uid="{00000000-0005-0000-0000-000009030000}"/>
    <cellStyle name="40% - Accent3 2" xfId="13708" hidden="1" xr:uid="{00000000-0005-0000-0000-00000A030000}"/>
    <cellStyle name="40% - Accent3 2" xfId="13745" hidden="1" xr:uid="{00000000-0005-0000-0000-00000B030000}"/>
    <cellStyle name="40% - Accent3 2" xfId="14312" hidden="1" xr:uid="{00000000-0005-0000-0000-00000C030000}"/>
    <cellStyle name="40% - Accent3 2" xfId="15212" hidden="1" xr:uid="{00000000-0005-0000-0000-00000D030000}"/>
    <cellStyle name="40% - Accent3 2" xfId="15249" hidden="1" xr:uid="{00000000-0005-0000-0000-00000E030000}"/>
    <cellStyle name="40% - Accent3 2" xfId="16193" hidden="1" xr:uid="{00000000-0005-0000-0000-00000F030000}"/>
    <cellStyle name="40% - Accent3 2" xfId="16230" hidden="1" xr:uid="{00000000-0005-0000-0000-000010030000}"/>
    <cellStyle name="40% - Accent3 2" xfId="17138" hidden="1" xr:uid="{00000000-0005-0000-0000-000011030000}"/>
    <cellStyle name="40% - Accent3 2" xfId="17175" hidden="1" xr:uid="{00000000-0005-0000-0000-000012030000}"/>
    <cellStyle name="40% - Accent3 2" xfId="17742" hidden="1" xr:uid="{00000000-0005-0000-0000-000013030000}"/>
    <cellStyle name="40% - Accent3 2" xfId="18642" hidden="1" xr:uid="{00000000-0005-0000-0000-000014030000}"/>
    <cellStyle name="40% - Accent3 2" xfId="18679" hidden="1" xr:uid="{00000000-0005-0000-0000-000015030000}"/>
    <cellStyle name="40% - Accent3 2" xfId="19623" hidden="1" xr:uid="{00000000-0005-0000-0000-000016030000}"/>
    <cellStyle name="40% - Accent3 2" xfId="19660" hidden="1" xr:uid="{00000000-0005-0000-0000-000017030000}"/>
    <cellStyle name="40% - Accent3 2" xfId="20568" hidden="1" xr:uid="{00000000-0005-0000-0000-000018030000}"/>
    <cellStyle name="40% - Accent3 2" xfId="20605" hidden="1" xr:uid="{00000000-0005-0000-0000-000019030000}"/>
    <cellStyle name="40% - Accent3 2" xfId="21172" hidden="1" xr:uid="{00000000-0005-0000-0000-00001A030000}"/>
    <cellStyle name="40% - Accent3 2" xfId="22072" hidden="1" xr:uid="{00000000-0005-0000-0000-00001B030000}"/>
    <cellStyle name="40% - Accent3 2" xfId="22109" hidden="1" xr:uid="{00000000-0005-0000-0000-00001C030000}"/>
    <cellStyle name="40% - Accent3 2" xfId="23053" hidden="1" xr:uid="{00000000-0005-0000-0000-00001D030000}"/>
    <cellStyle name="40% - Accent3 2" xfId="23090" hidden="1" xr:uid="{00000000-0005-0000-0000-00001E030000}"/>
    <cellStyle name="40% - Accent3 2" xfId="23998" hidden="1" xr:uid="{00000000-0005-0000-0000-00001F030000}"/>
    <cellStyle name="40% - Accent3 2" xfId="24035" hidden="1" xr:uid="{00000000-0005-0000-0000-000020030000}"/>
    <cellStyle name="40% - Accent3 2" xfId="24602" hidden="1" xr:uid="{00000000-0005-0000-0000-000021030000}"/>
    <cellStyle name="40% - Accent3 2" xfId="25502" hidden="1" xr:uid="{00000000-0005-0000-0000-000022030000}"/>
    <cellStyle name="40% - Accent3 2" xfId="25539" hidden="1" xr:uid="{00000000-0005-0000-0000-000023030000}"/>
    <cellStyle name="40% - Accent3 2" xfId="26483" hidden="1" xr:uid="{00000000-0005-0000-0000-000024030000}"/>
    <cellStyle name="40% - Accent3 2" xfId="26520" hidden="1" xr:uid="{00000000-0005-0000-0000-000025030000}"/>
    <cellStyle name="40% - Accent3 2" xfId="27428" hidden="1" xr:uid="{00000000-0005-0000-0000-000026030000}"/>
    <cellStyle name="40% - Accent3 2" xfId="27465" xr:uid="{00000000-0005-0000-0000-000027030000}"/>
    <cellStyle name="40% - Accent3 2 2" xfId="27735" xr:uid="{00000000-0005-0000-0000-000028030000}"/>
    <cellStyle name="40% - Accent3 20" xfId="27736" xr:uid="{00000000-0005-0000-0000-000029030000}"/>
    <cellStyle name="40% - Accent3 21" xfId="27737" xr:uid="{00000000-0005-0000-0000-00002A030000}"/>
    <cellStyle name="40% - Accent3 22" xfId="27738" xr:uid="{00000000-0005-0000-0000-00002B030000}"/>
    <cellStyle name="40% - Accent3 23" xfId="27739" xr:uid="{00000000-0005-0000-0000-00002C030000}"/>
    <cellStyle name="40% - Accent3 24" xfId="27740" xr:uid="{00000000-0005-0000-0000-00002D030000}"/>
    <cellStyle name="40% - Accent3 25" xfId="27741" xr:uid="{00000000-0005-0000-0000-00002E030000}"/>
    <cellStyle name="40% - Accent3 26" xfId="27742" xr:uid="{00000000-0005-0000-0000-00002F030000}"/>
    <cellStyle name="40% - Accent3 27" xfId="27743" xr:uid="{00000000-0005-0000-0000-000030030000}"/>
    <cellStyle name="40% - Accent3 3" xfId="31" hidden="1" xr:uid="{00000000-0005-0000-0000-000031030000}"/>
    <cellStyle name="40% - Accent3 3" xfId="8425" hidden="1" xr:uid="{00000000-0005-0000-0000-000032030000}"/>
    <cellStyle name="40% - Accent3 3" xfId="11855" hidden="1" xr:uid="{00000000-0005-0000-0000-000033030000}"/>
    <cellStyle name="40% - Accent3 3" xfId="15285" hidden="1" xr:uid="{00000000-0005-0000-0000-000034030000}"/>
    <cellStyle name="40% - Accent3 3" xfId="18715" hidden="1" xr:uid="{00000000-0005-0000-0000-000035030000}"/>
    <cellStyle name="40% - Accent3 3" xfId="22145" hidden="1" xr:uid="{00000000-0005-0000-0000-000036030000}"/>
    <cellStyle name="40% - Accent3 3" xfId="25575" xr:uid="{00000000-0005-0000-0000-000037030000}"/>
    <cellStyle name="40% - Accent3 4" xfId="582" hidden="1" xr:uid="{00000000-0005-0000-0000-000038030000}"/>
    <cellStyle name="40% - Accent3 4" xfId="27744" xr:uid="{00000000-0005-0000-0000-000039030000}"/>
    <cellStyle name="40% - Accent3 5" xfId="1600" hidden="1" xr:uid="{00000000-0005-0000-0000-00003A030000}"/>
    <cellStyle name="40% - Accent3 5" xfId="27745" xr:uid="{00000000-0005-0000-0000-00003B030000}"/>
    <cellStyle name="40% - Accent3 6" xfId="27746" xr:uid="{00000000-0005-0000-0000-00003C030000}"/>
    <cellStyle name="40% - Accent3 7" xfId="27747" xr:uid="{00000000-0005-0000-0000-00003D030000}"/>
    <cellStyle name="40% - Accent3 8" xfId="27748" xr:uid="{00000000-0005-0000-0000-00003E030000}"/>
    <cellStyle name="40% - Accent3 9" xfId="27749" xr:uid="{00000000-0005-0000-0000-00003F030000}"/>
    <cellStyle name="40% - Accent4 10" xfId="27750" xr:uid="{00000000-0005-0000-0000-000040030000}"/>
    <cellStyle name="40% - Accent4 11" xfId="27751" xr:uid="{00000000-0005-0000-0000-000041030000}"/>
    <cellStyle name="40% - Accent4 12" xfId="27752" xr:uid="{00000000-0005-0000-0000-000042030000}"/>
    <cellStyle name="40% - Accent4 13" xfId="27753" xr:uid="{00000000-0005-0000-0000-000043030000}"/>
    <cellStyle name="40% - Accent4 14" xfId="27754" xr:uid="{00000000-0005-0000-0000-000044030000}"/>
    <cellStyle name="40% - Accent4 15" xfId="27755" xr:uid="{00000000-0005-0000-0000-000045030000}"/>
    <cellStyle name="40% - Accent4 16" xfId="27756" xr:uid="{00000000-0005-0000-0000-000046030000}"/>
    <cellStyle name="40% - Accent4 17" xfId="27757" xr:uid="{00000000-0005-0000-0000-000047030000}"/>
    <cellStyle name="40% - Accent4 18" xfId="27758" xr:uid="{00000000-0005-0000-0000-000048030000}"/>
    <cellStyle name="40% - Accent4 19" xfId="27759" xr:uid="{00000000-0005-0000-0000-000049030000}"/>
    <cellStyle name="40% - Accent4 2" xfId="631" hidden="1" xr:uid="{00000000-0005-0000-0000-00004A030000}"/>
    <cellStyle name="40% - Accent4 2" xfId="1523" hidden="1" xr:uid="{00000000-0005-0000-0000-00004B030000}"/>
    <cellStyle name="40% - Accent4 2" xfId="1560" hidden="1" xr:uid="{00000000-0005-0000-0000-00004C030000}"/>
    <cellStyle name="40% - Accent4 2" xfId="2504" hidden="1" xr:uid="{00000000-0005-0000-0000-00004D030000}"/>
    <cellStyle name="40% - Accent4 2" xfId="2541" hidden="1" xr:uid="{00000000-0005-0000-0000-00004E030000}"/>
    <cellStyle name="40% - Accent4 2" xfId="3449" hidden="1" xr:uid="{00000000-0005-0000-0000-00004F030000}"/>
    <cellStyle name="40% - Accent4 2" xfId="3486" hidden="1" xr:uid="{00000000-0005-0000-0000-000050030000}"/>
    <cellStyle name="40% - Accent4 2" xfId="4075" hidden="1" xr:uid="{00000000-0005-0000-0000-000051030000}"/>
    <cellStyle name="40% - Accent4 2" xfId="4967" hidden="1" xr:uid="{00000000-0005-0000-0000-000052030000}"/>
    <cellStyle name="40% - Accent4 2" xfId="5004" hidden="1" xr:uid="{00000000-0005-0000-0000-000053030000}"/>
    <cellStyle name="40% - Accent4 2" xfId="5919" hidden="1" xr:uid="{00000000-0005-0000-0000-000054030000}"/>
    <cellStyle name="40% - Accent4 2" xfId="5956" hidden="1" xr:uid="{00000000-0005-0000-0000-000055030000}"/>
    <cellStyle name="40% - Accent4 2" xfId="6864" hidden="1" xr:uid="{00000000-0005-0000-0000-000056030000}"/>
    <cellStyle name="40% - Accent4 2" xfId="6901" hidden="1" xr:uid="{00000000-0005-0000-0000-000057030000}"/>
    <cellStyle name="40% - Accent4 2" xfId="7456" hidden="1" xr:uid="{00000000-0005-0000-0000-000058030000}"/>
    <cellStyle name="40% - Accent4 2" xfId="8348" hidden="1" xr:uid="{00000000-0005-0000-0000-000059030000}"/>
    <cellStyle name="40% - Accent4 2" xfId="8385" hidden="1" xr:uid="{00000000-0005-0000-0000-00005A030000}"/>
    <cellStyle name="40% - Accent4 2" xfId="9329" hidden="1" xr:uid="{00000000-0005-0000-0000-00005B030000}"/>
    <cellStyle name="40% - Accent4 2" xfId="9366" hidden="1" xr:uid="{00000000-0005-0000-0000-00005C030000}"/>
    <cellStyle name="40% - Accent4 2" xfId="10274" hidden="1" xr:uid="{00000000-0005-0000-0000-00005D030000}"/>
    <cellStyle name="40% - Accent4 2" xfId="10311" hidden="1" xr:uid="{00000000-0005-0000-0000-00005E030000}"/>
    <cellStyle name="40% - Accent4 2" xfId="10886" hidden="1" xr:uid="{00000000-0005-0000-0000-00005F030000}"/>
    <cellStyle name="40% - Accent4 2" xfId="11778" hidden="1" xr:uid="{00000000-0005-0000-0000-000060030000}"/>
    <cellStyle name="40% - Accent4 2" xfId="11815" hidden="1" xr:uid="{00000000-0005-0000-0000-000061030000}"/>
    <cellStyle name="40% - Accent4 2" xfId="12759" hidden="1" xr:uid="{00000000-0005-0000-0000-000062030000}"/>
    <cellStyle name="40% - Accent4 2" xfId="12796" hidden="1" xr:uid="{00000000-0005-0000-0000-000063030000}"/>
    <cellStyle name="40% - Accent4 2" xfId="13704" hidden="1" xr:uid="{00000000-0005-0000-0000-000064030000}"/>
    <cellStyle name="40% - Accent4 2" xfId="13741" hidden="1" xr:uid="{00000000-0005-0000-0000-000065030000}"/>
    <cellStyle name="40% - Accent4 2" xfId="14316" hidden="1" xr:uid="{00000000-0005-0000-0000-000066030000}"/>
    <cellStyle name="40% - Accent4 2" xfId="15208" hidden="1" xr:uid="{00000000-0005-0000-0000-000067030000}"/>
    <cellStyle name="40% - Accent4 2" xfId="15245" hidden="1" xr:uid="{00000000-0005-0000-0000-000068030000}"/>
    <cellStyle name="40% - Accent4 2" xfId="16189" hidden="1" xr:uid="{00000000-0005-0000-0000-000069030000}"/>
    <cellStyle name="40% - Accent4 2" xfId="16226" hidden="1" xr:uid="{00000000-0005-0000-0000-00006A030000}"/>
    <cellStyle name="40% - Accent4 2" xfId="17134" hidden="1" xr:uid="{00000000-0005-0000-0000-00006B030000}"/>
    <cellStyle name="40% - Accent4 2" xfId="17171" hidden="1" xr:uid="{00000000-0005-0000-0000-00006C030000}"/>
    <cellStyle name="40% - Accent4 2" xfId="17746" hidden="1" xr:uid="{00000000-0005-0000-0000-00006D030000}"/>
    <cellStyle name="40% - Accent4 2" xfId="18638" hidden="1" xr:uid="{00000000-0005-0000-0000-00006E030000}"/>
    <cellStyle name="40% - Accent4 2" xfId="18675" hidden="1" xr:uid="{00000000-0005-0000-0000-00006F030000}"/>
    <cellStyle name="40% - Accent4 2" xfId="19619" hidden="1" xr:uid="{00000000-0005-0000-0000-000070030000}"/>
    <cellStyle name="40% - Accent4 2" xfId="19656" hidden="1" xr:uid="{00000000-0005-0000-0000-000071030000}"/>
    <cellStyle name="40% - Accent4 2" xfId="20564" hidden="1" xr:uid="{00000000-0005-0000-0000-000072030000}"/>
    <cellStyle name="40% - Accent4 2" xfId="20601" hidden="1" xr:uid="{00000000-0005-0000-0000-000073030000}"/>
    <cellStyle name="40% - Accent4 2" xfId="21176" hidden="1" xr:uid="{00000000-0005-0000-0000-000074030000}"/>
    <cellStyle name="40% - Accent4 2" xfId="22068" hidden="1" xr:uid="{00000000-0005-0000-0000-000075030000}"/>
    <cellStyle name="40% - Accent4 2" xfId="22105" hidden="1" xr:uid="{00000000-0005-0000-0000-000076030000}"/>
    <cellStyle name="40% - Accent4 2" xfId="23049" hidden="1" xr:uid="{00000000-0005-0000-0000-000077030000}"/>
    <cellStyle name="40% - Accent4 2" xfId="23086" hidden="1" xr:uid="{00000000-0005-0000-0000-000078030000}"/>
    <cellStyle name="40% - Accent4 2" xfId="23994" hidden="1" xr:uid="{00000000-0005-0000-0000-000079030000}"/>
    <cellStyle name="40% - Accent4 2" xfId="24031" hidden="1" xr:uid="{00000000-0005-0000-0000-00007A030000}"/>
    <cellStyle name="40% - Accent4 2" xfId="24606" hidden="1" xr:uid="{00000000-0005-0000-0000-00007B030000}"/>
    <cellStyle name="40% - Accent4 2" xfId="25498" hidden="1" xr:uid="{00000000-0005-0000-0000-00007C030000}"/>
    <cellStyle name="40% - Accent4 2" xfId="25535" hidden="1" xr:uid="{00000000-0005-0000-0000-00007D030000}"/>
    <cellStyle name="40% - Accent4 2" xfId="26479" hidden="1" xr:uid="{00000000-0005-0000-0000-00007E030000}"/>
    <cellStyle name="40% - Accent4 2" xfId="26516" hidden="1" xr:uid="{00000000-0005-0000-0000-00007F030000}"/>
    <cellStyle name="40% - Accent4 2" xfId="27424" hidden="1" xr:uid="{00000000-0005-0000-0000-000080030000}"/>
    <cellStyle name="40% - Accent4 2" xfId="27461" xr:uid="{00000000-0005-0000-0000-000081030000}"/>
    <cellStyle name="40% - Accent4 2 2" xfId="27760" xr:uid="{00000000-0005-0000-0000-000082030000}"/>
    <cellStyle name="40% - Accent4 20" xfId="27761" xr:uid="{00000000-0005-0000-0000-000083030000}"/>
    <cellStyle name="40% - Accent4 21" xfId="27762" xr:uid="{00000000-0005-0000-0000-000084030000}"/>
    <cellStyle name="40% - Accent4 22" xfId="27763" xr:uid="{00000000-0005-0000-0000-000085030000}"/>
    <cellStyle name="40% - Accent4 23" xfId="27764" xr:uid="{00000000-0005-0000-0000-000086030000}"/>
    <cellStyle name="40% - Accent4 24" xfId="27765" xr:uid="{00000000-0005-0000-0000-000087030000}"/>
    <cellStyle name="40% - Accent4 25" xfId="27766" xr:uid="{00000000-0005-0000-0000-000088030000}"/>
    <cellStyle name="40% - Accent4 26" xfId="27767" xr:uid="{00000000-0005-0000-0000-000089030000}"/>
    <cellStyle name="40% - Accent4 27" xfId="27768" xr:uid="{00000000-0005-0000-0000-00008A030000}"/>
    <cellStyle name="40% - Accent4 3" xfId="35" hidden="1" xr:uid="{00000000-0005-0000-0000-00008B030000}"/>
    <cellStyle name="40% - Accent4 3" xfId="8421" hidden="1" xr:uid="{00000000-0005-0000-0000-00008C030000}"/>
    <cellStyle name="40% - Accent4 3" xfId="11851" hidden="1" xr:uid="{00000000-0005-0000-0000-00008D030000}"/>
    <cellStyle name="40% - Accent4 3" xfId="15281" hidden="1" xr:uid="{00000000-0005-0000-0000-00008E030000}"/>
    <cellStyle name="40% - Accent4 3" xfId="18711" hidden="1" xr:uid="{00000000-0005-0000-0000-00008F030000}"/>
    <cellStyle name="40% - Accent4 3" xfId="22141" hidden="1" xr:uid="{00000000-0005-0000-0000-000090030000}"/>
    <cellStyle name="40% - Accent4 3" xfId="25571" xr:uid="{00000000-0005-0000-0000-000091030000}"/>
    <cellStyle name="40% - Accent4 4" xfId="578" hidden="1" xr:uid="{00000000-0005-0000-0000-000092030000}"/>
    <cellStyle name="40% - Accent4 4" xfId="27769" xr:uid="{00000000-0005-0000-0000-000093030000}"/>
    <cellStyle name="40% - Accent4 5" xfId="1596" hidden="1" xr:uid="{00000000-0005-0000-0000-000094030000}"/>
    <cellStyle name="40% - Accent4 5" xfId="27770" xr:uid="{00000000-0005-0000-0000-000095030000}"/>
    <cellStyle name="40% - Accent4 6" xfId="27771" xr:uid="{00000000-0005-0000-0000-000096030000}"/>
    <cellStyle name="40% - Accent4 7" xfId="27772" xr:uid="{00000000-0005-0000-0000-000097030000}"/>
    <cellStyle name="40% - Accent4 8" xfId="27773" xr:uid="{00000000-0005-0000-0000-000098030000}"/>
    <cellStyle name="40% - Accent4 9" xfId="27774" xr:uid="{00000000-0005-0000-0000-000099030000}"/>
    <cellStyle name="40% - Accent5 10" xfId="27775" xr:uid="{00000000-0005-0000-0000-00009A030000}"/>
    <cellStyle name="40% - Accent5 11" xfId="27776" xr:uid="{00000000-0005-0000-0000-00009B030000}"/>
    <cellStyle name="40% - Accent5 12" xfId="27777" xr:uid="{00000000-0005-0000-0000-00009C030000}"/>
    <cellStyle name="40% - Accent5 13" xfId="27778" xr:uid="{00000000-0005-0000-0000-00009D030000}"/>
    <cellStyle name="40% - Accent5 14" xfId="27779" xr:uid="{00000000-0005-0000-0000-00009E030000}"/>
    <cellStyle name="40% - Accent5 15" xfId="27780" xr:uid="{00000000-0005-0000-0000-00009F030000}"/>
    <cellStyle name="40% - Accent5 16" xfId="27781" xr:uid="{00000000-0005-0000-0000-0000A0030000}"/>
    <cellStyle name="40% - Accent5 17" xfId="27782" xr:uid="{00000000-0005-0000-0000-0000A1030000}"/>
    <cellStyle name="40% - Accent5 18" xfId="27783" xr:uid="{00000000-0005-0000-0000-0000A2030000}"/>
    <cellStyle name="40% - Accent5 19" xfId="27784" xr:uid="{00000000-0005-0000-0000-0000A3030000}"/>
    <cellStyle name="40% - Accent5 2" xfId="635" hidden="1" xr:uid="{00000000-0005-0000-0000-0000A4030000}"/>
    <cellStyle name="40% - Accent5 2" xfId="1519" hidden="1" xr:uid="{00000000-0005-0000-0000-0000A5030000}"/>
    <cellStyle name="40% - Accent5 2" xfId="1556" hidden="1" xr:uid="{00000000-0005-0000-0000-0000A6030000}"/>
    <cellStyle name="40% - Accent5 2" xfId="2500" hidden="1" xr:uid="{00000000-0005-0000-0000-0000A7030000}"/>
    <cellStyle name="40% - Accent5 2" xfId="2537" hidden="1" xr:uid="{00000000-0005-0000-0000-0000A8030000}"/>
    <cellStyle name="40% - Accent5 2" xfId="3445" hidden="1" xr:uid="{00000000-0005-0000-0000-0000A9030000}"/>
    <cellStyle name="40% - Accent5 2" xfId="3482" hidden="1" xr:uid="{00000000-0005-0000-0000-0000AA030000}"/>
    <cellStyle name="40% - Accent5 2" xfId="4079" hidden="1" xr:uid="{00000000-0005-0000-0000-0000AB030000}"/>
    <cellStyle name="40% - Accent5 2" xfId="4963" hidden="1" xr:uid="{00000000-0005-0000-0000-0000AC030000}"/>
    <cellStyle name="40% - Accent5 2" xfId="5000" hidden="1" xr:uid="{00000000-0005-0000-0000-0000AD030000}"/>
    <cellStyle name="40% - Accent5 2" xfId="5915" hidden="1" xr:uid="{00000000-0005-0000-0000-0000AE030000}"/>
    <cellStyle name="40% - Accent5 2" xfId="5952" hidden="1" xr:uid="{00000000-0005-0000-0000-0000AF030000}"/>
    <cellStyle name="40% - Accent5 2" xfId="6860" hidden="1" xr:uid="{00000000-0005-0000-0000-0000B0030000}"/>
    <cellStyle name="40% - Accent5 2" xfId="6897" hidden="1" xr:uid="{00000000-0005-0000-0000-0000B1030000}"/>
    <cellStyle name="40% - Accent5 2" xfId="7460" hidden="1" xr:uid="{00000000-0005-0000-0000-0000B2030000}"/>
    <cellStyle name="40% - Accent5 2" xfId="8344" hidden="1" xr:uid="{00000000-0005-0000-0000-0000B3030000}"/>
    <cellStyle name="40% - Accent5 2" xfId="8381" hidden="1" xr:uid="{00000000-0005-0000-0000-0000B4030000}"/>
    <cellStyle name="40% - Accent5 2" xfId="9325" hidden="1" xr:uid="{00000000-0005-0000-0000-0000B5030000}"/>
    <cellStyle name="40% - Accent5 2" xfId="9362" hidden="1" xr:uid="{00000000-0005-0000-0000-0000B6030000}"/>
    <cellStyle name="40% - Accent5 2" xfId="10270" hidden="1" xr:uid="{00000000-0005-0000-0000-0000B7030000}"/>
    <cellStyle name="40% - Accent5 2" xfId="10307" hidden="1" xr:uid="{00000000-0005-0000-0000-0000B8030000}"/>
    <cellStyle name="40% - Accent5 2" xfId="10890" hidden="1" xr:uid="{00000000-0005-0000-0000-0000B9030000}"/>
    <cellStyle name="40% - Accent5 2" xfId="11774" hidden="1" xr:uid="{00000000-0005-0000-0000-0000BA030000}"/>
    <cellStyle name="40% - Accent5 2" xfId="11811" hidden="1" xr:uid="{00000000-0005-0000-0000-0000BB030000}"/>
    <cellStyle name="40% - Accent5 2" xfId="12755" hidden="1" xr:uid="{00000000-0005-0000-0000-0000BC030000}"/>
    <cellStyle name="40% - Accent5 2" xfId="12792" hidden="1" xr:uid="{00000000-0005-0000-0000-0000BD030000}"/>
    <cellStyle name="40% - Accent5 2" xfId="13700" hidden="1" xr:uid="{00000000-0005-0000-0000-0000BE030000}"/>
    <cellStyle name="40% - Accent5 2" xfId="13737" hidden="1" xr:uid="{00000000-0005-0000-0000-0000BF030000}"/>
    <cellStyle name="40% - Accent5 2" xfId="14320" hidden="1" xr:uid="{00000000-0005-0000-0000-0000C0030000}"/>
    <cellStyle name="40% - Accent5 2" xfId="15204" hidden="1" xr:uid="{00000000-0005-0000-0000-0000C1030000}"/>
    <cellStyle name="40% - Accent5 2" xfId="15241" hidden="1" xr:uid="{00000000-0005-0000-0000-0000C2030000}"/>
    <cellStyle name="40% - Accent5 2" xfId="16185" hidden="1" xr:uid="{00000000-0005-0000-0000-0000C3030000}"/>
    <cellStyle name="40% - Accent5 2" xfId="16222" hidden="1" xr:uid="{00000000-0005-0000-0000-0000C4030000}"/>
    <cellStyle name="40% - Accent5 2" xfId="17130" hidden="1" xr:uid="{00000000-0005-0000-0000-0000C5030000}"/>
    <cellStyle name="40% - Accent5 2" xfId="17167" hidden="1" xr:uid="{00000000-0005-0000-0000-0000C6030000}"/>
    <cellStyle name="40% - Accent5 2" xfId="17750" hidden="1" xr:uid="{00000000-0005-0000-0000-0000C7030000}"/>
    <cellStyle name="40% - Accent5 2" xfId="18634" hidden="1" xr:uid="{00000000-0005-0000-0000-0000C8030000}"/>
    <cellStyle name="40% - Accent5 2" xfId="18671" hidden="1" xr:uid="{00000000-0005-0000-0000-0000C9030000}"/>
    <cellStyle name="40% - Accent5 2" xfId="19615" hidden="1" xr:uid="{00000000-0005-0000-0000-0000CA030000}"/>
    <cellStyle name="40% - Accent5 2" xfId="19652" hidden="1" xr:uid="{00000000-0005-0000-0000-0000CB030000}"/>
    <cellStyle name="40% - Accent5 2" xfId="20560" hidden="1" xr:uid="{00000000-0005-0000-0000-0000CC030000}"/>
    <cellStyle name="40% - Accent5 2" xfId="20597" hidden="1" xr:uid="{00000000-0005-0000-0000-0000CD030000}"/>
    <cellStyle name="40% - Accent5 2" xfId="21180" hidden="1" xr:uid="{00000000-0005-0000-0000-0000CE030000}"/>
    <cellStyle name="40% - Accent5 2" xfId="22064" hidden="1" xr:uid="{00000000-0005-0000-0000-0000CF030000}"/>
    <cellStyle name="40% - Accent5 2" xfId="22101" hidden="1" xr:uid="{00000000-0005-0000-0000-0000D0030000}"/>
    <cellStyle name="40% - Accent5 2" xfId="23045" hidden="1" xr:uid="{00000000-0005-0000-0000-0000D1030000}"/>
    <cellStyle name="40% - Accent5 2" xfId="23082" hidden="1" xr:uid="{00000000-0005-0000-0000-0000D2030000}"/>
    <cellStyle name="40% - Accent5 2" xfId="23990" hidden="1" xr:uid="{00000000-0005-0000-0000-0000D3030000}"/>
    <cellStyle name="40% - Accent5 2" xfId="24027" hidden="1" xr:uid="{00000000-0005-0000-0000-0000D4030000}"/>
    <cellStyle name="40% - Accent5 2" xfId="24610" hidden="1" xr:uid="{00000000-0005-0000-0000-0000D5030000}"/>
    <cellStyle name="40% - Accent5 2" xfId="25494" hidden="1" xr:uid="{00000000-0005-0000-0000-0000D6030000}"/>
    <cellStyle name="40% - Accent5 2" xfId="25531" hidden="1" xr:uid="{00000000-0005-0000-0000-0000D7030000}"/>
    <cellStyle name="40% - Accent5 2" xfId="26475" hidden="1" xr:uid="{00000000-0005-0000-0000-0000D8030000}"/>
    <cellStyle name="40% - Accent5 2" xfId="26512" hidden="1" xr:uid="{00000000-0005-0000-0000-0000D9030000}"/>
    <cellStyle name="40% - Accent5 2" xfId="27420" hidden="1" xr:uid="{00000000-0005-0000-0000-0000DA030000}"/>
    <cellStyle name="40% - Accent5 2" xfId="27457" xr:uid="{00000000-0005-0000-0000-0000DB030000}"/>
    <cellStyle name="40% - Accent5 2 2" xfId="27785" xr:uid="{00000000-0005-0000-0000-0000DC030000}"/>
    <cellStyle name="40% - Accent5 20" xfId="27786" xr:uid="{00000000-0005-0000-0000-0000DD030000}"/>
    <cellStyle name="40% - Accent5 21" xfId="27787" xr:uid="{00000000-0005-0000-0000-0000DE030000}"/>
    <cellStyle name="40% - Accent5 22" xfId="27788" xr:uid="{00000000-0005-0000-0000-0000DF030000}"/>
    <cellStyle name="40% - Accent5 23" xfId="27789" xr:uid="{00000000-0005-0000-0000-0000E0030000}"/>
    <cellStyle name="40% - Accent5 24" xfId="27790" xr:uid="{00000000-0005-0000-0000-0000E1030000}"/>
    <cellStyle name="40% - Accent5 25" xfId="27791" xr:uid="{00000000-0005-0000-0000-0000E2030000}"/>
    <cellStyle name="40% - Accent5 26" xfId="27792" xr:uid="{00000000-0005-0000-0000-0000E3030000}"/>
    <cellStyle name="40% - Accent5 27" xfId="27793" xr:uid="{00000000-0005-0000-0000-0000E4030000}"/>
    <cellStyle name="40% - Accent5 3" xfId="39" hidden="1" xr:uid="{00000000-0005-0000-0000-0000E5030000}"/>
    <cellStyle name="40% - Accent5 3" xfId="8417" hidden="1" xr:uid="{00000000-0005-0000-0000-0000E6030000}"/>
    <cellStyle name="40% - Accent5 3" xfId="11847" hidden="1" xr:uid="{00000000-0005-0000-0000-0000E7030000}"/>
    <cellStyle name="40% - Accent5 3" xfId="15277" hidden="1" xr:uid="{00000000-0005-0000-0000-0000E8030000}"/>
    <cellStyle name="40% - Accent5 3" xfId="18707" hidden="1" xr:uid="{00000000-0005-0000-0000-0000E9030000}"/>
    <cellStyle name="40% - Accent5 3" xfId="22137" hidden="1" xr:uid="{00000000-0005-0000-0000-0000EA030000}"/>
    <cellStyle name="40% - Accent5 3" xfId="25567" xr:uid="{00000000-0005-0000-0000-0000EB030000}"/>
    <cellStyle name="40% - Accent5 4" xfId="574" hidden="1" xr:uid="{00000000-0005-0000-0000-0000EC030000}"/>
    <cellStyle name="40% - Accent5 4" xfId="27794" xr:uid="{00000000-0005-0000-0000-0000ED030000}"/>
    <cellStyle name="40% - Accent5 5" xfId="1592" hidden="1" xr:uid="{00000000-0005-0000-0000-0000EE030000}"/>
    <cellStyle name="40% - Accent5 5" xfId="27795" xr:uid="{00000000-0005-0000-0000-0000EF030000}"/>
    <cellStyle name="40% - Accent5 6" xfId="27796" xr:uid="{00000000-0005-0000-0000-0000F0030000}"/>
    <cellStyle name="40% - Accent5 7" xfId="27797" xr:uid="{00000000-0005-0000-0000-0000F1030000}"/>
    <cellStyle name="40% - Accent5 8" xfId="27798" xr:uid="{00000000-0005-0000-0000-0000F2030000}"/>
    <cellStyle name="40% - Accent5 9" xfId="27799" xr:uid="{00000000-0005-0000-0000-0000F3030000}"/>
    <cellStyle name="40% - Accent6 10" xfId="27800" xr:uid="{00000000-0005-0000-0000-0000F4030000}"/>
    <cellStyle name="40% - Accent6 11" xfId="27801" xr:uid="{00000000-0005-0000-0000-0000F5030000}"/>
    <cellStyle name="40% - Accent6 12" xfId="27802" xr:uid="{00000000-0005-0000-0000-0000F6030000}"/>
    <cellStyle name="40% - Accent6 13" xfId="27803" xr:uid="{00000000-0005-0000-0000-0000F7030000}"/>
    <cellStyle name="40% - Accent6 14" xfId="27804" xr:uid="{00000000-0005-0000-0000-0000F8030000}"/>
    <cellStyle name="40% - Accent6 15" xfId="27805" xr:uid="{00000000-0005-0000-0000-0000F9030000}"/>
    <cellStyle name="40% - Accent6 16" xfId="27806" xr:uid="{00000000-0005-0000-0000-0000FA030000}"/>
    <cellStyle name="40% - Accent6 17" xfId="27807" xr:uid="{00000000-0005-0000-0000-0000FB030000}"/>
    <cellStyle name="40% - Accent6 18" xfId="27808" xr:uid="{00000000-0005-0000-0000-0000FC030000}"/>
    <cellStyle name="40% - Accent6 19" xfId="27809" xr:uid="{00000000-0005-0000-0000-0000FD030000}"/>
    <cellStyle name="40% - Accent6 2" xfId="639" hidden="1" xr:uid="{00000000-0005-0000-0000-0000FE030000}"/>
    <cellStyle name="40% - Accent6 2" xfId="1515" hidden="1" xr:uid="{00000000-0005-0000-0000-0000FF030000}"/>
    <cellStyle name="40% - Accent6 2" xfId="1552" hidden="1" xr:uid="{00000000-0005-0000-0000-000000040000}"/>
    <cellStyle name="40% - Accent6 2" xfId="2496" hidden="1" xr:uid="{00000000-0005-0000-0000-000001040000}"/>
    <cellStyle name="40% - Accent6 2" xfId="2533" hidden="1" xr:uid="{00000000-0005-0000-0000-000002040000}"/>
    <cellStyle name="40% - Accent6 2" xfId="3441" hidden="1" xr:uid="{00000000-0005-0000-0000-000003040000}"/>
    <cellStyle name="40% - Accent6 2" xfId="3478" hidden="1" xr:uid="{00000000-0005-0000-0000-000004040000}"/>
    <cellStyle name="40% - Accent6 2" xfId="4083" hidden="1" xr:uid="{00000000-0005-0000-0000-000005040000}"/>
    <cellStyle name="40% - Accent6 2" xfId="4959" hidden="1" xr:uid="{00000000-0005-0000-0000-000006040000}"/>
    <cellStyle name="40% - Accent6 2" xfId="4996" hidden="1" xr:uid="{00000000-0005-0000-0000-000007040000}"/>
    <cellStyle name="40% - Accent6 2" xfId="5911" hidden="1" xr:uid="{00000000-0005-0000-0000-000008040000}"/>
    <cellStyle name="40% - Accent6 2" xfId="5948" hidden="1" xr:uid="{00000000-0005-0000-0000-000009040000}"/>
    <cellStyle name="40% - Accent6 2" xfId="6856" hidden="1" xr:uid="{00000000-0005-0000-0000-00000A040000}"/>
    <cellStyle name="40% - Accent6 2" xfId="6893" hidden="1" xr:uid="{00000000-0005-0000-0000-00000B040000}"/>
    <cellStyle name="40% - Accent6 2" xfId="7464" hidden="1" xr:uid="{00000000-0005-0000-0000-00000C040000}"/>
    <cellStyle name="40% - Accent6 2" xfId="8340" hidden="1" xr:uid="{00000000-0005-0000-0000-00000D040000}"/>
    <cellStyle name="40% - Accent6 2" xfId="8377" hidden="1" xr:uid="{00000000-0005-0000-0000-00000E040000}"/>
    <cellStyle name="40% - Accent6 2" xfId="9321" hidden="1" xr:uid="{00000000-0005-0000-0000-00000F040000}"/>
    <cellStyle name="40% - Accent6 2" xfId="9358" hidden="1" xr:uid="{00000000-0005-0000-0000-000010040000}"/>
    <cellStyle name="40% - Accent6 2" xfId="10266" hidden="1" xr:uid="{00000000-0005-0000-0000-000011040000}"/>
    <cellStyle name="40% - Accent6 2" xfId="10303" hidden="1" xr:uid="{00000000-0005-0000-0000-000012040000}"/>
    <cellStyle name="40% - Accent6 2" xfId="10894" hidden="1" xr:uid="{00000000-0005-0000-0000-000013040000}"/>
    <cellStyle name="40% - Accent6 2" xfId="11770" hidden="1" xr:uid="{00000000-0005-0000-0000-000014040000}"/>
    <cellStyle name="40% - Accent6 2" xfId="11807" hidden="1" xr:uid="{00000000-0005-0000-0000-000015040000}"/>
    <cellStyle name="40% - Accent6 2" xfId="12751" hidden="1" xr:uid="{00000000-0005-0000-0000-000016040000}"/>
    <cellStyle name="40% - Accent6 2" xfId="12788" hidden="1" xr:uid="{00000000-0005-0000-0000-000017040000}"/>
    <cellStyle name="40% - Accent6 2" xfId="13696" hidden="1" xr:uid="{00000000-0005-0000-0000-000018040000}"/>
    <cellStyle name="40% - Accent6 2" xfId="13733" hidden="1" xr:uid="{00000000-0005-0000-0000-000019040000}"/>
    <cellStyle name="40% - Accent6 2" xfId="14324" hidden="1" xr:uid="{00000000-0005-0000-0000-00001A040000}"/>
    <cellStyle name="40% - Accent6 2" xfId="15200" hidden="1" xr:uid="{00000000-0005-0000-0000-00001B040000}"/>
    <cellStyle name="40% - Accent6 2" xfId="15237" hidden="1" xr:uid="{00000000-0005-0000-0000-00001C040000}"/>
    <cellStyle name="40% - Accent6 2" xfId="16181" hidden="1" xr:uid="{00000000-0005-0000-0000-00001D040000}"/>
    <cellStyle name="40% - Accent6 2" xfId="16218" hidden="1" xr:uid="{00000000-0005-0000-0000-00001E040000}"/>
    <cellStyle name="40% - Accent6 2" xfId="17126" hidden="1" xr:uid="{00000000-0005-0000-0000-00001F040000}"/>
    <cellStyle name="40% - Accent6 2" xfId="17163" hidden="1" xr:uid="{00000000-0005-0000-0000-000020040000}"/>
    <cellStyle name="40% - Accent6 2" xfId="17754" hidden="1" xr:uid="{00000000-0005-0000-0000-000021040000}"/>
    <cellStyle name="40% - Accent6 2" xfId="18630" hidden="1" xr:uid="{00000000-0005-0000-0000-000022040000}"/>
    <cellStyle name="40% - Accent6 2" xfId="18667" hidden="1" xr:uid="{00000000-0005-0000-0000-000023040000}"/>
    <cellStyle name="40% - Accent6 2" xfId="19611" hidden="1" xr:uid="{00000000-0005-0000-0000-000024040000}"/>
    <cellStyle name="40% - Accent6 2" xfId="19648" hidden="1" xr:uid="{00000000-0005-0000-0000-000025040000}"/>
    <cellStyle name="40% - Accent6 2" xfId="20556" hidden="1" xr:uid="{00000000-0005-0000-0000-000026040000}"/>
    <cellStyle name="40% - Accent6 2" xfId="20593" hidden="1" xr:uid="{00000000-0005-0000-0000-000027040000}"/>
    <cellStyle name="40% - Accent6 2" xfId="21184" hidden="1" xr:uid="{00000000-0005-0000-0000-000028040000}"/>
    <cellStyle name="40% - Accent6 2" xfId="22060" hidden="1" xr:uid="{00000000-0005-0000-0000-000029040000}"/>
    <cellStyle name="40% - Accent6 2" xfId="22097" hidden="1" xr:uid="{00000000-0005-0000-0000-00002A040000}"/>
    <cellStyle name="40% - Accent6 2" xfId="23041" hidden="1" xr:uid="{00000000-0005-0000-0000-00002B040000}"/>
    <cellStyle name="40% - Accent6 2" xfId="23078" hidden="1" xr:uid="{00000000-0005-0000-0000-00002C040000}"/>
    <cellStyle name="40% - Accent6 2" xfId="23986" hidden="1" xr:uid="{00000000-0005-0000-0000-00002D040000}"/>
    <cellStyle name="40% - Accent6 2" xfId="24023" hidden="1" xr:uid="{00000000-0005-0000-0000-00002E040000}"/>
    <cellStyle name="40% - Accent6 2" xfId="24614" hidden="1" xr:uid="{00000000-0005-0000-0000-00002F040000}"/>
    <cellStyle name="40% - Accent6 2" xfId="25490" hidden="1" xr:uid="{00000000-0005-0000-0000-000030040000}"/>
    <cellStyle name="40% - Accent6 2" xfId="25527" hidden="1" xr:uid="{00000000-0005-0000-0000-000031040000}"/>
    <cellStyle name="40% - Accent6 2" xfId="26471" hidden="1" xr:uid="{00000000-0005-0000-0000-000032040000}"/>
    <cellStyle name="40% - Accent6 2" xfId="26508" hidden="1" xr:uid="{00000000-0005-0000-0000-000033040000}"/>
    <cellStyle name="40% - Accent6 2" xfId="27416" hidden="1" xr:uid="{00000000-0005-0000-0000-000034040000}"/>
    <cellStyle name="40% - Accent6 2" xfId="27453" xr:uid="{00000000-0005-0000-0000-000035040000}"/>
    <cellStyle name="40% - Accent6 2 2" xfId="27810" xr:uid="{00000000-0005-0000-0000-000036040000}"/>
    <cellStyle name="40% - Accent6 20" xfId="27811" xr:uid="{00000000-0005-0000-0000-000037040000}"/>
    <cellStyle name="40% - Accent6 21" xfId="27812" xr:uid="{00000000-0005-0000-0000-000038040000}"/>
    <cellStyle name="40% - Accent6 22" xfId="27813" xr:uid="{00000000-0005-0000-0000-000039040000}"/>
    <cellStyle name="40% - Accent6 23" xfId="27814" xr:uid="{00000000-0005-0000-0000-00003A040000}"/>
    <cellStyle name="40% - Accent6 24" xfId="27815" xr:uid="{00000000-0005-0000-0000-00003B040000}"/>
    <cellStyle name="40% - Accent6 25" xfId="27816" xr:uid="{00000000-0005-0000-0000-00003C040000}"/>
    <cellStyle name="40% - Accent6 26" xfId="27817" xr:uid="{00000000-0005-0000-0000-00003D040000}"/>
    <cellStyle name="40% - Accent6 27" xfId="27818" xr:uid="{00000000-0005-0000-0000-00003E040000}"/>
    <cellStyle name="40% - Accent6 3" xfId="43" hidden="1" xr:uid="{00000000-0005-0000-0000-00003F040000}"/>
    <cellStyle name="40% - Accent6 3" xfId="8413" hidden="1" xr:uid="{00000000-0005-0000-0000-000040040000}"/>
    <cellStyle name="40% - Accent6 3" xfId="11843" hidden="1" xr:uid="{00000000-0005-0000-0000-000041040000}"/>
    <cellStyle name="40% - Accent6 3" xfId="15273" hidden="1" xr:uid="{00000000-0005-0000-0000-000042040000}"/>
    <cellStyle name="40% - Accent6 3" xfId="18703" hidden="1" xr:uid="{00000000-0005-0000-0000-000043040000}"/>
    <cellStyle name="40% - Accent6 3" xfId="22133" hidden="1" xr:uid="{00000000-0005-0000-0000-000044040000}"/>
    <cellStyle name="40% - Accent6 3" xfId="25563" xr:uid="{00000000-0005-0000-0000-000045040000}"/>
    <cellStyle name="40% - Accent6 4" xfId="570" hidden="1" xr:uid="{00000000-0005-0000-0000-000046040000}"/>
    <cellStyle name="40% - Accent6 4" xfId="27819" xr:uid="{00000000-0005-0000-0000-000047040000}"/>
    <cellStyle name="40% - Accent6 5" xfId="1588" hidden="1" xr:uid="{00000000-0005-0000-0000-000048040000}"/>
    <cellStyle name="40% - Accent6 5" xfId="27820" xr:uid="{00000000-0005-0000-0000-000049040000}"/>
    <cellStyle name="40% - Accent6 6" xfId="27821" xr:uid="{00000000-0005-0000-0000-00004A040000}"/>
    <cellStyle name="40% - Accent6 7" xfId="27822" xr:uid="{00000000-0005-0000-0000-00004B040000}"/>
    <cellStyle name="40% - Accent6 8" xfId="27823" xr:uid="{00000000-0005-0000-0000-00004C040000}"/>
    <cellStyle name="40% - Accent6 9" xfId="27824" xr:uid="{00000000-0005-0000-0000-00004D040000}"/>
    <cellStyle name="40% - Akzent1 2" xfId="27825" xr:uid="{00000000-0005-0000-0000-00004E040000}"/>
    <cellStyle name="40% - Akzent2 2" xfId="27826" xr:uid="{00000000-0005-0000-0000-00004F040000}"/>
    <cellStyle name="40% - Akzent3 2" xfId="27827" xr:uid="{00000000-0005-0000-0000-000050040000}"/>
    <cellStyle name="40% - Akzent4 2" xfId="27828" xr:uid="{00000000-0005-0000-0000-000051040000}"/>
    <cellStyle name="40% - Akzent5 2" xfId="27829" xr:uid="{00000000-0005-0000-0000-000052040000}"/>
    <cellStyle name="40% - Akzent6 2" xfId="27830" xr:uid="{00000000-0005-0000-0000-000053040000}"/>
    <cellStyle name="60% - Accent1 10" xfId="27831" xr:uid="{00000000-0005-0000-0000-000054040000}"/>
    <cellStyle name="60% - Accent1 11" xfId="27832" xr:uid="{00000000-0005-0000-0000-000055040000}"/>
    <cellStyle name="60% - Accent1 12" xfId="27833" xr:uid="{00000000-0005-0000-0000-000056040000}"/>
    <cellStyle name="60% - Accent1 13" xfId="27834" xr:uid="{00000000-0005-0000-0000-000057040000}"/>
    <cellStyle name="60% - Accent1 14" xfId="27835" xr:uid="{00000000-0005-0000-0000-000058040000}"/>
    <cellStyle name="60% - Accent1 15" xfId="27836" xr:uid="{00000000-0005-0000-0000-000059040000}"/>
    <cellStyle name="60% - Accent1 16" xfId="27837" xr:uid="{00000000-0005-0000-0000-00005A040000}"/>
    <cellStyle name="60% - Accent1 17" xfId="27838" xr:uid="{00000000-0005-0000-0000-00005B040000}"/>
    <cellStyle name="60% - Accent1 18" xfId="27839" xr:uid="{00000000-0005-0000-0000-00005C040000}"/>
    <cellStyle name="60% - Accent1 19" xfId="27840" xr:uid="{00000000-0005-0000-0000-00005D040000}"/>
    <cellStyle name="60% - Accent1 2" xfId="620" hidden="1" xr:uid="{00000000-0005-0000-0000-00005E040000}"/>
    <cellStyle name="60% - Accent1 2" xfId="1534" hidden="1" xr:uid="{00000000-0005-0000-0000-00005F040000}"/>
    <cellStyle name="60% - Accent1 2" xfId="1571" hidden="1" xr:uid="{00000000-0005-0000-0000-000060040000}"/>
    <cellStyle name="60% - Accent1 2" xfId="2515" hidden="1" xr:uid="{00000000-0005-0000-0000-000061040000}"/>
    <cellStyle name="60% - Accent1 2" xfId="2552" hidden="1" xr:uid="{00000000-0005-0000-0000-000062040000}"/>
    <cellStyle name="60% - Accent1 2" xfId="3460" hidden="1" xr:uid="{00000000-0005-0000-0000-000063040000}"/>
    <cellStyle name="60% - Accent1 2" xfId="3497" hidden="1" xr:uid="{00000000-0005-0000-0000-000064040000}"/>
    <cellStyle name="60% - Accent1 2" xfId="4064" hidden="1" xr:uid="{00000000-0005-0000-0000-000065040000}"/>
    <cellStyle name="60% - Accent1 2" xfId="4978" hidden="1" xr:uid="{00000000-0005-0000-0000-000066040000}"/>
    <cellStyle name="60% - Accent1 2" xfId="5015" hidden="1" xr:uid="{00000000-0005-0000-0000-000067040000}"/>
    <cellStyle name="60% - Accent1 2" xfId="5930" hidden="1" xr:uid="{00000000-0005-0000-0000-000068040000}"/>
    <cellStyle name="60% - Accent1 2" xfId="5967" hidden="1" xr:uid="{00000000-0005-0000-0000-000069040000}"/>
    <cellStyle name="60% - Accent1 2" xfId="6875" hidden="1" xr:uid="{00000000-0005-0000-0000-00006A040000}"/>
    <cellStyle name="60% - Accent1 2" xfId="6912" hidden="1" xr:uid="{00000000-0005-0000-0000-00006B040000}"/>
    <cellStyle name="60% - Accent1 2" xfId="7445" hidden="1" xr:uid="{00000000-0005-0000-0000-00006C040000}"/>
    <cellStyle name="60% - Accent1 2" xfId="8359" hidden="1" xr:uid="{00000000-0005-0000-0000-00006D040000}"/>
    <cellStyle name="60% - Accent1 2" xfId="8396" hidden="1" xr:uid="{00000000-0005-0000-0000-00006E040000}"/>
    <cellStyle name="60% - Accent1 2" xfId="9340" hidden="1" xr:uid="{00000000-0005-0000-0000-00006F040000}"/>
    <cellStyle name="60% - Accent1 2" xfId="9377" hidden="1" xr:uid="{00000000-0005-0000-0000-000070040000}"/>
    <cellStyle name="60% - Accent1 2" xfId="10285" hidden="1" xr:uid="{00000000-0005-0000-0000-000071040000}"/>
    <cellStyle name="60% - Accent1 2" xfId="10322" hidden="1" xr:uid="{00000000-0005-0000-0000-000072040000}"/>
    <cellStyle name="60% - Accent1 2" xfId="10875" hidden="1" xr:uid="{00000000-0005-0000-0000-000073040000}"/>
    <cellStyle name="60% - Accent1 2" xfId="11789" hidden="1" xr:uid="{00000000-0005-0000-0000-000074040000}"/>
    <cellStyle name="60% - Accent1 2" xfId="11826" hidden="1" xr:uid="{00000000-0005-0000-0000-000075040000}"/>
    <cellStyle name="60% - Accent1 2" xfId="12770" hidden="1" xr:uid="{00000000-0005-0000-0000-000076040000}"/>
    <cellStyle name="60% - Accent1 2" xfId="12807" hidden="1" xr:uid="{00000000-0005-0000-0000-000077040000}"/>
    <cellStyle name="60% - Accent1 2" xfId="13715" hidden="1" xr:uid="{00000000-0005-0000-0000-000078040000}"/>
    <cellStyle name="60% - Accent1 2" xfId="13752" hidden="1" xr:uid="{00000000-0005-0000-0000-000079040000}"/>
    <cellStyle name="60% - Accent1 2" xfId="14305" hidden="1" xr:uid="{00000000-0005-0000-0000-00007A040000}"/>
    <cellStyle name="60% - Accent1 2" xfId="15219" hidden="1" xr:uid="{00000000-0005-0000-0000-00007B040000}"/>
    <cellStyle name="60% - Accent1 2" xfId="15256" hidden="1" xr:uid="{00000000-0005-0000-0000-00007C040000}"/>
    <cellStyle name="60% - Accent1 2" xfId="16200" hidden="1" xr:uid="{00000000-0005-0000-0000-00007D040000}"/>
    <cellStyle name="60% - Accent1 2" xfId="16237" hidden="1" xr:uid="{00000000-0005-0000-0000-00007E040000}"/>
    <cellStyle name="60% - Accent1 2" xfId="17145" hidden="1" xr:uid="{00000000-0005-0000-0000-00007F040000}"/>
    <cellStyle name="60% - Accent1 2" xfId="17182" hidden="1" xr:uid="{00000000-0005-0000-0000-000080040000}"/>
    <cellStyle name="60% - Accent1 2" xfId="17735" hidden="1" xr:uid="{00000000-0005-0000-0000-000081040000}"/>
    <cellStyle name="60% - Accent1 2" xfId="18649" hidden="1" xr:uid="{00000000-0005-0000-0000-000082040000}"/>
    <cellStyle name="60% - Accent1 2" xfId="18686" hidden="1" xr:uid="{00000000-0005-0000-0000-000083040000}"/>
    <cellStyle name="60% - Accent1 2" xfId="19630" hidden="1" xr:uid="{00000000-0005-0000-0000-000084040000}"/>
    <cellStyle name="60% - Accent1 2" xfId="19667" hidden="1" xr:uid="{00000000-0005-0000-0000-000085040000}"/>
    <cellStyle name="60% - Accent1 2" xfId="20575" hidden="1" xr:uid="{00000000-0005-0000-0000-000086040000}"/>
    <cellStyle name="60% - Accent1 2" xfId="20612" hidden="1" xr:uid="{00000000-0005-0000-0000-000087040000}"/>
    <cellStyle name="60% - Accent1 2" xfId="21165" hidden="1" xr:uid="{00000000-0005-0000-0000-000088040000}"/>
    <cellStyle name="60% - Accent1 2" xfId="22079" hidden="1" xr:uid="{00000000-0005-0000-0000-000089040000}"/>
    <cellStyle name="60% - Accent1 2" xfId="22116" hidden="1" xr:uid="{00000000-0005-0000-0000-00008A040000}"/>
    <cellStyle name="60% - Accent1 2" xfId="23060" hidden="1" xr:uid="{00000000-0005-0000-0000-00008B040000}"/>
    <cellStyle name="60% - Accent1 2" xfId="23097" hidden="1" xr:uid="{00000000-0005-0000-0000-00008C040000}"/>
    <cellStyle name="60% - Accent1 2" xfId="24005" hidden="1" xr:uid="{00000000-0005-0000-0000-00008D040000}"/>
    <cellStyle name="60% - Accent1 2" xfId="24042" hidden="1" xr:uid="{00000000-0005-0000-0000-00008E040000}"/>
    <cellStyle name="60% - Accent1 2" xfId="24595" hidden="1" xr:uid="{00000000-0005-0000-0000-00008F040000}"/>
    <cellStyle name="60% - Accent1 2" xfId="25509" hidden="1" xr:uid="{00000000-0005-0000-0000-000090040000}"/>
    <cellStyle name="60% - Accent1 2" xfId="25546" hidden="1" xr:uid="{00000000-0005-0000-0000-000091040000}"/>
    <cellStyle name="60% - Accent1 2" xfId="26490" hidden="1" xr:uid="{00000000-0005-0000-0000-000092040000}"/>
    <cellStyle name="60% - Accent1 2" xfId="26527" hidden="1" xr:uid="{00000000-0005-0000-0000-000093040000}"/>
    <cellStyle name="60% - Accent1 2" xfId="27435" hidden="1" xr:uid="{00000000-0005-0000-0000-000094040000}"/>
    <cellStyle name="60% - Accent1 2" xfId="27472" xr:uid="{00000000-0005-0000-0000-000095040000}"/>
    <cellStyle name="60% - Accent1 2 2" xfId="27841" xr:uid="{00000000-0005-0000-0000-000096040000}"/>
    <cellStyle name="60% - Accent1 20" xfId="27842" xr:uid="{00000000-0005-0000-0000-000097040000}"/>
    <cellStyle name="60% - Accent1 21" xfId="27843" xr:uid="{00000000-0005-0000-0000-000098040000}"/>
    <cellStyle name="60% - Accent1 22" xfId="27844" xr:uid="{00000000-0005-0000-0000-000099040000}"/>
    <cellStyle name="60% - Accent1 23" xfId="27845" xr:uid="{00000000-0005-0000-0000-00009A040000}"/>
    <cellStyle name="60% - Accent1 24" xfId="27846" xr:uid="{00000000-0005-0000-0000-00009B040000}"/>
    <cellStyle name="60% - Accent1 25" xfId="27847" xr:uid="{00000000-0005-0000-0000-00009C040000}"/>
    <cellStyle name="60% - Accent1 26" xfId="27848" xr:uid="{00000000-0005-0000-0000-00009D040000}"/>
    <cellStyle name="60% - Accent1 27" xfId="27849" xr:uid="{00000000-0005-0000-0000-00009E040000}"/>
    <cellStyle name="60% - Accent1 3" xfId="24" hidden="1" xr:uid="{00000000-0005-0000-0000-00009F040000}"/>
    <cellStyle name="60% - Accent1 3" xfId="8432" hidden="1" xr:uid="{00000000-0005-0000-0000-0000A0040000}"/>
    <cellStyle name="60% - Accent1 3" xfId="11862" hidden="1" xr:uid="{00000000-0005-0000-0000-0000A1040000}"/>
    <cellStyle name="60% - Accent1 3" xfId="15292" hidden="1" xr:uid="{00000000-0005-0000-0000-0000A2040000}"/>
    <cellStyle name="60% - Accent1 3" xfId="18722" hidden="1" xr:uid="{00000000-0005-0000-0000-0000A3040000}"/>
    <cellStyle name="60% - Accent1 3" xfId="22152" hidden="1" xr:uid="{00000000-0005-0000-0000-0000A4040000}"/>
    <cellStyle name="60% - Accent1 3" xfId="25582" xr:uid="{00000000-0005-0000-0000-0000A5040000}"/>
    <cellStyle name="60% - Accent1 4" xfId="589" hidden="1" xr:uid="{00000000-0005-0000-0000-0000A6040000}"/>
    <cellStyle name="60% - Accent1 4" xfId="27850" xr:uid="{00000000-0005-0000-0000-0000A7040000}"/>
    <cellStyle name="60% - Accent1 5" xfId="1607" hidden="1" xr:uid="{00000000-0005-0000-0000-0000A8040000}"/>
    <cellStyle name="60% - Accent1 5" xfId="27851" xr:uid="{00000000-0005-0000-0000-0000A9040000}"/>
    <cellStyle name="60% - Accent1 6" xfId="27852" xr:uid="{00000000-0005-0000-0000-0000AA040000}"/>
    <cellStyle name="60% - Accent1 7" xfId="27853" xr:uid="{00000000-0005-0000-0000-0000AB040000}"/>
    <cellStyle name="60% - Accent1 8" xfId="27854" xr:uid="{00000000-0005-0000-0000-0000AC040000}"/>
    <cellStyle name="60% - Accent1 9" xfId="27855" xr:uid="{00000000-0005-0000-0000-0000AD040000}"/>
    <cellStyle name="60% - Accent2 10" xfId="27856" xr:uid="{00000000-0005-0000-0000-0000AE040000}"/>
    <cellStyle name="60% - Accent2 11" xfId="27857" xr:uid="{00000000-0005-0000-0000-0000AF040000}"/>
    <cellStyle name="60% - Accent2 12" xfId="27858" xr:uid="{00000000-0005-0000-0000-0000B0040000}"/>
    <cellStyle name="60% - Accent2 13" xfId="27859" xr:uid="{00000000-0005-0000-0000-0000B1040000}"/>
    <cellStyle name="60% - Accent2 14" xfId="27860" xr:uid="{00000000-0005-0000-0000-0000B2040000}"/>
    <cellStyle name="60% - Accent2 15" xfId="27861" xr:uid="{00000000-0005-0000-0000-0000B3040000}"/>
    <cellStyle name="60% - Accent2 16" xfId="27862" xr:uid="{00000000-0005-0000-0000-0000B4040000}"/>
    <cellStyle name="60% - Accent2 17" xfId="27863" xr:uid="{00000000-0005-0000-0000-0000B5040000}"/>
    <cellStyle name="60% - Accent2 18" xfId="27864" xr:uid="{00000000-0005-0000-0000-0000B6040000}"/>
    <cellStyle name="60% - Accent2 19" xfId="27865" xr:uid="{00000000-0005-0000-0000-0000B7040000}"/>
    <cellStyle name="60% - Accent2 2" xfId="624" hidden="1" xr:uid="{00000000-0005-0000-0000-0000B8040000}"/>
    <cellStyle name="60% - Accent2 2" xfId="1530" hidden="1" xr:uid="{00000000-0005-0000-0000-0000B9040000}"/>
    <cellStyle name="60% - Accent2 2" xfId="1567" hidden="1" xr:uid="{00000000-0005-0000-0000-0000BA040000}"/>
    <cellStyle name="60% - Accent2 2" xfId="2511" hidden="1" xr:uid="{00000000-0005-0000-0000-0000BB040000}"/>
    <cellStyle name="60% - Accent2 2" xfId="2548" hidden="1" xr:uid="{00000000-0005-0000-0000-0000BC040000}"/>
    <cellStyle name="60% - Accent2 2" xfId="3456" hidden="1" xr:uid="{00000000-0005-0000-0000-0000BD040000}"/>
    <cellStyle name="60% - Accent2 2" xfId="3493" hidden="1" xr:uid="{00000000-0005-0000-0000-0000BE040000}"/>
    <cellStyle name="60% - Accent2 2" xfId="4068" hidden="1" xr:uid="{00000000-0005-0000-0000-0000BF040000}"/>
    <cellStyle name="60% - Accent2 2" xfId="4974" hidden="1" xr:uid="{00000000-0005-0000-0000-0000C0040000}"/>
    <cellStyle name="60% - Accent2 2" xfId="5011" hidden="1" xr:uid="{00000000-0005-0000-0000-0000C1040000}"/>
    <cellStyle name="60% - Accent2 2" xfId="5926" hidden="1" xr:uid="{00000000-0005-0000-0000-0000C2040000}"/>
    <cellStyle name="60% - Accent2 2" xfId="5963" hidden="1" xr:uid="{00000000-0005-0000-0000-0000C3040000}"/>
    <cellStyle name="60% - Accent2 2" xfId="6871" hidden="1" xr:uid="{00000000-0005-0000-0000-0000C4040000}"/>
    <cellStyle name="60% - Accent2 2" xfId="6908" hidden="1" xr:uid="{00000000-0005-0000-0000-0000C5040000}"/>
    <cellStyle name="60% - Accent2 2" xfId="7449" hidden="1" xr:uid="{00000000-0005-0000-0000-0000C6040000}"/>
    <cellStyle name="60% - Accent2 2" xfId="8355" hidden="1" xr:uid="{00000000-0005-0000-0000-0000C7040000}"/>
    <cellStyle name="60% - Accent2 2" xfId="8392" hidden="1" xr:uid="{00000000-0005-0000-0000-0000C8040000}"/>
    <cellStyle name="60% - Accent2 2" xfId="9336" hidden="1" xr:uid="{00000000-0005-0000-0000-0000C9040000}"/>
    <cellStyle name="60% - Accent2 2" xfId="9373" hidden="1" xr:uid="{00000000-0005-0000-0000-0000CA040000}"/>
    <cellStyle name="60% - Accent2 2" xfId="10281" hidden="1" xr:uid="{00000000-0005-0000-0000-0000CB040000}"/>
    <cellStyle name="60% - Accent2 2" xfId="10318" hidden="1" xr:uid="{00000000-0005-0000-0000-0000CC040000}"/>
    <cellStyle name="60% - Accent2 2" xfId="10879" hidden="1" xr:uid="{00000000-0005-0000-0000-0000CD040000}"/>
    <cellStyle name="60% - Accent2 2" xfId="11785" hidden="1" xr:uid="{00000000-0005-0000-0000-0000CE040000}"/>
    <cellStyle name="60% - Accent2 2" xfId="11822" hidden="1" xr:uid="{00000000-0005-0000-0000-0000CF040000}"/>
    <cellStyle name="60% - Accent2 2" xfId="12766" hidden="1" xr:uid="{00000000-0005-0000-0000-0000D0040000}"/>
    <cellStyle name="60% - Accent2 2" xfId="12803" hidden="1" xr:uid="{00000000-0005-0000-0000-0000D1040000}"/>
    <cellStyle name="60% - Accent2 2" xfId="13711" hidden="1" xr:uid="{00000000-0005-0000-0000-0000D2040000}"/>
    <cellStyle name="60% - Accent2 2" xfId="13748" hidden="1" xr:uid="{00000000-0005-0000-0000-0000D3040000}"/>
    <cellStyle name="60% - Accent2 2" xfId="14309" hidden="1" xr:uid="{00000000-0005-0000-0000-0000D4040000}"/>
    <cellStyle name="60% - Accent2 2" xfId="15215" hidden="1" xr:uid="{00000000-0005-0000-0000-0000D5040000}"/>
    <cellStyle name="60% - Accent2 2" xfId="15252" hidden="1" xr:uid="{00000000-0005-0000-0000-0000D6040000}"/>
    <cellStyle name="60% - Accent2 2" xfId="16196" hidden="1" xr:uid="{00000000-0005-0000-0000-0000D7040000}"/>
    <cellStyle name="60% - Accent2 2" xfId="16233" hidden="1" xr:uid="{00000000-0005-0000-0000-0000D8040000}"/>
    <cellStyle name="60% - Accent2 2" xfId="17141" hidden="1" xr:uid="{00000000-0005-0000-0000-0000D9040000}"/>
    <cellStyle name="60% - Accent2 2" xfId="17178" hidden="1" xr:uid="{00000000-0005-0000-0000-0000DA040000}"/>
    <cellStyle name="60% - Accent2 2" xfId="17739" hidden="1" xr:uid="{00000000-0005-0000-0000-0000DB040000}"/>
    <cellStyle name="60% - Accent2 2" xfId="18645" hidden="1" xr:uid="{00000000-0005-0000-0000-0000DC040000}"/>
    <cellStyle name="60% - Accent2 2" xfId="18682" hidden="1" xr:uid="{00000000-0005-0000-0000-0000DD040000}"/>
    <cellStyle name="60% - Accent2 2" xfId="19626" hidden="1" xr:uid="{00000000-0005-0000-0000-0000DE040000}"/>
    <cellStyle name="60% - Accent2 2" xfId="19663" hidden="1" xr:uid="{00000000-0005-0000-0000-0000DF040000}"/>
    <cellStyle name="60% - Accent2 2" xfId="20571" hidden="1" xr:uid="{00000000-0005-0000-0000-0000E0040000}"/>
    <cellStyle name="60% - Accent2 2" xfId="20608" hidden="1" xr:uid="{00000000-0005-0000-0000-0000E1040000}"/>
    <cellStyle name="60% - Accent2 2" xfId="21169" hidden="1" xr:uid="{00000000-0005-0000-0000-0000E2040000}"/>
    <cellStyle name="60% - Accent2 2" xfId="22075" hidden="1" xr:uid="{00000000-0005-0000-0000-0000E3040000}"/>
    <cellStyle name="60% - Accent2 2" xfId="22112" hidden="1" xr:uid="{00000000-0005-0000-0000-0000E4040000}"/>
    <cellStyle name="60% - Accent2 2" xfId="23056" hidden="1" xr:uid="{00000000-0005-0000-0000-0000E5040000}"/>
    <cellStyle name="60% - Accent2 2" xfId="23093" hidden="1" xr:uid="{00000000-0005-0000-0000-0000E6040000}"/>
    <cellStyle name="60% - Accent2 2" xfId="24001" hidden="1" xr:uid="{00000000-0005-0000-0000-0000E7040000}"/>
    <cellStyle name="60% - Accent2 2" xfId="24038" hidden="1" xr:uid="{00000000-0005-0000-0000-0000E8040000}"/>
    <cellStyle name="60% - Accent2 2" xfId="24599" hidden="1" xr:uid="{00000000-0005-0000-0000-0000E9040000}"/>
    <cellStyle name="60% - Accent2 2" xfId="25505" hidden="1" xr:uid="{00000000-0005-0000-0000-0000EA040000}"/>
    <cellStyle name="60% - Accent2 2" xfId="25542" hidden="1" xr:uid="{00000000-0005-0000-0000-0000EB040000}"/>
    <cellStyle name="60% - Accent2 2" xfId="26486" hidden="1" xr:uid="{00000000-0005-0000-0000-0000EC040000}"/>
    <cellStyle name="60% - Accent2 2" xfId="26523" hidden="1" xr:uid="{00000000-0005-0000-0000-0000ED040000}"/>
    <cellStyle name="60% - Accent2 2" xfId="27431" hidden="1" xr:uid="{00000000-0005-0000-0000-0000EE040000}"/>
    <cellStyle name="60% - Accent2 2" xfId="27468" xr:uid="{00000000-0005-0000-0000-0000EF040000}"/>
    <cellStyle name="60% - Accent2 2 2" xfId="27866" xr:uid="{00000000-0005-0000-0000-0000F0040000}"/>
    <cellStyle name="60% - Accent2 20" xfId="27867" xr:uid="{00000000-0005-0000-0000-0000F1040000}"/>
    <cellStyle name="60% - Accent2 21" xfId="27868" xr:uid="{00000000-0005-0000-0000-0000F2040000}"/>
    <cellStyle name="60% - Accent2 22" xfId="27869" xr:uid="{00000000-0005-0000-0000-0000F3040000}"/>
    <cellStyle name="60% - Accent2 23" xfId="27870" xr:uid="{00000000-0005-0000-0000-0000F4040000}"/>
    <cellStyle name="60% - Accent2 24" xfId="27871" xr:uid="{00000000-0005-0000-0000-0000F5040000}"/>
    <cellStyle name="60% - Accent2 25" xfId="27872" xr:uid="{00000000-0005-0000-0000-0000F6040000}"/>
    <cellStyle name="60% - Accent2 26" xfId="27873" xr:uid="{00000000-0005-0000-0000-0000F7040000}"/>
    <cellStyle name="60% - Accent2 27" xfId="27874" xr:uid="{00000000-0005-0000-0000-0000F8040000}"/>
    <cellStyle name="60% - Accent2 3" xfId="28" hidden="1" xr:uid="{00000000-0005-0000-0000-0000F9040000}"/>
    <cellStyle name="60% - Accent2 3" xfId="8428" hidden="1" xr:uid="{00000000-0005-0000-0000-0000FA040000}"/>
    <cellStyle name="60% - Accent2 3" xfId="11858" hidden="1" xr:uid="{00000000-0005-0000-0000-0000FB040000}"/>
    <cellStyle name="60% - Accent2 3" xfId="15288" hidden="1" xr:uid="{00000000-0005-0000-0000-0000FC040000}"/>
    <cellStyle name="60% - Accent2 3" xfId="18718" hidden="1" xr:uid="{00000000-0005-0000-0000-0000FD040000}"/>
    <cellStyle name="60% - Accent2 3" xfId="22148" hidden="1" xr:uid="{00000000-0005-0000-0000-0000FE040000}"/>
    <cellStyle name="60% - Accent2 3" xfId="25578" xr:uid="{00000000-0005-0000-0000-0000FF040000}"/>
    <cellStyle name="60% - Accent2 4" xfId="585" hidden="1" xr:uid="{00000000-0005-0000-0000-000000050000}"/>
    <cellStyle name="60% - Accent2 4" xfId="27875" xr:uid="{00000000-0005-0000-0000-000001050000}"/>
    <cellStyle name="60% - Accent2 5" xfId="1603" hidden="1" xr:uid="{00000000-0005-0000-0000-000002050000}"/>
    <cellStyle name="60% - Accent2 5" xfId="27876" xr:uid="{00000000-0005-0000-0000-000003050000}"/>
    <cellStyle name="60% - Accent2 6" xfId="27877" xr:uid="{00000000-0005-0000-0000-000004050000}"/>
    <cellStyle name="60% - Accent2 7" xfId="27878" xr:uid="{00000000-0005-0000-0000-000005050000}"/>
    <cellStyle name="60% - Accent2 8" xfId="27879" xr:uid="{00000000-0005-0000-0000-000006050000}"/>
    <cellStyle name="60% - Accent2 9" xfId="27880" xr:uid="{00000000-0005-0000-0000-000007050000}"/>
    <cellStyle name="60% - Accent3 10" xfId="27881" xr:uid="{00000000-0005-0000-0000-000008050000}"/>
    <cellStyle name="60% - Accent3 11" xfId="27882" xr:uid="{00000000-0005-0000-0000-000009050000}"/>
    <cellStyle name="60% - Accent3 12" xfId="27883" xr:uid="{00000000-0005-0000-0000-00000A050000}"/>
    <cellStyle name="60% - Accent3 13" xfId="27884" xr:uid="{00000000-0005-0000-0000-00000B050000}"/>
    <cellStyle name="60% - Accent3 14" xfId="27885" xr:uid="{00000000-0005-0000-0000-00000C050000}"/>
    <cellStyle name="60% - Accent3 15" xfId="27886" xr:uid="{00000000-0005-0000-0000-00000D050000}"/>
    <cellStyle name="60% - Accent3 16" xfId="27887" xr:uid="{00000000-0005-0000-0000-00000E050000}"/>
    <cellStyle name="60% - Accent3 17" xfId="27888" xr:uid="{00000000-0005-0000-0000-00000F050000}"/>
    <cellStyle name="60% - Accent3 18" xfId="27889" xr:uid="{00000000-0005-0000-0000-000010050000}"/>
    <cellStyle name="60% - Accent3 19" xfId="27890" xr:uid="{00000000-0005-0000-0000-000011050000}"/>
    <cellStyle name="60% - Accent3 2" xfId="628" hidden="1" xr:uid="{00000000-0005-0000-0000-000012050000}"/>
    <cellStyle name="60% - Accent3 2" xfId="1526" hidden="1" xr:uid="{00000000-0005-0000-0000-000013050000}"/>
    <cellStyle name="60% - Accent3 2" xfId="1563" hidden="1" xr:uid="{00000000-0005-0000-0000-000014050000}"/>
    <cellStyle name="60% - Accent3 2" xfId="2507" hidden="1" xr:uid="{00000000-0005-0000-0000-000015050000}"/>
    <cellStyle name="60% - Accent3 2" xfId="2544" hidden="1" xr:uid="{00000000-0005-0000-0000-000016050000}"/>
    <cellStyle name="60% - Accent3 2" xfId="3452" hidden="1" xr:uid="{00000000-0005-0000-0000-000017050000}"/>
    <cellStyle name="60% - Accent3 2" xfId="3489" hidden="1" xr:uid="{00000000-0005-0000-0000-000018050000}"/>
    <cellStyle name="60% - Accent3 2" xfId="4072" hidden="1" xr:uid="{00000000-0005-0000-0000-000019050000}"/>
    <cellStyle name="60% - Accent3 2" xfId="4970" hidden="1" xr:uid="{00000000-0005-0000-0000-00001A050000}"/>
    <cellStyle name="60% - Accent3 2" xfId="5007" hidden="1" xr:uid="{00000000-0005-0000-0000-00001B050000}"/>
    <cellStyle name="60% - Accent3 2" xfId="5922" hidden="1" xr:uid="{00000000-0005-0000-0000-00001C050000}"/>
    <cellStyle name="60% - Accent3 2" xfId="5959" hidden="1" xr:uid="{00000000-0005-0000-0000-00001D050000}"/>
    <cellStyle name="60% - Accent3 2" xfId="6867" hidden="1" xr:uid="{00000000-0005-0000-0000-00001E050000}"/>
    <cellStyle name="60% - Accent3 2" xfId="6904" hidden="1" xr:uid="{00000000-0005-0000-0000-00001F050000}"/>
    <cellStyle name="60% - Accent3 2" xfId="7453" hidden="1" xr:uid="{00000000-0005-0000-0000-000020050000}"/>
    <cellStyle name="60% - Accent3 2" xfId="8351" hidden="1" xr:uid="{00000000-0005-0000-0000-000021050000}"/>
    <cellStyle name="60% - Accent3 2" xfId="8388" hidden="1" xr:uid="{00000000-0005-0000-0000-000022050000}"/>
    <cellStyle name="60% - Accent3 2" xfId="9332" hidden="1" xr:uid="{00000000-0005-0000-0000-000023050000}"/>
    <cellStyle name="60% - Accent3 2" xfId="9369" hidden="1" xr:uid="{00000000-0005-0000-0000-000024050000}"/>
    <cellStyle name="60% - Accent3 2" xfId="10277" hidden="1" xr:uid="{00000000-0005-0000-0000-000025050000}"/>
    <cellStyle name="60% - Accent3 2" xfId="10314" hidden="1" xr:uid="{00000000-0005-0000-0000-000026050000}"/>
    <cellStyle name="60% - Accent3 2" xfId="10883" hidden="1" xr:uid="{00000000-0005-0000-0000-000027050000}"/>
    <cellStyle name="60% - Accent3 2" xfId="11781" hidden="1" xr:uid="{00000000-0005-0000-0000-000028050000}"/>
    <cellStyle name="60% - Accent3 2" xfId="11818" hidden="1" xr:uid="{00000000-0005-0000-0000-000029050000}"/>
    <cellStyle name="60% - Accent3 2" xfId="12762" hidden="1" xr:uid="{00000000-0005-0000-0000-00002A050000}"/>
    <cellStyle name="60% - Accent3 2" xfId="12799" hidden="1" xr:uid="{00000000-0005-0000-0000-00002B050000}"/>
    <cellStyle name="60% - Accent3 2" xfId="13707" hidden="1" xr:uid="{00000000-0005-0000-0000-00002C050000}"/>
    <cellStyle name="60% - Accent3 2" xfId="13744" hidden="1" xr:uid="{00000000-0005-0000-0000-00002D050000}"/>
    <cellStyle name="60% - Accent3 2" xfId="14313" hidden="1" xr:uid="{00000000-0005-0000-0000-00002E050000}"/>
    <cellStyle name="60% - Accent3 2" xfId="15211" hidden="1" xr:uid="{00000000-0005-0000-0000-00002F050000}"/>
    <cellStyle name="60% - Accent3 2" xfId="15248" hidden="1" xr:uid="{00000000-0005-0000-0000-000030050000}"/>
    <cellStyle name="60% - Accent3 2" xfId="16192" hidden="1" xr:uid="{00000000-0005-0000-0000-000031050000}"/>
    <cellStyle name="60% - Accent3 2" xfId="16229" hidden="1" xr:uid="{00000000-0005-0000-0000-000032050000}"/>
    <cellStyle name="60% - Accent3 2" xfId="17137" hidden="1" xr:uid="{00000000-0005-0000-0000-000033050000}"/>
    <cellStyle name="60% - Accent3 2" xfId="17174" hidden="1" xr:uid="{00000000-0005-0000-0000-000034050000}"/>
    <cellStyle name="60% - Accent3 2" xfId="17743" hidden="1" xr:uid="{00000000-0005-0000-0000-000035050000}"/>
    <cellStyle name="60% - Accent3 2" xfId="18641" hidden="1" xr:uid="{00000000-0005-0000-0000-000036050000}"/>
    <cellStyle name="60% - Accent3 2" xfId="18678" hidden="1" xr:uid="{00000000-0005-0000-0000-000037050000}"/>
    <cellStyle name="60% - Accent3 2" xfId="19622" hidden="1" xr:uid="{00000000-0005-0000-0000-000038050000}"/>
    <cellStyle name="60% - Accent3 2" xfId="19659" hidden="1" xr:uid="{00000000-0005-0000-0000-000039050000}"/>
    <cellStyle name="60% - Accent3 2" xfId="20567" hidden="1" xr:uid="{00000000-0005-0000-0000-00003A050000}"/>
    <cellStyle name="60% - Accent3 2" xfId="20604" hidden="1" xr:uid="{00000000-0005-0000-0000-00003B050000}"/>
    <cellStyle name="60% - Accent3 2" xfId="21173" hidden="1" xr:uid="{00000000-0005-0000-0000-00003C050000}"/>
    <cellStyle name="60% - Accent3 2" xfId="22071" hidden="1" xr:uid="{00000000-0005-0000-0000-00003D050000}"/>
    <cellStyle name="60% - Accent3 2" xfId="22108" hidden="1" xr:uid="{00000000-0005-0000-0000-00003E050000}"/>
    <cellStyle name="60% - Accent3 2" xfId="23052" hidden="1" xr:uid="{00000000-0005-0000-0000-00003F050000}"/>
    <cellStyle name="60% - Accent3 2" xfId="23089" hidden="1" xr:uid="{00000000-0005-0000-0000-000040050000}"/>
    <cellStyle name="60% - Accent3 2" xfId="23997" hidden="1" xr:uid="{00000000-0005-0000-0000-000041050000}"/>
    <cellStyle name="60% - Accent3 2" xfId="24034" hidden="1" xr:uid="{00000000-0005-0000-0000-000042050000}"/>
    <cellStyle name="60% - Accent3 2" xfId="24603" hidden="1" xr:uid="{00000000-0005-0000-0000-000043050000}"/>
    <cellStyle name="60% - Accent3 2" xfId="25501" hidden="1" xr:uid="{00000000-0005-0000-0000-000044050000}"/>
    <cellStyle name="60% - Accent3 2" xfId="25538" hidden="1" xr:uid="{00000000-0005-0000-0000-000045050000}"/>
    <cellStyle name="60% - Accent3 2" xfId="26482" hidden="1" xr:uid="{00000000-0005-0000-0000-000046050000}"/>
    <cellStyle name="60% - Accent3 2" xfId="26519" hidden="1" xr:uid="{00000000-0005-0000-0000-000047050000}"/>
    <cellStyle name="60% - Accent3 2" xfId="27427" hidden="1" xr:uid="{00000000-0005-0000-0000-000048050000}"/>
    <cellStyle name="60% - Accent3 2" xfId="27464" xr:uid="{00000000-0005-0000-0000-000049050000}"/>
    <cellStyle name="60% - Accent3 2 2" xfId="27891" xr:uid="{00000000-0005-0000-0000-00004A050000}"/>
    <cellStyle name="60% - Accent3 20" xfId="27892" xr:uid="{00000000-0005-0000-0000-00004B050000}"/>
    <cellStyle name="60% - Accent3 21" xfId="27893" xr:uid="{00000000-0005-0000-0000-00004C050000}"/>
    <cellStyle name="60% - Accent3 22" xfId="27894" xr:uid="{00000000-0005-0000-0000-00004D050000}"/>
    <cellStyle name="60% - Accent3 23" xfId="27895" xr:uid="{00000000-0005-0000-0000-00004E050000}"/>
    <cellStyle name="60% - Accent3 24" xfId="27896" xr:uid="{00000000-0005-0000-0000-00004F050000}"/>
    <cellStyle name="60% - Accent3 25" xfId="27897" xr:uid="{00000000-0005-0000-0000-000050050000}"/>
    <cellStyle name="60% - Accent3 26" xfId="27898" xr:uid="{00000000-0005-0000-0000-000051050000}"/>
    <cellStyle name="60% - Accent3 27" xfId="27899" xr:uid="{00000000-0005-0000-0000-000052050000}"/>
    <cellStyle name="60% - Accent3 3" xfId="32" hidden="1" xr:uid="{00000000-0005-0000-0000-000053050000}"/>
    <cellStyle name="60% - Accent3 3" xfId="8424" hidden="1" xr:uid="{00000000-0005-0000-0000-000054050000}"/>
    <cellStyle name="60% - Accent3 3" xfId="11854" hidden="1" xr:uid="{00000000-0005-0000-0000-000055050000}"/>
    <cellStyle name="60% - Accent3 3" xfId="15284" hidden="1" xr:uid="{00000000-0005-0000-0000-000056050000}"/>
    <cellStyle name="60% - Accent3 3" xfId="18714" hidden="1" xr:uid="{00000000-0005-0000-0000-000057050000}"/>
    <cellStyle name="60% - Accent3 3" xfId="22144" hidden="1" xr:uid="{00000000-0005-0000-0000-000058050000}"/>
    <cellStyle name="60% - Accent3 3" xfId="25574" xr:uid="{00000000-0005-0000-0000-000059050000}"/>
    <cellStyle name="60% - Accent3 4" xfId="581" hidden="1" xr:uid="{00000000-0005-0000-0000-00005A050000}"/>
    <cellStyle name="60% - Accent3 4" xfId="27900" xr:uid="{00000000-0005-0000-0000-00005B050000}"/>
    <cellStyle name="60% - Accent3 5" xfId="1599" hidden="1" xr:uid="{00000000-0005-0000-0000-00005C050000}"/>
    <cellStyle name="60% - Accent3 5" xfId="27901" xr:uid="{00000000-0005-0000-0000-00005D050000}"/>
    <cellStyle name="60% - Accent3 6" xfId="27902" xr:uid="{00000000-0005-0000-0000-00005E050000}"/>
    <cellStyle name="60% - Accent3 7" xfId="27903" xr:uid="{00000000-0005-0000-0000-00005F050000}"/>
    <cellStyle name="60% - Accent3 8" xfId="27904" xr:uid="{00000000-0005-0000-0000-000060050000}"/>
    <cellStyle name="60% - Accent3 9" xfId="27905" xr:uid="{00000000-0005-0000-0000-000061050000}"/>
    <cellStyle name="60% - Accent4 10" xfId="27906" xr:uid="{00000000-0005-0000-0000-000062050000}"/>
    <cellStyle name="60% - Accent4 11" xfId="27907" xr:uid="{00000000-0005-0000-0000-000063050000}"/>
    <cellStyle name="60% - Accent4 12" xfId="27908" xr:uid="{00000000-0005-0000-0000-000064050000}"/>
    <cellStyle name="60% - Accent4 13" xfId="27909" xr:uid="{00000000-0005-0000-0000-000065050000}"/>
    <cellStyle name="60% - Accent4 14" xfId="27910" xr:uid="{00000000-0005-0000-0000-000066050000}"/>
    <cellStyle name="60% - Accent4 15" xfId="27911" xr:uid="{00000000-0005-0000-0000-000067050000}"/>
    <cellStyle name="60% - Accent4 16" xfId="27912" xr:uid="{00000000-0005-0000-0000-000068050000}"/>
    <cellStyle name="60% - Accent4 17" xfId="27913" xr:uid="{00000000-0005-0000-0000-000069050000}"/>
    <cellStyle name="60% - Accent4 18" xfId="27914" xr:uid="{00000000-0005-0000-0000-00006A050000}"/>
    <cellStyle name="60% - Accent4 19" xfId="27915" xr:uid="{00000000-0005-0000-0000-00006B050000}"/>
    <cellStyle name="60% - Accent4 2" xfId="632" hidden="1" xr:uid="{00000000-0005-0000-0000-00006C050000}"/>
    <cellStyle name="60% - Accent4 2" xfId="1522" hidden="1" xr:uid="{00000000-0005-0000-0000-00006D050000}"/>
    <cellStyle name="60% - Accent4 2" xfId="1559" hidden="1" xr:uid="{00000000-0005-0000-0000-00006E050000}"/>
    <cellStyle name="60% - Accent4 2" xfId="2503" hidden="1" xr:uid="{00000000-0005-0000-0000-00006F050000}"/>
    <cellStyle name="60% - Accent4 2" xfId="2540" hidden="1" xr:uid="{00000000-0005-0000-0000-000070050000}"/>
    <cellStyle name="60% - Accent4 2" xfId="3448" hidden="1" xr:uid="{00000000-0005-0000-0000-000071050000}"/>
    <cellStyle name="60% - Accent4 2" xfId="3485" hidden="1" xr:uid="{00000000-0005-0000-0000-000072050000}"/>
    <cellStyle name="60% - Accent4 2" xfId="4076" hidden="1" xr:uid="{00000000-0005-0000-0000-000073050000}"/>
    <cellStyle name="60% - Accent4 2" xfId="4966" hidden="1" xr:uid="{00000000-0005-0000-0000-000074050000}"/>
    <cellStyle name="60% - Accent4 2" xfId="5003" hidden="1" xr:uid="{00000000-0005-0000-0000-000075050000}"/>
    <cellStyle name="60% - Accent4 2" xfId="5918" hidden="1" xr:uid="{00000000-0005-0000-0000-000076050000}"/>
    <cellStyle name="60% - Accent4 2" xfId="5955" hidden="1" xr:uid="{00000000-0005-0000-0000-000077050000}"/>
    <cellStyle name="60% - Accent4 2" xfId="6863" hidden="1" xr:uid="{00000000-0005-0000-0000-000078050000}"/>
    <cellStyle name="60% - Accent4 2" xfId="6900" hidden="1" xr:uid="{00000000-0005-0000-0000-000079050000}"/>
    <cellStyle name="60% - Accent4 2" xfId="7457" hidden="1" xr:uid="{00000000-0005-0000-0000-00007A050000}"/>
    <cellStyle name="60% - Accent4 2" xfId="8347" hidden="1" xr:uid="{00000000-0005-0000-0000-00007B050000}"/>
    <cellStyle name="60% - Accent4 2" xfId="8384" hidden="1" xr:uid="{00000000-0005-0000-0000-00007C050000}"/>
    <cellStyle name="60% - Accent4 2" xfId="9328" hidden="1" xr:uid="{00000000-0005-0000-0000-00007D050000}"/>
    <cellStyle name="60% - Accent4 2" xfId="9365" hidden="1" xr:uid="{00000000-0005-0000-0000-00007E050000}"/>
    <cellStyle name="60% - Accent4 2" xfId="10273" hidden="1" xr:uid="{00000000-0005-0000-0000-00007F050000}"/>
    <cellStyle name="60% - Accent4 2" xfId="10310" hidden="1" xr:uid="{00000000-0005-0000-0000-000080050000}"/>
    <cellStyle name="60% - Accent4 2" xfId="10887" hidden="1" xr:uid="{00000000-0005-0000-0000-000081050000}"/>
    <cellStyle name="60% - Accent4 2" xfId="11777" hidden="1" xr:uid="{00000000-0005-0000-0000-000082050000}"/>
    <cellStyle name="60% - Accent4 2" xfId="11814" hidden="1" xr:uid="{00000000-0005-0000-0000-000083050000}"/>
    <cellStyle name="60% - Accent4 2" xfId="12758" hidden="1" xr:uid="{00000000-0005-0000-0000-000084050000}"/>
    <cellStyle name="60% - Accent4 2" xfId="12795" hidden="1" xr:uid="{00000000-0005-0000-0000-000085050000}"/>
    <cellStyle name="60% - Accent4 2" xfId="13703" hidden="1" xr:uid="{00000000-0005-0000-0000-000086050000}"/>
    <cellStyle name="60% - Accent4 2" xfId="13740" hidden="1" xr:uid="{00000000-0005-0000-0000-000087050000}"/>
    <cellStyle name="60% - Accent4 2" xfId="14317" hidden="1" xr:uid="{00000000-0005-0000-0000-000088050000}"/>
    <cellStyle name="60% - Accent4 2" xfId="15207" hidden="1" xr:uid="{00000000-0005-0000-0000-000089050000}"/>
    <cellStyle name="60% - Accent4 2" xfId="15244" hidden="1" xr:uid="{00000000-0005-0000-0000-00008A050000}"/>
    <cellStyle name="60% - Accent4 2" xfId="16188" hidden="1" xr:uid="{00000000-0005-0000-0000-00008B050000}"/>
    <cellStyle name="60% - Accent4 2" xfId="16225" hidden="1" xr:uid="{00000000-0005-0000-0000-00008C050000}"/>
    <cellStyle name="60% - Accent4 2" xfId="17133" hidden="1" xr:uid="{00000000-0005-0000-0000-00008D050000}"/>
    <cellStyle name="60% - Accent4 2" xfId="17170" hidden="1" xr:uid="{00000000-0005-0000-0000-00008E050000}"/>
    <cellStyle name="60% - Accent4 2" xfId="17747" hidden="1" xr:uid="{00000000-0005-0000-0000-00008F050000}"/>
    <cellStyle name="60% - Accent4 2" xfId="18637" hidden="1" xr:uid="{00000000-0005-0000-0000-000090050000}"/>
    <cellStyle name="60% - Accent4 2" xfId="18674" hidden="1" xr:uid="{00000000-0005-0000-0000-000091050000}"/>
    <cellStyle name="60% - Accent4 2" xfId="19618" hidden="1" xr:uid="{00000000-0005-0000-0000-000092050000}"/>
    <cellStyle name="60% - Accent4 2" xfId="19655" hidden="1" xr:uid="{00000000-0005-0000-0000-000093050000}"/>
    <cellStyle name="60% - Accent4 2" xfId="20563" hidden="1" xr:uid="{00000000-0005-0000-0000-000094050000}"/>
    <cellStyle name="60% - Accent4 2" xfId="20600" hidden="1" xr:uid="{00000000-0005-0000-0000-000095050000}"/>
    <cellStyle name="60% - Accent4 2" xfId="21177" hidden="1" xr:uid="{00000000-0005-0000-0000-000096050000}"/>
    <cellStyle name="60% - Accent4 2" xfId="22067" hidden="1" xr:uid="{00000000-0005-0000-0000-000097050000}"/>
    <cellStyle name="60% - Accent4 2" xfId="22104" hidden="1" xr:uid="{00000000-0005-0000-0000-000098050000}"/>
    <cellStyle name="60% - Accent4 2" xfId="23048" hidden="1" xr:uid="{00000000-0005-0000-0000-000099050000}"/>
    <cellStyle name="60% - Accent4 2" xfId="23085" hidden="1" xr:uid="{00000000-0005-0000-0000-00009A050000}"/>
    <cellStyle name="60% - Accent4 2" xfId="23993" hidden="1" xr:uid="{00000000-0005-0000-0000-00009B050000}"/>
    <cellStyle name="60% - Accent4 2" xfId="24030" hidden="1" xr:uid="{00000000-0005-0000-0000-00009C050000}"/>
    <cellStyle name="60% - Accent4 2" xfId="24607" hidden="1" xr:uid="{00000000-0005-0000-0000-00009D050000}"/>
    <cellStyle name="60% - Accent4 2" xfId="25497" hidden="1" xr:uid="{00000000-0005-0000-0000-00009E050000}"/>
    <cellStyle name="60% - Accent4 2" xfId="25534" hidden="1" xr:uid="{00000000-0005-0000-0000-00009F050000}"/>
    <cellStyle name="60% - Accent4 2" xfId="26478" hidden="1" xr:uid="{00000000-0005-0000-0000-0000A0050000}"/>
    <cellStyle name="60% - Accent4 2" xfId="26515" hidden="1" xr:uid="{00000000-0005-0000-0000-0000A1050000}"/>
    <cellStyle name="60% - Accent4 2" xfId="27423" hidden="1" xr:uid="{00000000-0005-0000-0000-0000A2050000}"/>
    <cellStyle name="60% - Accent4 2" xfId="27460" xr:uid="{00000000-0005-0000-0000-0000A3050000}"/>
    <cellStyle name="60% - Accent4 2 2" xfId="27916" xr:uid="{00000000-0005-0000-0000-0000A4050000}"/>
    <cellStyle name="60% - Accent4 20" xfId="27917" xr:uid="{00000000-0005-0000-0000-0000A5050000}"/>
    <cellStyle name="60% - Accent4 21" xfId="27918" xr:uid="{00000000-0005-0000-0000-0000A6050000}"/>
    <cellStyle name="60% - Accent4 22" xfId="27919" xr:uid="{00000000-0005-0000-0000-0000A7050000}"/>
    <cellStyle name="60% - Accent4 23" xfId="27920" xr:uid="{00000000-0005-0000-0000-0000A8050000}"/>
    <cellStyle name="60% - Accent4 24" xfId="27921" xr:uid="{00000000-0005-0000-0000-0000A9050000}"/>
    <cellStyle name="60% - Accent4 25" xfId="27922" xr:uid="{00000000-0005-0000-0000-0000AA050000}"/>
    <cellStyle name="60% - Accent4 26" xfId="27923" xr:uid="{00000000-0005-0000-0000-0000AB050000}"/>
    <cellStyle name="60% - Accent4 27" xfId="27924" xr:uid="{00000000-0005-0000-0000-0000AC050000}"/>
    <cellStyle name="60% - Accent4 3" xfId="36" hidden="1" xr:uid="{00000000-0005-0000-0000-0000AD050000}"/>
    <cellStyle name="60% - Accent4 3" xfId="8420" hidden="1" xr:uid="{00000000-0005-0000-0000-0000AE050000}"/>
    <cellStyle name="60% - Accent4 3" xfId="11850" hidden="1" xr:uid="{00000000-0005-0000-0000-0000AF050000}"/>
    <cellStyle name="60% - Accent4 3" xfId="15280" hidden="1" xr:uid="{00000000-0005-0000-0000-0000B0050000}"/>
    <cellStyle name="60% - Accent4 3" xfId="18710" hidden="1" xr:uid="{00000000-0005-0000-0000-0000B1050000}"/>
    <cellStyle name="60% - Accent4 3" xfId="22140" hidden="1" xr:uid="{00000000-0005-0000-0000-0000B2050000}"/>
    <cellStyle name="60% - Accent4 3" xfId="25570" xr:uid="{00000000-0005-0000-0000-0000B3050000}"/>
    <cellStyle name="60% - Accent4 4" xfId="577" hidden="1" xr:uid="{00000000-0005-0000-0000-0000B4050000}"/>
    <cellStyle name="60% - Accent4 4" xfId="27925" xr:uid="{00000000-0005-0000-0000-0000B5050000}"/>
    <cellStyle name="60% - Accent4 5" xfId="1595" hidden="1" xr:uid="{00000000-0005-0000-0000-0000B6050000}"/>
    <cellStyle name="60% - Accent4 5" xfId="27926" xr:uid="{00000000-0005-0000-0000-0000B7050000}"/>
    <cellStyle name="60% - Accent4 6" xfId="27927" xr:uid="{00000000-0005-0000-0000-0000B8050000}"/>
    <cellStyle name="60% - Accent4 7" xfId="27928" xr:uid="{00000000-0005-0000-0000-0000B9050000}"/>
    <cellStyle name="60% - Accent4 8" xfId="27929" xr:uid="{00000000-0005-0000-0000-0000BA050000}"/>
    <cellStyle name="60% - Accent4 9" xfId="27930" xr:uid="{00000000-0005-0000-0000-0000BB050000}"/>
    <cellStyle name="60% - Accent5 10" xfId="27931" xr:uid="{00000000-0005-0000-0000-0000BC050000}"/>
    <cellStyle name="60% - Accent5 11" xfId="27932" xr:uid="{00000000-0005-0000-0000-0000BD050000}"/>
    <cellStyle name="60% - Accent5 12" xfId="27933" xr:uid="{00000000-0005-0000-0000-0000BE050000}"/>
    <cellStyle name="60% - Accent5 13" xfId="27934" xr:uid="{00000000-0005-0000-0000-0000BF050000}"/>
    <cellStyle name="60% - Accent5 14" xfId="27935" xr:uid="{00000000-0005-0000-0000-0000C0050000}"/>
    <cellStyle name="60% - Accent5 15" xfId="27936" xr:uid="{00000000-0005-0000-0000-0000C1050000}"/>
    <cellStyle name="60% - Accent5 16" xfId="27937" xr:uid="{00000000-0005-0000-0000-0000C2050000}"/>
    <cellStyle name="60% - Accent5 17" xfId="27938" xr:uid="{00000000-0005-0000-0000-0000C3050000}"/>
    <cellStyle name="60% - Accent5 18" xfId="27939" xr:uid="{00000000-0005-0000-0000-0000C4050000}"/>
    <cellStyle name="60% - Accent5 19" xfId="27940" xr:uid="{00000000-0005-0000-0000-0000C5050000}"/>
    <cellStyle name="60% - Accent5 2" xfId="636" hidden="1" xr:uid="{00000000-0005-0000-0000-0000C6050000}"/>
    <cellStyle name="60% - Accent5 2" xfId="1518" hidden="1" xr:uid="{00000000-0005-0000-0000-0000C7050000}"/>
    <cellStyle name="60% - Accent5 2" xfId="1555" hidden="1" xr:uid="{00000000-0005-0000-0000-0000C8050000}"/>
    <cellStyle name="60% - Accent5 2" xfId="2499" hidden="1" xr:uid="{00000000-0005-0000-0000-0000C9050000}"/>
    <cellStyle name="60% - Accent5 2" xfId="2536" hidden="1" xr:uid="{00000000-0005-0000-0000-0000CA050000}"/>
    <cellStyle name="60% - Accent5 2" xfId="3444" hidden="1" xr:uid="{00000000-0005-0000-0000-0000CB050000}"/>
    <cellStyle name="60% - Accent5 2" xfId="3481" hidden="1" xr:uid="{00000000-0005-0000-0000-0000CC050000}"/>
    <cellStyle name="60% - Accent5 2" xfId="4080" hidden="1" xr:uid="{00000000-0005-0000-0000-0000CD050000}"/>
    <cellStyle name="60% - Accent5 2" xfId="4962" hidden="1" xr:uid="{00000000-0005-0000-0000-0000CE050000}"/>
    <cellStyle name="60% - Accent5 2" xfId="4999" hidden="1" xr:uid="{00000000-0005-0000-0000-0000CF050000}"/>
    <cellStyle name="60% - Accent5 2" xfId="5914" hidden="1" xr:uid="{00000000-0005-0000-0000-0000D0050000}"/>
    <cellStyle name="60% - Accent5 2" xfId="5951" hidden="1" xr:uid="{00000000-0005-0000-0000-0000D1050000}"/>
    <cellStyle name="60% - Accent5 2" xfId="6859" hidden="1" xr:uid="{00000000-0005-0000-0000-0000D2050000}"/>
    <cellStyle name="60% - Accent5 2" xfId="6896" hidden="1" xr:uid="{00000000-0005-0000-0000-0000D3050000}"/>
    <cellStyle name="60% - Accent5 2" xfId="7461" hidden="1" xr:uid="{00000000-0005-0000-0000-0000D4050000}"/>
    <cellStyle name="60% - Accent5 2" xfId="8343" hidden="1" xr:uid="{00000000-0005-0000-0000-0000D5050000}"/>
    <cellStyle name="60% - Accent5 2" xfId="8380" hidden="1" xr:uid="{00000000-0005-0000-0000-0000D6050000}"/>
    <cellStyle name="60% - Accent5 2" xfId="9324" hidden="1" xr:uid="{00000000-0005-0000-0000-0000D7050000}"/>
    <cellStyle name="60% - Accent5 2" xfId="9361" hidden="1" xr:uid="{00000000-0005-0000-0000-0000D8050000}"/>
    <cellStyle name="60% - Accent5 2" xfId="10269" hidden="1" xr:uid="{00000000-0005-0000-0000-0000D9050000}"/>
    <cellStyle name="60% - Accent5 2" xfId="10306" hidden="1" xr:uid="{00000000-0005-0000-0000-0000DA050000}"/>
    <cellStyle name="60% - Accent5 2" xfId="10891" hidden="1" xr:uid="{00000000-0005-0000-0000-0000DB050000}"/>
    <cellStyle name="60% - Accent5 2" xfId="11773" hidden="1" xr:uid="{00000000-0005-0000-0000-0000DC050000}"/>
    <cellStyle name="60% - Accent5 2" xfId="11810" hidden="1" xr:uid="{00000000-0005-0000-0000-0000DD050000}"/>
    <cellStyle name="60% - Accent5 2" xfId="12754" hidden="1" xr:uid="{00000000-0005-0000-0000-0000DE050000}"/>
    <cellStyle name="60% - Accent5 2" xfId="12791" hidden="1" xr:uid="{00000000-0005-0000-0000-0000DF050000}"/>
    <cellStyle name="60% - Accent5 2" xfId="13699" hidden="1" xr:uid="{00000000-0005-0000-0000-0000E0050000}"/>
    <cellStyle name="60% - Accent5 2" xfId="13736" hidden="1" xr:uid="{00000000-0005-0000-0000-0000E1050000}"/>
    <cellStyle name="60% - Accent5 2" xfId="14321" hidden="1" xr:uid="{00000000-0005-0000-0000-0000E2050000}"/>
    <cellStyle name="60% - Accent5 2" xfId="15203" hidden="1" xr:uid="{00000000-0005-0000-0000-0000E3050000}"/>
    <cellStyle name="60% - Accent5 2" xfId="15240" hidden="1" xr:uid="{00000000-0005-0000-0000-0000E4050000}"/>
    <cellStyle name="60% - Accent5 2" xfId="16184" hidden="1" xr:uid="{00000000-0005-0000-0000-0000E5050000}"/>
    <cellStyle name="60% - Accent5 2" xfId="16221" hidden="1" xr:uid="{00000000-0005-0000-0000-0000E6050000}"/>
    <cellStyle name="60% - Accent5 2" xfId="17129" hidden="1" xr:uid="{00000000-0005-0000-0000-0000E7050000}"/>
    <cellStyle name="60% - Accent5 2" xfId="17166" hidden="1" xr:uid="{00000000-0005-0000-0000-0000E8050000}"/>
    <cellStyle name="60% - Accent5 2" xfId="17751" hidden="1" xr:uid="{00000000-0005-0000-0000-0000E9050000}"/>
    <cellStyle name="60% - Accent5 2" xfId="18633" hidden="1" xr:uid="{00000000-0005-0000-0000-0000EA050000}"/>
    <cellStyle name="60% - Accent5 2" xfId="18670" hidden="1" xr:uid="{00000000-0005-0000-0000-0000EB050000}"/>
    <cellStyle name="60% - Accent5 2" xfId="19614" hidden="1" xr:uid="{00000000-0005-0000-0000-0000EC050000}"/>
    <cellStyle name="60% - Accent5 2" xfId="19651" hidden="1" xr:uid="{00000000-0005-0000-0000-0000ED050000}"/>
    <cellStyle name="60% - Accent5 2" xfId="20559" hidden="1" xr:uid="{00000000-0005-0000-0000-0000EE050000}"/>
    <cellStyle name="60% - Accent5 2" xfId="20596" hidden="1" xr:uid="{00000000-0005-0000-0000-0000EF050000}"/>
    <cellStyle name="60% - Accent5 2" xfId="21181" hidden="1" xr:uid="{00000000-0005-0000-0000-0000F0050000}"/>
    <cellStyle name="60% - Accent5 2" xfId="22063" hidden="1" xr:uid="{00000000-0005-0000-0000-0000F1050000}"/>
    <cellStyle name="60% - Accent5 2" xfId="22100" hidden="1" xr:uid="{00000000-0005-0000-0000-0000F2050000}"/>
    <cellStyle name="60% - Accent5 2" xfId="23044" hidden="1" xr:uid="{00000000-0005-0000-0000-0000F3050000}"/>
    <cellStyle name="60% - Accent5 2" xfId="23081" hidden="1" xr:uid="{00000000-0005-0000-0000-0000F4050000}"/>
    <cellStyle name="60% - Accent5 2" xfId="23989" hidden="1" xr:uid="{00000000-0005-0000-0000-0000F5050000}"/>
    <cellStyle name="60% - Accent5 2" xfId="24026" hidden="1" xr:uid="{00000000-0005-0000-0000-0000F6050000}"/>
    <cellStyle name="60% - Accent5 2" xfId="24611" hidden="1" xr:uid="{00000000-0005-0000-0000-0000F7050000}"/>
    <cellStyle name="60% - Accent5 2" xfId="25493" hidden="1" xr:uid="{00000000-0005-0000-0000-0000F8050000}"/>
    <cellStyle name="60% - Accent5 2" xfId="25530" hidden="1" xr:uid="{00000000-0005-0000-0000-0000F9050000}"/>
    <cellStyle name="60% - Accent5 2" xfId="26474" hidden="1" xr:uid="{00000000-0005-0000-0000-0000FA050000}"/>
    <cellStyle name="60% - Accent5 2" xfId="26511" hidden="1" xr:uid="{00000000-0005-0000-0000-0000FB050000}"/>
    <cellStyle name="60% - Accent5 2" xfId="27419" hidden="1" xr:uid="{00000000-0005-0000-0000-0000FC050000}"/>
    <cellStyle name="60% - Accent5 2" xfId="27456" xr:uid="{00000000-0005-0000-0000-0000FD050000}"/>
    <cellStyle name="60% - Accent5 2 2" xfId="27941" xr:uid="{00000000-0005-0000-0000-0000FE050000}"/>
    <cellStyle name="60% - Accent5 20" xfId="27942" xr:uid="{00000000-0005-0000-0000-0000FF050000}"/>
    <cellStyle name="60% - Accent5 21" xfId="27943" xr:uid="{00000000-0005-0000-0000-000000060000}"/>
    <cellStyle name="60% - Accent5 22" xfId="27944" xr:uid="{00000000-0005-0000-0000-000001060000}"/>
    <cellStyle name="60% - Accent5 23" xfId="27945" xr:uid="{00000000-0005-0000-0000-000002060000}"/>
    <cellStyle name="60% - Accent5 24" xfId="27946" xr:uid="{00000000-0005-0000-0000-000003060000}"/>
    <cellStyle name="60% - Accent5 25" xfId="27947" xr:uid="{00000000-0005-0000-0000-000004060000}"/>
    <cellStyle name="60% - Accent5 26" xfId="27948" xr:uid="{00000000-0005-0000-0000-000005060000}"/>
    <cellStyle name="60% - Accent5 27" xfId="27949" xr:uid="{00000000-0005-0000-0000-000006060000}"/>
    <cellStyle name="60% - Accent5 3" xfId="40" hidden="1" xr:uid="{00000000-0005-0000-0000-000007060000}"/>
    <cellStyle name="60% - Accent5 3" xfId="8416" hidden="1" xr:uid="{00000000-0005-0000-0000-000008060000}"/>
    <cellStyle name="60% - Accent5 3" xfId="11846" hidden="1" xr:uid="{00000000-0005-0000-0000-000009060000}"/>
    <cellStyle name="60% - Accent5 3" xfId="15276" hidden="1" xr:uid="{00000000-0005-0000-0000-00000A060000}"/>
    <cellStyle name="60% - Accent5 3" xfId="18706" hidden="1" xr:uid="{00000000-0005-0000-0000-00000B060000}"/>
    <cellStyle name="60% - Accent5 3" xfId="22136" hidden="1" xr:uid="{00000000-0005-0000-0000-00000C060000}"/>
    <cellStyle name="60% - Accent5 3" xfId="25566" xr:uid="{00000000-0005-0000-0000-00000D060000}"/>
    <cellStyle name="60% - Accent5 4" xfId="573" hidden="1" xr:uid="{00000000-0005-0000-0000-00000E060000}"/>
    <cellStyle name="60% - Accent5 4" xfId="27950" xr:uid="{00000000-0005-0000-0000-00000F060000}"/>
    <cellStyle name="60% - Accent5 5" xfId="1591" hidden="1" xr:uid="{00000000-0005-0000-0000-000010060000}"/>
    <cellStyle name="60% - Accent5 5" xfId="27951" xr:uid="{00000000-0005-0000-0000-000011060000}"/>
    <cellStyle name="60% - Accent5 6" xfId="27952" xr:uid="{00000000-0005-0000-0000-000012060000}"/>
    <cellStyle name="60% - Accent5 7" xfId="27953" xr:uid="{00000000-0005-0000-0000-000013060000}"/>
    <cellStyle name="60% - Accent5 8" xfId="27954" xr:uid="{00000000-0005-0000-0000-000014060000}"/>
    <cellStyle name="60% - Accent5 9" xfId="27955" xr:uid="{00000000-0005-0000-0000-000015060000}"/>
    <cellStyle name="60% - Accent6 10" xfId="27956" xr:uid="{00000000-0005-0000-0000-000016060000}"/>
    <cellStyle name="60% - Accent6 11" xfId="27957" xr:uid="{00000000-0005-0000-0000-000017060000}"/>
    <cellStyle name="60% - Accent6 12" xfId="27958" xr:uid="{00000000-0005-0000-0000-000018060000}"/>
    <cellStyle name="60% - Accent6 13" xfId="27959" xr:uid="{00000000-0005-0000-0000-000019060000}"/>
    <cellStyle name="60% - Accent6 14" xfId="27960" xr:uid="{00000000-0005-0000-0000-00001A060000}"/>
    <cellStyle name="60% - Accent6 15" xfId="27961" xr:uid="{00000000-0005-0000-0000-00001B060000}"/>
    <cellStyle name="60% - Accent6 16" xfId="27962" xr:uid="{00000000-0005-0000-0000-00001C060000}"/>
    <cellStyle name="60% - Accent6 17" xfId="27963" xr:uid="{00000000-0005-0000-0000-00001D060000}"/>
    <cellStyle name="60% - Accent6 18" xfId="27964" xr:uid="{00000000-0005-0000-0000-00001E060000}"/>
    <cellStyle name="60% - Accent6 19" xfId="27965" xr:uid="{00000000-0005-0000-0000-00001F060000}"/>
    <cellStyle name="60% - Accent6 2" xfId="640" hidden="1" xr:uid="{00000000-0005-0000-0000-000020060000}"/>
    <cellStyle name="60% - Accent6 2" xfId="1514" hidden="1" xr:uid="{00000000-0005-0000-0000-000021060000}"/>
    <cellStyle name="60% - Accent6 2" xfId="1551" hidden="1" xr:uid="{00000000-0005-0000-0000-000022060000}"/>
    <cellStyle name="60% - Accent6 2" xfId="2495" hidden="1" xr:uid="{00000000-0005-0000-0000-000023060000}"/>
    <cellStyle name="60% - Accent6 2" xfId="2532" hidden="1" xr:uid="{00000000-0005-0000-0000-000024060000}"/>
    <cellStyle name="60% - Accent6 2" xfId="3440" hidden="1" xr:uid="{00000000-0005-0000-0000-000025060000}"/>
    <cellStyle name="60% - Accent6 2" xfId="3477" hidden="1" xr:uid="{00000000-0005-0000-0000-000026060000}"/>
    <cellStyle name="60% - Accent6 2" xfId="4084" hidden="1" xr:uid="{00000000-0005-0000-0000-000027060000}"/>
    <cellStyle name="60% - Accent6 2" xfId="4958" hidden="1" xr:uid="{00000000-0005-0000-0000-000028060000}"/>
    <cellStyle name="60% - Accent6 2" xfId="4995" hidden="1" xr:uid="{00000000-0005-0000-0000-000029060000}"/>
    <cellStyle name="60% - Accent6 2" xfId="5910" hidden="1" xr:uid="{00000000-0005-0000-0000-00002A060000}"/>
    <cellStyle name="60% - Accent6 2" xfId="5947" hidden="1" xr:uid="{00000000-0005-0000-0000-00002B060000}"/>
    <cellStyle name="60% - Accent6 2" xfId="6855" hidden="1" xr:uid="{00000000-0005-0000-0000-00002C060000}"/>
    <cellStyle name="60% - Accent6 2" xfId="6892" hidden="1" xr:uid="{00000000-0005-0000-0000-00002D060000}"/>
    <cellStyle name="60% - Accent6 2" xfId="7465" hidden="1" xr:uid="{00000000-0005-0000-0000-00002E060000}"/>
    <cellStyle name="60% - Accent6 2" xfId="8339" hidden="1" xr:uid="{00000000-0005-0000-0000-00002F060000}"/>
    <cellStyle name="60% - Accent6 2" xfId="8376" hidden="1" xr:uid="{00000000-0005-0000-0000-000030060000}"/>
    <cellStyle name="60% - Accent6 2" xfId="9320" hidden="1" xr:uid="{00000000-0005-0000-0000-000031060000}"/>
    <cellStyle name="60% - Accent6 2" xfId="9357" hidden="1" xr:uid="{00000000-0005-0000-0000-000032060000}"/>
    <cellStyle name="60% - Accent6 2" xfId="10265" hidden="1" xr:uid="{00000000-0005-0000-0000-000033060000}"/>
    <cellStyle name="60% - Accent6 2" xfId="10302" hidden="1" xr:uid="{00000000-0005-0000-0000-000034060000}"/>
    <cellStyle name="60% - Accent6 2" xfId="10895" hidden="1" xr:uid="{00000000-0005-0000-0000-000035060000}"/>
    <cellStyle name="60% - Accent6 2" xfId="11769" hidden="1" xr:uid="{00000000-0005-0000-0000-000036060000}"/>
    <cellStyle name="60% - Accent6 2" xfId="11806" hidden="1" xr:uid="{00000000-0005-0000-0000-000037060000}"/>
    <cellStyle name="60% - Accent6 2" xfId="12750" hidden="1" xr:uid="{00000000-0005-0000-0000-000038060000}"/>
    <cellStyle name="60% - Accent6 2" xfId="12787" hidden="1" xr:uid="{00000000-0005-0000-0000-000039060000}"/>
    <cellStyle name="60% - Accent6 2" xfId="13695" hidden="1" xr:uid="{00000000-0005-0000-0000-00003A060000}"/>
    <cellStyle name="60% - Accent6 2" xfId="13732" hidden="1" xr:uid="{00000000-0005-0000-0000-00003B060000}"/>
    <cellStyle name="60% - Accent6 2" xfId="14325" hidden="1" xr:uid="{00000000-0005-0000-0000-00003C060000}"/>
    <cellStyle name="60% - Accent6 2" xfId="15199" hidden="1" xr:uid="{00000000-0005-0000-0000-00003D060000}"/>
    <cellStyle name="60% - Accent6 2" xfId="15236" hidden="1" xr:uid="{00000000-0005-0000-0000-00003E060000}"/>
    <cellStyle name="60% - Accent6 2" xfId="16180" hidden="1" xr:uid="{00000000-0005-0000-0000-00003F060000}"/>
    <cellStyle name="60% - Accent6 2" xfId="16217" hidden="1" xr:uid="{00000000-0005-0000-0000-000040060000}"/>
    <cellStyle name="60% - Accent6 2" xfId="17125" hidden="1" xr:uid="{00000000-0005-0000-0000-000041060000}"/>
    <cellStyle name="60% - Accent6 2" xfId="17162" hidden="1" xr:uid="{00000000-0005-0000-0000-000042060000}"/>
    <cellStyle name="60% - Accent6 2" xfId="17755" hidden="1" xr:uid="{00000000-0005-0000-0000-000043060000}"/>
    <cellStyle name="60% - Accent6 2" xfId="18629" hidden="1" xr:uid="{00000000-0005-0000-0000-000044060000}"/>
    <cellStyle name="60% - Accent6 2" xfId="18666" hidden="1" xr:uid="{00000000-0005-0000-0000-000045060000}"/>
    <cellStyle name="60% - Accent6 2" xfId="19610" hidden="1" xr:uid="{00000000-0005-0000-0000-000046060000}"/>
    <cellStyle name="60% - Accent6 2" xfId="19647" hidden="1" xr:uid="{00000000-0005-0000-0000-000047060000}"/>
    <cellStyle name="60% - Accent6 2" xfId="20555" hidden="1" xr:uid="{00000000-0005-0000-0000-000048060000}"/>
    <cellStyle name="60% - Accent6 2" xfId="20592" hidden="1" xr:uid="{00000000-0005-0000-0000-000049060000}"/>
    <cellStyle name="60% - Accent6 2" xfId="21185" hidden="1" xr:uid="{00000000-0005-0000-0000-00004A060000}"/>
    <cellStyle name="60% - Accent6 2" xfId="22059" hidden="1" xr:uid="{00000000-0005-0000-0000-00004B060000}"/>
    <cellStyle name="60% - Accent6 2" xfId="22096" hidden="1" xr:uid="{00000000-0005-0000-0000-00004C060000}"/>
    <cellStyle name="60% - Accent6 2" xfId="23040" hidden="1" xr:uid="{00000000-0005-0000-0000-00004D060000}"/>
    <cellStyle name="60% - Accent6 2" xfId="23077" hidden="1" xr:uid="{00000000-0005-0000-0000-00004E060000}"/>
    <cellStyle name="60% - Accent6 2" xfId="23985" hidden="1" xr:uid="{00000000-0005-0000-0000-00004F060000}"/>
    <cellStyle name="60% - Accent6 2" xfId="24022" hidden="1" xr:uid="{00000000-0005-0000-0000-000050060000}"/>
    <cellStyle name="60% - Accent6 2" xfId="24615" hidden="1" xr:uid="{00000000-0005-0000-0000-000051060000}"/>
    <cellStyle name="60% - Accent6 2" xfId="25489" hidden="1" xr:uid="{00000000-0005-0000-0000-000052060000}"/>
    <cellStyle name="60% - Accent6 2" xfId="25526" hidden="1" xr:uid="{00000000-0005-0000-0000-000053060000}"/>
    <cellStyle name="60% - Accent6 2" xfId="26470" hidden="1" xr:uid="{00000000-0005-0000-0000-000054060000}"/>
    <cellStyle name="60% - Accent6 2" xfId="26507" hidden="1" xr:uid="{00000000-0005-0000-0000-000055060000}"/>
    <cellStyle name="60% - Accent6 2" xfId="27415" hidden="1" xr:uid="{00000000-0005-0000-0000-000056060000}"/>
    <cellStyle name="60% - Accent6 2" xfId="27452" xr:uid="{00000000-0005-0000-0000-000057060000}"/>
    <cellStyle name="60% - Accent6 2 2" xfId="27966" xr:uid="{00000000-0005-0000-0000-000058060000}"/>
    <cellStyle name="60% - Accent6 20" xfId="27967" xr:uid="{00000000-0005-0000-0000-000059060000}"/>
    <cellStyle name="60% - Accent6 21" xfId="27968" xr:uid="{00000000-0005-0000-0000-00005A060000}"/>
    <cellStyle name="60% - Accent6 22" xfId="27969" xr:uid="{00000000-0005-0000-0000-00005B060000}"/>
    <cellStyle name="60% - Accent6 23" xfId="27970" xr:uid="{00000000-0005-0000-0000-00005C060000}"/>
    <cellStyle name="60% - Accent6 24" xfId="27971" xr:uid="{00000000-0005-0000-0000-00005D060000}"/>
    <cellStyle name="60% - Accent6 25" xfId="27972" xr:uid="{00000000-0005-0000-0000-00005E060000}"/>
    <cellStyle name="60% - Accent6 26" xfId="27973" xr:uid="{00000000-0005-0000-0000-00005F060000}"/>
    <cellStyle name="60% - Accent6 27" xfId="27974" xr:uid="{00000000-0005-0000-0000-000060060000}"/>
    <cellStyle name="60% - Accent6 3" xfId="44" hidden="1" xr:uid="{00000000-0005-0000-0000-000061060000}"/>
    <cellStyle name="60% - Accent6 3" xfId="8412" hidden="1" xr:uid="{00000000-0005-0000-0000-000062060000}"/>
    <cellStyle name="60% - Accent6 3" xfId="11842" hidden="1" xr:uid="{00000000-0005-0000-0000-000063060000}"/>
    <cellStyle name="60% - Accent6 3" xfId="15272" hidden="1" xr:uid="{00000000-0005-0000-0000-000064060000}"/>
    <cellStyle name="60% - Accent6 3" xfId="18702" hidden="1" xr:uid="{00000000-0005-0000-0000-000065060000}"/>
    <cellStyle name="60% - Accent6 3" xfId="22132" hidden="1" xr:uid="{00000000-0005-0000-0000-000066060000}"/>
    <cellStyle name="60% - Accent6 3" xfId="25562" xr:uid="{00000000-0005-0000-0000-000067060000}"/>
    <cellStyle name="60% - Accent6 4" xfId="569" hidden="1" xr:uid="{00000000-0005-0000-0000-000068060000}"/>
    <cellStyle name="60% - Accent6 4" xfId="27975" xr:uid="{00000000-0005-0000-0000-000069060000}"/>
    <cellStyle name="60% - Accent6 5" xfId="1587" hidden="1" xr:uid="{00000000-0005-0000-0000-00006A060000}"/>
    <cellStyle name="60% - Accent6 5" xfId="27976" xr:uid="{00000000-0005-0000-0000-00006B060000}"/>
    <cellStyle name="60% - Accent6 6" xfId="27977" xr:uid="{00000000-0005-0000-0000-00006C060000}"/>
    <cellStyle name="60% - Accent6 7" xfId="27978" xr:uid="{00000000-0005-0000-0000-00006D060000}"/>
    <cellStyle name="60% - Accent6 8" xfId="27979" xr:uid="{00000000-0005-0000-0000-00006E060000}"/>
    <cellStyle name="60% - Accent6 9" xfId="27980" xr:uid="{00000000-0005-0000-0000-00006F060000}"/>
    <cellStyle name="60% - Akzent1 2" xfId="27981" xr:uid="{00000000-0005-0000-0000-000070060000}"/>
    <cellStyle name="60% - Akzent2 2" xfId="27982" xr:uid="{00000000-0005-0000-0000-000071060000}"/>
    <cellStyle name="60% - Akzent3 2" xfId="27983" xr:uid="{00000000-0005-0000-0000-000072060000}"/>
    <cellStyle name="60% - Akzent4 2" xfId="27984" xr:uid="{00000000-0005-0000-0000-000073060000}"/>
    <cellStyle name="60% - Akzent5 2" xfId="27985" xr:uid="{00000000-0005-0000-0000-000074060000}"/>
    <cellStyle name="60% - Akzent6 2" xfId="27986" xr:uid="{00000000-0005-0000-0000-000075060000}"/>
    <cellStyle name="Accent1 10" xfId="27987" xr:uid="{00000000-0005-0000-0000-000076060000}"/>
    <cellStyle name="Accent1 11" xfId="27988" xr:uid="{00000000-0005-0000-0000-000077060000}"/>
    <cellStyle name="Accent1 12" xfId="27989" xr:uid="{00000000-0005-0000-0000-000078060000}"/>
    <cellStyle name="Accent1 13" xfId="27990" xr:uid="{00000000-0005-0000-0000-000079060000}"/>
    <cellStyle name="Accent1 14" xfId="27991" xr:uid="{00000000-0005-0000-0000-00007A060000}"/>
    <cellStyle name="Accent1 15" xfId="27992" xr:uid="{00000000-0005-0000-0000-00007B060000}"/>
    <cellStyle name="Accent1 16" xfId="27993" xr:uid="{00000000-0005-0000-0000-00007C060000}"/>
    <cellStyle name="Accent1 17" xfId="27994" xr:uid="{00000000-0005-0000-0000-00007D060000}"/>
    <cellStyle name="Accent1 18" xfId="27995" xr:uid="{00000000-0005-0000-0000-00007E060000}"/>
    <cellStyle name="Accent1 19" xfId="27996" xr:uid="{00000000-0005-0000-0000-00007F060000}"/>
    <cellStyle name="Accent1 2" xfId="617" hidden="1" xr:uid="{00000000-0005-0000-0000-000080060000}"/>
    <cellStyle name="Accent1 2" xfId="1537" hidden="1" xr:uid="{00000000-0005-0000-0000-000081060000}"/>
    <cellStyle name="Accent1 2" xfId="1574" hidden="1" xr:uid="{00000000-0005-0000-0000-000082060000}"/>
    <cellStyle name="Accent1 2" xfId="2518" hidden="1" xr:uid="{00000000-0005-0000-0000-000083060000}"/>
    <cellStyle name="Accent1 2" xfId="2555" hidden="1" xr:uid="{00000000-0005-0000-0000-000084060000}"/>
    <cellStyle name="Accent1 2" xfId="3463" hidden="1" xr:uid="{00000000-0005-0000-0000-000085060000}"/>
    <cellStyle name="Accent1 2" xfId="3500" hidden="1" xr:uid="{00000000-0005-0000-0000-000086060000}"/>
    <cellStyle name="Accent1 2" xfId="4061" hidden="1" xr:uid="{00000000-0005-0000-0000-000087060000}"/>
    <cellStyle name="Accent1 2" xfId="4981" hidden="1" xr:uid="{00000000-0005-0000-0000-000088060000}"/>
    <cellStyle name="Accent1 2" xfId="5018" hidden="1" xr:uid="{00000000-0005-0000-0000-000089060000}"/>
    <cellStyle name="Accent1 2" xfId="5933" hidden="1" xr:uid="{00000000-0005-0000-0000-00008A060000}"/>
    <cellStyle name="Accent1 2" xfId="5970" hidden="1" xr:uid="{00000000-0005-0000-0000-00008B060000}"/>
    <cellStyle name="Accent1 2" xfId="6878" hidden="1" xr:uid="{00000000-0005-0000-0000-00008C060000}"/>
    <cellStyle name="Accent1 2" xfId="6915" hidden="1" xr:uid="{00000000-0005-0000-0000-00008D060000}"/>
    <cellStyle name="Accent1 2" xfId="7442" hidden="1" xr:uid="{00000000-0005-0000-0000-00008E060000}"/>
    <cellStyle name="Accent1 2" xfId="8362" hidden="1" xr:uid="{00000000-0005-0000-0000-00008F060000}"/>
    <cellStyle name="Accent1 2" xfId="8399" hidden="1" xr:uid="{00000000-0005-0000-0000-000090060000}"/>
    <cellStyle name="Accent1 2" xfId="9343" hidden="1" xr:uid="{00000000-0005-0000-0000-000091060000}"/>
    <cellStyle name="Accent1 2" xfId="9380" hidden="1" xr:uid="{00000000-0005-0000-0000-000092060000}"/>
    <cellStyle name="Accent1 2" xfId="10288" hidden="1" xr:uid="{00000000-0005-0000-0000-000093060000}"/>
    <cellStyle name="Accent1 2" xfId="10325" hidden="1" xr:uid="{00000000-0005-0000-0000-000094060000}"/>
    <cellStyle name="Accent1 2" xfId="10872" hidden="1" xr:uid="{00000000-0005-0000-0000-000095060000}"/>
    <cellStyle name="Accent1 2" xfId="11792" hidden="1" xr:uid="{00000000-0005-0000-0000-000096060000}"/>
    <cellStyle name="Accent1 2" xfId="11829" hidden="1" xr:uid="{00000000-0005-0000-0000-000097060000}"/>
    <cellStyle name="Accent1 2" xfId="12773" hidden="1" xr:uid="{00000000-0005-0000-0000-000098060000}"/>
    <cellStyle name="Accent1 2" xfId="12810" hidden="1" xr:uid="{00000000-0005-0000-0000-000099060000}"/>
    <cellStyle name="Accent1 2" xfId="13718" hidden="1" xr:uid="{00000000-0005-0000-0000-00009A060000}"/>
    <cellStyle name="Accent1 2" xfId="13755" hidden="1" xr:uid="{00000000-0005-0000-0000-00009B060000}"/>
    <cellStyle name="Accent1 2" xfId="14302" hidden="1" xr:uid="{00000000-0005-0000-0000-00009C060000}"/>
    <cellStyle name="Accent1 2" xfId="15222" hidden="1" xr:uid="{00000000-0005-0000-0000-00009D060000}"/>
    <cellStyle name="Accent1 2" xfId="15259" hidden="1" xr:uid="{00000000-0005-0000-0000-00009E060000}"/>
    <cellStyle name="Accent1 2" xfId="16203" hidden="1" xr:uid="{00000000-0005-0000-0000-00009F060000}"/>
    <cellStyle name="Accent1 2" xfId="16240" hidden="1" xr:uid="{00000000-0005-0000-0000-0000A0060000}"/>
    <cellStyle name="Accent1 2" xfId="17148" hidden="1" xr:uid="{00000000-0005-0000-0000-0000A1060000}"/>
    <cellStyle name="Accent1 2" xfId="17185" hidden="1" xr:uid="{00000000-0005-0000-0000-0000A2060000}"/>
    <cellStyle name="Accent1 2" xfId="17732" hidden="1" xr:uid="{00000000-0005-0000-0000-0000A3060000}"/>
    <cellStyle name="Accent1 2" xfId="18652" hidden="1" xr:uid="{00000000-0005-0000-0000-0000A4060000}"/>
    <cellStyle name="Accent1 2" xfId="18689" hidden="1" xr:uid="{00000000-0005-0000-0000-0000A5060000}"/>
    <cellStyle name="Accent1 2" xfId="19633" hidden="1" xr:uid="{00000000-0005-0000-0000-0000A6060000}"/>
    <cellStyle name="Accent1 2" xfId="19670" hidden="1" xr:uid="{00000000-0005-0000-0000-0000A7060000}"/>
    <cellStyle name="Accent1 2" xfId="20578" hidden="1" xr:uid="{00000000-0005-0000-0000-0000A8060000}"/>
    <cellStyle name="Accent1 2" xfId="20615" hidden="1" xr:uid="{00000000-0005-0000-0000-0000A9060000}"/>
    <cellStyle name="Accent1 2" xfId="21162" hidden="1" xr:uid="{00000000-0005-0000-0000-0000AA060000}"/>
    <cellStyle name="Accent1 2" xfId="22082" hidden="1" xr:uid="{00000000-0005-0000-0000-0000AB060000}"/>
    <cellStyle name="Accent1 2" xfId="22119" hidden="1" xr:uid="{00000000-0005-0000-0000-0000AC060000}"/>
    <cellStyle name="Accent1 2" xfId="23063" hidden="1" xr:uid="{00000000-0005-0000-0000-0000AD060000}"/>
    <cellStyle name="Accent1 2" xfId="23100" hidden="1" xr:uid="{00000000-0005-0000-0000-0000AE060000}"/>
    <cellStyle name="Accent1 2" xfId="24008" hidden="1" xr:uid="{00000000-0005-0000-0000-0000AF060000}"/>
    <cellStyle name="Accent1 2" xfId="24045" hidden="1" xr:uid="{00000000-0005-0000-0000-0000B0060000}"/>
    <cellStyle name="Accent1 2" xfId="24592" hidden="1" xr:uid="{00000000-0005-0000-0000-0000B1060000}"/>
    <cellStyle name="Accent1 2" xfId="25512" hidden="1" xr:uid="{00000000-0005-0000-0000-0000B2060000}"/>
    <cellStyle name="Accent1 2" xfId="25549" hidden="1" xr:uid="{00000000-0005-0000-0000-0000B3060000}"/>
    <cellStyle name="Accent1 2" xfId="26493" hidden="1" xr:uid="{00000000-0005-0000-0000-0000B4060000}"/>
    <cellStyle name="Accent1 2" xfId="26530" hidden="1" xr:uid="{00000000-0005-0000-0000-0000B5060000}"/>
    <cellStyle name="Accent1 2" xfId="27438" hidden="1" xr:uid="{00000000-0005-0000-0000-0000B6060000}"/>
    <cellStyle name="Accent1 2" xfId="27475" xr:uid="{00000000-0005-0000-0000-0000B7060000}"/>
    <cellStyle name="Accent1 2 2" xfId="27997" xr:uid="{00000000-0005-0000-0000-0000B8060000}"/>
    <cellStyle name="Accent1 20" xfId="27998" xr:uid="{00000000-0005-0000-0000-0000B9060000}"/>
    <cellStyle name="Accent1 21" xfId="27999" xr:uid="{00000000-0005-0000-0000-0000BA060000}"/>
    <cellStyle name="Accent1 22" xfId="28000" xr:uid="{00000000-0005-0000-0000-0000BB060000}"/>
    <cellStyle name="Accent1 23" xfId="28001" xr:uid="{00000000-0005-0000-0000-0000BC060000}"/>
    <cellStyle name="Accent1 24" xfId="28002" xr:uid="{00000000-0005-0000-0000-0000BD060000}"/>
    <cellStyle name="Accent1 25" xfId="28003" xr:uid="{00000000-0005-0000-0000-0000BE060000}"/>
    <cellStyle name="Accent1 26" xfId="28004" xr:uid="{00000000-0005-0000-0000-0000BF060000}"/>
    <cellStyle name="Accent1 27" xfId="28005" xr:uid="{00000000-0005-0000-0000-0000C0060000}"/>
    <cellStyle name="Accent1 3" xfId="21" hidden="1" xr:uid="{00000000-0005-0000-0000-0000C1060000}"/>
    <cellStyle name="Accent1 3" xfId="8435" hidden="1" xr:uid="{00000000-0005-0000-0000-0000C2060000}"/>
    <cellStyle name="Accent1 3" xfId="11865" hidden="1" xr:uid="{00000000-0005-0000-0000-0000C3060000}"/>
    <cellStyle name="Accent1 3" xfId="15295" hidden="1" xr:uid="{00000000-0005-0000-0000-0000C4060000}"/>
    <cellStyle name="Accent1 3" xfId="18725" hidden="1" xr:uid="{00000000-0005-0000-0000-0000C5060000}"/>
    <cellStyle name="Accent1 3" xfId="22155" hidden="1" xr:uid="{00000000-0005-0000-0000-0000C6060000}"/>
    <cellStyle name="Accent1 3" xfId="25585" xr:uid="{00000000-0005-0000-0000-0000C7060000}"/>
    <cellStyle name="Accent1 4" xfId="592" hidden="1" xr:uid="{00000000-0005-0000-0000-0000C8060000}"/>
    <cellStyle name="Accent1 4" xfId="28006" xr:uid="{00000000-0005-0000-0000-0000C9060000}"/>
    <cellStyle name="Accent1 5" xfId="1610" hidden="1" xr:uid="{00000000-0005-0000-0000-0000CA060000}"/>
    <cellStyle name="Accent1 5" xfId="28007" xr:uid="{00000000-0005-0000-0000-0000CB060000}"/>
    <cellStyle name="Accent1 6" xfId="28008" xr:uid="{00000000-0005-0000-0000-0000CC060000}"/>
    <cellStyle name="Accent1 7" xfId="28009" xr:uid="{00000000-0005-0000-0000-0000CD060000}"/>
    <cellStyle name="Accent1 8" xfId="28010" xr:uid="{00000000-0005-0000-0000-0000CE060000}"/>
    <cellStyle name="Accent1 9" xfId="28011" xr:uid="{00000000-0005-0000-0000-0000CF060000}"/>
    <cellStyle name="Accent2 10" xfId="28012" xr:uid="{00000000-0005-0000-0000-0000D0060000}"/>
    <cellStyle name="Accent2 11" xfId="28013" xr:uid="{00000000-0005-0000-0000-0000D1060000}"/>
    <cellStyle name="Accent2 12" xfId="28014" xr:uid="{00000000-0005-0000-0000-0000D2060000}"/>
    <cellStyle name="Accent2 13" xfId="28015" xr:uid="{00000000-0005-0000-0000-0000D3060000}"/>
    <cellStyle name="Accent2 14" xfId="28016" xr:uid="{00000000-0005-0000-0000-0000D4060000}"/>
    <cellStyle name="Accent2 15" xfId="28017" xr:uid="{00000000-0005-0000-0000-0000D5060000}"/>
    <cellStyle name="Accent2 16" xfId="28018" xr:uid="{00000000-0005-0000-0000-0000D6060000}"/>
    <cellStyle name="Accent2 17" xfId="28019" xr:uid="{00000000-0005-0000-0000-0000D7060000}"/>
    <cellStyle name="Accent2 18" xfId="28020" xr:uid="{00000000-0005-0000-0000-0000D8060000}"/>
    <cellStyle name="Accent2 19" xfId="28021" xr:uid="{00000000-0005-0000-0000-0000D9060000}"/>
    <cellStyle name="Accent2 2" xfId="621" hidden="1" xr:uid="{00000000-0005-0000-0000-0000DA060000}"/>
    <cellStyle name="Accent2 2" xfId="1533" hidden="1" xr:uid="{00000000-0005-0000-0000-0000DB060000}"/>
    <cellStyle name="Accent2 2" xfId="1570" hidden="1" xr:uid="{00000000-0005-0000-0000-0000DC060000}"/>
    <cellStyle name="Accent2 2" xfId="2514" hidden="1" xr:uid="{00000000-0005-0000-0000-0000DD060000}"/>
    <cellStyle name="Accent2 2" xfId="2551" hidden="1" xr:uid="{00000000-0005-0000-0000-0000DE060000}"/>
    <cellStyle name="Accent2 2" xfId="3459" hidden="1" xr:uid="{00000000-0005-0000-0000-0000DF060000}"/>
    <cellStyle name="Accent2 2" xfId="3496" hidden="1" xr:uid="{00000000-0005-0000-0000-0000E0060000}"/>
    <cellStyle name="Accent2 2" xfId="4065" hidden="1" xr:uid="{00000000-0005-0000-0000-0000E1060000}"/>
    <cellStyle name="Accent2 2" xfId="4977" hidden="1" xr:uid="{00000000-0005-0000-0000-0000E2060000}"/>
    <cellStyle name="Accent2 2" xfId="5014" hidden="1" xr:uid="{00000000-0005-0000-0000-0000E3060000}"/>
    <cellStyle name="Accent2 2" xfId="5929" hidden="1" xr:uid="{00000000-0005-0000-0000-0000E4060000}"/>
    <cellStyle name="Accent2 2" xfId="5966" hidden="1" xr:uid="{00000000-0005-0000-0000-0000E5060000}"/>
    <cellStyle name="Accent2 2" xfId="6874" hidden="1" xr:uid="{00000000-0005-0000-0000-0000E6060000}"/>
    <cellStyle name="Accent2 2" xfId="6911" hidden="1" xr:uid="{00000000-0005-0000-0000-0000E7060000}"/>
    <cellStyle name="Accent2 2" xfId="7446" hidden="1" xr:uid="{00000000-0005-0000-0000-0000E8060000}"/>
    <cellStyle name="Accent2 2" xfId="8358" hidden="1" xr:uid="{00000000-0005-0000-0000-0000E9060000}"/>
    <cellStyle name="Accent2 2" xfId="8395" hidden="1" xr:uid="{00000000-0005-0000-0000-0000EA060000}"/>
    <cellStyle name="Accent2 2" xfId="9339" hidden="1" xr:uid="{00000000-0005-0000-0000-0000EB060000}"/>
    <cellStyle name="Accent2 2" xfId="9376" hidden="1" xr:uid="{00000000-0005-0000-0000-0000EC060000}"/>
    <cellStyle name="Accent2 2" xfId="10284" hidden="1" xr:uid="{00000000-0005-0000-0000-0000ED060000}"/>
    <cellStyle name="Accent2 2" xfId="10321" hidden="1" xr:uid="{00000000-0005-0000-0000-0000EE060000}"/>
    <cellStyle name="Accent2 2" xfId="10876" hidden="1" xr:uid="{00000000-0005-0000-0000-0000EF060000}"/>
    <cellStyle name="Accent2 2" xfId="11788" hidden="1" xr:uid="{00000000-0005-0000-0000-0000F0060000}"/>
    <cellStyle name="Accent2 2" xfId="11825" hidden="1" xr:uid="{00000000-0005-0000-0000-0000F1060000}"/>
    <cellStyle name="Accent2 2" xfId="12769" hidden="1" xr:uid="{00000000-0005-0000-0000-0000F2060000}"/>
    <cellStyle name="Accent2 2" xfId="12806" hidden="1" xr:uid="{00000000-0005-0000-0000-0000F3060000}"/>
    <cellStyle name="Accent2 2" xfId="13714" hidden="1" xr:uid="{00000000-0005-0000-0000-0000F4060000}"/>
    <cellStyle name="Accent2 2" xfId="13751" hidden="1" xr:uid="{00000000-0005-0000-0000-0000F5060000}"/>
    <cellStyle name="Accent2 2" xfId="14306" hidden="1" xr:uid="{00000000-0005-0000-0000-0000F6060000}"/>
    <cellStyle name="Accent2 2" xfId="15218" hidden="1" xr:uid="{00000000-0005-0000-0000-0000F7060000}"/>
    <cellStyle name="Accent2 2" xfId="15255" hidden="1" xr:uid="{00000000-0005-0000-0000-0000F8060000}"/>
    <cellStyle name="Accent2 2" xfId="16199" hidden="1" xr:uid="{00000000-0005-0000-0000-0000F9060000}"/>
    <cellStyle name="Accent2 2" xfId="16236" hidden="1" xr:uid="{00000000-0005-0000-0000-0000FA060000}"/>
    <cellStyle name="Accent2 2" xfId="17144" hidden="1" xr:uid="{00000000-0005-0000-0000-0000FB060000}"/>
    <cellStyle name="Accent2 2" xfId="17181" hidden="1" xr:uid="{00000000-0005-0000-0000-0000FC060000}"/>
    <cellStyle name="Accent2 2" xfId="17736" hidden="1" xr:uid="{00000000-0005-0000-0000-0000FD060000}"/>
    <cellStyle name="Accent2 2" xfId="18648" hidden="1" xr:uid="{00000000-0005-0000-0000-0000FE060000}"/>
    <cellStyle name="Accent2 2" xfId="18685" hidden="1" xr:uid="{00000000-0005-0000-0000-0000FF060000}"/>
    <cellStyle name="Accent2 2" xfId="19629" hidden="1" xr:uid="{00000000-0005-0000-0000-000000070000}"/>
    <cellStyle name="Accent2 2" xfId="19666" hidden="1" xr:uid="{00000000-0005-0000-0000-000001070000}"/>
    <cellStyle name="Accent2 2" xfId="20574" hidden="1" xr:uid="{00000000-0005-0000-0000-000002070000}"/>
    <cellStyle name="Accent2 2" xfId="20611" hidden="1" xr:uid="{00000000-0005-0000-0000-000003070000}"/>
    <cellStyle name="Accent2 2" xfId="21166" hidden="1" xr:uid="{00000000-0005-0000-0000-000004070000}"/>
    <cellStyle name="Accent2 2" xfId="22078" hidden="1" xr:uid="{00000000-0005-0000-0000-000005070000}"/>
    <cellStyle name="Accent2 2" xfId="22115" hidden="1" xr:uid="{00000000-0005-0000-0000-000006070000}"/>
    <cellStyle name="Accent2 2" xfId="23059" hidden="1" xr:uid="{00000000-0005-0000-0000-000007070000}"/>
    <cellStyle name="Accent2 2" xfId="23096" hidden="1" xr:uid="{00000000-0005-0000-0000-000008070000}"/>
    <cellStyle name="Accent2 2" xfId="24004" hidden="1" xr:uid="{00000000-0005-0000-0000-000009070000}"/>
    <cellStyle name="Accent2 2" xfId="24041" hidden="1" xr:uid="{00000000-0005-0000-0000-00000A070000}"/>
    <cellStyle name="Accent2 2" xfId="24596" hidden="1" xr:uid="{00000000-0005-0000-0000-00000B070000}"/>
    <cellStyle name="Accent2 2" xfId="25508" hidden="1" xr:uid="{00000000-0005-0000-0000-00000C070000}"/>
    <cellStyle name="Accent2 2" xfId="25545" hidden="1" xr:uid="{00000000-0005-0000-0000-00000D070000}"/>
    <cellStyle name="Accent2 2" xfId="26489" hidden="1" xr:uid="{00000000-0005-0000-0000-00000E070000}"/>
    <cellStyle name="Accent2 2" xfId="26526" hidden="1" xr:uid="{00000000-0005-0000-0000-00000F070000}"/>
    <cellStyle name="Accent2 2" xfId="27434" hidden="1" xr:uid="{00000000-0005-0000-0000-000010070000}"/>
    <cellStyle name="Accent2 2" xfId="27471" xr:uid="{00000000-0005-0000-0000-000011070000}"/>
    <cellStyle name="Accent2 2 2" xfId="28022" xr:uid="{00000000-0005-0000-0000-000012070000}"/>
    <cellStyle name="Accent2 20" xfId="28023" xr:uid="{00000000-0005-0000-0000-000013070000}"/>
    <cellStyle name="Accent2 21" xfId="28024" xr:uid="{00000000-0005-0000-0000-000014070000}"/>
    <cellStyle name="Accent2 22" xfId="28025" xr:uid="{00000000-0005-0000-0000-000015070000}"/>
    <cellStyle name="Accent2 23" xfId="28026" xr:uid="{00000000-0005-0000-0000-000016070000}"/>
    <cellStyle name="Accent2 24" xfId="28027" xr:uid="{00000000-0005-0000-0000-000017070000}"/>
    <cellStyle name="Accent2 25" xfId="28028" xr:uid="{00000000-0005-0000-0000-000018070000}"/>
    <cellStyle name="Accent2 26" xfId="28029" xr:uid="{00000000-0005-0000-0000-000019070000}"/>
    <cellStyle name="Accent2 27" xfId="28030" xr:uid="{00000000-0005-0000-0000-00001A070000}"/>
    <cellStyle name="Accent2 3" xfId="25" hidden="1" xr:uid="{00000000-0005-0000-0000-00001B070000}"/>
    <cellStyle name="Accent2 3" xfId="8431" hidden="1" xr:uid="{00000000-0005-0000-0000-00001C070000}"/>
    <cellStyle name="Accent2 3" xfId="11861" hidden="1" xr:uid="{00000000-0005-0000-0000-00001D070000}"/>
    <cellStyle name="Accent2 3" xfId="15291" hidden="1" xr:uid="{00000000-0005-0000-0000-00001E070000}"/>
    <cellStyle name="Accent2 3" xfId="18721" hidden="1" xr:uid="{00000000-0005-0000-0000-00001F070000}"/>
    <cellStyle name="Accent2 3" xfId="22151" hidden="1" xr:uid="{00000000-0005-0000-0000-000020070000}"/>
    <cellStyle name="Accent2 3" xfId="25581" xr:uid="{00000000-0005-0000-0000-000021070000}"/>
    <cellStyle name="Accent2 4" xfId="588" hidden="1" xr:uid="{00000000-0005-0000-0000-000022070000}"/>
    <cellStyle name="Accent2 4" xfId="28031" xr:uid="{00000000-0005-0000-0000-000023070000}"/>
    <cellStyle name="Accent2 5" xfId="1606" hidden="1" xr:uid="{00000000-0005-0000-0000-000024070000}"/>
    <cellStyle name="Accent2 5" xfId="28032" xr:uid="{00000000-0005-0000-0000-000025070000}"/>
    <cellStyle name="Accent2 6" xfId="28033" xr:uid="{00000000-0005-0000-0000-000026070000}"/>
    <cellStyle name="Accent2 7" xfId="28034" xr:uid="{00000000-0005-0000-0000-000027070000}"/>
    <cellStyle name="Accent2 8" xfId="28035" xr:uid="{00000000-0005-0000-0000-000028070000}"/>
    <cellStyle name="Accent2 9" xfId="28036" xr:uid="{00000000-0005-0000-0000-000029070000}"/>
    <cellStyle name="Accent3 10" xfId="28037" xr:uid="{00000000-0005-0000-0000-00002A070000}"/>
    <cellStyle name="Accent3 11" xfId="28038" xr:uid="{00000000-0005-0000-0000-00002B070000}"/>
    <cellStyle name="Accent3 12" xfId="28039" xr:uid="{00000000-0005-0000-0000-00002C070000}"/>
    <cellStyle name="Accent3 13" xfId="28040" xr:uid="{00000000-0005-0000-0000-00002D070000}"/>
    <cellStyle name="Accent3 14" xfId="28041" xr:uid="{00000000-0005-0000-0000-00002E070000}"/>
    <cellStyle name="Accent3 15" xfId="28042" xr:uid="{00000000-0005-0000-0000-00002F070000}"/>
    <cellStyle name="Accent3 16" xfId="28043" xr:uid="{00000000-0005-0000-0000-000030070000}"/>
    <cellStyle name="Accent3 17" xfId="28044" xr:uid="{00000000-0005-0000-0000-000031070000}"/>
    <cellStyle name="Accent3 18" xfId="28045" xr:uid="{00000000-0005-0000-0000-000032070000}"/>
    <cellStyle name="Accent3 19" xfId="28046" xr:uid="{00000000-0005-0000-0000-000033070000}"/>
    <cellStyle name="Accent3 2" xfId="625" hidden="1" xr:uid="{00000000-0005-0000-0000-000034070000}"/>
    <cellStyle name="Accent3 2" xfId="1529" hidden="1" xr:uid="{00000000-0005-0000-0000-000035070000}"/>
    <cellStyle name="Accent3 2" xfId="1566" hidden="1" xr:uid="{00000000-0005-0000-0000-000036070000}"/>
    <cellStyle name="Accent3 2" xfId="2510" hidden="1" xr:uid="{00000000-0005-0000-0000-000037070000}"/>
    <cellStyle name="Accent3 2" xfId="2547" hidden="1" xr:uid="{00000000-0005-0000-0000-000038070000}"/>
    <cellStyle name="Accent3 2" xfId="3455" hidden="1" xr:uid="{00000000-0005-0000-0000-000039070000}"/>
    <cellStyle name="Accent3 2" xfId="3492" hidden="1" xr:uid="{00000000-0005-0000-0000-00003A070000}"/>
    <cellStyle name="Accent3 2" xfId="4069" hidden="1" xr:uid="{00000000-0005-0000-0000-00003B070000}"/>
    <cellStyle name="Accent3 2" xfId="4973" hidden="1" xr:uid="{00000000-0005-0000-0000-00003C070000}"/>
    <cellStyle name="Accent3 2" xfId="5010" hidden="1" xr:uid="{00000000-0005-0000-0000-00003D070000}"/>
    <cellStyle name="Accent3 2" xfId="5925" hidden="1" xr:uid="{00000000-0005-0000-0000-00003E070000}"/>
    <cellStyle name="Accent3 2" xfId="5962" hidden="1" xr:uid="{00000000-0005-0000-0000-00003F070000}"/>
    <cellStyle name="Accent3 2" xfId="6870" hidden="1" xr:uid="{00000000-0005-0000-0000-000040070000}"/>
    <cellStyle name="Accent3 2" xfId="6907" hidden="1" xr:uid="{00000000-0005-0000-0000-000041070000}"/>
    <cellStyle name="Accent3 2" xfId="7450" hidden="1" xr:uid="{00000000-0005-0000-0000-000042070000}"/>
    <cellStyle name="Accent3 2" xfId="8354" hidden="1" xr:uid="{00000000-0005-0000-0000-000043070000}"/>
    <cellStyle name="Accent3 2" xfId="8391" hidden="1" xr:uid="{00000000-0005-0000-0000-000044070000}"/>
    <cellStyle name="Accent3 2" xfId="9335" hidden="1" xr:uid="{00000000-0005-0000-0000-000045070000}"/>
    <cellStyle name="Accent3 2" xfId="9372" hidden="1" xr:uid="{00000000-0005-0000-0000-000046070000}"/>
    <cellStyle name="Accent3 2" xfId="10280" hidden="1" xr:uid="{00000000-0005-0000-0000-000047070000}"/>
    <cellStyle name="Accent3 2" xfId="10317" hidden="1" xr:uid="{00000000-0005-0000-0000-000048070000}"/>
    <cellStyle name="Accent3 2" xfId="10880" hidden="1" xr:uid="{00000000-0005-0000-0000-000049070000}"/>
    <cellStyle name="Accent3 2" xfId="11784" hidden="1" xr:uid="{00000000-0005-0000-0000-00004A070000}"/>
    <cellStyle name="Accent3 2" xfId="11821" hidden="1" xr:uid="{00000000-0005-0000-0000-00004B070000}"/>
    <cellStyle name="Accent3 2" xfId="12765" hidden="1" xr:uid="{00000000-0005-0000-0000-00004C070000}"/>
    <cellStyle name="Accent3 2" xfId="12802" hidden="1" xr:uid="{00000000-0005-0000-0000-00004D070000}"/>
    <cellStyle name="Accent3 2" xfId="13710" hidden="1" xr:uid="{00000000-0005-0000-0000-00004E070000}"/>
    <cellStyle name="Accent3 2" xfId="13747" hidden="1" xr:uid="{00000000-0005-0000-0000-00004F070000}"/>
    <cellStyle name="Accent3 2" xfId="14310" hidden="1" xr:uid="{00000000-0005-0000-0000-000050070000}"/>
    <cellStyle name="Accent3 2" xfId="15214" hidden="1" xr:uid="{00000000-0005-0000-0000-000051070000}"/>
    <cellStyle name="Accent3 2" xfId="15251" hidden="1" xr:uid="{00000000-0005-0000-0000-000052070000}"/>
    <cellStyle name="Accent3 2" xfId="16195" hidden="1" xr:uid="{00000000-0005-0000-0000-000053070000}"/>
    <cellStyle name="Accent3 2" xfId="16232" hidden="1" xr:uid="{00000000-0005-0000-0000-000054070000}"/>
    <cellStyle name="Accent3 2" xfId="17140" hidden="1" xr:uid="{00000000-0005-0000-0000-000055070000}"/>
    <cellStyle name="Accent3 2" xfId="17177" hidden="1" xr:uid="{00000000-0005-0000-0000-000056070000}"/>
    <cellStyle name="Accent3 2" xfId="17740" hidden="1" xr:uid="{00000000-0005-0000-0000-000057070000}"/>
    <cellStyle name="Accent3 2" xfId="18644" hidden="1" xr:uid="{00000000-0005-0000-0000-000058070000}"/>
    <cellStyle name="Accent3 2" xfId="18681" hidden="1" xr:uid="{00000000-0005-0000-0000-000059070000}"/>
    <cellStyle name="Accent3 2" xfId="19625" hidden="1" xr:uid="{00000000-0005-0000-0000-00005A070000}"/>
    <cellStyle name="Accent3 2" xfId="19662" hidden="1" xr:uid="{00000000-0005-0000-0000-00005B070000}"/>
    <cellStyle name="Accent3 2" xfId="20570" hidden="1" xr:uid="{00000000-0005-0000-0000-00005C070000}"/>
    <cellStyle name="Accent3 2" xfId="20607" hidden="1" xr:uid="{00000000-0005-0000-0000-00005D070000}"/>
    <cellStyle name="Accent3 2" xfId="21170" hidden="1" xr:uid="{00000000-0005-0000-0000-00005E070000}"/>
    <cellStyle name="Accent3 2" xfId="22074" hidden="1" xr:uid="{00000000-0005-0000-0000-00005F070000}"/>
    <cellStyle name="Accent3 2" xfId="22111" hidden="1" xr:uid="{00000000-0005-0000-0000-000060070000}"/>
    <cellStyle name="Accent3 2" xfId="23055" hidden="1" xr:uid="{00000000-0005-0000-0000-000061070000}"/>
    <cellStyle name="Accent3 2" xfId="23092" hidden="1" xr:uid="{00000000-0005-0000-0000-000062070000}"/>
    <cellStyle name="Accent3 2" xfId="24000" hidden="1" xr:uid="{00000000-0005-0000-0000-000063070000}"/>
    <cellStyle name="Accent3 2" xfId="24037" hidden="1" xr:uid="{00000000-0005-0000-0000-000064070000}"/>
    <cellStyle name="Accent3 2" xfId="24600" hidden="1" xr:uid="{00000000-0005-0000-0000-000065070000}"/>
    <cellStyle name="Accent3 2" xfId="25504" hidden="1" xr:uid="{00000000-0005-0000-0000-000066070000}"/>
    <cellStyle name="Accent3 2" xfId="25541" hidden="1" xr:uid="{00000000-0005-0000-0000-000067070000}"/>
    <cellStyle name="Accent3 2" xfId="26485" hidden="1" xr:uid="{00000000-0005-0000-0000-000068070000}"/>
    <cellStyle name="Accent3 2" xfId="26522" hidden="1" xr:uid="{00000000-0005-0000-0000-000069070000}"/>
    <cellStyle name="Accent3 2" xfId="27430" hidden="1" xr:uid="{00000000-0005-0000-0000-00006A070000}"/>
    <cellStyle name="Accent3 2" xfId="27467" xr:uid="{00000000-0005-0000-0000-00006B070000}"/>
    <cellStyle name="Accent3 2 2" xfId="28047" xr:uid="{00000000-0005-0000-0000-00006C070000}"/>
    <cellStyle name="Accent3 20" xfId="28048" xr:uid="{00000000-0005-0000-0000-00006D070000}"/>
    <cellStyle name="Accent3 21" xfId="28049" xr:uid="{00000000-0005-0000-0000-00006E070000}"/>
    <cellStyle name="Accent3 22" xfId="28050" xr:uid="{00000000-0005-0000-0000-00006F070000}"/>
    <cellStyle name="Accent3 23" xfId="28051" xr:uid="{00000000-0005-0000-0000-000070070000}"/>
    <cellStyle name="Accent3 24" xfId="28052" xr:uid="{00000000-0005-0000-0000-000071070000}"/>
    <cellStyle name="Accent3 25" xfId="28053" xr:uid="{00000000-0005-0000-0000-000072070000}"/>
    <cellStyle name="Accent3 26" xfId="28054" xr:uid="{00000000-0005-0000-0000-000073070000}"/>
    <cellStyle name="Accent3 27" xfId="28055" xr:uid="{00000000-0005-0000-0000-000074070000}"/>
    <cellStyle name="Accent3 3" xfId="29" hidden="1" xr:uid="{00000000-0005-0000-0000-000075070000}"/>
    <cellStyle name="Accent3 3" xfId="8427" hidden="1" xr:uid="{00000000-0005-0000-0000-000076070000}"/>
    <cellStyle name="Accent3 3" xfId="11857" hidden="1" xr:uid="{00000000-0005-0000-0000-000077070000}"/>
    <cellStyle name="Accent3 3" xfId="15287" hidden="1" xr:uid="{00000000-0005-0000-0000-000078070000}"/>
    <cellStyle name="Accent3 3" xfId="18717" hidden="1" xr:uid="{00000000-0005-0000-0000-000079070000}"/>
    <cellStyle name="Accent3 3" xfId="22147" hidden="1" xr:uid="{00000000-0005-0000-0000-00007A070000}"/>
    <cellStyle name="Accent3 3" xfId="25577" xr:uid="{00000000-0005-0000-0000-00007B070000}"/>
    <cellStyle name="Accent3 4" xfId="584" hidden="1" xr:uid="{00000000-0005-0000-0000-00007C070000}"/>
    <cellStyle name="Accent3 4" xfId="28056" xr:uid="{00000000-0005-0000-0000-00007D070000}"/>
    <cellStyle name="Accent3 5" xfId="1602" hidden="1" xr:uid="{00000000-0005-0000-0000-00007E070000}"/>
    <cellStyle name="Accent3 5" xfId="28057" xr:uid="{00000000-0005-0000-0000-00007F070000}"/>
    <cellStyle name="Accent3 6" xfId="28058" xr:uid="{00000000-0005-0000-0000-000080070000}"/>
    <cellStyle name="Accent3 7" xfId="28059" xr:uid="{00000000-0005-0000-0000-000081070000}"/>
    <cellStyle name="Accent3 8" xfId="28060" xr:uid="{00000000-0005-0000-0000-000082070000}"/>
    <cellStyle name="Accent3 9" xfId="28061" xr:uid="{00000000-0005-0000-0000-000083070000}"/>
    <cellStyle name="Accent4 10" xfId="28062" xr:uid="{00000000-0005-0000-0000-000084070000}"/>
    <cellStyle name="Accent4 11" xfId="28063" xr:uid="{00000000-0005-0000-0000-000085070000}"/>
    <cellStyle name="Accent4 12" xfId="28064" xr:uid="{00000000-0005-0000-0000-000086070000}"/>
    <cellStyle name="Accent4 13" xfId="28065" xr:uid="{00000000-0005-0000-0000-000087070000}"/>
    <cellStyle name="Accent4 14" xfId="28066" xr:uid="{00000000-0005-0000-0000-000088070000}"/>
    <cellStyle name="Accent4 15" xfId="28067" xr:uid="{00000000-0005-0000-0000-000089070000}"/>
    <cellStyle name="Accent4 16" xfId="28068" xr:uid="{00000000-0005-0000-0000-00008A070000}"/>
    <cellStyle name="Accent4 17" xfId="28069" xr:uid="{00000000-0005-0000-0000-00008B070000}"/>
    <cellStyle name="Accent4 18" xfId="28070" xr:uid="{00000000-0005-0000-0000-00008C070000}"/>
    <cellStyle name="Accent4 19" xfId="28071" xr:uid="{00000000-0005-0000-0000-00008D070000}"/>
    <cellStyle name="Accent4 2" xfId="629" hidden="1" xr:uid="{00000000-0005-0000-0000-00008E070000}"/>
    <cellStyle name="Accent4 2" xfId="1525" hidden="1" xr:uid="{00000000-0005-0000-0000-00008F070000}"/>
    <cellStyle name="Accent4 2" xfId="1562" hidden="1" xr:uid="{00000000-0005-0000-0000-000090070000}"/>
    <cellStyle name="Accent4 2" xfId="2506" hidden="1" xr:uid="{00000000-0005-0000-0000-000091070000}"/>
    <cellStyle name="Accent4 2" xfId="2543" hidden="1" xr:uid="{00000000-0005-0000-0000-000092070000}"/>
    <cellStyle name="Accent4 2" xfId="3451" hidden="1" xr:uid="{00000000-0005-0000-0000-000093070000}"/>
    <cellStyle name="Accent4 2" xfId="3488" hidden="1" xr:uid="{00000000-0005-0000-0000-000094070000}"/>
    <cellStyle name="Accent4 2" xfId="4073" hidden="1" xr:uid="{00000000-0005-0000-0000-000095070000}"/>
    <cellStyle name="Accent4 2" xfId="4969" hidden="1" xr:uid="{00000000-0005-0000-0000-000096070000}"/>
    <cellStyle name="Accent4 2" xfId="5006" hidden="1" xr:uid="{00000000-0005-0000-0000-000097070000}"/>
    <cellStyle name="Accent4 2" xfId="5921" hidden="1" xr:uid="{00000000-0005-0000-0000-000098070000}"/>
    <cellStyle name="Accent4 2" xfId="5958" hidden="1" xr:uid="{00000000-0005-0000-0000-000099070000}"/>
    <cellStyle name="Accent4 2" xfId="6866" hidden="1" xr:uid="{00000000-0005-0000-0000-00009A070000}"/>
    <cellStyle name="Accent4 2" xfId="6903" hidden="1" xr:uid="{00000000-0005-0000-0000-00009B070000}"/>
    <cellStyle name="Accent4 2" xfId="7454" hidden="1" xr:uid="{00000000-0005-0000-0000-00009C070000}"/>
    <cellStyle name="Accent4 2" xfId="8350" hidden="1" xr:uid="{00000000-0005-0000-0000-00009D070000}"/>
    <cellStyle name="Accent4 2" xfId="8387" hidden="1" xr:uid="{00000000-0005-0000-0000-00009E070000}"/>
    <cellStyle name="Accent4 2" xfId="9331" hidden="1" xr:uid="{00000000-0005-0000-0000-00009F070000}"/>
    <cellStyle name="Accent4 2" xfId="9368" hidden="1" xr:uid="{00000000-0005-0000-0000-0000A0070000}"/>
    <cellStyle name="Accent4 2" xfId="10276" hidden="1" xr:uid="{00000000-0005-0000-0000-0000A1070000}"/>
    <cellStyle name="Accent4 2" xfId="10313" hidden="1" xr:uid="{00000000-0005-0000-0000-0000A2070000}"/>
    <cellStyle name="Accent4 2" xfId="10884" hidden="1" xr:uid="{00000000-0005-0000-0000-0000A3070000}"/>
    <cellStyle name="Accent4 2" xfId="11780" hidden="1" xr:uid="{00000000-0005-0000-0000-0000A4070000}"/>
    <cellStyle name="Accent4 2" xfId="11817" hidden="1" xr:uid="{00000000-0005-0000-0000-0000A5070000}"/>
    <cellStyle name="Accent4 2" xfId="12761" hidden="1" xr:uid="{00000000-0005-0000-0000-0000A6070000}"/>
    <cellStyle name="Accent4 2" xfId="12798" hidden="1" xr:uid="{00000000-0005-0000-0000-0000A7070000}"/>
    <cellStyle name="Accent4 2" xfId="13706" hidden="1" xr:uid="{00000000-0005-0000-0000-0000A8070000}"/>
    <cellStyle name="Accent4 2" xfId="13743" hidden="1" xr:uid="{00000000-0005-0000-0000-0000A9070000}"/>
    <cellStyle name="Accent4 2" xfId="14314" hidden="1" xr:uid="{00000000-0005-0000-0000-0000AA070000}"/>
    <cellStyle name="Accent4 2" xfId="15210" hidden="1" xr:uid="{00000000-0005-0000-0000-0000AB070000}"/>
    <cellStyle name="Accent4 2" xfId="15247" hidden="1" xr:uid="{00000000-0005-0000-0000-0000AC070000}"/>
    <cellStyle name="Accent4 2" xfId="16191" hidden="1" xr:uid="{00000000-0005-0000-0000-0000AD070000}"/>
    <cellStyle name="Accent4 2" xfId="16228" hidden="1" xr:uid="{00000000-0005-0000-0000-0000AE070000}"/>
    <cellStyle name="Accent4 2" xfId="17136" hidden="1" xr:uid="{00000000-0005-0000-0000-0000AF070000}"/>
    <cellStyle name="Accent4 2" xfId="17173" hidden="1" xr:uid="{00000000-0005-0000-0000-0000B0070000}"/>
    <cellStyle name="Accent4 2" xfId="17744" hidden="1" xr:uid="{00000000-0005-0000-0000-0000B1070000}"/>
    <cellStyle name="Accent4 2" xfId="18640" hidden="1" xr:uid="{00000000-0005-0000-0000-0000B2070000}"/>
    <cellStyle name="Accent4 2" xfId="18677" hidden="1" xr:uid="{00000000-0005-0000-0000-0000B3070000}"/>
    <cellStyle name="Accent4 2" xfId="19621" hidden="1" xr:uid="{00000000-0005-0000-0000-0000B4070000}"/>
    <cellStyle name="Accent4 2" xfId="19658" hidden="1" xr:uid="{00000000-0005-0000-0000-0000B5070000}"/>
    <cellStyle name="Accent4 2" xfId="20566" hidden="1" xr:uid="{00000000-0005-0000-0000-0000B6070000}"/>
    <cellStyle name="Accent4 2" xfId="20603" hidden="1" xr:uid="{00000000-0005-0000-0000-0000B7070000}"/>
    <cellStyle name="Accent4 2" xfId="21174" hidden="1" xr:uid="{00000000-0005-0000-0000-0000B8070000}"/>
    <cellStyle name="Accent4 2" xfId="22070" hidden="1" xr:uid="{00000000-0005-0000-0000-0000B9070000}"/>
    <cellStyle name="Accent4 2" xfId="22107" hidden="1" xr:uid="{00000000-0005-0000-0000-0000BA070000}"/>
    <cellStyle name="Accent4 2" xfId="23051" hidden="1" xr:uid="{00000000-0005-0000-0000-0000BB070000}"/>
    <cellStyle name="Accent4 2" xfId="23088" hidden="1" xr:uid="{00000000-0005-0000-0000-0000BC070000}"/>
    <cellStyle name="Accent4 2" xfId="23996" hidden="1" xr:uid="{00000000-0005-0000-0000-0000BD070000}"/>
    <cellStyle name="Accent4 2" xfId="24033" hidden="1" xr:uid="{00000000-0005-0000-0000-0000BE070000}"/>
    <cellStyle name="Accent4 2" xfId="24604" hidden="1" xr:uid="{00000000-0005-0000-0000-0000BF070000}"/>
    <cellStyle name="Accent4 2" xfId="25500" hidden="1" xr:uid="{00000000-0005-0000-0000-0000C0070000}"/>
    <cellStyle name="Accent4 2" xfId="25537" hidden="1" xr:uid="{00000000-0005-0000-0000-0000C1070000}"/>
    <cellStyle name="Accent4 2" xfId="26481" hidden="1" xr:uid="{00000000-0005-0000-0000-0000C2070000}"/>
    <cellStyle name="Accent4 2" xfId="26518" hidden="1" xr:uid="{00000000-0005-0000-0000-0000C3070000}"/>
    <cellStyle name="Accent4 2" xfId="27426" hidden="1" xr:uid="{00000000-0005-0000-0000-0000C4070000}"/>
    <cellStyle name="Accent4 2" xfId="27463" xr:uid="{00000000-0005-0000-0000-0000C5070000}"/>
    <cellStyle name="Accent4 2 2" xfId="28072" xr:uid="{00000000-0005-0000-0000-0000C6070000}"/>
    <cellStyle name="Accent4 20" xfId="28073" xr:uid="{00000000-0005-0000-0000-0000C7070000}"/>
    <cellStyle name="Accent4 21" xfId="28074" xr:uid="{00000000-0005-0000-0000-0000C8070000}"/>
    <cellStyle name="Accent4 22" xfId="28075" xr:uid="{00000000-0005-0000-0000-0000C9070000}"/>
    <cellStyle name="Accent4 23" xfId="28076" xr:uid="{00000000-0005-0000-0000-0000CA070000}"/>
    <cellStyle name="Accent4 24" xfId="28077" xr:uid="{00000000-0005-0000-0000-0000CB070000}"/>
    <cellStyle name="Accent4 25" xfId="28078" xr:uid="{00000000-0005-0000-0000-0000CC070000}"/>
    <cellStyle name="Accent4 26" xfId="28079" xr:uid="{00000000-0005-0000-0000-0000CD070000}"/>
    <cellStyle name="Accent4 27" xfId="28080" xr:uid="{00000000-0005-0000-0000-0000CE070000}"/>
    <cellStyle name="Accent4 3" xfId="33" hidden="1" xr:uid="{00000000-0005-0000-0000-0000CF070000}"/>
    <cellStyle name="Accent4 3" xfId="8423" hidden="1" xr:uid="{00000000-0005-0000-0000-0000D0070000}"/>
    <cellStyle name="Accent4 3" xfId="11853" hidden="1" xr:uid="{00000000-0005-0000-0000-0000D1070000}"/>
    <cellStyle name="Accent4 3" xfId="15283" hidden="1" xr:uid="{00000000-0005-0000-0000-0000D2070000}"/>
    <cellStyle name="Accent4 3" xfId="18713" hidden="1" xr:uid="{00000000-0005-0000-0000-0000D3070000}"/>
    <cellStyle name="Accent4 3" xfId="22143" hidden="1" xr:uid="{00000000-0005-0000-0000-0000D4070000}"/>
    <cellStyle name="Accent4 3" xfId="25573" xr:uid="{00000000-0005-0000-0000-0000D5070000}"/>
    <cellStyle name="Accent4 4" xfId="580" hidden="1" xr:uid="{00000000-0005-0000-0000-0000D6070000}"/>
    <cellStyle name="Accent4 4" xfId="28081" xr:uid="{00000000-0005-0000-0000-0000D7070000}"/>
    <cellStyle name="Accent4 5" xfId="1598" hidden="1" xr:uid="{00000000-0005-0000-0000-0000D8070000}"/>
    <cellStyle name="Accent4 5" xfId="28082" xr:uid="{00000000-0005-0000-0000-0000D9070000}"/>
    <cellStyle name="Accent4 6" xfId="28083" xr:uid="{00000000-0005-0000-0000-0000DA070000}"/>
    <cellStyle name="Accent4 7" xfId="28084" xr:uid="{00000000-0005-0000-0000-0000DB070000}"/>
    <cellStyle name="Accent4 8" xfId="28085" xr:uid="{00000000-0005-0000-0000-0000DC070000}"/>
    <cellStyle name="Accent4 9" xfId="28086" xr:uid="{00000000-0005-0000-0000-0000DD070000}"/>
    <cellStyle name="Accent5 10" xfId="28087" xr:uid="{00000000-0005-0000-0000-0000DE070000}"/>
    <cellStyle name="Accent5 11" xfId="28088" xr:uid="{00000000-0005-0000-0000-0000DF070000}"/>
    <cellStyle name="Accent5 12" xfId="28089" xr:uid="{00000000-0005-0000-0000-0000E0070000}"/>
    <cellStyle name="Accent5 13" xfId="28090" xr:uid="{00000000-0005-0000-0000-0000E1070000}"/>
    <cellStyle name="Accent5 14" xfId="28091" xr:uid="{00000000-0005-0000-0000-0000E2070000}"/>
    <cellStyle name="Accent5 15" xfId="28092" xr:uid="{00000000-0005-0000-0000-0000E3070000}"/>
    <cellStyle name="Accent5 16" xfId="28093" xr:uid="{00000000-0005-0000-0000-0000E4070000}"/>
    <cellStyle name="Accent5 17" xfId="28094" xr:uid="{00000000-0005-0000-0000-0000E5070000}"/>
    <cellStyle name="Accent5 18" xfId="28095" xr:uid="{00000000-0005-0000-0000-0000E6070000}"/>
    <cellStyle name="Accent5 19" xfId="28096" xr:uid="{00000000-0005-0000-0000-0000E7070000}"/>
    <cellStyle name="Accent5 2" xfId="633" hidden="1" xr:uid="{00000000-0005-0000-0000-0000E8070000}"/>
    <cellStyle name="Accent5 2" xfId="1521" hidden="1" xr:uid="{00000000-0005-0000-0000-0000E9070000}"/>
    <cellStyle name="Accent5 2" xfId="1558" hidden="1" xr:uid="{00000000-0005-0000-0000-0000EA070000}"/>
    <cellStyle name="Accent5 2" xfId="2502" hidden="1" xr:uid="{00000000-0005-0000-0000-0000EB070000}"/>
    <cellStyle name="Accent5 2" xfId="2539" hidden="1" xr:uid="{00000000-0005-0000-0000-0000EC070000}"/>
    <cellStyle name="Accent5 2" xfId="3447" hidden="1" xr:uid="{00000000-0005-0000-0000-0000ED070000}"/>
    <cellStyle name="Accent5 2" xfId="3484" hidden="1" xr:uid="{00000000-0005-0000-0000-0000EE070000}"/>
    <cellStyle name="Accent5 2" xfId="4077" hidden="1" xr:uid="{00000000-0005-0000-0000-0000EF070000}"/>
    <cellStyle name="Accent5 2" xfId="4965" hidden="1" xr:uid="{00000000-0005-0000-0000-0000F0070000}"/>
    <cellStyle name="Accent5 2" xfId="5002" hidden="1" xr:uid="{00000000-0005-0000-0000-0000F1070000}"/>
    <cellStyle name="Accent5 2" xfId="5917" hidden="1" xr:uid="{00000000-0005-0000-0000-0000F2070000}"/>
    <cellStyle name="Accent5 2" xfId="5954" hidden="1" xr:uid="{00000000-0005-0000-0000-0000F3070000}"/>
    <cellStyle name="Accent5 2" xfId="6862" hidden="1" xr:uid="{00000000-0005-0000-0000-0000F4070000}"/>
    <cellStyle name="Accent5 2" xfId="6899" hidden="1" xr:uid="{00000000-0005-0000-0000-0000F5070000}"/>
    <cellStyle name="Accent5 2" xfId="7458" hidden="1" xr:uid="{00000000-0005-0000-0000-0000F6070000}"/>
    <cellStyle name="Accent5 2" xfId="8346" hidden="1" xr:uid="{00000000-0005-0000-0000-0000F7070000}"/>
    <cellStyle name="Accent5 2" xfId="8383" hidden="1" xr:uid="{00000000-0005-0000-0000-0000F8070000}"/>
    <cellStyle name="Accent5 2" xfId="9327" hidden="1" xr:uid="{00000000-0005-0000-0000-0000F9070000}"/>
    <cellStyle name="Accent5 2" xfId="9364" hidden="1" xr:uid="{00000000-0005-0000-0000-0000FA070000}"/>
    <cellStyle name="Accent5 2" xfId="10272" hidden="1" xr:uid="{00000000-0005-0000-0000-0000FB070000}"/>
    <cellStyle name="Accent5 2" xfId="10309" hidden="1" xr:uid="{00000000-0005-0000-0000-0000FC070000}"/>
    <cellStyle name="Accent5 2" xfId="10888" hidden="1" xr:uid="{00000000-0005-0000-0000-0000FD070000}"/>
    <cellStyle name="Accent5 2" xfId="11776" hidden="1" xr:uid="{00000000-0005-0000-0000-0000FE070000}"/>
    <cellStyle name="Accent5 2" xfId="11813" hidden="1" xr:uid="{00000000-0005-0000-0000-0000FF070000}"/>
    <cellStyle name="Accent5 2" xfId="12757" hidden="1" xr:uid="{00000000-0005-0000-0000-000000080000}"/>
    <cellStyle name="Accent5 2" xfId="12794" hidden="1" xr:uid="{00000000-0005-0000-0000-000001080000}"/>
    <cellStyle name="Accent5 2" xfId="13702" hidden="1" xr:uid="{00000000-0005-0000-0000-000002080000}"/>
    <cellStyle name="Accent5 2" xfId="13739" hidden="1" xr:uid="{00000000-0005-0000-0000-000003080000}"/>
    <cellStyle name="Accent5 2" xfId="14318" hidden="1" xr:uid="{00000000-0005-0000-0000-000004080000}"/>
    <cellStyle name="Accent5 2" xfId="15206" hidden="1" xr:uid="{00000000-0005-0000-0000-000005080000}"/>
    <cellStyle name="Accent5 2" xfId="15243" hidden="1" xr:uid="{00000000-0005-0000-0000-000006080000}"/>
    <cellStyle name="Accent5 2" xfId="16187" hidden="1" xr:uid="{00000000-0005-0000-0000-000007080000}"/>
    <cellStyle name="Accent5 2" xfId="16224" hidden="1" xr:uid="{00000000-0005-0000-0000-000008080000}"/>
    <cellStyle name="Accent5 2" xfId="17132" hidden="1" xr:uid="{00000000-0005-0000-0000-000009080000}"/>
    <cellStyle name="Accent5 2" xfId="17169" hidden="1" xr:uid="{00000000-0005-0000-0000-00000A080000}"/>
    <cellStyle name="Accent5 2" xfId="17748" hidden="1" xr:uid="{00000000-0005-0000-0000-00000B080000}"/>
    <cellStyle name="Accent5 2" xfId="18636" hidden="1" xr:uid="{00000000-0005-0000-0000-00000C080000}"/>
    <cellStyle name="Accent5 2" xfId="18673" hidden="1" xr:uid="{00000000-0005-0000-0000-00000D080000}"/>
    <cellStyle name="Accent5 2" xfId="19617" hidden="1" xr:uid="{00000000-0005-0000-0000-00000E080000}"/>
    <cellStyle name="Accent5 2" xfId="19654" hidden="1" xr:uid="{00000000-0005-0000-0000-00000F080000}"/>
    <cellStyle name="Accent5 2" xfId="20562" hidden="1" xr:uid="{00000000-0005-0000-0000-000010080000}"/>
    <cellStyle name="Accent5 2" xfId="20599" hidden="1" xr:uid="{00000000-0005-0000-0000-000011080000}"/>
    <cellStyle name="Accent5 2" xfId="21178" hidden="1" xr:uid="{00000000-0005-0000-0000-000012080000}"/>
    <cellStyle name="Accent5 2" xfId="22066" hidden="1" xr:uid="{00000000-0005-0000-0000-000013080000}"/>
    <cellStyle name="Accent5 2" xfId="22103" hidden="1" xr:uid="{00000000-0005-0000-0000-000014080000}"/>
    <cellStyle name="Accent5 2" xfId="23047" hidden="1" xr:uid="{00000000-0005-0000-0000-000015080000}"/>
    <cellStyle name="Accent5 2" xfId="23084" hidden="1" xr:uid="{00000000-0005-0000-0000-000016080000}"/>
    <cellStyle name="Accent5 2" xfId="23992" hidden="1" xr:uid="{00000000-0005-0000-0000-000017080000}"/>
    <cellStyle name="Accent5 2" xfId="24029" hidden="1" xr:uid="{00000000-0005-0000-0000-000018080000}"/>
    <cellStyle name="Accent5 2" xfId="24608" hidden="1" xr:uid="{00000000-0005-0000-0000-000019080000}"/>
    <cellStyle name="Accent5 2" xfId="25496" hidden="1" xr:uid="{00000000-0005-0000-0000-00001A080000}"/>
    <cellStyle name="Accent5 2" xfId="25533" hidden="1" xr:uid="{00000000-0005-0000-0000-00001B080000}"/>
    <cellStyle name="Accent5 2" xfId="26477" hidden="1" xr:uid="{00000000-0005-0000-0000-00001C080000}"/>
    <cellStyle name="Accent5 2" xfId="26514" hidden="1" xr:uid="{00000000-0005-0000-0000-00001D080000}"/>
    <cellStyle name="Accent5 2" xfId="27422" hidden="1" xr:uid="{00000000-0005-0000-0000-00001E080000}"/>
    <cellStyle name="Accent5 2" xfId="27459" xr:uid="{00000000-0005-0000-0000-00001F080000}"/>
    <cellStyle name="Accent5 2 2" xfId="28097" xr:uid="{00000000-0005-0000-0000-000020080000}"/>
    <cellStyle name="Accent5 20" xfId="28098" xr:uid="{00000000-0005-0000-0000-000021080000}"/>
    <cellStyle name="Accent5 21" xfId="28099" xr:uid="{00000000-0005-0000-0000-000022080000}"/>
    <cellStyle name="Accent5 22" xfId="28100" xr:uid="{00000000-0005-0000-0000-000023080000}"/>
    <cellStyle name="Accent5 23" xfId="28101" xr:uid="{00000000-0005-0000-0000-000024080000}"/>
    <cellStyle name="Accent5 24" xfId="28102" xr:uid="{00000000-0005-0000-0000-000025080000}"/>
    <cellStyle name="Accent5 25" xfId="28103" xr:uid="{00000000-0005-0000-0000-000026080000}"/>
    <cellStyle name="Accent5 26" xfId="28104" xr:uid="{00000000-0005-0000-0000-000027080000}"/>
    <cellStyle name="Accent5 27" xfId="28105" xr:uid="{00000000-0005-0000-0000-000028080000}"/>
    <cellStyle name="Accent5 3" xfId="37" hidden="1" xr:uid="{00000000-0005-0000-0000-000029080000}"/>
    <cellStyle name="Accent5 3" xfId="8419" hidden="1" xr:uid="{00000000-0005-0000-0000-00002A080000}"/>
    <cellStyle name="Accent5 3" xfId="11849" hidden="1" xr:uid="{00000000-0005-0000-0000-00002B080000}"/>
    <cellStyle name="Accent5 3" xfId="15279" hidden="1" xr:uid="{00000000-0005-0000-0000-00002C080000}"/>
    <cellStyle name="Accent5 3" xfId="18709" hidden="1" xr:uid="{00000000-0005-0000-0000-00002D080000}"/>
    <cellStyle name="Accent5 3" xfId="22139" hidden="1" xr:uid="{00000000-0005-0000-0000-00002E080000}"/>
    <cellStyle name="Accent5 3" xfId="25569" xr:uid="{00000000-0005-0000-0000-00002F080000}"/>
    <cellStyle name="Accent5 4" xfId="576" hidden="1" xr:uid="{00000000-0005-0000-0000-000030080000}"/>
    <cellStyle name="Accent5 4" xfId="28106" xr:uid="{00000000-0005-0000-0000-000031080000}"/>
    <cellStyle name="Accent5 5" xfId="1594" hidden="1" xr:uid="{00000000-0005-0000-0000-000032080000}"/>
    <cellStyle name="Accent5 5" xfId="28107" xr:uid="{00000000-0005-0000-0000-000033080000}"/>
    <cellStyle name="Accent5 6" xfId="28108" xr:uid="{00000000-0005-0000-0000-000034080000}"/>
    <cellStyle name="Accent5 7" xfId="28109" xr:uid="{00000000-0005-0000-0000-000035080000}"/>
    <cellStyle name="Accent5 8" xfId="28110" xr:uid="{00000000-0005-0000-0000-000036080000}"/>
    <cellStyle name="Accent5 9" xfId="28111" xr:uid="{00000000-0005-0000-0000-000037080000}"/>
    <cellStyle name="Accent6 10" xfId="28112" xr:uid="{00000000-0005-0000-0000-000038080000}"/>
    <cellStyle name="Accent6 11" xfId="28113" xr:uid="{00000000-0005-0000-0000-000039080000}"/>
    <cellStyle name="Accent6 12" xfId="28114" xr:uid="{00000000-0005-0000-0000-00003A080000}"/>
    <cellStyle name="Accent6 13" xfId="28115" xr:uid="{00000000-0005-0000-0000-00003B080000}"/>
    <cellStyle name="Accent6 14" xfId="28116" xr:uid="{00000000-0005-0000-0000-00003C080000}"/>
    <cellStyle name="Accent6 15" xfId="28117" xr:uid="{00000000-0005-0000-0000-00003D080000}"/>
    <cellStyle name="Accent6 16" xfId="28118" xr:uid="{00000000-0005-0000-0000-00003E080000}"/>
    <cellStyle name="Accent6 17" xfId="28119" xr:uid="{00000000-0005-0000-0000-00003F080000}"/>
    <cellStyle name="Accent6 18" xfId="28120" xr:uid="{00000000-0005-0000-0000-000040080000}"/>
    <cellStyle name="Accent6 19" xfId="28121" xr:uid="{00000000-0005-0000-0000-000041080000}"/>
    <cellStyle name="Accent6 2" xfId="637" hidden="1" xr:uid="{00000000-0005-0000-0000-000042080000}"/>
    <cellStyle name="Accent6 2" xfId="1517" hidden="1" xr:uid="{00000000-0005-0000-0000-000043080000}"/>
    <cellStyle name="Accent6 2" xfId="1554" hidden="1" xr:uid="{00000000-0005-0000-0000-000044080000}"/>
    <cellStyle name="Accent6 2" xfId="2498" hidden="1" xr:uid="{00000000-0005-0000-0000-000045080000}"/>
    <cellStyle name="Accent6 2" xfId="2535" hidden="1" xr:uid="{00000000-0005-0000-0000-000046080000}"/>
    <cellStyle name="Accent6 2" xfId="3443" hidden="1" xr:uid="{00000000-0005-0000-0000-000047080000}"/>
    <cellStyle name="Accent6 2" xfId="3480" hidden="1" xr:uid="{00000000-0005-0000-0000-000048080000}"/>
    <cellStyle name="Accent6 2" xfId="4081" hidden="1" xr:uid="{00000000-0005-0000-0000-000049080000}"/>
    <cellStyle name="Accent6 2" xfId="4961" hidden="1" xr:uid="{00000000-0005-0000-0000-00004A080000}"/>
    <cellStyle name="Accent6 2" xfId="4998" hidden="1" xr:uid="{00000000-0005-0000-0000-00004B080000}"/>
    <cellStyle name="Accent6 2" xfId="5913" hidden="1" xr:uid="{00000000-0005-0000-0000-00004C080000}"/>
    <cellStyle name="Accent6 2" xfId="5950" hidden="1" xr:uid="{00000000-0005-0000-0000-00004D080000}"/>
    <cellStyle name="Accent6 2" xfId="6858" hidden="1" xr:uid="{00000000-0005-0000-0000-00004E080000}"/>
    <cellStyle name="Accent6 2" xfId="6895" hidden="1" xr:uid="{00000000-0005-0000-0000-00004F080000}"/>
    <cellStyle name="Accent6 2" xfId="7462" hidden="1" xr:uid="{00000000-0005-0000-0000-000050080000}"/>
    <cellStyle name="Accent6 2" xfId="8342" hidden="1" xr:uid="{00000000-0005-0000-0000-000051080000}"/>
    <cellStyle name="Accent6 2" xfId="8379" hidden="1" xr:uid="{00000000-0005-0000-0000-000052080000}"/>
    <cellStyle name="Accent6 2" xfId="9323" hidden="1" xr:uid="{00000000-0005-0000-0000-000053080000}"/>
    <cellStyle name="Accent6 2" xfId="9360" hidden="1" xr:uid="{00000000-0005-0000-0000-000054080000}"/>
    <cellStyle name="Accent6 2" xfId="10268" hidden="1" xr:uid="{00000000-0005-0000-0000-000055080000}"/>
    <cellStyle name="Accent6 2" xfId="10305" hidden="1" xr:uid="{00000000-0005-0000-0000-000056080000}"/>
    <cellStyle name="Accent6 2" xfId="10892" hidden="1" xr:uid="{00000000-0005-0000-0000-000057080000}"/>
    <cellStyle name="Accent6 2" xfId="11772" hidden="1" xr:uid="{00000000-0005-0000-0000-000058080000}"/>
    <cellStyle name="Accent6 2" xfId="11809" hidden="1" xr:uid="{00000000-0005-0000-0000-000059080000}"/>
    <cellStyle name="Accent6 2" xfId="12753" hidden="1" xr:uid="{00000000-0005-0000-0000-00005A080000}"/>
    <cellStyle name="Accent6 2" xfId="12790" hidden="1" xr:uid="{00000000-0005-0000-0000-00005B080000}"/>
    <cellStyle name="Accent6 2" xfId="13698" hidden="1" xr:uid="{00000000-0005-0000-0000-00005C080000}"/>
    <cellStyle name="Accent6 2" xfId="13735" hidden="1" xr:uid="{00000000-0005-0000-0000-00005D080000}"/>
    <cellStyle name="Accent6 2" xfId="14322" hidden="1" xr:uid="{00000000-0005-0000-0000-00005E080000}"/>
    <cellStyle name="Accent6 2" xfId="15202" hidden="1" xr:uid="{00000000-0005-0000-0000-00005F080000}"/>
    <cellStyle name="Accent6 2" xfId="15239" hidden="1" xr:uid="{00000000-0005-0000-0000-000060080000}"/>
    <cellStyle name="Accent6 2" xfId="16183" hidden="1" xr:uid="{00000000-0005-0000-0000-000061080000}"/>
    <cellStyle name="Accent6 2" xfId="16220" hidden="1" xr:uid="{00000000-0005-0000-0000-000062080000}"/>
    <cellStyle name="Accent6 2" xfId="17128" hidden="1" xr:uid="{00000000-0005-0000-0000-000063080000}"/>
    <cellStyle name="Accent6 2" xfId="17165" hidden="1" xr:uid="{00000000-0005-0000-0000-000064080000}"/>
    <cellStyle name="Accent6 2" xfId="17752" hidden="1" xr:uid="{00000000-0005-0000-0000-000065080000}"/>
    <cellStyle name="Accent6 2" xfId="18632" hidden="1" xr:uid="{00000000-0005-0000-0000-000066080000}"/>
    <cellStyle name="Accent6 2" xfId="18669" hidden="1" xr:uid="{00000000-0005-0000-0000-000067080000}"/>
    <cellStyle name="Accent6 2" xfId="19613" hidden="1" xr:uid="{00000000-0005-0000-0000-000068080000}"/>
    <cellStyle name="Accent6 2" xfId="19650" hidden="1" xr:uid="{00000000-0005-0000-0000-000069080000}"/>
    <cellStyle name="Accent6 2" xfId="20558" hidden="1" xr:uid="{00000000-0005-0000-0000-00006A080000}"/>
    <cellStyle name="Accent6 2" xfId="20595" hidden="1" xr:uid="{00000000-0005-0000-0000-00006B080000}"/>
    <cellStyle name="Accent6 2" xfId="21182" hidden="1" xr:uid="{00000000-0005-0000-0000-00006C080000}"/>
    <cellStyle name="Accent6 2" xfId="22062" hidden="1" xr:uid="{00000000-0005-0000-0000-00006D080000}"/>
    <cellStyle name="Accent6 2" xfId="22099" hidden="1" xr:uid="{00000000-0005-0000-0000-00006E080000}"/>
    <cellStyle name="Accent6 2" xfId="23043" hidden="1" xr:uid="{00000000-0005-0000-0000-00006F080000}"/>
    <cellStyle name="Accent6 2" xfId="23080" hidden="1" xr:uid="{00000000-0005-0000-0000-000070080000}"/>
    <cellStyle name="Accent6 2" xfId="23988" hidden="1" xr:uid="{00000000-0005-0000-0000-000071080000}"/>
    <cellStyle name="Accent6 2" xfId="24025" hidden="1" xr:uid="{00000000-0005-0000-0000-000072080000}"/>
    <cellStyle name="Accent6 2" xfId="24612" hidden="1" xr:uid="{00000000-0005-0000-0000-000073080000}"/>
    <cellStyle name="Accent6 2" xfId="25492" hidden="1" xr:uid="{00000000-0005-0000-0000-000074080000}"/>
    <cellStyle name="Accent6 2" xfId="25529" hidden="1" xr:uid="{00000000-0005-0000-0000-000075080000}"/>
    <cellStyle name="Accent6 2" xfId="26473" hidden="1" xr:uid="{00000000-0005-0000-0000-000076080000}"/>
    <cellStyle name="Accent6 2" xfId="26510" hidden="1" xr:uid="{00000000-0005-0000-0000-000077080000}"/>
    <cellStyle name="Accent6 2" xfId="27418" hidden="1" xr:uid="{00000000-0005-0000-0000-000078080000}"/>
    <cellStyle name="Accent6 2" xfId="27455" xr:uid="{00000000-0005-0000-0000-000079080000}"/>
    <cellStyle name="Accent6 2 2" xfId="28122" xr:uid="{00000000-0005-0000-0000-00007A080000}"/>
    <cellStyle name="Accent6 20" xfId="28123" xr:uid="{00000000-0005-0000-0000-00007B080000}"/>
    <cellStyle name="Accent6 21" xfId="28124" xr:uid="{00000000-0005-0000-0000-00007C080000}"/>
    <cellStyle name="Accent6 22" xfId="28125" xr:uid="{00000000-0005-0000-0000-00007D080000}"/>
    <cellStyle name="Accent6 23" xfId="28126" xr:uid="{00000000-0005-0000-0000-00007E080000}"/>
    <cellStyle name="Accent6 24" xfId="28127" xr:uid="{00000000-0005-0000-0000-00007F080000}"/>
    <cellStyle name="Accent6 25" xfId="28128" xr:uid="{00000000-0005-0000-0000-000080080000}"/>
    <cellStyle name="Accent6 26" xfId="28129" xr:uid="{00000000-0005-0000-0000-000081080000}"/>
    <cellStyle name="Accent6 27" xfId="28130" xr:uid="{00000000-0005-0000-0000-000082080000}"/>
    <cellStyle name="Accent6 3" xfId="41" hidden="1" xr:uid="{00000000-0005-0000-0000-000083080000}"/>
    <cellStyle name="Accent6 3" xfId="8415" hidden="1" xr:uid="{00000000-0005-0000-0000-000084080000}"/>
    <cellStyle name="Accent6 3" xfId="11845" hidden="1" xr:uid="{00000000-0005-0000-0000-000085080000}"/>
    <cellStyle name="Accent6 3" xfId="15275" hidden="1" xr:uid="{00000000-0005-0000-0000-000086080000}"/>
    <cellStyle name="Accent6 3" xfId="18705" hidden="1" xr:uid="{00000000-0005-0000-0000-000087080000}"/>
    <cellStyle name="Accent6 3" xfId="22135" hidden="1" xr:uid="{00000000-0005-0000-0000-000088080000}"/>
    <cellStyle name="Accent6 3" xfId="25565" xr:uid="{00000000-0005-0000-0000-000089080000}"/>
    <cellStyle name="Accent6 4" xfId="572" hidden="1" xr:uid="{00000000-0005-0000-0000-00008A080000}"/>
    <cellStyle name="Accent6 4" xfId="28131" xr:uid="{00000000-0005-0000-0000-00008B080000}"/>
    <cellStyle name="Accent6 5" xfId="1590" hidden="1" xr:uid="{00000000-0005-0000-0000-00008C080000}"/>
    <cellStyle name="Accent6 5" xfId="28132" xr:uid="{00000000-0005-0000-0000-00008D080000}"/>
    <cellStyle name="Accent6 6" xfId="28133" xr:uid="{00000000-0005-0000-0000-00008E080000}"/>
    <cellStyle name="Accent6 7" xfId="28134" xr:uid="{00000000-0005-0000-0000-00008F080000}"/>
    <cellStyle name="Accent6 8" xfId="28135" xr:uid="{00000000-0005-0000-0000-000090080000}"/>
    <cellStyle name="Accent6 9" xfId="28136" xr:uid="{00000000-0005-0000-0000-000091080000}"/>
    <cellStyle name="AGGvalue" xfId="29299" xr:uid="{00000000-0005-0000-0000-000092080000}"/>
    <cellStyle name="Akzent1 2" xfId="28137" xr:uid="{00000000-0005-0000-0000-000093080000}"/>
    <cellStyle name="Akzent2 2" xfId="28138" xr:uid="{00000000-0005-0000-0000-000094080000}"/>
    <cellStyle name="Akzent3 2" xfId="28139" xr:uid="{00000000-0005-0000-0000-000095080000}"/>
    <cellStyle name="Akzent4 2" xfId="28140" xr:uid="{00000000-0005-0000-0000-000096080000}"/>
    <cellStyle name="Akzent5 2" xfId="28141" xr:uid="{00000000-0005-0000-0000-000097080000}"/>
    <cellStyle name="Akzent6 2" xfId="28142" xr:uid="{00000000-0005-0000-0000-000098080000}"/>
    <cellStyle name="Ausgabe 2" xfId="28143" xr:uid="{00000000-0005-0000-0000-000099080000}"/>
    <cellStyle name="Bad 10" xfId="28144" xr:uid="{00000000-0005-0000-0000-00009A080000}"/>
    <cellStyle name="Bad 11" xfId="28145" xr:uid="{00000000-0005-0000-0000-00009B080000}"/>
    <cellStyle name="Bad 12" xfId="28146" xr:uid="{00000000-0005-0000-0000-00009C080000}"/>
    <cellStyle name="Bad 13" xfId="28147" xr:uid="{00000000-0005-0000-0000-00009D080000}"/>
    <cellStyle name="Bad 14" xfId="28148" xr:uid="{00000000-0005-0000-0000-00009E080000}"/>
    <cellStyle name="Bad 15" xfId="28149" xr:uid="{00000000-0005-0000-0000-00009F080000}"/>
    <cellStyle name="Bad 16" xfId="28150" xr:uid="{00000000-0005-0000-0000-0000A0080000}"/>
    <cellStyle name="Bad 17" xfId="28151" xr:uid="{00000000-0005-0000-0000-0000A1080000}"/>
    <cellStyle name="Bad 18" xfId="28152" xr:uid="{00000000-0005-0000-0000-0000A2080000}"/>
    <cellStyle name="Bad 19" xfId="28153" xr:uid="{00000000-0005-0000-0000-0000A3080000}"/>
    <cellStyle name="Bad 2" xfId="611" hidden="1" xr:uid="{00000000-0005-0000-0000-0000A4080000}"/>
    <cellStyle name="Bad 2" xfId="1543" hidden="1" xr:uid="{00000000-0005-0000-0000-0000A5080000}"/>
    <cellStyle name="Bad 2" xfId="1580" hidden="1" xr:uid="{00000000-0005-0000-0000-0000A6080000}"/>
    <cellStyle name="Bad 2" xfId="2524" hidden="1" xr:uid="{00000000-0005-0000-0000-0000A7080000}"/>
    <cellStyle name="Bad 2" xfId="2561" hidden="1" xr:uid="{00000000-0005-0000-0000-0000A8080000}"/>
    <cellStyle name="Bad 2" xfId="3469" hidden="1" xr:uid="{00000000-0005-0000-0000-0000A9080000}"/>
    <cellStyle name="Bad 2" xfId="3506" hidden="1" xr:uid="{00000000-0005-0000-0000-0000AA080000}"/>
    <cellStyle name="Bad 2" xfId="4055" hidden="1" xr:uid="{00000000-0005-0000-0000-0000AB080000}"/>
    <cellStyle name="Bad 2" xfId="4987" hidden="1" xr:uid="{00000000-0005-0000-0000-0000AC080000}"/>
    <cellStyle name="Bad 2" xfId="5024" hidden="1" xr:uid="{00000000-0005-0000-0000-0000AD080000}"/>
    <cellStyle name="Bad 2" xfId="5939" hidden="1" xr:uid="{00000000-0005-0000-0000-0000AE080000}"/>
    <cellStyle name="Bad 2" xfId="5976" hidden="1" xr:uid="{00000000-0005-0000-0000-0000AF080000}"/>
    <cellStyle name="Bad 2" xfId="6884" hidden="1" xr:uid="{00000000-0005-0000-0000-0000B0080000}"/>
    <cellStyle name="Bad 2" xfId="6921" hidden="1" xr:uid="{00000000-0005-0000-0000-0000B1080000}"/>
    <cellStyle name="Bad 2" xfId="7436" hidden="1" xr:uid="{00000000-0005-0000-0000-0000B2080000}"/>
    <cellStyle name="Bad 2" xfId="8368" hidden="1" xr:uid="{00000000-0005-0000-0000-0000B3080000}"/>
    <cellStyle name="Bad 2" xfId="8405" hidden="1" xr:uid="{00000000-0005-0000-0000-0000B4080000}"/>
    <cellStyle name="Bad 2" xfId="9349" hidden="1" xr:uid="{00000000-0005-0000-0000-0000B5080000}"/>
    <cellStyle name="Bad 2" xfId="9386" hidden="1" xr:uid="{00000000-0005-0000-0000-0000B6080000}"/>
    <cellStyle name="Bad 2" xfId="10294" hidden="1" xr:uid="{00000000-0005-0000-0000-0000B7080000}"/>
    <cellStyle name="Bad 2" xfId="10331" hidden="1" xr:uid="{00000000-0005-0000-0000-0000B8080000}"/>
    <cellStyle name="Bad 2" xfId="10866" hidden="1" xr:uid="{00000000-0005-0000-0000-0000B9080000}"/>
    <cellStyle name="Bad 2" xfId="11798" hidden="1" xr:uid="{00000000-0005-0000-0000-0000BA080000}"/>
    <cellStyle name="Bad 2" xfId="11835" hidden="1" xr:uid="{00000000-0005-0000-0000-0000BB080000}"/>
    <cellStyle name="Bad 2" xfId="12779" hidden="1" xr:uid="{00000000-0005-0000-0000-0000BC080000}"/>
    <cellStyle name="Bad 2" xfId="12816" hidden="1" xr:uid="{00000000-0005-0000-0000-0000BD080000}"/>
    <cellStyle name="Bad 2" xfId="13724" hidden="1" xr:uid="{00000000-0005-0000-0000-0000BE080000}"/>
    <cellStyle name="Bad 2" xfId="13761" hidden="1" xr:uid="{00000000-0005-0000-0000-0000BF080000}"/>
    <cellStyle name="Bad 2" xfId="14296" hidden="1" xr:uid="{00000000-0005-0000-0000-0000C0080000}"/>
    <cellStyle name="Bad 2" xfId="15228" hidden="1" xr:uid="{00000000-0005-0000-0000-0000C1080000}"/>
    <cellStyle name="Bad 2" xfId="15265" hidden="1" xr:uid="{00000000-0005-0000-0000-0000C2080000}"/>
    <cellStyle name="Bad 2" xfId="16209" hidden="1" xr:uid="{00000000-0005-0000-0000-0000C3080000}"/>
    <cellStyle name="Bad 2" xfId="16246" hidden="1" xr:uid="{00000000-0005-0000-0000-0000C4080000}"/>
    <cellStyle name="Bad 2" xfId="17154" hidden="1" xr:uid="{00000000-0005-0000-0000-0000C5080000}"/>
    <cellStyle name="Bad 2" xfId="17191" hidden="1" xr:uid="{00000000-0005-0000-0000-0000C6080000}"/>
    <cellStyle name="Bad 2" xfId="17726" hidden="1" xr:uid="{00000000-0005-0000-0000-0000C7080000}"/>
    <cellStyle name="Bad 2" xfId="18658" hidden="1" xr:uid="{00000000-0005-0000-0000-0000C8080000}"/>
    <cellStyle name="Bad 2" xfId="18695" hidden="1" xr:uid="{00000000-0005-0000-0000-0000C9080000}"/>
    <cellStyle name="Bad 2" xfId="19639" hidden="1" xr:uid="{00000000-0005-0000-0000-0000CA080000}"/>
    <cellStyle name="Bad 2" xfId="19676" hidden="1" xr:uid="{00000000-0005-0000-0000-0000CB080000}"/>
    <cellStyle name="Bad 2" xfId="20584" hidden="1" xr:uid="{00000000-0005-0000-0000-0000CC080000}"/>
    <cellStyle name="Bad 2" xfId="20621" hidden="1" xr:uid="{00000000-0005-0000-0000-0000CD080000}"/>
    <cellStyle name="Bad 2" xfId="21156" hidden="1" xr:uid="{00000000-0005-0000-0000-0000CE080000}"/>
    <cellStyle name="Bad 2" xfId="22088" hidden="1" xr:uid="{00000000-0005-0000-0000-0000CF080000}"/>
    <cellStyle name="Bad 2" xfId="22125" hidden="1" xr:uid="{00000000-0005-0000-0000-0000D0080000}"/>
    <cellStyle name="Bad 2" xfId="23069" hidden="1" xr:uid="{00000000-0005-0000-0000-0000D1080000}"/>
    <cellStyle name="Bad 2" xfId="23106" hidden="1" xr:uid="{00000000-0005-0000-0000-0000D2080000}"/>
    <cellStyle name="Bad 2" xfId="24014" hidden="1" xr:uid="{00000000-0005-0000-0000-0000D3080000}"/>
    <cellStyle name="Bad 2" xfId="24051" hidden="1" xr:uid="{00000000-0005-0000-0000-0000D4080000}"/>
    <cellStyle name="Bad 2" xfId="24586" hidden="1" xr:uid="{00000000-0005-0000-0000-0000D5080000}"/>
    <cellStyle name="Bad 2" xfId="25518" hidden="1" xr:uid="{00000000-0005-0000-0000-0000D6080000}"/>
    <cellStyle name="Bad 2" xfId="25555" hidden="1" xr:uid="{00000000-0005-0000-0000-0000D7080000}"/>
    <cellStyle name="Bad 2" xfId="26499" hidden="1" xr:uid="{00000000-0005-0000-0000-0000D8080000}"/>
    <cellStyle name="Bad 2" xfId="26536" hidden="1" xr:uid="{00000000-0005-0000-0000-0000D9080000}"/>
    <cellStyle name="Bad 2" xfId="27444" hidden="1" xr:uid="{00000000-0005-0000-0000-0000DA080000}"/>
    <cellStyle name="Bad 2" xfId="27481" xr:uid="{00000000-0005-0000-0000-0000DB080000}"/>
    <cellStyle name="Bad 2 2" xfId="28154" xr:uid="{00000000-0005-0000-0000-0000DC080000}"/>
    <cellStyle name="Bad 20" xfId="28155" xr:uid="{00000000-0005-0000-0000-0000DD080000}"/>
    <cellStyle name="Bad 21" xfId="28156" xr:uid="{00000000-0005-0000-0000-0000DE080000}"/>
    <cellStyle name="Bad 22" xfId="28157" xr:uid="{00000000-0005-0000-0000-0000DF080000}"/>
    <cellStyle name="Bad 23" xfId="28158" xr:uid="{00000000-0005-0000-0000-0000E0080000}"/>
    <cellStyle name="Bad 24" xfId="28159" xr:uid="{00000000-0005-0000-0000-0000E1080000}"/>
    <cellStyle name="Bad 25" xfId="28160" xr:uid="{00000000-0005-0000-0000-0000E2080000}"/>
    <cellStyle name="Bad 26" xfId="28161" xr:uid="{00000000-0005-0000-0000-0000E3080000}"/>
    <cellStyle name="Bad 27" xfId="28162" xr:uid="{00000000-0005-0000-0000-0000E4080000}"/>
    <cellStyle name="Bad 3" xfId="15" hidden="1" xr:uid="{00000000-0005-0000-0000-0000E5080000}"/>
    <cellStyle name="Bad 3" xfId="8441" hidden="1" xr:uid="{00000000-0005-0000-0000-0000E6080000}"/>
    <cellStyle name="Bad 3" xfId="11871" hidden="1" xr:uid="{00000000-0005-0000-0000-0000E7080000}"/>
    <cellStyle name="Bad 3" xfId="15301" hidden="1" xr:uid="{00000000-0005-0000-0000-0000E8080000}"/>
    <cellStyle name="Bad 3" xfId="18731" hidden="1" xr:uid="{00000000-0005-0000-0000-0000E9080000}"/>
    <cellStyle name="Bad 3" xfId="22161" hidden="1" xr:uid="{00000000-0005-0000-0000-0000EA080000}"/>
    <cellStyle name="Bad 3" xfId="25591" xr:uid="{00000000-0005-0000-0000-0000EB080000}"/>
    <cellStyle name="Bad 4" xfId="598" hidden="1" xr:uid="{00000000-0005-0000-0000-0000EC080000}"/>
    <cellStyle name="Bad 4" xfId="28163" xr:uid="{00000000-0005-0000-0000-0000ED080000}"/>
    <cellStyle name="Bad 5" xfId="1616" hidden="1" xr:uid="{00000000-0005-0000-0000-0000EE080000}"/>
    <cellStyle name="Bad 5" xfId="28164" xr:uid="{00000000-0005-0000-0000-0000EF080000}"/>
    <cellStyle name="Bad 6" xfId="28165" xr:uid="{00000000-0005-0000-0000-0000F0080000}"/>
    <cellStyle name="Bad 7" xfId="28166" xr:uid="{00000000-0005-0000-0000-0000F1080000}"/>
    <cellStyle name="Bad 8" xfId="28167" xr:uid="{00000000-0005-0000-0000-0000F2080000}"/>
    <cellStyle name="Bad 9" xfId="28168" xr:uid="{00000000-0005-0000-0000-0000F3080000}"/>
    <cellStyle name="Berechnung 2" xfId="28169" xr:uid="{00000000-0005-0000-0000-0000F4080000}"/>
    <cellStyle name="Calculation 10" xfId="28170" xr:uid="{00000000-0005-0000-0000-0000F5080000}"/>
    <cellStyle name="Calculation 11" xfId="28171" xr:uid="{00000000-0005-0000-0000-0000F6080000}"/>
    <cellStyle name="Calculation 12" xfId="28172" xr:uid="{00000000-0005-0000-0000-0000F7080000}"/>
    <cellStyle name="Calculation 13" xfId="28173" xr:uid="{00000000-0005-0000-0000-0000F8080000}"/>
    <cellStyle name="Calculation 14" xfId="28174" xr:uid="{00000000-0005-0000-0000-0000F9080000}"/>
    <cellStyle name="Calculation 15" xfId="28175" xr:uid="{00000000-0005-0000-0000-0000FA080000}"/>
    <cellStyle name="Calculation 16" xfId="28176" xr:uid="{00000000-0005-0000-0000-0000FB080000}"/>
    <cellStyle name="Calculation 17" xfId="28177" xr:uid="{00000000-0005-0000-0000-0000FC080000}"/>
    <cellStyle name="Calculation 18" xfId="28178" xr:uid="{00000000-0005-0000-0000-0000FD080000}"/>
    <cellStyle name="Calculation 19" xfId="28179" xr:uid="{00000000-0005-0000-0000-0000FE080000}"/>
    <cellStyle name="Calculation 2" xfId="613" hidden="1" xr:uid="{00000000-0005-0000-0000-0000FF080000}"/>
    <cellStyle name="Calculation 2" xfId="1541" hidden="1" xr:uid="{00000000-0005-0000-0000-000000090000}"/>
    <cellStyle name="Calculation 2" xfId="1578" hidden="1" xr:uid="{00000000-0005-0000-0000-000001090000}"/>
    <cellStyle name="Calculation 2" xfId="2522" hidden="1" xr:uid="{00000000-0005-0000-0000-000002090000}"/>
    <cellStyle name="Calculation 2" xfId="2559" hidden="1" xr:uid="{00000000-0005-0000-0000-000003090000}"/>
    <cellStyle name="Calculation 2" xfId="3467" hidden="1" xr:uid="{00000000-0005-0000-0000-000004090000}"/>
    <cellStyle name="Calculation 2" xfId="3504" hidden="1" xr:uid="{00000000-0005-0000-0000-000005090000}"/>
    <cellStyle name="Calculation 2" xfId="4057" hidden="1" xr:uid="{00000000-0005-0000-0000-000006090000}"/>
    <cellStyle name="Calculation 2" xfId="4985" hidden="1" xr:uid="{00000000-0005-0000-0000-000007090000}"/>
    <cellStyle name="Calculation 2" xfId="5022" hidden="1" xr:uid="{00000000-0005-0000-0000-000008090000}"/>
    <cellStyle name="Calculation 2" xfId="5937" hidden="1" xr:uid="{00000000-0005-0000-0000-000009090000}"/>
    <cellStyle name="Calculation 2" xfId="5974" hidden="1" xr:uid="{00000000-0005-0000-0000-00000A090000}"/>
    <cellStyle name="Calculation 2" xfId="6882" hidden="1" xr:uid="{00000000-0005-0000-0000-00000B090000}"/>
    <cellStyle name="Calculation 2" xfId="6919" hidden="1" xr:uid="{00000000-0005-0000-0000-00000C090000}"/>
    <cellStyle name="Calculation 2" xfId="7438" hidden="1" xr:uid="{00000000-0005-0000-0000-00000D090000}"/>
    <cellStyle name="Calculation 2" xfId="8366" hidden="1" xr:uid="{00000000-0005-0000-0000-00000E090000}"/>
    <cellStyle name="Calculation 2" xfId="8403" hidden="1" xr:uid="{00000000-0005-0000-0000-00000F090000}"/>
    <cellStyle name="Calculation 2" xfId="9347" hidden="1" xr:uid="{00000000-0005-0000-0000-000010090000}"/>
    <cellStyle name="Calculation 2" xfId="9384" hidden="1" xr:uid="{00000000-0005-0000-0000-000011090000}"/>
    <cellStyle name="Calculation 2" xfId="10292" hidden="1" xr:uid="{00000000-0005-0000-0000-000012090000}"/>
    <cellStyle name="Calculation 2" xfId="10329" hidden="1" xr:uid="{00000000-0005-0000-0000-000013090000}"/>
    <cellStyle name="Calculation 2" xfId="10868" hidden="1" xr:uid="{00000000-0005-0000-0000-000014090000}"/>
    <cellStyle name="Calculation 2" xfId="11796" hidden="1" xr:uid="{00000000-0005-0000-0000-000015090000}"/>
    <cellStyle name="Calculation 2" xfId="11833" hidden="1" xr:uid="{00000000-0005-0000-0000-000016090000}"/>
    <cellStyle name="Calculation 2" xfId="12777" hidden="1" xr:uid="{00000000-0005-0000-0000-000017090000}"/>
    <cellStyle name="Calculation 2" xfId="12814" hidden="1" xr:uid="{00000000-0005-0000-0000-000018090000}"/>
    <cellStyle name="Calculation 2" xfId="13722" hidden="1" xr:uid="{00000000-0005-0000-0000-000019090000}"/>
    <cellStyle name="Calculation 2" xfId="13759" hidden="1" xr:uid="{00000000-0005-0000-0000-00001A090000}"/>
    <cellStyle name="Calculation 2" xfId="14298" hidden="1" xr:uid="{00000000-0005-0000-0000-00001B090000}"/>
    <cellStyle name="Calculation 2" xfId="15226" hidden="1" xr:uid="{00000000-0005-0000-0000-00001C090000}"/>
    <cellStyle name="Calculation 2" xfId="15263" hidden="1" xr:uid="{00000000-0005-0000-0000-00001D090000}"/>
    <cellStyle name="Calculation 2" xfId="16207" hidden="1" xr:uid="{00000000-0005-0000-0000-00001E090000}"/>
    <cellStyle name="Calculation 2" xfId="16244" hidden="1" xr:uid="{00000000-0005-0000-0000-00001F090000}"/>
    <cellStyle name="Calculation 2" xfId="17152" hidden="1" xr:uid="{00000000-0005-0000-0000-000020090000}"/>
    <cellStyle name="Calculation 2" xfId="17189" hidden="1" xr:uid="{00000000-0005-0000-0000-000021090000}"/>
    <cellStyle name="Calculation 2" xfId="17728" hidden="1" xr:uid="{00000000-0005-0000-0000-000022090000}"/>
    <cellStyle name="Calculation 2" xfId="18656" hidden="1" xr:uid="{00000000-0005-0000-0000-000023090000}"/>
    <cellStyle name="Calculation 2" xfId="18693" hidden="1" xr:uid="{00000000-0005-0000-0000-000024090000}"/>
    <cellStyle name="Calculation 2" xfId="19637" hidden="1" xr:uid="{00000000-0005-0000-0000-000025090000}"/>
    <cellStyle name="Calculation 2" xfId="19674" hidden="1" xr:uid="{00000000-0005-0000-0000-000026090000}"/>
    <cellStyle name="Calculation 2" xfId="20582" hidden="1" xr:uid="{00000000-0005-0000-0000-000027090000}"/>
    <cellStyle name="Calculation 2" xfId="20619" hidden="1" xr:uid="{00000000-0005-0000-0000-000028090000}"/>
    <cellStyle name="Calculation 2" xfId="21158" hidden="1" xr:uid="{00000000-0005-0000-0000-000029090000}"/>
    <cellStyle name="Calculation 2" xfId="22086" hidden="1" xr:uid="{00000000-0005-0000-0000-00002A090000}"/>
    <cellStyle name="Calculation 2" xfId="22123" hidden="1" xr:uid="{00000000-0005-0000-0000-00002B090000}"/>
    <cellStyle name="Calculation 2" xfId="23067" hidden="1" xr:uid="{00000000-0005-0000-0000-00002C090000}"/>
    <cellStyle name="Calculation 2" xfId="23104" hidden="1" xr:uid="{00000000-0005-0000-0000-00002D090000}"/>
    <cellStyle name="Calculation 2" xfId="24012" hidden="1" xr:uid="{00000000-0005-0000-0000-00002E090000}"/>
    <cellStyle name="Calculation 2" xfId="24049" hidden="1" xr:uid="{00000000-0005-0000-0000-00002F090000}"/>
    <cellStyle name="Calculation 2" xfId="24588" hidden="1" xr:uid="{00000000-0005-0000-0000-000030090000}"/>
    <cellStyle name="Calculation 2" xfId="25516" hidden="1" xr:uid="{00000000-0005-0000-0000-000031090000}"/>
    <cellStyle name="Calculation 2" xfId="25553" hidden="1" xr:uid="{00000000-0005-0000-0000-000032090000}"/>
    <cellStyle name="Calculation 2" xfId="26497" hidden="1" xr:uid="{00000000-0005-0000-0000-000033090000}"/>
    <cellStyle name="Calculation 2" xfId="26534" hidden="1" xr:uid="{00000000-0005-0000-0000-000034090000}"/>
    <cellStyle name="Calculation 2" xfId="27442" hidden="1" xr:uid="{00000000-0005-0000-0000-000035090000}"/>
    <cellStyle name="Calculation 2" xfId="27479" xr:uid="{00000000-0005-0000-0000-000036090000}"/>
    <cellStyle name="Calculation 2 2" xfId="28180" xr:uid="{00000000-0005-0000-0000-000037090000}"/>
    <cellStyle name="Calculation 20" xfId="28181" xr:uid="{00000000-0005-0000-0000-000038090000}"/>
    <cellStyle name="Calculation 21" xfId="28182" xr:uid="{00000000-0005-0000-0000-000039090000}"/>
    <cellStyle name="Calculation 22" xfId="28183" xr:uid="{00000000-0005-0000-0000-00003A090000}"/>
    <cellStyle name="Calculation 23" xfId="28184" xr:uid="{00000000-0005-0000-0000-00003B090000}"/>
    <cellStyle name="Calculation 24" xfId="28185" xr:uid="{00000000-0005-0000-0000-00003C090000}"/>
    <cellStyle name="Calculation 25" xfId="28186" xr:uid="{00000000-0005-0000-0000-00003D090000}"/>
    <cellStyle name="Calculation 26" xfId="28187" xr:uid="{00000000-0005-0000-0000-00003E090000}"/>
    <cellStyle name="Calculation 27" xfId="28188" xr:uid="{00000000-0005-0000-0000-00003F090000}"/>
    <cellStyle name="Calculation 3" xfId="17" hidden="1" xr:uid="{00000000-0005-0000-0000-000040090000}"/>
    <cellStyle name="Calculation 3" xfId="8439" hidden="1" xr:uid="{00000000-0005-0000-0000-000041090000}"/>
    <cellStyle name="Calculation 3" xfId="11869" hidden="1" xr:uid="{00000000-0005-0000-0000-000042090000}"/>
    <cellStyle name="Calculation 3" xfId="15299" hidden="1" xr:uid="{00000000-0005-0000-0000-000043090000}"/>
    <cellStyle name="Calculation 3" xfId="18729" hidden="1" xr:uid="{00000000-0005-0000-0000-000044090000}"/>
    <cellStyle name="Calculation 3" xfId="22159" hidden="1" xr:uid="{00000000-0005-0000-0000-000045090000}"/>
    <cellStyle name="Calculation 3" xfId="25589" xr:uid="{00000000-0005-0000-0000-000046090000}"/>
    <cellStyle name="Calculation 4" xfId="596" hidden="1" xr:uid="{00000000-0005-0000-0000-000047090000}"/>
    <cellStyle name="Calculation 4" xfId="28189" xr:uid="{00000000-0005-0000-0000-000048090000}"/>
    <cellStyle name="Calculation 5" xfId="1614" hidden="1" xr:uid="{00000000-0005-0000-0000-000049090000}"/>
    <cellStyle name="Calculation 5" xfId="28190" xr:uid="{00000000-0005-0000-0000-00004A090000}"/>
    <cellStyle name="Calculation 6" xfId="28191" xr:uid="{00000000-0005-0000-0000-00004B090000}"/>
    <cellStyle name="Calculation 7" xfId="28192" xr:uid="{00000000-0005-0000-0000-00004C090000}"/>
    <cellStyle name="Calculation 8" xfId="28193" xr:uid="{00000000-0005-0000-0000-00004D090000}"/>
    <cellStyle name="Calculation 9" xfId="28194" xr:uid="{00000000-0005-0000-0000-00004E090000}"/>
    <cellStyle name="Check Cell 10" xfId="28195" xr:uid="{00000000-0005-0000-0000-00004F090000}"/>
    <cellStyle name="Check Cell 11" xfId="28196" xr:uid="{00000000-0005-0000-0000-000050090000}"/>
    <cellStyle name="Check Cell 12" xfId="28197" xr:uid="{00000000-0005-0000-0000-000051090000}"/>
    <cellStyle name="Check Cell 13" xfId="28198" xr:uid="{00000000-0005-0000-0000-000052090000}"/>
    <cellStyle name="Check Cell 14" xfId="28199" xr:uid="{00000000-0005-0000-0000-000053090000}"/>
    <cellStyle name="Check Cell 15" xfId="28200" xr:uid="{00000000-0005-0000-0000-000054090000}"/>
    <cellStyle name="Check Cell 16" xfId="28201" xr:uid="{00000000-0005-0000-0000-000055090000}"/>
    <cellStyle name="Check Cell 17" xfId="28202" xr:uid="{00000000-0005-0000-0000-000056090000}"/>
    <cellStyle name="Check Cell 18" xfId="28203" xr:uid="{00000000-0005-0000-0000-000057090000}"/>
    <cellStyle name="Check Cell 19" xfId="28204" xr:uid="{00000000-0005-0000-0000-000058090000}"/>
    <cellStyle name="Check Cell 2" xfId="614" hidden="1" xr:uid="{00000000-0005-0000-0000-000059090000}"/>
    <cellStyle name="Check Cell 2" xfId="1540" hidden="1" xr:uid="{00000000-0005-0000-0000-00005A090000}"/>
    <cellStyle name="Check Cell 2" xfId="1577" hidden="1" xr:uid="{00000000-0005-0000-0000-00005B090000}"/>
    <cellStyle name="Check Cell 2" xfId="2521" hidden="1" xr:uid="{00000000-0005-0000-0000-00005C090000}"/>
    <cellStyle name="Check Cell 2" xfId="2558" hidden="1" xr:uid="{00000000-0005-0000-0000-00005D090000}"/>
    <cellStyle name="Check Cell 2" xfId="3466" hidden="1" xr:uid="{00000000-0005-0000-0000-00005E090000}"/>
    <cellStyle name="Check Cell 2" xfId="3503" hidden="1" xr:uid="{00000000-0005-0000-0000-00005F090000}"/>
    <cellStyle name="Check Cell 2" xfId="4058" hidden="1" xr:uid="{00000000-0005-0000-0000-000060090000}"/>
    <cellStyle name="Check Cell 2" xfId="4984" hidden="1" xr:uid="{00000000-0005-0000-0000-000061090000}"/>
    <cellStyle name="Check Cell 2" xfId="5021" hidden="1" xr:uid="{00000000-0005-0000-0000-000062090000}"/>
    <cellStyle name="Check Cell 2" xfId="5936" hidden="1" xr:uid="{00000000-0005-0000-0000-000063090000}"/>
    <cellStyle name="Check Cell 2" xfId="5973" hidden="1" xr:uid="{00000000-0005-0000-0000-000064090000}"/>
    <cellStyle name="Check Cell 2" xfId="6881" hidden="1" xr:uid="{00000000-0005-0000-0000-000065090000}"/>
    <cellStyle name="Check Cell 2" xfId="6918" hidden="1" xr:uid="{00000000-0005-0000-0000-000066090000}"/>
    <cellStyle name="Check Cell 2" xfId="7439" hidden="1" xr:uid="{00000000-0005-0000-0000-000067090000}"/>
    <cellStyle name="Check Cell 2" xfId="8365" hidden="1" xr:uid="{00000000-0005-0000-0000-000068090000}"/>
    <cellStyle name="Check Cell 2" xfId="8402" hidden="1" xr:uid="{00000000-0005-0000-0000-000069090000}"/>
    <cellStyle name="Check Cell 2" xfId="9346" hidden="1" xr:uid="{00000000-0005-0000-0000-00006A090000}"/>
    <cellStyle name="Check Cell 2" xfId="9383" hidden="1" xr:uid="{00000000-0005-0000-0000-00006B090000}"/>
    <cellStyle name="Check Cell 2" xfId="10291" hidden="1" xr:uid="{00000000-0005-0000-0000-00006C090000}"/>
    <cellStyle name="Check Cell 2" xfId="10328" hidden="1" xr:uid="{00000000-0005-0000-0000-00006D090000}"/>
    <cellStyle name="Check Cell 2" xfId="10869" hidden="1" xr:uid="{00000000-0005-0000-0000-00006E090000}"/>
    <cellStyle name="Check Cell 2" xfId="11795" hidden="1" xr:uid="{00000000-0005-0000-0000-00006F090000}"/>
    <cellStyle name="Check Cell 2" xfId="11832" hidden="1" xr:uid="{00000000-0005-0000-0000-000070090000}"/>
    <cellStyle name="Check Cell 2" xfId="12776" hidden="1" xr:uid="{00000000-0005-0000-0000-000071090000}"/>
    <cellStyle name="Check Cell 2" xfId="12813" hidden="1" xr:uid="{00000000-0005-0000-0000-000072090000}"/>
    <cellStyle name="Check Cell 2" xfId="13721" hidden="1" xr:uid="{00000000-0005-0000-0000-000073090000}"/>
    <cellStyle name="Check Cell 2" xfId="13758" hidden="1" xr:uid="{00000000-0005-0000-0000-000074090000}"/>
    <cellStyle name="Check Cell 2" xfId="14299" hidden="1" xr:uid="{00000000-0005-0000-0000-000075090000}"/>
    <cellStyle name="Check Cell 2" xfId="15225" hidden="1" xr:uid="{00000000-0005-0000-0000-000076090000}"/>
    <cellStyle name="Check Cell 2" xfId="15262" hidden="1" xr:uid="{00000000-0005-0000-0000-000077090000}"/>
    <cellStyle name="Check Cell 2" xfId="16206" hidden="1" xr:uid="{00000000-0005-0000-0000-000078090000}"/>
    <cellStyle name="Check Cell 2" xfId="16243" hidden="1" xr:uid="{00000000-0005-0000-0000-000079090000}"/>
    <cellStyle name="Check Cell 2" xfId="17151" hidden="1" xr:uid="{00000000-0005-0000-0000-00007A090000}"/>
    <cellStyle name="Check Cell 2" xfId="17188" hidden="1" xr:uid="{00000000-0005-0000-0000-00007B090000}"/>
    <cellStyle name="Check Cell 2" xfId="17729" hidden="1" xr:uid="{00000000-0005-0000-0000-00007C090000}"/>
    <cellStyle name="Check Cell 2" xfId="18655" hidden="1" xr:uid="{00000000-0005-0000-0000-00007D090000}"/>
    <cellStyle name="Check Cell 2" xfId="18692" hidden="1" xr:uid="{00000000-0005-0000-0000-00007E090000}"/>
    <cellStyle name="Check Cell 2" xfId="19636" hidden="1" xr:uid="{00000000-0005-0000-0000-00007F090000}"/>
    <cellStyle name="Check Cell 2" xfId="19673" hidden="1" xr:uid="{00000000-0005-0000-0000-000080090000}"/>
    <cellStyle name="Check Cell 2" xfId="20581" hidden="1" xr:uid="{00000000-0005-0000-0000-000081090000}"/>
    <cellStyle name="Check Cell 2" xfId="20618" hidden="1" xr:uid="{00000000-0005-0000-0000-000082090000}"/>
    <cellStyle name="Check Cell 2" xfId="21159" hidden="1" xr:uid="{00000000-0005-0000-0000-000083090000}"/>
    <cellStyle name="Check Cell 2" xfId="22085" hidden="1" xr:uid="{00000000-0005-0000-0000-000084090000}"/>
    <cellStyle name="Check Cell 2" xfId="22122" hidden="1" xr:uid="{00000000-0005-0000-0000-000085090000}"/>
    <cellStyle name="Check Cell 2" xfId="23066" hidden="1" xr:uid="{00000000-0005-0000-0000-000086090000}"/>
    <cellStyle name="Check Cell 2" xfId="23103" hidden="1" xr:uid="{00000000-0005-0000-0000-000087090000}"/>
    <cellStyle name="Check Cell 2" xfId="24011" hidden="1" xr:uid="{00000000-0005-0000-0000-000088090000}"/>
    <cellStyle name="Check Cell 2" xfId="24048" hidden="1" xr:uid="{00000000-0005-0000-0000-000089090000}"/>
    <cellStyle name="Check Cell 2" xfId="24589" hidden="1" xr:uid="{00000000-0005-0000-0000-00008A090000}"/>
    <cellStyle name="Check Cell 2" xfId="25515" hidden="1" xr:uid="{00000000-0005-0000-0000-00008B090000}"/>
    <cellStyle name="Check Cell 2" xfId="25552" hidden="1" xr:uid="{00000000-0005-0000-0000-00008C090000}"/>
    <cellStyle name="Check Cell 2" xfId="26496" hidden="1" xr:uid="{00000000-0005-0000-0000-00008D090000}"/>
    <cellStyle name="Check Cell 2" xfId="26533" hidden="1" xr:uid="{00000000-0005-0000-0000-00008E090000}"/>
    <cellStyle name="Check Cell 2" xfId="27441" hidden="1" xr:uid="{00000000-0005-0000-0000-00008F090000}"/>
    <cellStyle name="Check Cell 2" xfId="27478" xr:uid="{00000000-0005-0000-0000-000090090000}"/>
    <cellStyle name="Check Cell 2 2" xfId="28205" xr:uid="{00000000-0005-0000-0000-000091090000}"/>
    <cellStyle name="Check Cell 20" xfId="28206" xr:uid="{00000000-0005-0000-0000-000092090000}"/>
    <cellStyle name="Check Cell 21" xfId="28207" xr:uid="{00000000-0005-0000-0000-000093090000}"/>
    <cellStyle name="Check Cell 22" xfId="28208" xr:uid="{00000000-0005-0000-0000-000094090000}"/>
    <cellStyle name="Check Cell 23" xfId="28209" xr:uid="{00000000-0005-0000-0000-000095090000}"/>
    <cellStyle name="Check Cell 24" xfId="28210" xr:uid="{00000000-0005-0000-0000-000096090000}"/>
    <cellStyle name="Check Cell 25" xfId="28211" xr:uid="{00000000-0005-0000-0000-000097090000}"/>
    <cellStyle name="Check Cell 26" xfId="28212" xr:uid="{00000000-0005-0000-0000-000098090000}"/>
    <cellStyle name="Check Cell 27" xfId="28213" xr:uid="{00000000-0005-0000-0000-000099090000}"/>
    <cellStyle name="Check Cell 3" xfId="18" hidden="1" xr:uid="{00000000-0005-0000-0000-00009A090000}"/>
    <cellStyle name="Check Cell 3" xfId="8438" hidden="1" xr:uid="{00000000-0005-0000-0000-00009B090000}"/>
    <cellStyle name="Check Cell 3" xfId="11868" hidden="1" xr:uid="{00000000-0005-0000-0000-00009C090000}"/>
    <cellStyle name="Check Cell 3" xfId="15298" hidden="1" xr:uid="{00000000-0005-0000-0000-00009D090000}"/>
    <cellStyle name="Check Cell 3" xfId="18728" hidden="1" xr:uid="{00000000-0005-0000-0000-00009E090000}"/>
    <cellStyle name="Check Cell 3" xfId="22158" hidden="1" xr:uid="{00000000-0005-0000-0000-00009F090000}"/>
    <cellStyle name="Check Cell 3" xfId="25588" xr:uid="{00000000-0005-0000-0000-0000A0090000}"/>
    <cellStyle name="Check Cell 4" xfId="595" hidden="1" xr:uid="{00000000-0005-0000-0000-0000A1090000}"/>
    <cellStyle name="Check Cell 4" xfId="28214" xr:uid="{00000000-0005-0000-0000-0000A2090000}"/>
    <cellStyle name="Check Cell 5" xfId="1613" hidden="1" xr:uid="{00000000-0005-0000-0000-0000A3090000}"/>
    <cellStyle name="Check Cell 5" xfId="28215" xr:uid="{00000000-0005-0000-0000-0000A4090000}"/>
    <cellStyle name="Check Cell 6" xfId="28216" xr:uid="{00000000-0005-0000-0000-0000A5090000}"/>
    <cellStyle name="Check Cell 7" xfId="28217" xr:uid="{00000000-0005-0000-0000-0000A6090000}"/>
    <cellStyle name="Check Cell 8" xfId="28218" xr:uid="{00000000-0005-0000-0000-0000A7090000}"/>
    <cellStyle name="Check Cell 9" xfId="28219" xr:uid="{00000000-0005-0000-0000-0000A8090000}"/>
    <cellStyle name="ChtAliases" xfId="28220" xr:uid="{00000000-0005-0000-0000-0000A9090000}"/>
    <cellStyle name="ChtFootnote" xfId="28221" xr:uid="{00000000-0005-0000-0000-0000AA090000}"/>
    <cellStyle name="ChtFootnotInd" xfId="28222" xr:uid="{00000000-0005-0000-0000-0000AB090000}"/>
    <cellStyle name="ChtLegendtxt" xfId="28223" xr:uid="{00000000-0005-0000-0000-0000AC090000}"/>
    <cellStyle name="ChtSource" xfId="28224" xr:uid="{00000000-0005-0000-0000-0000AD090000}"/>
    <cellStyle name="Comma" xfId="29301" builtinId="3"/>
    <cellStyle name="Comma 2" xfId="28225" xr:uid="{00000000-0005-0000-0000-0000AE090000}"/>
    <cellStyle name="Comma 2 10" xfId="28226" xr:uid="{00000000-0005-0000-0000-0000AF090000}"/>
    <cellStyle name="Comma 2 10 2" xfId="28227" xr:uid="{00000000-0005-0000-0000-0000B0090000}"/>
    <cellStyle name="Comma 2 11" xfId="28228" xr:uid="{00000000-0005-0000-0000-0000B1090000}"/>
    <cellStyle name="Comma 2 11 2" xfId="28229" xr:uid="{00000000-0005-0000-0000-0000B2090000}"/>
    <cellStyle name="Comma 2 12" xfId="28230" xr:uid="{00000000-0005-0000-0000-0000B3090000}"/>
    <cellStyle name="Comma 2 12 2" xfId="28231" xr:uid="{00000000-0005-0000-0000-0000B4090000}"/>
    <cellStyle name="Comma 2 13" xfId="28232" xr:uid="{00000000-0005-0000-0000-0000B5090000}"/>
    <cellStyle name="Comma 2 13 2" xfId="28233" xr:uid="{00000000-0005-0000-0000-0000B6090000}"/>
    <cellStyle name="Comma 2 14" xfId="28234" xr:uid="{00000000-0005-0000-0000-0000B7090000}"/>
    <cellStyle name="Comma 2 14 2" xfId="28235" xr:uid="{00000000-0005-0000-0000-0000B8090000}"/>
    <cellStyle name="Comma 2 15" xfId="28236" xr:uid="{00000000-0005-0000-0000-0000B9090000}"/>
    <cellStyle name="Comma 2 15 2" xfId="28237" xr:uid="{00000000-0005-0000-0000-0000BA090000}"/>
    <cellStyle name="Comma 2 16" xfId="28238" xr:uid="{00000000-0005-0000-0000-0000BB090000}"/>
    <cellStyle name="Comma 2 16 2" xfId="28239" xr:uid="{00000000-0005-0000-0000-0000BC090000}"/>
    <cellStyle name="Comma 2 17" xfId="28240" xr:uid="{00000000-0005-0000-0000-0000BD090000}"/>
    <cellStyle name="Comma 2 17 2" xfId="28241" xr:uid="{00000000-0005-0000-0000-0000BE090000}"/>
    <cellStyle name="Comma 2 18" xfId="28242" xr:uid="{00000000-0005-0000-0000-0000BF090000}"/>
    <cellStyle name="Comma 2 18 2" xfId="28243" xr:uid="{00000000-0005-0000-0000-0000C0090000}"/>
    <cellStyle name="Comma 2 19" xfId="28244" xr:uid="{00000000-0005-0000-0000-0000C1090000}"/>
    <cellStyle name="Comma 2 19 2" xfId="28245" xr:uid="{00000000-0005-0000-0000-0000C2090000}"/>
    <cellStyle name="Comma 2 2" xfId="28246" xr:uid="{00000000-0005-0000-0000-0000C3090000}"/>
    <cellStyle name="Comma 2 2 2" xfId="28247" xr:uid="{00000000-0005-0000-0000-0000C4090000}"/>
    <cellStyle name="Comma 2 20" xfId="28248" xr:uid="{00000000-0005-0000-0000-0000C5090000}"/>
    <cellStyle name="Comma 2 20 2" xfId="28249" xr:uid="{00000000-0005-0000-0000-0000C6090000}"/>
    <cellStyle name="Comma 2 21" xfId="28250" xr:uid="{00000000-0005-0000-0000-0000C7090000}"/>
    <cellStyle name="Comma 2 21 2" xfId="28251" xr:uid="{00000000-0005-0000-0000-0000C8090000}"/>
    <cellStyle name="Comma 2 22" xfId="28252" xr:uid="{00000000-0005-0000-0000-0000C9090000}"/>
    <cellStyle name="Comma 2 22 2" xfId="28253" xr:uid="{00000000-0005-0000-0000-0000CA090000}"/>
    <cellStyle name="Comma 2 23" xfId="28254" xr:uid="{00000000-0005-0000-0000-0000CB090000}"/>
    <cellStyle name="Comma 2 23 2" xfId="28255" xr:uid="{00000000-0005-0000-0000-0000CC090000}"/>
    <cellStyle name="Comma 2 24" xfId="28256" xr:uid="{00000000-0005-0000-0000-0000CD090000}"/>
    <cellStyle name="Comma 2 24 2" xfId="28257" xr:uid="{00000000-0005-0000-0000-0000CE090000}"/>
    <cellStyle name="Comma 2 25" xfId="28258" xr:uid="{00000000-0005-0000-0000-0000CF090000}"/>
    <cellStyle name="Comma 2 25 2" xfId="28259" xr:uid="{00000000-0005-0000-0000-0000D0090000}"/>
    <cellStyle name="Comma 2 26" xfId="28260" xr:uid="{00000000-0005-0000-0000-0000D1090000}"/>
    <cellStyle name="Comma 2 26 2" xfId="28261" xr:uid="{00000000-0005-0000-0000-0000D2090000}"/>
    <cellStyle name="Comma 2 27" xfId="28262" xr:uid="{00000000-0005-0000-0000-0000D3090000}"/>
    <cellStyle name="Comma 2 27 2" xfId="28263" xr:uid="{00000000-0005-0000-0000-0000D4090000}"/>
    <cellStyle name="Comma 2 28" xfId="28264" xr:uid="{00000000-0005-0000-0000-0000D5090000}"/>
    <cellStyle name="Comma 2 29" xfId="28265" xr:uid="{00000000-0005-0000-0000-0000D6090000}"/>
    <cellStyle name="Comma 2 3" xfId="28266" xr:uid="{00000000-0005-0000-0000-0000D7090000}"/>
    <cellStyle name="Comma 2 3 2" xfId="28267" xr:uid="{00000000-0005-0000-0000-0000D8090000}"/>
    <cellStyle name="Comma 2 3 3" xfId="28268" xr:uid="{00000000-0005-0000-0000-0000D9090000}"/>
    <cellStyle name="Comma 2 30" xfId="28269" xr:uid="{00000000-0005-0000-0000-0000DA090000}"/>
    <cellStyle name="Comma 2 31" xfId="28270" xr:uid="{00000000-0005-0000-0000-0000DB090000}"/>
    <cellStyle name="Comma 2 32" xfId="28271" xr:uid="{00000000-0005-0000-0000-0000DC090000}"/>
    <cellStyle name="Comma 2 33" xfId="28272" xr:uid="{00000000-0005-0000-0000-0000DD090000}"/>
    <cellStyle name="Comma 2 34" xfId="28273" xr:uid="{00000000-0005-0000-0000-0000DE090000}"/>
    <cellStyle name="Comma 2 35" xfId="28274" xr:uid="{00000000-0005-0000-0000-0000DF090000}"/>
    <cellStyle name="Comma 2 36" xfId="28275" xr:uid="{00000000-0005-0000-0000-0000E0090000}"/>
    <cellStyle name="Comma 2 37" xfId="28276" xr:uid="{00000000-0005-0000-0000-0000E1090000}"/>
    <cellStyle name="Comma 2 4" xfId="28277" xr:uid="{00000000-0005-0000-0000-0000E2090000}"/>
    <cellStyle name="Comma 2 4 2" xfId="28278" xr:uid="{00000000-0005-0000-0000-0000E3090000}"/>
    <cellStyle name="Comma 2 5" xfId="28279" xr:uid="{00000000-0005-0000-0000-0000E4090000}"/>
    <cellStyle name="Comma 2 5 2" xfId="28280" xr:uid="{00000000-0005-0000-0000-0000E5090000}"/>
    <cellStyle name="Comma 2 6" xfId="28281" xr:uid="{00000000-0005-0000-0000-0000E6090000}"/>
    <cellStyle name="Comma 2 6 2" xfId="28282" xr:uid="{00000000-0005-0000-0000-0000E7090000}"/>
    <cellStyle name="Comma 2 7" xfId="28283" xr:uid="{00000000-0005-0000-0000-0000E8090000}"/>
    <cellStyle name="Comma 2 7 2" xfId="28284" xr:uid="{00000000-0005-0000-0000-0000E9090000}"/>
    <cellStyle name="Comma 2 8" xfId="28285" xr:uid="{00000000-0005-0000-0000-0000EA090000}"/>
    <cellStyle name="Comma 2 8 2" xfId="28286" xr:uid="{00000000-0005-0000-0000-0000EB090000}"/>
    <cellStyle name="Comma 2 9" xfId="28287" xr:uid="{00000000-0005-0000-0000-0000EC090000}"/>
    <cellStyle name="Comma 2 9 2" xfId="28288" xr:uid="{00000000-0005-0000-0000-0000ED090000}"/>
    <cellStyle name="Comma 3" xfId="28289" xr:uid="{00000000-0005-0000-0000-0000EE090000}"/>
    <cellStyle name="Comma 3 2" xfId="28290" xr:uid="{00000000-0005-0000-0000-0000EF090000}"/>
    <cellStyle name="Comma 3 3" xfId="28291" xr:uid="{00000000-0005-0000-0000-0000F0090000}"/>
    <cellStyle name="Comma 3 4" xfId="28292" xr:uid="{00000000-0005-0000-0000-0000F1090000}"/>
    <cellStyle name="Comma 4" xfId="28293" xr:uid="{00000000-0005-0000-0000-0000F2090000}"/>
    <cellStyle name="Comma 4 2" xfId="28294" xr:uid="{00000000-0005-0000-0000-0000F3090000}"/>
    <cellStyle name="Comma 4 3" xfId="28295" xr:uid="{00000000-0005-0000-0000-0000F4090000}"/>
    <cellStyle name="Comma 5" xfId="28296" xr:uid="{00000000-0005-0000-0000-0000F5090000}"/>
    <cellStyle name="Comma 5 2" xfId="28297" xr:uid="{00000000-0005-0000-0000-0000F6090000}"/>
    <cellStyle name="Comma 5 2 2" xfId="28298" xr:uid="{00000000-0005-0000-0000-0000F7090000}"/>
    <cellStyle name="Comma 5 3" xfId="28299" xr:uid="{00000000-0005-0000-0000-0000F8090000}"/>
    <cellStyle name="Comma 5 3 2" xfId="28300" xr:uid="{00000000-0005-0000-0000-0000F9090000}"/>
    <cellStyle name="Comma 5 4" xfId="28301" xr:uid="{00000000-0005-0000-0000-0000FA090000}"/>
    <cellStyle name="Comma 5 5" xfId="28302" xr:uid="{00000000-0005-0000-0000-0000FB090000}"/>
    <cellStyle name="Comma 6" xfId="28303" xr:uid="{00000000-0005-0000-0000-0000FC090000}"/>
    <cellStyle name="Comma0" xfId="28304" xr:uid="{00000000-0005-0000-0000-0000FD090000}"/>
    <cellStyle name="Comma0 10" xfId="28305" xr:uid="{00000000-0005-0000-0000-0000FE090000}"/>
    <cellStyle name="Comma0 11" xfId="28306" xr:uid="{00000000-0005-0000-0000-0000FF090000}"/>
    <cellStyle name="Comma0 12" xfId="28307" xr:uid="{00000000-0005-0000-0000-0000000A0000}"/>
    <cellStyle name="Comma0 13" xfId="28308" xr:uid="{00000000-0005-0000-0000-0000010A0000}"/>
    <cellStyle name="Comma0 2" xfId="28309" xr:uid="{00000000-0005-0000-0000-0000020A0000}"/>
    <cellStyle name="Comma0 2 2" xfId="28310" xr:uid="{00000000-0005-0000-0000-0000030A0000}"/>
    <cellStyle name="Comma0 3" xfId="28311" xr:uid="{00000000-0005-0000-0000-0000040A0000}"/>
    <cellStyle name="Comma0 3 2" xfId="28312" xr:uid="{00000000-0005-0000-0000-0000050A0000}"/>
    <cellStyle name="Comma0 4" xfId="28313" xr:uid="{00000000-0005-0000-0000-0000060A0000}"/>
    <cellStyle name="Comma0 4 2" xfId="28314" xr:uid="{00000000-0005-0000-0000-0000070A0000}"/>
    <cellStyle name="Comma0 5" xfId="28315" xr:uid="{00000000-0005-0000-0000-0000080A0000}"/>
    <cellStyle name="Comma0 5 2" xfId="28316" xr:uid="{00000000-0005-0000-0000-0000090A0000}"/>
    <cellStyle name="Comma0 6" xfId="28317" xr:uid="{00000000-0005-0000-0000-00000A0A0000}"/>
    <cellStyle name="Comma0 6 2" xfId="28318" xr:uid="{00000000-0005-0000-0000-00000B0A0000}"/>
    <cellStyle name="Comma0 7" xfId="28319" xr:uid="{00000000-0005-0000-0000-00000C0A0000}"/>
    <cellStyle name="Comma0 8" xfId="28320" xr:uid="{00000000-0005-0000-0000-00000D0A0000}"/>
    <cellStyle name="Comma0 9" xfId="28321" xr:uid="{00000000-0005-0000-0000-00000E0A0000}"/>
    <cellStyle name="Currency 2" xfId="28322" xr:uid="{00000000-0005-0000-0000-00000F0A0000}"/>
    <cellStyle name="Currency0" xfId="28323" xr:uid="{00000000-0005-0000-0000-0000100A0000}"/>
    <cellStyle name="Currency0 10" xfId="28324" xr:uid="{00000000-0005-0000-0000-0000110A0000}"/>
    <cellStyle name="Currency0 11" xfId="28325" xr:uid="{00000000-0005-0000-0000-0000120A0000}"/>
    <cellStyle name="Currency0 12" xfId="28326" xr:uid="{00000000-0005-0000-0000-0000130A0000}"/>
    <cellStyle name="Currency0 13" xfId="28327" xr:uid="{00000000-0005-0000-0000-0000140A0000}"/>
    <cellStyle name="Currency0 14" xfId="28328" xr:uid="{00000000-0005-0000-0000-0000150A0000}"/>
    <cellStyle name="Currency0 2" xfId="28329" xr:uid="{00000000-0005-0000-0000-0000160A0000}"/>
    <cellStyle name="Currency0 2 2" xfId="28330" xr:uid="{00000000-0005-0000-0000-0000170A0000}"/>
    <cellStyle name="Currency0 3" xfId="28331" xr:uid="{00000000-0005-0000-0000-0000180A0000}"/>
    <cellStyle name="Currency0 3 2" xfId="28332" xr:uid="{00000000-0005-0000-0000-0000190A0000}"/>
    <cellStyle name="Currency0 4" xfId="28333" xr:uid="{00000000-0005-0000-0000-00001A0A0000}"/>
    <cellStyle name="Currency0 4 2" xfId="28334" xr:uid="{00000000-0005-0000-0000-00001B0A0000}"/>
    <cellStyle name="Currency0 5" xfId="28335" xr:uid="{00000000-0005-0000-0000-00001C0A0000}"/>
    <cellStyle name="Currency0 5 2" xfId="28336" xr:uid="{00000000-0005-0000-0000-00001D0A0000}"/>
    <cellStyle name="Currency0 6" xfId="28337" xr:uid="{00000000-0005-0000-0000-00001E0A0000}"/>
    <cellStyle name="Currency0 6 2" xfId="28338" xr:uid="{00000000-0005-0000-0000-00001F0A0000}"/>
    <cellStyle name="Currency0 7" xfId="28339" xr:uid="{00000000-0005-0000-0000-0000200A0000}"/>
    <cellStyle name="Currency0 8" xfId="28340" xr:uid="{00000000-0005-0000-0000-0000210A0000}"/>
    <cellStyle name="Currency0 9" xfId="28341" xr:uid="{00000000-0005-0000-0000-0000220A0000}"/>
    <cellStyle name="data labels" xfId="29300" xr:uid="{00000000-0005-0000-0000-0000230A0000}"/>
    <cellStyle name="Date" xfId="28342" xr:uid="{00000000-0005-0000-0000-0000240A0000}"/>
    <cellStyle name="Date 10" xfId="28343" xr:uid="{00000000-0005-0000-0000-0000250A0000}"/>
    <cellStyle name="Date 11" xfId="28344" xr:uid="{00000000-0005-0000-0000-0000260A0000}"/>
    <cellStyle name="Date 12" xfId="28345" xr:uid="{00000000-0005-0000-0000-0000270A0000}"/>
    <cellStyle name="Date 13" xfId="28346" xr:uid="{00000000-0005-0000-0000-0000280A0000}"/>
    <cellStyle name="Date 14" xfId="28347" xr:uid="{00000000-0005-0000-0000-0000290A0000}"/>
    <cellStyle name="Date 2" xfId="28348" xr:uid="{00000000-0005-0000-0000-00002A0A0000}"/>
    <cellStyle name="Date 2 2" xfId="28349" xr:uid="{00000000-0005-0000-0000-00002B0A0000}"/>
    <cellStyle name="Date 3" xfId="28350" xr:uid="{00000000-0005-0000-0000-00002C0A0000}"/>
    <cellStyle name="Date 3 2" xfId="28351" xr:uid="{00000000-0005-0000-0000-00002D0A0000}"/>
    <cellStyle name="Date 4" xfId="28352" xr:uid="{00000000-0005-0000-0000-00002E0A0000}"/>
    <cellStyle name="Date 4 2" xfId="28353" xr:uid="{00000000-0005-0000-0000-00002F0A0000}"/>
    <cellStyle name="Date 5" xfId="28354" xr:uid="{00000000-0005-0000-0000-0000300A0000}"/>
    <cellStyle name="Date 5 2" xfId="28355" xr:uid="{00000000-0005-0000-0000-0000310A0000}"/>
    <cellStyle name="Date 6" xfId="28356" xr:uid="{00000000-0005-0000-0000-0000320A0000}"/>
    <cellStyle name="Date 6 2" xfId="28357" xr:uid="{00000000-0005-0000-0000-0000330A0000}"/>
    <cellStyle name="Date 7" xfId="28358" xr:uid="{00000000-0005-0000-0000-0000340A0000}"/>
    <cellStyle name="Date 8" xfId="28359" xr:uid="{00000000-0005-0000-0000-0000350A0000}"/>
    <cellStyle name="Date 9" xfId="28360" xr:uid="{00000000-0005-0000-0000-0000360A0000}"/>
    <cellStyle name="DC_Empty" xfId="27487" xr:uid="{00000000-0005-0000-0000-0000370A0000}"/>
    <cellStyle name="DC_GreyMainHeading" xfId="27498" xr:uid="{00000000-0005-0000-0000-0000380A0000}"/>
    <cellStyle name="DC_Input_General" xfId="27500" xr:uid="{00000000-0005-0000-0000-0000390A0000}"/>
    <cellStyle name="DC_Label" xfId="27488" xr:uid="{00000000-0005-0000-0000-00003A0A0000}"/>
    <cellStyle name="DC_Note" xfId="27492" xr:uid="{00000000-0005-0000-0000-00003B0A0000}"/>
    <cellStyle name="DC_NotRelevant" xfId="27493" xr:uid="{00000000-0005-0000-0000-00003C0A0000}"/>
    <cellStyle name="DC_Output_General" xfId="27497" xr:uid="{00000000-0005-0000-0000-00003D0A0000}"/>
    <cellStyle name="DC_Output_Number" xfId="27495" xr:uid="{00000000-0005-0000-0000-00003E0A0000}"/>
    <cellStyle name="DC_Output_Percent" xfId="27496" xr:uid="{00000000-0005-0000-0000-00003F0A0000}"/>
    <cellStyle name="DC_Prefilled_Date" xfId="27501" xr:uid="{00000000-0005-0000-0000-0000400A0000}"/>
    <cellStyle name="DC_Prefilled_General" xfId="27494" xr:uid="{00000000-0005-0000-0000-0000410A0000}"/>
    <cellStyle name="Dezimal 2" xfId="28361" xr:uid="{00000000-0005-0000-0000-0000420A0000}"/>
    <cellStyle name="Dezimal 3" xfId="28362" xr:uid="{00000000-0005-0000-0000-0000430A0000}"/>
    <cellStyle name="Digest heading 1" xfId="28363" xr:uid="{00000000-0005-0000-0000-0000440A0000}"/>
    <cellStyle name="Digest heading 2" xfId="28364" xr:uid="{00000000-0005-0000-0000-0000450A0000}"/>
    <cellStyle name="Digest heading 3" xfId="28365" xr:uid="{00000000-0005-0000-0000-0000460A0000}"/>
    <cellStyle name="diskette" xfId="28366" xr:uid="{00000000-0005-0000-0000-0000470A0000}"/>
    <cellStyle name="DPM_CellCode" xfId="2" xr:uid="{00000000-0005-0000-0000-0000480A0000}"/>
    <cellStyle name="Eingabe 2" xfId="28367" xr:uid="{00000000-0005-0000-0000-0000490A0000}"/>
    <cellStyle name="Ergebnis 2" xfId="28368" xr:uid="{00000000-0005-0000-0000-00004A0A0000}"/>
    <cellStyle name="Erklärender Text 2" xfId="28369" xr:uid="{00000000-0005-0000-0000-00004B0A0000}"/>
    <cellStyle name="Euro" xfId="28370" xr:uid="{00000000-0005-0000-0000-00004C0A0000}"/>
    <cellStyle name="Euro 10" xfId="28371" xr:uid="{00000000-0005-0000-0000-00004D0A0000}"/>
    <cellStyle name="Euro 11" xfId="28372" xr:uid="{00000000-0005-0000-0000-00004E0A0000}"/>
    <cellStyle name="Euro 12" xfId="28373" xr:uid="{00000000-0005-0000-0000-00004F0A0000}"/>
    <cellStyle name="Euro 13" xfId="28374" xr:uid="{00000000-0005-0000-0000-0000500A0000}"/>
    <cellStyle name="Euro 2" xfId="28375" xr:uid="{00000000-0005-0000-0000-0000510A0000}"/>
    <cellStyle name="Euro 2 2" xfId="28376" xr:uid="{00000000-0005-0000-0000-0000520A0000}"/>
    <cellStyle name="Euro 3" xfId="28377" xr:uid="{00000000-0005-0000-0000-0000530A0000}"/>
    <cellStyle name="Euro 3 2" xfId="28378" xr:uid="{00000000-0005-0000-0000-0000540A0000}"/>
    <cellStyle name="Euro 4" xfId="28379" xr:uid="{00000000-0005-0000-0000-0000550A0000}"/>
    <cellStyle name="Euro 4 2" xfId="28380" xr:uid="{00000000-0005-0000-0000-0000560A0000}"/>
    <cellStyle name="Euro 5" xfId="28381" xr:uid="{00000000-0005-0000-0000-0000570A0000}"/>
    <cellStyle name="Euro 5 2" xfId="28382" xr:uid="{00000000-0005-0000-0000-0000580A0000}"/>
    <cellStyle name="Euro 6" xfId="28383" xr:uid="{00000000-0005-0000-0000-0000590A0000}"/>
    <cellStyle name="Euro 6 2" xfId="28384" xr:uid="{00000000-0005-0000-0000-00005A0A0000}"/>
    <cellStyle name="Euro 7" xfId="28385" xr:uid="{00000000-0005-0000-0000-00005B0A0000}"/>
    <cellStyle name="Euro 8" xfId="28386" xr:uid="{00000000-0005-0000-0000-00005C0A0000}"/>
    <cellStyle name="Euro 9" xfId="28387" xr:uid="{00000000-0005-0000-0000-00005D0A0000}"/>
    <cellStyle name="Explanatory Text 10" xfId="28388" xr:uid="{00000000-0005-0000-0000-00005E0A0000}"/>
    <cellStyle name="Explanatory Text 11" xfId="28389" xr:uid="{00000000-0005-0000-0000-00005F0A0000}"/>
    <cellStyle name="Explanatory Text 12" xfId="28390" xr:uid="{00000000-0005-0000-0000-0000600A0000}"/>
    <cellStyle name="Explanatory Text 13" xfId="28391" xr:uid="{00000000-0005-0000-0000-0000610A0000}"/>
    <cellStyle name="Explanatory Text 14" xfId="28392" xr:uid="{00000000-0005-0000-0000-0000620A0000}"/>
    <cellStyle name="Explanatory Text 15" xfId="28393" xr:uid="{00000000-0005-0000-0000-0000630A0000}"/>
    <cellStyle name="Explanatory Text 16" xfId="28394" xr:uid="{00000000-0005-0000-0000-0000640A0000}"/>
    <cellStyle name="Explanatory Text 17" xfId="28395" xr:uid="{00000000-0005-0000-0000-0000650A0000}"/>
    <cellStyle name="Explanatory Text 18" xfId="28396" xr:uid="{00000000-0005-0000-0000-0000660A0000}"/>
    <cellStyle name="Explanatory Text 19" xfId="28397" xr:uid="{00000000-0005-0000-0000-0000670A0000}"/>
    <cellStyle name="Explanatory Text 2" xfId="616" hidden="1" xr:uid="{00000000-0005-0000-0000-0000680A0000}"/>
    <cellStyle name="Explanatory Text 2" xfId="1538" hidden="1" xr:uid="{00000000-0005-0000-0000-0000690A0000}"/>
    <cellStyle name="Explanatory Text 2" xfId="1575" hidden="1" xr:uid="{00000000-0005-0000-0000-00006A0A0000}"/>
    <cellStyle name="Explanatory Text 2" xfId="2519" hidden="1" xr:uid="{00000000-0005-0000-0000-00006B0A0000}"/>
    <cellStyle name="Explanatory Text 2" xfId="2556" hidden="1" xr:uid="{00000000-0005-0000-0000-00006C0A0000}"/>
    <cellStyle name="Explanatory Text 2" xfId="3464" hidden="1" xr:uid="{00000000-0005-0000-0000-00006D0A0000}"/>
    <cellStyle name="Explanatory Text 2" xfId="3501" hidden="1" xr:uid="{00000000-0005-0000-0000-00006E0A0000}"/>
    <cellStyle name="Explanatory Text 2" xfId="4060" hidden="1" xr:uid="{00000000-0005-0000-0000-00006F0A0000}"/>
    <cellStyle name="Explanatory Text 2" xfId="4982" hidden="1" xr:uid="{00000000-0005-0000-0000-0000700A0000}"/>
    <cellStyle name="Explanatory Text 2" xfId="5019" hidden="1" xr:uid="{00000000-0005-0000-0000-0000710A0000}"/>
    <cellStyle name="Explanatory Text 2" xfId="5934" hidden="1" xr:uid="{00000000-0005-0000-0000-0000720A0000}"/>
    <cellStyle name="Explanatory Text 2" xfId="5971" hidden="1" xr:uid="{00000000-0005-0000-0000-0000730A0000}"/>
    <cellStyle name="Explanatory Text 2" xfId="6879" hidden="1" xr:uid="{00000000-0005-0000-0000-0000740A0000}"/>
    <cellStyle name="Explanatory Text 2" xfId="6916" hidden="1" xr:uid="{00000000-0005-0000-0000-0000750A0000}"/>
    <cellStyle name="Explanatory Text 2" xfId="7441" hidden="1" xr:uid="{00000000-0005-0000-0000-0000760A0000}"/>
    <cellStyle name="Explanatory Text 2" xfId="8363" hidden="1" xr:uid="{00000000-0005-0000-0000-0000770A0000}"/>
    <cellStyle name="Explanatory Text 2" xfId="8400" hidden="1" xr:uid="{00000000-0005-0000-0000-0000780A0000}"/>
    <cellStyle name="Explanatory Text 2" xfId="9344" hidden="1" xr:uid="{00000000-0005-0000-0000-0000790A0000}"/>
    <cellStyle name="Explanatory Text 2" xfId="9381" hidden="1" xr:uid="{00000000-0005-0000-0000-00007A0A0000}"/>
    <cellStyle name="Explanatory Text 2" xfId="10289" hidden="1" xr:uid="{00000000-0005-0000-0000-00007B0A0000}"/>
    <cellStyle name="Explanatory Text 2" xfId="10326" hidden="1" xr:uid="{00000000-0005-0000-0000-00007C0A0000}"/>
    <cellStyle name="Explanatory Text 2" xfId="10871" hidden="1" xr:uid="{00000000-0005-0000-0000-00007D0A0000}"/>
    <cellStyle name="Explanatory Text 2" xfId="11793" hidden="1" xr:uid="{00000000-0005-0000-0000-00007E0A0000}"/>
    <cellStyle name="Explanatory Text 2" xfId="11830" hidden="1" xr:uid="{00000000-0005-0000-0000-00007F0A0000}"/>
    <cellStyle name="Explanatory Text 2" xfId="12774" hidden="1" xr:uid="{00000000-0005-0000-0000-0000800A0000}"/>
    <cellStyle name="Explanatory Text 2" xfId="12811" hidden="1" xr:uid="{00000000-0005-0000-0000-0000810A0000}"/>
    <cellStyle name="Explanatory Text 2" xfId="13719" hidden="1" xr:uid="{00000000-0005-0000-0000-0000820A0000}"/>
    <cellStyle name="Explanatory Text 2" xfId="13756" hidden="1" xr:uid="{00000000-0005-0000-0000-0000830A0000}"/>
    <cellStyle name="Explanatory Text 2" xfId="14301" hidden="1" xr:uid="{00000000-0005-0000-0000-0000840A0000}"/>
    <cellStyle name="Explanatory Text 2" xfId="15223" hidden="1" xr:uid="{00000000-0005-0000-0000-0000850A0000}"/>
    <cellStyle name="Explanatory Text 2" xfId="15260" hidden="1" xr:uid="{00000000-0005-0000-0000-0000860A0000}"/>
    <cellStyle name="Explanatory Text 2" xfId="16204" hidden="1" xr:uid="{00000000-0005-0000-0000-0000870A0000}"/>
    <cellStyle name="Explanatory Text 2" xfId="16241" hidden="1" xr:uid="{00000000-0005-0000-0000-0000880A0000}"/>
    <cellStyle name="Explanatory Text 2" xfId="17149" hidden="1" xr:uid="{00000000-0005-0000-0000-0000890A0000}"/>
    <cellStyle name="Explanatory Text 2" xfId="17186" hidden="1" xr:uid="{00000000-0005-0000-0000-00008A0A0000}"/>
    <cellStyle name="Explanatory Text 2" xfId="17731" hidden="1" xr:uid="{00000000-0005-0000-0000-00008B0A0000}"/>
    <cellStyle name="Explanatory Text 2" xfId="18653" hidden="1" xr:uid="{00000000-0005-0000-0000-00008C0A0000}"/>
    <cellStyle name="Explanatory Text 2" xfId="18690" hidden="1" xr:uid="{00000000-0005-0000-0000-00008D0A0000}"/>
    <cellStyle name="Explanatory Text 2" xfId="19634" hidden="1" xr:uid="{00000000-0005-0000-0000-00008E0A0000}"/>
    <cellStyle name="Explanatory Text 2" xfId="19671" hidden="1" xr:uid="{00000000-0005-0000-0000-00008F0A0000}"/>
    <cellStyle name="Explanatory Text 2" xfId="20579" hidden="1" xr:uid="{00000000-0005-0000-0000-0000900A0000}"/>
    <cellStyle name="Explanatory Text 2" xfId="20616" hidden="1" xr:uid="{00000000-0005-0000-0000-0000910A0000}"/>
    <cellStyle name="Explanatory Text 2" xfId="21161" hidden="1" xr:uid="{00000000-0005-0000-0000-0000920A0000}"/>
    <cellStyle name="Explanatory Text 2" xfId="22083" hidden="1" xr:uid="{00000000-0005-0000-0000-0000930A0000}"/>
    <cellStyle name="Explanatory Text 2" xfId="22120" hidden="1" xr:uid="{00000000-0005-0000-0000-0000940A0000}"/>
    <cellStyle name="Explanatory Text 2" xfId="23064" hidden="1" xr:uid="{00000000-0005-0000-0000-0000950A0000}"/>
    <cellStyle name="Explanatory Text 2" xfId="23101" hidden="1" xr:uid="{00000000-0005-0000-0000-0000960A0000}"/>
    <cellStyle name="Explanatory Text 2" xfId="24009" hidden="1" xr:uid="{00000000-0005-0000-0000-0000970A0000}"/>
    <cellStyle name="Explanatory Text 2" xfId="24046" hidden="1" xr:uid="{00000000-0005-0000-0000-0000980A0000}"/>
    <cellStyle name="Explanatory Text 2" xfId="24591" hidden="1" xr:uid="{00000000-0005-0000-0000-0000990A0000}"/>
    <cellStyle name="Explanatory Text 2" xfId="25513" hidden="1" xr:uid="{00000000-0005-0000-0000-00009A0A0000}"/>
    <cellStyle name="Explanatory Text 2" xfId="25550" hidden="1" xr:uid="{00000000-0005-0000-0000-00009B0A0000}"/>
    <cellStyle name="Explanatory Text 2" xfId="26494" hidden="1" xr:uid="{00000000-0005-0000-0000-00009C0A0000}"/>
    <cellStyle name="Explanatory Text 2" xfId="26531" hidden="1" xr:uid="{00000000-0005-0000-0000-00009D0A0000}"/>
    <cellStyle name="Explanatory Text 2" xfId="27439" hidden="1" xr:uid="{00000000-0005-0000-0000-00009E0A0000}"/>
    <cellStyle name="Explanatory Text 2" xfId="27476" xr:uid="{00000000-0005-0000-0000-00009F0A0000}"/>
    <cellStyle name="Explanatory Text 2 2" xfId="28398" xr:uid="{00000000-0005-0000-0000-0000A00A0000}"/>
    <cellStyle name="Explanatory Text 20" xfId="28399" xr:uid="{00000000-0005-0000-0000-0000A10A0000}"/>
    <cellStyle name="Explanatory Text 21" xfId="28400" xr:uid="{00000000-0005-0000-0000-0000A20A0000}"/>
    <cellStyle name="Explanatory Text 22" xfId="28401" xr:uid="{00000000-0005-0000-0000-0000A30A0000}"/>
    <cellStyle name="Explanatory Text 23" xfId="28402" xr:uid="{00000000-0005-0000-0000-0000A40A0000}"/>
    <cellStyle name="Explanatory Text 24" xfId="28403" xr:uid="{00000000-0005-0000-0000-0000A50A0000}"/>
    <cellStyle name="Explanatory Text 25" xfId="28404" xr:uid="{00000000-0005-0000-0000-0000A60A0000}"/>
    <cellStyle name="Explanatory Text 26" xfId="28405" xr:uid="{00000000-0005-0000-0000-0000A70A0000}"/>
    <cellStyle name="Explanatory Text 27" xfId="28406" xr:uid="{00000000-0005-0000-0000-0000A80A0000}"/>
    <cellStyle name="Explanatory Text 3" xfId="20" hidden="1" xr:uid="{00000000-0005-0000-0000-0000A90A0000}"/>
    <cellStyle name="Explanatory Text 3" xfId="8436" hidden="1" xr:uid="{00000000-0005-0000-0000-0000AA0A0000}"/>
    <cellStyle name="Explanatory Text 3" xfId="11866" hidden="1" xr:uid="{00000000-0005-0000-0000-0000AB0A0000}"/>
    <cellStyle name="Explanatory Text 3" xfId="15296" hidden="1" xr:uid="{00000000-0005-0000-0000-0000AC0A0000}"/>
    <cellStyle name="Explanatory Text 3" xfId="18726" hidden="1" xr:uid="{00000000-0005-0000-0000-0000AD0A0000}"/>
    <cellStyle name="Explanatory Text 3" xfId="22156" hidden="1" xr:uid="{00000000-0005-0000-0000-0000AE0A0000}"/>
    <cellStyle name="Explanatory Text 3" xfId="25586" xr:uid="{00000000-0005-0000-0000-0000AF0A0000}"/>
    <cellStyle name="Explanatory Text 4" xfId="593" hidden="1" xr:uid="{00000000-0005-0000-0000-0000B00A0000}"/>
    <cellStyle name="Explanatory Text 4" xfId="28407" xr:uid="{00000000-0005-0000-0000-0000B10A0000}"/>
    <cellStyle name="Explanatory Text 5" xfId="1611" hidden="1" xr:uid="{00000000-0005-0000-0000-0000B20A0000}"/>
    <cellStyle name="Explanatory Text 5" xfId="28408" xr:uid="{00000000-0005-0000-0000-0000B30A0000}"/>
    <cellStyle name="Explanatory Text 6" xfId="28409" xr:uid="{00000000-0005-0000-0000-0000B40A0000}"/>
    <cellStyle name="Explanatory Text 7" xfId="28410" xr:uid="{00000000-0005-0000-0000-0000B50A0000}"/>
    <cellStyle name="Explanatory Text 8" xfId="28411" xr:uid="{00000000-0005-0000-0000-0000B60A0000}"/>
    <cellStyle name="Explanatory Text 9" xfId="28412" xr:uid="{00000000-0005-0000-0000-0000B70A0000}"/>
    <cellStyle name="F0 - Style2" xfId="28413" xr:uid="{00000000-0005-0000-0000-0000B80A0000}"/>
    <cellStyle name="Fixed" xfId="28414" xr:uid="{00000000-0005-0000-0000-0000B90A0000}"/>
    <cellStyle name="Fixed 10" xfId="28415" xr:uid="{00000000-0005-0000-0000-0000BA0A0000}"/>
    <cellStyle name="Fixed 11" xfId="28416" xr:uid="{00000000-0005-0000-0000-0000BB0A0000}"/>
    <cellStyle name="Fixed 12" xfId="28417" xr:uid="{00000000-0005-0000-0000-0000BC0A0000}"/>
    <cellStyle name="Fixed 13" xfId="28418" xr:uid="{00000000-0005-0000-0000-0000BD0A0000}"/>
    <cellStyle name="Fixed 2" xfId="28419" xr:uid="{00000000-0005-0000-0000-0000BE0A0000}"/>
    <cellStyle name="Fixed 2 2" xfId="28420" xr:uid="{00000000-0005-0000-0000-0000BF0A0000}"/>
    <cellStyle name="Fixed 3" xfId="28421" xr:uid="{00000000-0005-0000-0000-0000C00A0000}"/>
    <cellStyle name="Fixed 3 2" xfId="28422" xr:uid="{00000000-0005-0000-0000-0000C10A0000}"/>
    <cellStyle name="Fixed 4" xfId="28423" xr:uid="{00000000-0005-0000-0000-0000C20A0000}"/>
    <cellStyle name="Fixed 4 2" xfId="28424" xr:uid="{00000000-0005-0000-0000-0000C30A0000}"/>
    <cellStyle name="Fixed 5" xfId="28425" xr:uid="{00000000-0005-0000-0000-0000C40A0000}"/>
    <cellStyle name="Fixed 5 2" xfId="28426" xr:uid="{00000000-0005-0000-0000-0000C50A0000}"/>
    <cellStyle name="Fixed 6" xfId="28427" xr:uid="{00000000-0005-0000-0000-0000C60A0000}"/>
    <cellStyle name="Fixed 6 2" xfId="28428" xr:uid="{00000000-0005-0000-0000-0000C70A0000}"/>
    <cellStyle name="Fixed 7" xfId="28429" xr:uid="{00000000-0005-0000-0000-0000C80A0000}"/>
    <cellStyle name="Fixed 8" xfId="28430" xr:uid="{00000000-0005-0000-0000-0000C90A0000}"/>
    <cellStyle name="Fixed 9" xfId="28431" xr:uid="{00000000-0005-0000-0000-0000CA0A0000}"/>
    <cellStyle name="Fixed1 - Style1" xfId="28432" xr:uid="{00000000-0005-0000-0000-0000CB0A0000}"/>
    <cellStyle name="Good 10" xfId="28433" xr:uid="{00000000-0005-0000-0000-0000CC0A0000}"/>
    <cellStyle name="Good 11" xfId="28434" xr:uid="{00000000-0005-0000-0000-0000CD0A0000}"/>
    <cellStyle name="Good 12" xfId="28435" xr:uid="{00000000-0005-0000-0000-0000CE0A0000}"/>
    <cellStyle name="Good 13" xfId="28436" xr:uid="{00000000-0005-0000-0000-0000CF0A0000}"/>
    <cellStyle name="Good 14" xfId="28437" xr:uid="{00000000-0005-0000-0000-0000D00A0000}"/>
    <cellStyle name="Good 15" xfId="28438" xr:uid="{00000000-0005-0000-0000-0000D10A0000}"/>
    <cellStyle name="Good 16" xfId="28439" xr:uid="{00000000-0005-0000-0000-0000D20A0000}"/>
    <cellStyle name="Good 17" xfId="28440" xr:uid="{00000000-0005-0000-0000-0000D30A0000}"/>
    <cellStyle name="Good 18" xfId="28441" xr:uid="{00000000-0005-0000-0000-0000D40A0000}"/>
    <cellStyle name="Good 19" xfId="28442" xr:uid="{00000000-0005-0000-0000-0000D50A0000}"/>
    <cellStyle name="Good 2" xfId="28443" xr:uid="{00000000-0005-0000-0000-0000D60A0000}"/>
    <cellStyle name="Good 2 2" xfId="28444" xr:uid="{00000000-0005-0000-0000-0000D70A0000}"/>
    <cellStyle name="Good 20" xfId="28445" xr:uid="{00000000-0005-0000-0000-0000D80A0000}"/>
    <cellStyle name="Good 21" xfId="28446" xr:uid="{00000000-0005-0000-0000-0000D90A0000}"/>
    <cellStyle name="Good 22" xfId="28447" xr:uid="{00000000-0005-0000-0000-0000DA0A0000}"/>
    <cellStyle name="Good 23" xfId="28448" xr:uid="{00000000-0005-0000-0000-0000DB0A0000}"/>
    <cellStyle name="Good 24" xfId="28449" xr:uid="{00000000-0005-0000-0000-0000DC0A0000}"/>
    <cellStyle name="Good 25" xfId="28450" xr:uid="{00000000-0005-0000-0000-0000DD0A0000}"/>
    <cellStyle name="Good 26" xfId="28451" xr:uid="{00000000-0005-0000-0000-0000DE0A0000}"/>
    <cellStyle name="Good 27" xfId="28452" xr:uid="{00000000-0005-0000-0000-0000DF0A0000}"/>
    <cellStyle name="Good 3" xfId="28453" xr:uid="{00000000-0005-0000-0000-0000E00A0000}"/>
    <cellStyle name="Good 4" xfId="28454" xr:uid="{00000000-0005-0000-0000-0000E10A0000}"/>
    <cellStyle name="Good 5" xfId="28455" xr:uid="{00000000-0005-0000-0000-0000E20A0000}"/>
    <cellStyle name="Good 6" xfId="28456" xr:uid="{00000000-0005-0000-0000-0000E30A0000}"/>
    <cellStyle name="Good 7" xfId="28457" xr:uid="{00000000-0005-0000-0000-0000E40A0000}"/>
    <cellStyle name="Good 8" xfId="28458" xr:uid="{00000000-0005-0000-0000-0000E50A0000}"/>
    <cellStyle name="Good 9" xfId="28459" xr:uid="{00000000-0005-0000-0000-0000E60A0000}"/>
    <cellStyle name="Gut 2" xfId="28460" xr:uid="{00000000-0005-0000-0000-0000E70A0000}"/>
    <cellStyle name="Header" xfId="28461" xr:uid="{00000000-0005-0000-0000-0000E80A0000}"/>
    <cellStyle name="Header2" xfId="28462" xr:uid="{00000000-0005-0000-0000-0000E90A0000}"/>
    <cellStyle name="Heading 1 10" xfId="28463" xr:uid="{00000000-0005-0000-0000-0000EA0A0000}"/>
    <cellStyle name="Heading 1 11" xfId="28464" xr:uid="{00000000-0005-0000-0000-0000EB0A0000}"/>
    <cellStyle name="Heading 1 12" xfId="28465" xr:uid="{00000000-0005-0000-0000-0000EC0A0000}"/>
    <cellStyle name="Heading 1 13" xfId="28466" xr:uid="{00000000-0005-0000-0000-0000ED0A0000}"/>
    <cellStyle name="Heading 1 14" xfId="28467" xr:uid="{00000000-0005-0000-0000-0000EE0A0000}"/>
    <cellStyle name="Heading 1 15" xfId="28468" xr:uid="{00000000-0005-0000-0000-0000EF0A0000}"/>
    <cellStyle name="Heading 1 16" xfId="28469" xr:uid="{00000000-0005-0000-0000-0000F00A0000}"/>
    <cellStyle name="Heading 1 17" xfId="28470" xr:uid="{00000000-0005-0000-0000-0000F10A0000}"/>
    <cellStyle name="Heading 1 18" xfId="28471" xr:uid="{00000000-0005-0000-0000-0000F20A0000}"/>
    <cellStyle name="Heading 1 19" xfId="28472" xr:uid="{00000000-0005-0000-0000-0000F30A0000}"/>
    <cellStyle name="Heading 1 2" xfId="607" hidden="1" xr:uid="{00000000-0005-0000-0000-0000F40A0000}"/>
    <cellStyle name="Heading 1 2" xfId="1547" hidden="1" xr:uid="{00000000-0005-0000-0000-0000F50A0000}"/>
    <cellStyle name="Heading 1 2" xfId="1584" hidden="1" xr:uid="{00000000-0005-0000-0000-0000F60A0000}"/>
    <cellStyle name="Heading 1 2" xfId="2528" hidden="1" xr:uid="{00000000-0005-0000-0000-0000F70A0000}"/>
    <cellStyle name="Heading 1 2" xfId="2565" hidden="1" xr:uid="{00000000-0005-0000-0000-0000F80A0000}"/>
    <cellStyle name="Heading 1 2" xfId="3473" hidden="1" xr:uid="{00000000-0005-0000-0000-0000F90A0000}"/>
    <cellStyle name="Heading 1 2" xfId="3510" hidden="1" xr:uid="{00000000-0005-0000-0000-0000FA0A0000}"/>
    <cellStyle name="Heading 1 2" xfId="4051" hidden="1" xr:uid="{00000000-0005-0000-0000-0000FB0A0000}"/>
    <cellStyle name="Heading 1 2" xfId="4991" hidden="1" xr:uid="{00000000-0005-0000-0000-0000FC0A0000}"/>
    <cellStyle name="Heading 1 2" xfId="5028" hidden="1" xr:uid="{00000000-0005-0000-0000-0000FD0A0000}"/>
    <cellStyle name="Heading 1 2" xfId="5943" hidden="1" xr:uid="{00000000-0005-0000-0000-0000FE0A0000}"/>
    <cellStyle name="Heading 1 2" xfId="5980" hidden="1" xr:uid="{00000000-0005-0000-0000-0000FF0A0000}"/>
    <cellStyle name="Heading 1 2" xfId="6888" hidden="1" xr:uid="{00000000-0005-0000-0000-0000000B0000}"/>
    <cellStyle name="Heading 1 2" xfId="6925" hidden="1" xr:uid="{00000000-0005-0000-0000-0000010B0000}"/>
    <cellStyle name="Heading 1 2" xfId="7432" hidden="1" xr:uid="{00000000-0005-0000-0000-0000020B0000}"/>
    <cellStyle name="Heading 1 2" xfId="8372" hidden="1" xr:uid="{00000000-0005-0000-0000-0000030B0000}"/>
    <cellStyle name="Heading 1 2" xfId="8409" hidden="1" xr:uid="{00000000-0005-0000-0000-0000040B0000}"/>
    <cellStyle name="Heading 1 2" xfId="9353" hidden="1" xr:uid="{00000000-0005-0000-0000-0000050B0000}"/>
    <cellStyle name="Heading 1 2" xfId="9390" hidden="1" xr:uid="{00000000-0005-0000-0000-0000060B0000}"/>
    <cellStyle name="Heading 1 2" xfId="10298" hidden="1" xr:uid="{00000000-0005-0000-0000-0000070B0000}"/>
    <cellStyle name="Heading 1 2" xfId="10335" hidden="1" xr:uid="{00000000-0005-0000-0000-0000080B0000}"/>
    <cellStyle name="Heading 1 2" xfId="10862" hidden="1" xr:uid="{00000000-0005-0000-0000-0000090B0000}"/>
    <cellStyle name="Heading 1 2" xfId="11802" hidden="1" xr:uid="{00000000-0005-0000-0000-00000A0B0000}"/>
    <cellStyle name="Heading 1 2" xfId="11839" hidden="1" xr:uid="{00000000-0005-0000-0000-00000B0B0000}"/>
    <cellStyle name="Heading 1 2" xfId="12783" hidden="1" xr:uid="{00000000-0005-0000-0000-00000C0B0000}"/>
    <cellStyle name="Heading 1 2" xfId="12820" hidden="1" xr:uid="{00000000-0005-0000-0000-00000D0B0000}"/>
    <cellStyle name="Heading 1 2" xfId="13728" hidden="1" xr:uid="{00000000-0005-0000-0000-00000E0B0000}"/>
    <cellStyle name="Heading 1 2" xfId="13765" hidden="1" xr:uid="{00000000-0005-0000-0000-00000F0B0000}"/>
    <cellStyle name="Heading 1 2" xfId="14292" hidden="1" xr:uid="{00000000-0005-0000-0000-0000100B0000}"/>
    <cellStyle name="Heading 1 2" xfId="15232" hidden="1" xr:uid="{00000000-0005-0000-0000-0000110B0000}"/>
    <cellStyle name="Heading 1 2" xfId="15269" hidden="1" xr:uid="{00000000-0005-0000-0000-0000120B0000}"/>
    <cellStyle name="Heading 1 2" xfId="16213" hidden="1" xr:uid="{00000000-0005-0000-0000-0000130B0000}"/>
    <cellStyle name="Heading 1 2" xfId="16250" hidden="1" xr:uid="{00000000-0005-0000-0000-0000140B0000}"/>
    <cellStyle name="Heading 1 2" xfId="17158" hidden="1" xr:uid="{00000000-0005-0000-0000-0000150B0000}"/>
    <cellStyle name="Heading 1 2" xfId="17195" hidden="1" xr:uid="{00000000-0005-0000-0000-0000160B0000}"/>
    <cellStyle name="Heading 1 2" xfId="17722" hidden="1" xr:uid="{00000000-0005-0000-0000-0000170B0000}"/>
    <cellStyle name="Heading 1 2" xfId="18662" hidden="1" xr:uid="{00000000-0005-0000-0000-0000180B0000}"/>
    <cellStyle name="Heading 1 2" xfId="18699" hidden="1" xr:uid="{00000000-0005-0000-0000-0000190B0000}"/>
    <cellStyle name="Heading 1 2" xfId="19643" hidden="1" xr:uid="{00000000-0005-0000-0000-00001A0B0000}"/>
    <cellStyle name="Heading 1 2" xfId="19680" hidden="1" xr:uid="{00000000-0005-0000-0000-00001B0B0000}"/>
    <cellStyle name="Heading 1 2" xfId="20588" hidden="1" xr:uid="{00000000-0005-0000-0000-00001C0B0000}"/>
    <cellStyle name="Heading 1 2" xfId="20625" hidden="1" xr:uid="{00000000-0005-0000-0000-00001D0B0000}"/>
    <cellStyle name="Heading 1 2" xfId="21152" hidden="1" xr:uid="{00000000-0005-0000-0000-00001E0B0000}"/>
    <cellStyle name="Heading 1 2" xfId="22092" hidden="1" xr:uid="{00000000-0005-0000-0000-00001F0B0000}"/>
    <cellStyle name="Heading 1 2" xfId="22129" hidden="1" xr:uid="{00000000-0005-0000-0000-0000200B0000}"/>
    <cellStyle name="Heading 1 2" xfId="23073" hidden="1" xr:uid="{00000000-0005-0000-0000-0000210B0000}"/>
    <cellStyle name="Heading 1 2" xfId="23110" hidden="1" xr:uid="{00000000-0005-0000-0000-0000220B0000}"/>
    <cellStyle name="Heading 1 2" xfId="24018" hidden="1" xr:uid="{00000000-0005-0000-0000-0000230B0000}"/>
    <cellStyle name="Heading 1 2" xfId="24055" hidden="1" xr:uid="{00000000-0005-0000-0000-0000240B0000}"/>
    <cellStyle name="Heading 1 2" xfId="24582" hidden="1" xr:uid="{00000000-0005-0000-0000-0000250B0000}"/>
    <cellStyle name="Heading 1 2" xfId="25522" hidden="1" xr:uid="{00000000-0005-0000-0000-0000260B0000}"/>
    <cellStyle name="Heading 1 2" xfId="25559" hidden="1" xr:uid="{00000000-0005-0000-0000-0000270B0000}"/>
    <cellStyle name="Heading 1 2" xfId="26503" hidden="1" xr:uid="{00000000-0005-0000-0000-0000280B0000}"/>
    <cellStyle name="Heading 1 2" xfId="26540" hidden="1" xr:uid="{00000000-0005-0000-0000-0000290B0000}"/>
    <cellStyle name="Heading 1 2" xfId="27448" hidden="1" xr:uid="{00000000-0005-0000-0000-00002A0B0000}"/>
    <cellStyle name="Heading 1 2" xfId="27485" xr:uid="{00000000-0005-0000-0000-00002B0B0000}"/>
    <cellStyle name="Heading 1 2 2" xfId="28473" xr:uid="{00000000-0005-0000-0000-00002C0B0000}"/>
    <cellStyle name="Heading 1 20" xfId="28474" xr:uid="{00000000-0005-0000-0000-00002D0B0000}"/>
    <cellStyle name="Heading 1 21" xfId="28475" xr:uid="{00000000-0005-0000-0000-00002E0B0000}"/>
    <cellStyle name="Heading 1 22" xfId="28476" xr:uid="{00000000-0005-0000-0000-00002F0B0000}"/>
    <cellStyle name="Heading 1 23" xfId="28477" xr:uid="{00000000-0005-0000-0000-0000300B0000}"/>
    <cellStyle name="Heading 1 24" xfId="28478" xr:uid="{00000000-0005-0000-0000-0000310B0000}"/>
    <cellStyle name="Heading 1 25" xfId="28479" xr:uid="{00000000-0005-0000-0000-0000320B0000}"/>
    <cellStyle name="Heading 1 26" xfId="28480" xr:uid="{00000000-0005-0000-0000-0000330B0000}"/>
    <cellStyle name="Heading 1 27" xfId="28481" xr:uid="{00000000-0005-0000-0000-0000340B0000}"/>
    <cellStyle name="Heading 1 3" xfId="11" hidden="1" xr:uid="{00000000-0005-0000-0000-0000350B0000}"/>
    <cellStyle name="Heading 1 3" xfId="8445" hidden="1" xr:uid="{00000000-0005-0000-0000-0000360B0000}"/>
    <cellStyle name="Heading 1 3" xfId="11875" hidden="1" xr:uid="{00000000-0005-0000-0000-0000370B0000}"/>
    <cellStyle name="Heading 1 3" xfId="15305" hidden="1" xr:uid="{00000000-0005-0000-0000-0000380B0000}"/>
    <cellStyle name="Heading 1 3" xfId="18735" hidden="1" xr:uid="{00000000-0005-0000-0000-0000390B0000}"/>
    <cellStyle name="Heading 1 3" xfId="22165" hidden="1" xr:uid="{00000000-0005-0000-0000-00003A0B0000}"/>
    <cellStyle name="Heading 1 3" xfId="25595" xr:uid="{00000000-0005-0000-0000-00003B0B0000}"/>
    <cellStyle name="Heading 1 4" xfId="602" hidden="1" xr:uid="{00000000-0005-0000-0000-00003C0B0000}"/>
    <cellStyle name="Heading 1 4" xfId="28482" xr:uid="{00000000-0005-0000-0000-00003D0B0000}"/>
    <cellStyle name="Heading 1 5" xfId="1620" hidden="1" xr:uid="{00000000-0005-0000-0000-00003E0B0000}"/>
    <cellStyle name="Heading 1 5" xfId="28483" xr:uid="{00000000-0005-0000-0000-00003F0B0000}"/>
    <cellStyle name="Heading 1 6" xfId="28484" xr:uid="{00000000-0005-0000-0000-0000400B0000}"/>
    <cellStyle name="Heading 1 7" xfId="28485" xr:uid="{00000000-0005-0000-0000-0000410B0000}"/>
    <cellStyle name="Heading 1 8" xfId="28486" xr:uid="{00000000-0005-0000-0000-0000420B0000}"/>
    <cellStyle name="Heading 1 9" xfId="28487" xr:uid="{00000000-0005-0000-0000-0000430B0000}"/>
    <cellStyle name="Heading 2 10" xfId="28488" xr:uid="{00000000-0005-0000-0000-0000440B0000}"/>
    <cellStyle name="Heading 2 11" xfId="28489" xr:uid="{00000000-0005-0000-0000-0000450B0000}"/>
    <cellStyle name="Heading 2 12" xfId="28490" xr:uid="{00000000-0005-0000-0000-0000460B0000}"/>
    <cellStyle name="Heading 2 13" xfId="28491" xr:uid="{00000000-0005-0000-0000-0000470B0000}"/>
    <cellStyle name="Heading 2 14" xfId="28492" xr:uid="{00000000-0005-0000-0000-0000480B0000}"/>
    <cellStyle name="Heading 2 15" xfId="28493" xr:uid="{00000000-0005-0000-0000-0000490B0000}"/>
    <cellStyle name="Heading 2 16" xfId="28494" xr:uid="{00000000-0005-0000-0000-00004A0B0000}"/>
    <cellStyle name="Heading 2 17" xfId="28495" xr:uid="{00000000-0005-0000-0000-00004B0B0000}"/>
    <cellStyle name="Heading 2 18" xfId="28496" xr:uid="{00000000-0005-0000-0000-00004C0B0000}"/>
    <cellStyle name="Heading 2 19" xfId="28497" xr:uid="{00000000-0005-0000-0000-00004D0B0000}"/>
    <cellStyle name="Heading 2 2" xfId="608" hidden="1" xr:uid="{00000000-0005-0000-0000-00004E0B0000}"/>
    <cellStyle name="Heading 2 2" xfId="1546" hidden="1" xr:uid="{00000000-0005-0000-0000-00004F0B0000}"/>
    <cellStyle name="Heading 2 2" xfId="1583" hidden="1" xr:uid="{00000000-0005-0000-0000-0000500B0000}"/>
    <cellStyle name="Heading 2 2" xfId="2527" hidden="1" xr:uid="{00000000-0005-0000-0000-0000510B0000}"/>
    <cellStyle name="Heading 2 2" xfId="2564" hidden="1" xr:uid="{00000000-0005-0000-0000-0000520B0000}"/>
    <cellStyle name="Heading 2 2" xfId="3472" hidden="1" xr:uid="{00000000-0005-0000-0000-0000530B0000}"/>
    <cellStyle name="Heading 2 2" xfId="3509" hidden="1" xr:uid="{00000000-0005-0000-0000-0000540B0000}"/>
    <cellStyle name="Heading 2 2" xfId="4052" hidden="1" xr:uid="{00000000-0005-0000-0000-0000550B0000}"/>
    <cellStyle name="Heading 2 2" xfId="4990" hidden="1" xr:uid="{00000000-0005-0000-0000-0000560B0000}"/>
    <cellStyle name="Heading 2 2" xfId="5027" hidden="1" xr:uid="{00000000-0005-0000-0000-0000570B0000}"/>
    <cellStyle name="Heading 2 2" xfId="5942" hidden="1" xr:uid="{00000000-0005-0000-0000-0000580B0000}"/>
    <cellStyle name="Heading 2 2" xfId="5979" hidden="1" xr:uid="{00000000-0005-0000-0000-0000590B0000}"/>
    <cellStyle name="Heading 2 2" xfId="6887" hidden="1" xr:uid="{00000000-0005-0000-0000-00005A0B0000}"/>
    <cellStyle name="Heading 2 2" xfId="6924" hidden="1" xr:uid="{00000000-0005-0000-0000-00005B0B0000}"/>
    <cellStyle name="Heading 2 2" xfId="7433" hidden="1" xr:uid="{00000000-0005-0000-0000-00005C0B0000}"/>
    <cellStyle name="Heading 2 2" xfId="8371" hidden="1" xr:uid="{00000000-0005-0000-0000-00005D0B0000}"/>
    <cellStyle name="Heading 2 2" xfId="8408" hidden="1" xr:uid="{00000000-0005-0000-0000-00005E0B0000}"/>
    <cellStyle name="Heading 2 2" xfId="9352" hidden="1" xr:uid="{00000000-0005-0000-0000-00005F0B0000}"/>
    <cellStyle name="Heading 2 2" xfId="9389" hidden="1" xr:uid="{00000000-0005-0000-0000-0000600B0000}"/>
    <cellStyle name="Heading 2 2" xfId="10297" hidden="1" xr:uid="{00000000-0005-0000-0000-0000610B0000}"/>
    <cellStyle name="Heading 2 2" xfId="10334" hidden="1" xr:uid="{00000000-0005-0000-0000-0000620B0000}"/>
    <cellStyle name="Heading 2 2" xfId="10863" hidden="1" xr:uid="{00000000-0005-0000-0000-0000630B0000}"/>
    <cellStyle name="Heading 2 2" xfId="11801" hidden="1" xr:uid="{00000000-0005-0000-0000-0000640B0000}"/>
    <cellStyle name="Heading 2 2" xfId="11838" hidden="1" xr:uid="{00000000-0005-0000-0000-0000650B0000}"/>
    <cellStyle name="Heading 2 2" xfId="12782" hidden="1" xr:uid="{00000000-0005-0000-0000-0000660B0000}"/>
    <cellStyle name="Heading 2 2" xfId="12819" hidden="1" xr:uid="{00000000-0005-0000-0000-0000670B0000}"/>
    <cellStyle name="Heading 2 2" xfId="13727" hidden="1" xr:uid="{00000000-0005-0000-0000-0000680B0000}"/>
    <cellStyle name="Heading 2 2" xfId="13764" hidden="1" xr:uid="{00000000-0005-0000-0000-0000690B0000}"/>
    <cellStyle name="Heading 2 2" xfId="14293" hidden="1" xr:uid="{00000000-0005-0000-0000-00006A0B0000}"/>
    <cellStyle name="Heading 2 2" xfId="15231" hidden="1" xr:uid="{00000000-0005-0000-0000-00006B0B0000}"/>
    <cellStyle name="Heading 2 2" xfId="15268" hidden="1" xr:uid="{00000000-0005-0000-0000-00006C0B0000}"/>
    <cellStyle name="Heading 2 2" xfId="16212" hidden="1" xr:uid="{00000000-0005-0000-0000-00006D0B0000}"/>
    <cellStyle name="Heading 2 2" xfId="16249" hidden="1" xr:uid="{00000000-0005-0000-0000-00006E0B0000}"/>
    <cellStyle name="Heading 2 2" xfId="17157" hidden="1" xr:uid="{00000000-0005-0000-0000-00006F0B0000}"/>
    <cellStyle name="Heading 2 2" xfId="17194" hidden="1" xr:uid="{00000000-0005-0000-0000-0000700B0000}"/>
    <cellStyle name="Heading 2 2" xfId="17723" hidden="1" xr:uid="{00000000-0005-0000-0000-0000710B0000}"/>
    <cellStyle name="Heading 2 2" xfId="18661" hidden="1" xr:uid="{00000000-0005-0000-0000-0000720B0000}"/>
    <cellStyle name="Heading 2 2" xfId="18698" hidden="1" xr:uid="{00000000-0005-0000-0000-0000730B0000}"/>
    <cellStyle name="Heading 2 2" xfId="19642" hidden="1" xr:uid="{00000000-0005-0000-0000-0000740B0000}"/>
    <cellStyle name="Heading 2 2" xfId="19679" hidden="1" xr:uid="{00000000-0005-0000-0000-0000750B0000}"/>
    <cellStyle name="Heading 2 2" xfId="20587" hidden="1" xr:uid="{00000000-0005-0000-0000-0000760B0000}"/>
    <cellStyle name="Heading 2 2" xfId="20624" hidden="1" xr:uid="{00000000-0005-0000-0000-0000770B0000}"/>
    <cellStyle name="Heading 2 2" xfId="21153" hidden="1" xr:uid="{00000000-0005-0000-0000-0000780B0000}"/>
    <cellStyle name="Heading 2 2" xfId="22091" hidden="1" xr:uid="{00000000-0005-0000-0000-0000790B0000}"/>
    <cellStyle name="Heading 2 2" xfId="22128" hidden="1" xr:uid="{00000000-0005-0000-0000-00007A0B0000}"/>
    <cellStyle name="Heading 2 2" xfId="23072" hidden="1" xr:uid="{00000000-0005-0000-0000-00007B0B0000}"/>
    <cellStyle name="Heading 2 2" xfId="23109" hidden="1" xr:uid="{00000000-0005-0000-0000-00007C0B0000}"/>
    <cellStyle name="Heading 2 2" xfId="24017" hidden="1" xr:uid="{00000000-0005-0000-0000-00007D0B0000}"/>
    <cellStyle name="Heading 2 2" xfId="24054" hidden="1" xr:uid="{00000000-0005-0000-0000-00007E0B0000}"/>
    <cellStyle name="Heading 2 2" xfId="24583" hidden="1" xr:uid="{00000000-0005-0000-0000-00007F0B0000}"/>
    <cellStyle name="Heading 2 2" xfId="25521" hidden="1" xr:uid="{00000000-0005-0000-0000-0000800B0000}"/>
    <cellStyle name="Heading 2 2" xfId="25558" hidden="1" xr:uid="{00000000-0005-0000-0000-0000810B0000}"/>
    <cellStyle name="Heading 2 2" xfId="26502" hidden="1" xr:uid="{00000000-0005-0000-0000-0000820B0000}"/>
    <cellStyle name="Heading 2 2" xfId="26539" hidden="1" xr:uid="{00000000-0005-0000-0000-0000830B0000}"/>
    <cellStyle name="Heading 2 2" xfId="27447" hidden="1" xr:uid="{00000000-0005-0000-0000-0000840B0000}"/>
    <cellStyle name="Heading 2 2" xfId="27484" xr:uid="{00000000-0005-0000-0000-0000850B0000}"/>
    <cellStyle name="Heading 2 2 2" xfId="28498" xr:uid="{00000000-0005-0000-0000-0000860B0000}"/>
    <cellStyle name="Heading 2 20" xfId="28499" xr:uid="{00000000-0005-0000-0000-0000870B0000}"/>
    <cellStyle name="Heading 2 21" xfId="28500" xr:uid="{00000000-0005-0000-0000-0000880B0000}"/>
    <cellStyle name="Heading 2 22" xfId="28501" xr:uid="{00000000-0005-0000-0000-0000890B0000}"/>
    <cellStyle name="Heading 2 23" xfId="28502" xr:uid="{00000000-0005-0000-0000-00008A0B0000}"/>
    <cellStyle name="Heading 2 24" xfId="28503" xr:uid="{00000000-0005-0000-0000-00008B0B0000}"/>
    <cellStyle name="Heading 2 25" xfId="28504" xr:uid="{00000000-0005-0000-0000-00008C0B0000}"/>
    <cellStyle name="Heading 2 26" xfId="28505" xr:uid="{00000000-0005-0000-0000-00008D0B0000}"/>
    <cellStyle name="Heading 2 27" xfId="28506" xr:uid="{00000000-0005-0000-0000-00008E0B0000}"/>
    <cellStyle name="Heading 2 3" xfId="12" hidden="1" xr:uid="{00000000-0005-0000-0000-00008F0B0000}"/>
    <cellStyle name="Heading 2 3" xfId="8444" hidden="1" xr:uid="{00000000-0005-0000-0000-0000900B0000}"/>
    <cellStyle name="Heading 2 3" xfId="11874" hidden="1" xr:uid="{00000000-0005-0000-0000-0000910B0000}"/>
    <cellStyle name="Heading 2 3" xfId="15304" hidden="1" xr:uid="{00000000-0005-0000-0000-0000920B0000}"/>
    <cellStyle name="Heading 2 3" xfId="18734" hidden="1" xr:uid="{00000000-0005-0000-0000-0000930B0000}"/>
    <cellStyle name="Heading 2 3" xfId="22164" hidden="1" xr:uid="{00000000-0005-0000-0000-0000940B0000}"/>
    <cellStyle name="Heading 2 3" xfId="25594" xr:uid="{00000000-0005-0000-0000-0000950B0000}"/>
    <cellStyle name="Heading 2 4" xfId="601" hidden="1" xr:uid="{00000000-0005-0000-0000-0000960B0000}"/>
    <cellStyle name="Heading 2 4" xfId="28507" xr:uid="{00000000-0005-0000-0000-0000970B0000}"/>
    <cellStyle name="Heading 2 5" xfId="1619" hidden="1" xr:uid="{00000000-0005-0000-0000-0000980B0000}"/>
    <cellStyle name="Heading 2 5" xfId="28508" xr:uid="{00000000-0005-0000-0000-0000990B0000}"/>
    <cellStyle name="Heading 2 6" xfId="28509" xr:uid="{00000000-0005-0000-0000-00009A0B0000}"/>
    <cellStyle name="Heading 2 7" xfId="28510" xr:uid="{00000000-0005-0000-0000-00009B0B0000}"/>
    <cellStyle name="Heading 2 8" xfId="28511" xr:uid="{00000000-0005-0000-0000-00009C0B0000}"/>
    <cellStyle name="Heading 2 9" xfId="28512" xr:uid="{00000000-0005-0000-0000-00009D0B0000}"/>
    <cellStyle name="Heading 3 10" xfId="28513" xr:uid="{00000000-0005-0000-0000-00009E0B0000}"/>
    <cellStyle name="Heading 3 11" xfId="28514" xr:uid="{00000000-0005-0000-0000-00009F0B0000}"/>
    <cellStyle name="Heading 3 12" xfId="28515" xr:uid="{00000000-0005-0000-0000-0000A00B0000}"/>
    <cellStyle name="Heading 3 13" xfId="28516" xr:uid="{00000000-0005-0000-0000-0000A10B0000}"/>
    <cellStyle name="Heading 3 14" xfId="28517" xr:uid="{00000000-0005-0000-0000-0000A20B0000}"/>
    <cellStyle name="Heading 3 15" xfId="28518" xr:uid="{00000000-0005-0000-0000-0000A30B0000}"/>
    <cellStyle name="Heading 3 16" xfId="28519" xr:uid="{00000000-0005-0000-0000-0000A40B0000}"/>
    <cellStyle name="Heading 3 17" xfId="28520" xr:uid="{00000000-0005-0000-0000-0000A50B0000}"/>
    <cellStyle name="Heading 3 18" xfId="28521" xr:uid="{00000000-0005-0000-0000-0000A60B0000}"/>
    <cellStyle name="Heading 3 19" xfId="28522" xr:uid="{00000000-0005-0000-0000-0000A70B0000}"/>
    <cellStyle name="Heading 3 2" xfId="609" hidden="1" xr:uid="{00000000-0005-0000-0000-0000A80B0000}"/>
    <cellStyle name="Heading 3 2" xfId="1545" hidden="1" xr:uid="{00000000-0005-0000-0000-0000A90B0000}"/>
    <cellStyle name="Heading 3 2" xfId="1582" hidden="1" xr:uid="{00000000-0005-0000-0000-0000AA0B0000}"/>
    <cellStyle name="Heading 3 2" xfId="2526" hidden="1" xr:uid="{00000000-0005-0000-0000-0000AB0B0000}"/>
    <cellStyle name="Heading 3 2" xfId="2563" hidden="1" xr:uid="{00000000-0005-0000-0000-0000AC0B0000}"/>
    <cellStyle name="Heading 3 2" xfId="3471" hidden="1" xr:uid="{00000000-0005-0000-0000-0000AD0B0000}"/>
    <cellStyle name="Heading 3 2" xfId="3508" hidden="1" xr:uid="{00000000-0005-0000-0000-0000AE0B0000}"/>
    <cellStyle name="Heading 3 2" xfId="4053" hidden="1" xr:uid="{00000000-0005-0000-0000-0000AF0B0000}"/>
    <cellStyle name="Heading 3 2" xfId="4989" hidden="1" xr:uid="{00000000-0005-0000-0000-0000B00B0000}"/>
    <cellStyle name="Heading 3 2" xfId="5026" hidden="1" xr:uid="{00000000-0005-0000-0000-0000B10B0000}"/>
    <cellStyle name="Heading 3 2" xfId="5941" hidden="1" xr:uid="{00000000-0005-0000-0000-0000B20B0000}"/>
    <cellStyle name="Heading 3 2" xfId="5978" hidden="1" xr:uid="{00000000-0005-0000-0000-0000B30B0000}"/>
    <cellStyle name="Heading 3 2" xfId="6886" hidden="1" xr:uid="{00000000-0005-0000-0000-0000B40B0000}"/>
    <cellStyle name="Heading 3 2" xfId="6923" hidden="1" xr:uid="{00000000-0005-0000-0000-0000B50B0000}"/>
    <cellStyle name="Heading 3 2" xfId="7434" hidden="1" xr:uid="{00000000-0005-0000-0000-0000B60B0000}"/>
    <cellStyle name="Heading 3 2" xfId="8370" hidden="1" xr:uid="{00000000-0005-0000-0000-0000B70B0000}"/>
    <cellStyle name="Heading 3 2" xfId="8407" hidden="1" xr:uid="{00000000-0005-0000-0000-0000B80B0000}"/>
    <cellStyle name="Heading 3 2" xfId="9351" hidden="1" xr:uid="{00000000-0005-0000-0000-0000B90B0000}"/>
    <cellStyle name="Heading 3 2" xfId="9388" hidden="1" xr:uid="{00000000-0005-0000-0000-0000BA0B0000}"/>
    <cellStyle name="Heading 3 2" xfId="10296" hidden="1" xr:uid="{00000000-0005-0000-0000-0000BB0B0000}"/>
    <cellStyle name="Heading 3 2" xfId="10333" hidden="1" xr:uid="{00000000-0005-0000-0000-0000BC0B0000}"/>
    <cellStyle name="Heading 3 2" xfId="10864" hidden="1" xr:uid="{00000000-0005-0000-0000-0000BD0B0000}"/>
    <cellStyle name="Heading 3 2" xfId="11800" hidden="1" xr:uid="{00000000-0005-0000-0000-0000BE0B0000}"/>
    <cellStyle name="Heading 3 2" xfId="11837" hidden="1" xr:uid="{00000000-0005-0000-0000-0000BF0B0000}"/>
    <cellStyle name="Heading 3 2" xfId="12781" hidden="1" xr:uid="{00000000-0005-0000-0000-0000C00B0000}"/>
    <cellStyle name="Heading 3 2" xfId="12818" hidden="1" xr:uid="{00000000-0005-0000-0000-0000C10B0000}"/>
    <cellStyle name="Heading 3 2" xfId="13726" hidden="1" xr:uid="{00000000-0005-0000-0000-0000C20B0000}"/>
    <cellStyle name="Heading 3 2" xfId="13763" hidden="1" xr:uid="{00000000-0005-0000-0000-0000C30B0000}"/>
    <cellStyle name="Heading 3 2" xfId="14294" hidden="1" xr:uid="{00000000-0005-0000-0000-0000C40B0000}"/>
    <cellStyle name="Heading 3 2" xfId="15230" hidden="1" xr:uid="{00000000-0005-0000-0000-0000C50B0000}"/>
    <cellStyle name="Heading 3 2" xfId="15267" hidden="1" xr:uid="{00000000-0005-0000-0000-0000C60B0000}"/>
    <cellStyle name="Heading 3 2" xfId="16211" hidden="1" xr:uid="{00000000-0005-0000-0000-0000C70B0000}"/>
    <cellStyle name="Heading 3 2" xfId="16248" hidden="1" xr:uid="{00000000-0005-0000-0000-0000C80B0000}"/>
    <cellStyle name="Heading 3 2" xfId="17156" hidden="1" xr:uid="{00000000-0005-0000-0000-0000C90B0000}"/>
    <cellStyle name="Heading 3 2" xfId="17193" hidden="1" xr:uid="{00000000-0005-0000-0000-0000CA0B0000}"/>
    <cellStyle name="Heading 3 2" xfId="17724" hidden="1" xr:uid="{00000000-0005-0000-0000-0000CB0B0000}"/>
    <cellStyle name="Heading 3 2" xfId="18660" hidden="1" xr:uid="{00000000-0005-0000-0000-0000CC0B0000}"/>
    <cellStyle name="Heading 3 2" xfId="18697" hidden="1" xr:uid="{00000000-0005-0000-0000-0000CD0B0000}"/>
    <cellStyle name="Heading 3 2" xfId="19641" hidden="1" xr:uid="{00000000-0005-0000-0000-0000CE0B0000}"/>
    <cellStyle name="Heading 3 2" xfId="19678" hidden="1" xr:uid="{00000000-0005-0000-0000-0000CF0B0000}"/>
    <cellStyle name="Heading 3 2" xfId="20586" hidden="1" xr:uid="{00000000-0005-0000-0000-0000D00B0000}"/>
    <cellStyle name="Heading 3 2" xfId="20623" hidden="1" xr:uid="{00000000-0005-0000-0000-0000D10B0000}"/>
    <cellStyle name="Heading 3 2" xfId="21154" hidden="1" xr:uid="{00000000-0005-0000-0000-0000D20B0000}"/>
    <cellStyle name="Heading 3 2" xfId="22090" hidden="1" xr:uid="{00000000-0005-0000-0000-0000D30B0000}"/>
    <cellStyle name="Heading 3 2" xfId="22127" hidden="1" xr:uid="{00000000-0005-0000-0000-0000D40B0000}"/>
    <cellStyle name="Heading 3 2" xfId="23071" hidden="1" xr:uid="{00000000-0005-0000-0000-0000D50B0000}"/>
    <cellStyle name="Heading 3 2" xfId="23108" hidden="1" xr:uid="{00000000-0005-0000-0000-0000D60B0000}"/>
    <cellStyle name="Heading 3 2" xfId="24016" hidden="1" xr:uid="{00000000-0005-0000-0000-0000D70B0000}"/>
    <cellStyle name="Heading 3 2" xfId="24053" hidden="1" xr:uid="{00000000-0005-0000-0000-0000D80B0000}"/>
    <cellStyle name="Heading 3 2" xfId="24584" hidden="1" xr:uid="{00000000-0005-0000-0000-0000D90B0000}"/>
    <cellStyle name="Heading 3 2" xfId="25520" hidden="1" xr:uid="{00000000-0005-0000-0000-0000DA0B0000}"/>
    <cellStyle name="Heading 3 2" xfId="25557" hidden="1" xr:uid="{00000000-0005-0000-0000-0000DB0B0000}"/>
    <cellStyle name="Heading 3 2" xfId="26501" hidden="1" xr:uid="{00000000-0005-0000-0000-0000DC0B0000}"/>
    <cellStyle name="Heading 3 2" xfId="26538" hidden="1" xr:uid="{00000000-0005-0000-0000-0000DD0B0000}"/>
    <cellStyle name="Heading 3 2" xfId="27446" hidden="1" xr:uid="{00000000-0005-0000-0000-0000DE0B0000}"/>
    <cellStyle name="Heading 3 2" xfId="27483" xr:uid="{00000000-0005-0000-0000-0000DF0B0000}"/>
    <cellStyle name="Heading 3 2 2" xfId="28523" xr:uid="{00000000-0005-0000-0000-0000E00B0000}"/>
    <cellStyle name="Heading 3 20" xfId="28524" xr:uid="{00000000-0005-0000-0000-0000E10B0000}"/>
    <cellStyle name="Heading 3 21" xfId="28525" xr:uid="{00000000-0005-0000-0000-0000E20B0000}"/>
    <cellStyle name="Heading 3 22" xfId="28526" xr:uid="{00000000-0005-0000-0000-0000E30B0000}"/>
    <cellStyle name="Heading 3 23" xfId="28527" xr:uid="{00000000-0005-0000-0000-0000E40B0000}"/>
    <cellStyle name="Heading 3 24" xfId="28528" xr:uid="{00000000-0005-0000-0000-0000E50B0000}"/>
    <cellStyle name="Heading 3 25" xfId="28529" xr:uid="{00000000-0005-0000-0000-0000E60B0000}"/>
    <cellStyle name="Heading 3 26" xfId="28530" xr:uid="{00000000-0005-0000-0000-0000E70B0000}"/>
    <cellStyle name="Heading 3 27" xfId="28531" xr:uid="{00000000-0005-0000-0000-0000E80B0000}"/>
    <cellStyle name="Heading 3 3" xfId="13" hidden="1" xr:uid="{00000000-0005-0000-0000-0000E90B0000}"/>
    <cellStyle name="Heading 3 3" xfId="8443" hidden="1" xr:uid="{00000000-0005-0000-0000-0000EA0B0000}"/>
    <cellStyle name="Heading 3 3" xfId="11873" hidden="1" xr:uid="{00000000-0005-0000-0000-0000EB0B0000}"/>
    <cellStyle name="Heading 3 3" xfId="15303" hidden="1" xr:uid="{00000000-0005-0000-0000-0000EC0B0000}"/>
    <cellStyle name="Heading 3 3" xfId="18733" hidden="1" xr:uid="{00000000-0005-0000-0000-0000ED0B0000}"/>
    <cellStyle name="Heading 3 3" xfId="22163" hidden="1" xr:uid="{00000000-0005-0000-0000-0000EE0B0000}"/>
    <cellStyle name="Heading 3 3" xfId="25593" xr:uid="{00000000-0005-0000-0000-0000EF0B0000}"/>
    <cellStyle name="Heading 3 4" xfId="600" hidden="1" xr:uid="{00000000-0005-0000-0000-0000F00B0000}"/>
    <cellStyle name="Heading 3 4" xfId="28532" xr:uid="{00000000-0005-0000-0000-0000F10B0000}"/>
    <cellStyle name="Heading 3 5" xfId="1618" hidden="1" xr:uid="{00000000-0005-0000-0000-0000F20B0000}"/>
    <cellStyle name="Heading 3 5" xfId="28533" xr:uid="{00000000-0005-0000-0000-0000F30B0000}"/>
    <cellStyle name="Heading 3 6" xfId="28534" xr:uid="{00000000-0005-0000-0000-0000F40B0000}"/>
    <cellStyle name="Heading 3 7" xfId="28535" xr:uid="{00000000-0005-0000-0000-0000F50B0000}"/>
    <cellStyle name="Heading 3 8" xfId="28536" xr:uid="{00000000-0005-0000-0000-0000F60B0000}"/>
    <cellStyle name="Heading 3 9" xfId="28537" xr:uid="{00000000-0005-0000-0000-0000F70B0000}"/>
    <cellStyle name="Heading 4 10" xfId="28538" xr:uid="{00000000-0005-0000-0000-0000F80B0000}"/>
    <cellStyle name="Heading 4 11" xfId="28539" xr:uid="{00000000-0005-0000-0000-0000F90B0000}"/>
    <cellStyle name="Heading 4 12" xfId="28540" xr:uid="{00000000-0005-0000-0000-0000FA0B0000}"/>
    <cellStyle name="Heading 4 13" xfId="28541" xr:uid="{00000000-0005-0000-0000-0000FB0B0000}"/>
    <cellStyle name="Heading 4 14" xfId="28542" xr:uid="{00000000-0005-0000-0000-0000FC0B0000}"/>
    <cellStyle name="Heading 4 15" xfId="28543" xr:uid="{00000000-0005-0000-0000-0000FD0B0000}"/>
    <cellStyle name="Heading 4 16" xfId="28544" xr:uid="{00000000-0005-0000-0000-0000FE0B0000}"/>
    <cellStyle name="Heading 4 17" xfId="28545" xr:uid="{00000000-0005-0000-0000-0000FF0B0000}"/>
    <cellStyle name="Heading 4 18" xfId="28546" xr:uid="{00000000-0005-0000-0000-0000000C0000}"/>
    <cellStyle name="Heading 4 19" xfId="28547" xr:uid="{00000000-0005-0000-0000-0000010C0000}"/>
    <cellStyle name="Heading 4 2" xfId="610" hidden="1" xr:uid="{00000000-0005-0000-0000-0000020C0000}"/>
    <cellStyle name="Heading 4 2" xfId="1544" hidden="1" xr:uid="{00000000-0005-0000-0000-0000030C0000}"/>
    <cellStyle name="Heading 4 2" xfId="1581" hidden="1" xr:uid="{00000000-0005-0000-0000-0000040C0000}"/>
    <cellStyle name="Heading 4 2" xfId="2525" hidden="1" xr:uid="{00000000-0005-0000-0000-0000050C0000}"/>
    <cellStyle name="Heading 4 2" xfId="2562" hidden="1" xr:uid="{00000000-0005-0000-0000-0000060C0000}"/>
    <cellStyle name="Heading 4 2" xfId="3470" hidden="1" xr:uid="{00000000-0005-0000-0000-0000070C0000}"/>
    <cellStyle name="Heading 4 2" xfId="3507" hidden="1" xr:uid="{00000000-0005-0000-0000-0000080C0000}"/>
    <cellStyle name="Heading 4 2" xfId="4054" hidden="1" xr:uid="{00000000-0005-0000-0000-0000090C0000}"/>
    <cellStyle name="Heading 4 2" xfId="4988" hidden="1" xr:uid="{00000000-0005-0000-0000-00000A0C0000}"/>
    <cellStyle name="Heading 4 2" xfId="5025" hidden="1" xr:uid="{00000000-0005-0000-0000-00000B0C0000}"/>
    <cellStyle name="Heading 4 2" xfId="5940" hidden="1" xr:uid="{00000000-0005-0000-0000-00000C0C0000}"/>
    <cellStyle name="Heading 4 2" xfId="5977" hidden="1" xr:uid="{00000000-0005-0000-0000-00000D0C0000}"/>
    <cellStyle name="Heading 4 2" xfId="6885" hidden="1" xr:uid="{00000000-0005-0000-0000-00000E0C0000}"/>
    <cellStyle name="Heading 4 2" xfId="6922" hidden="1" xr:uid="{00000000-0005-0000-0000-00000F0C0000}"/>
    <cellStyle name="Heading 4 2" xfId="7435" hidden="1" xr:uid="{00000000-0005-0000-0000-0000100C0000}"/>
    <cellStyle name="Heading 4 2" xfId="8369" hidden="1" xr:uid="{00000000-0005-0000-0000-0000110C0000}"/>
    <cellStyle name="Heading 4 2" xfId="8406" hidden="1" xr:uid="{00000000-0005-0000-0000-0000120C0000}"/>
    <cellStyle name="Heading 4 2" xfId="9350" hidden="1" xr:uid="{00000000-0005-0000-0000-0000130C0000}"/>
    <cellStyle name="Heading 4 2" xfId="9387" hidden="1" xr:uid="{00000000-0005-0000-0000-0000140C0000}"/>
    <cellStyle name="Heading 4 2" xfId="10295" hidden="1" xr:uid="{00000000-0005-0000-0000-0000150C0000}"/>
    <cellStyle name="Heading 4 2" xfId="10332" hidden="1" xr:uid="{00000000-0005-0000-0000-0000160C0000}"/>
    <cellStyle name="Heading 4 2" xfId="10865" hidden="1" xr:uid="{00000000-0005-0000-0000-0000170C0000}"/>
    <cellStyle name="Heading 4 2" xfId="11799" hidden="1" xr:uid="{00000000-0005-0000-0000-0000180C0000}"/>
    <cellStyle name="Heading 4 2" xfId="11836" hidden="1" xr:uid="{00000000-0005-0000-0000-0000190C0000}"/>
    <cellStyle name="Heading 4 2" xfId="12780" hidden="1" xr:uid="{00000000-0005-0000-0000-00001A0C0000}"/>
    <cellStyle name="Heading 4 2" xfId="12817" hidden="1" xr:uid="{00000000-0005-0000-0000-00001B0C0000}"/>
    <cellStyle name="Heading 4 2" xfId="13725" hidden="1" xr:uid="{00000000-0005-0000-0000-00001C0C0000}"/>
    <cellStyle name="Heading 4 2" xfId="13762" hidden="1" xr:uid="{00000000-0005-0000-0000-00001D0C0000}"/>
    <cellStyle name="Heading 4 2" xfId="14295" hidden="1" xr:uid="{00000000-0005-0000-0000-00001E0C0000}"/>
    <cellStyle name="Heading 4 2" xfId="15229" hidden="1" xr:uid="{00000000-0005-0000-0000-00001F0C0000}"/>
    <cellStyle name="Heading 4 2" xfId="15266" hidden="1" xr:uid="{00000000-0005-0000-0000-0000200C0000}"/>
    <cellStyle name="Heading 4 2" xfId="16210" hidden="1" xr:uid="{00000000-0005-0000-0000-0000210C0000}"/>
    <cellStyle name="Heading 4 2" xfId="16247" hidden="1" xr:uid="{00000000-0005-0000-0000-0000220C0000}"/>
    <cellStyle name="Heading 4 2" xfId="17155" hidden="1" xr:uid="{00000000-0005-0000-0000-0000230C0000}"/>
    <cellStyle name="Heading 4 2" xfId="17192" hidden="1" xr:uid="{00000000-0005-0000-0000-0000240C0000}"/>
    <cellStyle name="Heading 4 2" xfId="17725" hidden="1" xr:uid="{00000000-0005-0000-0000-0000250C0000}"/>
    <cellStyle name="Heading 4 2" xfId="18659" hidden="1" xr:uid="{00000000-0005-0000-0000-0000260C0000}"/>
    <cellStyle name="Heading 4 2" xfId="18696" hidden="1" xr:uid="{00000000-0005-0000-0000-0000270C0000}"/>
    <cellStyle name="Heading 4 2" xfId="19640" hidden="1" xr:uid="{00000000-0005-0000-0000-0000280C0000}"/>
    <cellStyle name="Heading 4 2" xfId="19677" hidden="1" xr:uid="{00000000-0005-0000-0000-0000290C0000}"/>
    <cellStyle name="Heading 4 2" xfId="20585" hidden="1" xr:uid="{00000000-0005-0000-0000-00002A0C0000}"/>
    <cellStyle name="Heading 4 2" xfId="20622" hidden="1" xr:uid="{00000000-0005-0000-0000-00002B0C0000}"/>
    <cellStyle name="Heading 4 2" xfId="21155" hidden="1" xr:uid="{00000000-0005-0000-0000-00002C0C0000}"/>
    <cellStyle name="Heading 4 2" xfId="22089" hidden="1" xr:uid="{00000000-0005-0000-0000-00002D0C0000}"/>
    <cellStyle name="Heading 4 2" xfId="22126" hidden="1" xr:uid="{00000000-0005-0000-0000-00002E0C0000}"/>
    <cellStyle name="Heading 4 2" xfId="23070" hidden="1" xr:uid="{00000000-0005-0000-0000-00002F0C0000}"/>
    <cellStyle name="Heading 4 2" xfId="23107" hidden="1" xr:uid="{00000000-0005-0000-0000-0000300C0000}"/>
    <cellStyle name="Heading 4 2" xfId="24015" hidden="1" xr:uid="{00000000-0005-0000-0000-0000310C0000}"/>
    <cellStyle name="Heading 4 2" xfId="24052" hidden="1" xr:uid="{00000000-0005-0000-0000-0000320C0000}"/>
    <cellStyle name="Heading 4 2" xfId="24585" hidden="1" xr:uid="{00000000-0005-0000-0000-0000330C0000}"/>
    <cellStyle name="Heading 4 2" xfId="25519" hidden="1" xr:uid="{00000000-0005-0000-0000-0000340C0000}"/>
    <cellStyle name="Heading 4 2" xfId="25556" hidden="1" xr:uid="{00000000-0005-0000-0000-0000350C0000}"/>
    <cellStyle name="Heading 4 2" xfId="26500" hidden="1" xr:uid="{00000000-0005-0000-0000-0000360C0000}"/>
    <cellStyle name="Heading 4 2" xfId="26537" hidden="1" xr:uid="{00000000-0005-0000-0000-0000370C0000}"/>
    <cellStyle name="Heading 4 2" xfId="27445" hidden="1" xr:uid="{00000000-0005-0000-0000-0000380C0000}"/>
    <cellStyle name="Heading 4 2" xfId="27482" xr:uid="{00000000-0005-0000-0000-0000390C0000}"/>
    <cellStyle name="Heading 4 2 2" xfId="28548" xr:uid="{00000000-0005-0000-0000-00003A0C0000}"/>
    <cellStyle name="Heading 4 20" xfId="28549" xr:uid="{00000000-0005-0000-0000-00003B0C0000}"/>
    <cellStyle name="Heading 4 21" xfId="28550" xr:uid="{00000000-0005-0000-0000-00003C0C0000}"/>
    <cellStyle name="Heading 4 22" xfId="28551" xr:uid="{00000000-0005-0000-0000-00003D0C0000}"/>
    <cellStyle name="Heading 4 23" xfId="28552" xr:uid="{00000000-0005-0000-0000-00003E0C0000}"/>
    <cellStyle name="Heading 4 24" xfId="28553" xr:uid="{00000000-0005-0000-0000-00003F0C0000}"/>
    <cellStyle name="Heading 4 25" xfId="28554" xr:uid="{00000000-0005-0000-0000-0000400C0000}"/>
    <cellStyle name="Heading 4 26" xfId="28555" xr:uid="{00000000-0005-0000-0000-0000410C0000}"/>
    <cellStyle name="Heading 4 27" xfId="28556" xr:uid="{00000000-0005-0000-0000-0000420C0000}"/>
    <cellStyle name="Heading 4 3" xfId="14" hidden="1" xr:uid="{00000000-0005-0000-0000-0000430C0000}"/>
    <cellStyle name="Heading 4 3" xfId="8442" hidden="1" xr:uid="{00000000-0005-0000-0000-0000440C0000}"/>
    <cellStyle name="Heading 4 3" xfId="11872" hidden="1" xr:uid="{00000000-0005-0000-0000-0000450C0000}"/>
    <cellStyle name="Heading 4 3" xfId="15302" hidden="1" xr:uid="{00000000-0005-0000-0000-0000460C0000}"/>
    <cellStyle name="Heading 4 3" xfId="18732" hidden="1" xr:uid="{00000000-0005-0000-0000-0000470C0000}"/>
    <cellStyle name="Heading 4 3" xfId="22162" hidden="1" xr:uid="{00000000-0005-0000-0000-0000480C0000}"/>
    <cellStyle name="Heading 4 3" xfId="25592" xr:uid="{00000000-0005-0000-0000-0000490C0000}"/>
    <cellStyle name="Heading 4 4" xfId="599" hidden="1" xr:uid="{00000000-0005-0000-0000-00004A0C0000}"/>
    <cellStyle name="Heading 4 4" xfId="28557" xr:uid="{00000000-0005-0000-0000-00004B0C0000}"/>
    <cellStyle name="Heading 4 5" xfId="1617" hidden="1" xr:uid="{00000000-0005-0000-0000-00004C0C0000}"/>
    <cellStyle name="Heading 4 5" xfId="28558" xr:uid="{00000000-0005-0000-0000-00004D0C0000}"/>
    <cellStyle name="Heading 4 6" xfId="28559" xr:uid="{00000000-0005-0000-0000-00004E0C0000}"/>
    <cellStyle name="Heading 4 7" xfId="28560" xr:uid="{00000000-0005-0000-0000-00004F0C0000}"/>
    <cellStyle name="Heading 4 8" xfId="28561" xr:uid="{00000000-0005-0000-0000-0000500C0000}"/>
    <cellStyle name="Heading 4 9" xfId="28562" xr:uid="{00000000-0005-0000-0000-0000510C0000}"/>
    <cellStyle name="HEADING1" xfId="28563" xr:uid="{00000000-0005-0000-0000-0000520C0000}"/>
    <cellStyle name="HEADING2" xfId="28564" xr:uid="{00000000-0005-0000-0000-0000530C0000}"/>
    <cellStyle name="Headings" xfId="28565" xr:uid="{00000000-0005-0000-0000-0000540C0000}"/>
    <cellStyle name="Hyperlink" xfId="27502" builtinId="8"/>
    <cellStyle name="Hyperlink 2" xfId="28566" xr:uid="{00000000-0005-0000-0000-0000550C0000}"/>
    <cellStyle name="Hyperlink 2 10" xfId="28567" xr:uid="{00000000-0005-0000-0000-0000560C0000}"/>
    <cellStyle name="Hyperlink 2 11" xfId="28568" xr:uid="{00000000-0005-0000-0000-0000570C0000}"/>
    <cellStyle name="Hyperlink 2 12" xfId="28569" xr:uid="{00000000-0005-0000-0000-0000580C0000}"/>
    <cellStyle name="Hyperlink 2 2" xfId="28570" xr:uid="{00000000-0005-0000-0000-0000590C0000}"/>
    <cellStyle name="Hyperlink 2 2 2" xfId="28571" xr:uid="{00000000-0005-0000-0000-00005A0C0000}"/>
    <cellStyle name="Hyperlink 2 3" xfId="28572" xr:uid="{00000000-0005-0000-0000-00005B0C0000}"/>
    <cellStyle name="Hyperlink 2 4" xfId="28573" xr:uid="{00000000-0005-0000-0000-00005C0C0000}"/>
    <cellStyle name="Hyperlink 2 5" xfId="28574" xr:uid="{00000000-0005-0000-0000-00005D0C0000}"/>
    <cellStyle name="Hyperlink 2 6" xfId="28575" xr:uid="{00000000-0005-0000-0000-00005E0C0000}"/>
    <cellStyle name="Hyperlink 2 7" xfId="28576" xr:uid="{00000000-0005-0000-0000-00005F0C0000}"/>
    <cellStyle name="Hyperlink 2 8" xfId="28577" xr:uid="{00000000-0005-0000-0000-0000600C0000}"/>
    <cellStyle name="Hyperlink 2 9" xfId="28578" xr:uid="{00000000-0005-0000-0000-0000610C0000}"/>
    <cellStyle name="Hyperlink 3" xfId="28579" xr:uid="{00000000-0005-0000-0000-0000620C0000}"/>
    <cellStyle name="Hyperlink 4" xfId="28580" xr:uid="{00000000-0005-0000-0000-0000630C0000}"/>
    <cellStyle name="Hyperlink 5" xfId="28581" xr:uid="{00000000-0005-0000-0000-0000640C0000}"/>
    <cellStyle name="Hyperlink 6" xfId="28582" xr:uid="{00000000-0005-0000-0000-0000650C0000}"/>
    <cellStyle name="Hyperlink 7" xfId="28583" xr:uid="{00000000-0005-0000-0000-0000660C0000}"/>
    <cellStyle name="Input 10" xfId="28584" xr:uid="{00000000-0005-0000-0000-0000670C0000}"/>
    <cellStyle name="Input 11" xfId="28585" xr:uid="{00000000-0005-0000-0000-0000680C0000}"/>
    <cellStyle name="Input 12" xfId="28586" xr:uid="{00000000-0005-0000-0000-0000690C0000}"/>
    <cellStyle name="Input 13" xfId="28587" xr:uid="{00000000-0005-0000-0000-00006A0C0000}"/>
    <cellStyle name="Input 14" xfId="28588" xr:uid="{00000000-0005-0000-0000-00006B0C0000}"/>
    <cellStyle name="Input 15" xfId="28589" xr:uid="{00000000-0005-0000-0000-00006C0C0000}"/>
    <cellStyle name="Input 16" xfId="28590" xr:uid="{00000000-0005-0000-0000-00006D0C0000}"/>
    <cellStyle name="Input 17" xfId="28591" xr:uid="{00000000-0005-0000-0000-00006E0C0000}"/>
    <cellStyle name="Input 18" xfId="28592" xr:uid="{00000000-0005-0000-0000-00006F0C0000}"/>
    <cellStyle name="Input 19" xfId="28593" xr:uid="{00000000-0005-0000-0000-0000700C0000}"/>
    <cellStyle name="Input 2" xfId="28594" xr:uid="{00000000-0005-0000-0000-0000710C0000}"/>
    <cellStyle name="Input 2 2" xfId="28595" xr:uid="{00000000-0005-0000-0000-0000720C0000}"/>
    <cellStyle name="Input 20" xfId="28596" xr:uid="{00000000-0005-0000-0000-0000730C0000}"/>
    <cellStyle name="Input 21" xfId="28597" xr:uid="{00000000-0005-0000-0000-0000740C0000}"/>
    <cellStyle name="Input 22" xfId="28598" xr:uid="{00000000-0005-0000-0000-0000750C0000}"/>
    <cellStyle name="Input 23" xfId="28599" xr:uid="{00000000-0005-0000-0000-0000760C0000}"/>
    <cellStyle name="Input 24" xfId="28600" xr:uid="{00000000-0005-0000-0000-0000770C0000}"/>
    <cellStyle name="Input 25" xfId="28601" xr:uid="{00000000-0005-0000-0000-0000780C0000}"/>
    <cellStyle name="Input 26" xfId="28602" xr:uid="{00000000-0005-0000-0000-0000790C0000}"/>
    <cellStyle name="Input 27" xfId="28603" xr:uid="{00000000-0005-0000-0000-00007A0C0000}"/>
    <cellStyle name="Input 3" xfId="28604" xr:uid="{00000000-0005-0000-0000-00007B0C0000}"/>
    <cellStyle name="Input 4" xfId="28605" xr:uid="{00000000-0005-0000-0000-00007C0C0000}"/>
    <cellStyle name="Input 5" xfId="28606" xr:uid="{00000000-0005-0000-0000-00007D0C0000}"/>
    <cellStyle name="Input 6" xfId="28607" xr:uid="{00000000-0005-0000-0000-00007E0C0000}"/>
    <cellStyle name="Input 7" xfId="28608" xr:uid="{00000000-0005-0000-0000-00007F0C0000}"/>
    <cellStyle name="Input 8" xfId="28609" xr:uid="{00000000-0005-0000-0000-0000800C0000}"/>
    <cellStyle name="Input 9" xfId="28610" xr:uid="{00000000-0005-0000-0000-0000810C0000}"/>
    <cellStyle name="Linked Cell 10" xfId="28611" xr:uid="{00000000-0005-0000-0000-0000830C0000}"/>
    <cellStyle name="Linked Cell 11" xfId="28612" xr:uid="{00000000-0005-0000-0000-0000840C0000}"/>
    <cellStyle name="Linked Cell 12" xfId="28613" xr:uid="{00000000-0005-0000-0000-0000850C0000}"/>
    <cellStyle name="Linked Cell 13" xfId="28614" xr:uid="{00000000-0005-0000-0000-0000860C0000}"/>
    <cellStyle name="Linked Cell 14" xfId="28615" xr:uid="{00000000-0005-0000-0000-0000870C0000}"/>
    <cellStyle name="Linked Cell 15" xfId="28616" xr:uid="{00000000-0005-0000-0000-0000880C0000}"/>
    <cellStyle name="Linked Cell 16" xfId="28617" xr:uid="{00000000-0005-0000-0000-0000890C0000}"/>
    <cellStyle name="Linked Cell 17" xfId="28618" xr:uid="{00000000-0005-0000-0000-00008A0C0000}"/>
    <cellStyle name="Linked Cell 18" xfId="28619" xr:uid="{00000000-0005-0000-0000-00008B0C0000}"/>
    <cellStyle name="Linked Cell 19" xfId="28620" xr:uid="{00000000-0005-0000-0000-00008C0C0000}"/>
    <cellStyle name="Linked Cell 2" xfId="28621" xr:uid="{00000000-0005-0000-0000-00008D0C0000}"/>
    <cellStyle name="Linked Cell 2 2" xfId="28622" xr:uid="{00000000-0005-0000-0000-00008E0C0000}"/>
    <cellStyle name="Linked Cell 20" xfId="28623" xr:uid="{00000000-0005-0000-0000-00008F0C0000}"/>
    <cellStyle name="Linked Cell 21" xfId="28624" xr:uid="{00000000-0005-0000-0000-0000900C0000}"/>
    <cellStyle name="Linked Cell 22" xfId="28625" xr:uid="{00000000-0005-0000-0000-0000910C0000}"/>
    <cellStyle name="Linked Cell 23" xfId="28626" xr:uid="{00000000-0005-0000-0000-0000920C0000}"/>
    <cellStyle name="Linked Cell 24" xfId="28627" xr:uid="{00000000-0005-0000-0000-0000930C0000}"/>
    <cellStyle name="Linked Cell 25" xfId="28628" xr:uid="{00000000-0005-0000-0000-0000940C0000}"/>
    <cellStyle name="Linked Cell 26" xfId="28629" xr:uid="{00000000-0005-0000-0000-0000950C0000}"/>
    <cellStyle name="Linked Cell 27" xfId="28630" xr:uid="{00000000-0005-0000-0000-0000960C0000}"/>
    <cellStyle name="Linked Cell 3" xfId="28631" xr:uid="{00000000-0005-0000-0000-0000970C0000}"/>
    <cellStyle name="Linked Cell 4" xfId="28632" xr:uid="{00000000-0005-0000-0000-0000980C0000}"/>
    <cellStyle name="Linked Cell 5" xfId="28633" xr:uid="{00000000-0005-0000-0000-0000990C0000}"/>
    <cellStyle name="Linked Cell 6" xfId="28634" xr:uid="{00000000-0005-0000-0000-00009A0C0000}"/>
    <cellStyle name="Linked Cell 7" xfId="28635" xr:uid="{00000000-0005-0000-0000-00009B0C0000}"/>
    <cellStyle name="Linked Cell 8" xfId="28636" xr:uid="{00000000-0005-0000-0000-00009C0C0000}"/>
    <cellStyle name="Linked Cell 9" xfId="28637" xr:uid="{00000000-0005-0000-0000-00009D0C0000}"/>
    <cellStyle name="Milliers 2" xfId="29303" xr:uid="{598DCDDE-03D0-4F95-A12F-57314E6EDD00}"/>
    <cellStyle name="Neutral 10" xfId="28638" xr:uid="{00000000-0005-0000-0000-00009F0C0000}"/>
    <cellStyle name="Neutral 11" xfId="28639" xr:uid="{00000000-0005-0000-0000-0000A00C0000}"/>
    <cellStyle name="Neutral 12" xfId="28640" xr:uid="{00000000-0005-0000-0000-0000A10C0000}"/>
    <cellStyle name="Neutral 13" xfId="28641" xr:uid="{00000000-0005-0000-0000-0000A20C0000}"/>
    <cellStyle name="Neutral 14" xfId="28642" xr:uid="{00000000-0005-0000-0000-0000A30C0000}"/>
    <cellStyle name="Neutral 15" xfId="28643" xr:uid="{00000000-0005-0000-0000-0000A40C0000}"/>
    <cellStyle name="Neutral 16" xfId="28644" xr:uid="{00000000-0005-0000-0000-0000A50C0000}"/>
    <cellStyle name="Neutral 17" xfId="28645" xr:uid="{00000000-0005-0000-0000-0000A60C0000}"/>
    <cellStyle name="Neutral 18" xfId="28646" xr:uid="{00000000-0005-0000-0000-0000A70C0000}"/>
    <cellStyle name="Neutral 19" xfId="28647" xr:uid="{00000000-0005-0000-0000-0000A80C0000}"/>
    <cellStyle name="Neutral 2" xfId="612" hidden="1" xr:uid="{00000000-0005-0000-0000-0000A90C0000}"/>
    <cellStyle name="Neutral 2" xfId="1542" hidden="1" xr:uid="{00000000-0005-0000-0000-0000AA0C0000}"/>
    <cellStyle name="Neutral 2" xfId="1579" hidden="1" xr:uid="{00000000-0005-0000-0000-0000AB0C0000}"/>
    <cellStyle name="Neutral 2" xfId="2523" hidden="1" xr:uid="{00000000-0005-0000-0000-0000AC0C0000}"/>
    <cellStyle name="Neutral 2" xfId="2560" hidden="1" xr:uid="{00000000-0005-0000-0000-0000AD0C0000}"/>
    <cellStyle name="Neutral 2" xfId="3468" hidden="1" xr:uid="{00000000-0005-0000-0000-0000AE0C0000}"/>
    <cellStyle name="Neutral 2" xfId="3505" hidden="1" xr:uid="{00000000-0005-0000-0000-0000AF0C0000}"/>
    <cellStyle name="Neutral 2" xfId="4056" hidden="1" xr:uid="{00000000-0005-0000-0000-0000B00C0000}"/>
    <cellStyle name="Neutral 2" xfId="4986" hidden="1" xr:uid="{00000000-0005-0000-0000-0000B10C0000}"/>
    <cellStyle name="Neutral 2" xfId="5023" hidden="1" xr:uid="{00000000-0005-0000-0000-0000B20C0000}"/>
    <cellStyle name="Neutral 2" xfId="5938" hidden="1" xr:uid="{00000000-0005-0000-0000-0000B30C0000}"/>
    <cellStyle name="Neutral 2" xfId="5975" hidden="1" xr:uid="{00000000-0005-0000-0000-0000B40C0000}"/>
    <cellStyle name="Neutral 2" xfId="6883" hidden="1" xr:uid="{00000000-0005-0000-0000-0000B50C0000}"/>
    <cellStyle name="Neutral 2" xfId="6920" hidden="1" xr:uid="{00000000-0005-0000-0000-0000B60C0000}"/>
    <cellStyle name="Neutral 2" xfId="7437" hidden="1" xr:uid="{00000000-0005-0000-0000-0000B70C0000}"/>
    <cellStyle name="Neutral 2" xfId="8367" hidden="1" xr:uid="{00000000-0005-0000-0000-0000B80C0000}"/>
    <cellStyle name="Neutral 2" xfId="8404" hidden="1" xr:uid="{00000000-0005-0000-0000-0000B90C0000}"/>
    <cellStyle name="Neutral 2" xfId="9348" hidden="1" xr:uid="{00000000-0005-0000-0000-0000BA0C0000}"/>
    <cellStyle name="Neutral 2" xfId="9385" hidden="1" xr:uid="{00000000-0005-0000-0000-0000BB0C0000}"/>
    <cellStyle name="Neutral 2" xfId="10293" hidden="1" xr:uid="{00000000-0005-0000-0000-0000BC0C0000}"/>
    <cellStyle name="Neutral 2" xfId="10330" hidden="1" xr:uid="{00000000-0005-0000-0000-0000BD0C0000}"/>
    <cellStyle name="Neutral 2" xfId="10867" hidden="1" xr:uid="{00000000-0005-0000-0000-0000BE0C0000}"/>
    <cellStyle name="Neutral 2" xfId="11797" hidden="1" xr:uid="{00000000-0005-0000-0000-0000BF0C0000}"/>
    <cellStyle name="Neutral 2" xfId="11834" hidden="1" xr:uid="{00000000-0005-0000-0000-0000C00C0000}"/>
    <cellStyle name="Neutral 2" xfId="12778" hidden="1" xr:uid="{00000000-0005-0000-0000-0000C10C0000}"/>
    <cellStyle name="Neutral 2" xfId="12815" hidden="1" xr:uid="{00000000-0005-0000-0000-0000C20C0000}"/>
    <cellStyle name="Neutral 2" xfId="13723" hidden="1" xr:uid="{00000000-0005-0000-0000-0000C30C0000}"/>
    <cellStyle name="Neutral 2" xfId="13760" hidden="1" xr:uid="{00000000-0005-0000-0000-0000C40C0000}"/>
    <cellStyle name="Neutral 2" xfId="14297" hidden="1" xr:uid="{00000000-0005-0000-0000-0000C50C0000}"/>
    <cellStyle name="Neutral 2" xfId="15227" hidden="1" xr:uid="{00000000-0005-0000-0000-0000C60C0000}"/>
    <cellStyle name="Neutral 2" xfId="15264" hidden="1" xr:uid="{00000000-0005-0000-0000-0000C70C0000}"/>
    <cellStyle name="Neutral 2" xfId="16208" hidden="1" xr:uid="{00000000-0005-0000-0000-0000C80C0000}"/>
    <cellStyle name="Neutral 2" xfId="16245" hidden="1" xr:uid="{00000000-0005-0000-0000-0000C90C0000}"/>
    <cellStyle name="Neutral 2" xfId="17153" hidden="1" xr:uid="{00000000-0005-0000-0000-0000CA0C0000}"/>
    <cellStyle name="Neutral 2" xfId="17190" hidden="1" xr:uid="{00000000-0005-0000-0000-0000CB0C0000}"/>
    <cellStyle name="Neutral 2" xfId="17727" hidden="1" xr:uid="{00000000-0005-0000-0000-0000CC0C0000}"/>
    <cellStyle name="Neutral 2" xfId="18657" hidden="1" xr:uid="{00000000-0005-0000-0000-0000CD0C0000}"/>
    <cellStyle name="Neutral 2" xfId="18694" hidden="1" xr:uid="{00000000-0005-0000-0000-0000CE0C0000}"/>
    <cellStyle name="Neutral 2" xfId="19638" hidden="1" xr:uid="{00000000-0005-0000-0000-0000CF0C0000}"/>
    <cellStyle name="Neutral 2" xfId="19675" hidden="1" xr:uid="{00000000-0005-0000-0000-0000D00C0000}"/>
    <cellStyle name="Neutral 2" xfId="20583" hidden="1" xr:uid="{00000000-0005-0000-0000-0000D10C0000}"/>
    <cellStyle name="Neutral 2" xfId="20620" hidden="1" xr:uid="{00000000-0005-0000-0000-0000D20C0000}"/>
    <cellStyle name="Neutral 2" xfId="21157" hidden="1" xr:uid="{00000000-0005-0000-0000-0000D30C0000}"/>
    <cellStyle name="Neutral 2" xfId="22087" hidden="1" xr:uid="{00000000-0005-0000-0000-0000D40C0000}"/>
    <cellStyle name="Neutral 2" xfId="22124" hidden="1" xr:uid="{00000000-0005-0000-0000-0000D50C0000}"/>
    <cellStyle name="Neutral 2" xfId="23068" hidden="1" xr:uid="{00000000-0005-0000-0000-0000D60C0000}"/>
    <cellStyle name="Neutral 2" xfId="23105" hidden="1" xr:uid="{00000000-0005-0000-0000-0000D70C0000}"/>
    <cellStyle name="Neutral 2" xfId="24013" hidden="1" xr:uid="{00000000-0005-0000-0000-0000D80C0000}"/>
    <cellStyle name="Neutral 2" xfId="24050" hidden="1" xr:uid="{00000000-0005-0000-0000-0000D90C0000}"/>
    <cellStyle name="Neutral 2" xfId="24587" hidden="1" xr:uid="{00000000-0005-0000-0000-0000DA0C0000}"/>
    <cellStyle name="Neutral 2" xfId="25517" hidden="1" xr:uid="{00000000-0005-0000-0000-0000DB0C0000}"/>
    <cellStyle name="Neutral 2" xfId="25554" hidden="1" xr:uid="{00000000-0005-0000-0000-0000DC0C0000}"/>
    <cellStyle name="Neutral 2" xfId="26498" hidden="1" xr:uid="{00000000-0005-0000-0000-0000DD0C0000}"/>
    <cellStyle name="Neutral 2" xfId="26535" hidden="1" xr:uid="{00000000-0005-0000-0000-0000DE0C0000}"/>
    <cellStyle name="Neutral 2" xfId="27443" hidden="1" xr:uid="{00000000-0005-0000-0000-0000DF0C0000}"/>
    <cellStyle name="Neutral 2" xfId="27480" xr:uid="{00000000-0005-0000-0000-0000E00C0000}"/>
    <cellStyle name="Neutral 20" xfId="28648" xr:uid="{00000000-0005-0000-0000-0000E10C0000}"/>
    <cellStyle name="Neutral 21" xfId="28649" xr:uid="{00000000-0005-0000-0000-0000E20C0000}"/>
    <cellStyle name="Neutral 22" xfId="28650" xr:uid="{00000000-0005-0000-0000-0000E30C0000}"/>
    <cellStyle name="Neutral 23" xfId="28651" xr:uid="{00000000-0005-0000-0000-0000E40C0000}"/>
    <cellStyle name="Neutral 24" xfId="28652" xr:uid="{00000000-0005-0000-0000-0000E50C0000}"/>
    <cellStyle name="Neutral 25" xfId="28653" xr:uid="{00000000-0005-0000-0000-0000E60C0000}"/>
    <cellStyle name="Neutral 26" xfId="28654" xr:uid="{00000000-0005-0000-0000-0000E70C0000}"/>
    <cellStyle name="Neutral 27" xfId="28655" xr:uid="{00000000-0005-0000-0000-0000E80C0000}"/>
    <cellStyle name="Neutral 3" xfId="16" hidden="1" xr:uid="{00000000-0005-0000-0000-0000E90C0000}"/>
    <cellStyle name="Neutral 3" xfId="8440" hidden="1" xr:uid="{00000000-0005-0000-0000-0000EA0C0000}"/>
    <cellStyle name="Neutral 3" xfId="11870" hidden="1" xr:uid="{00000000-0005-0000-0000-0000EB0C0000}"/>
    <cellStyle name="Neutral 3" xfId="15300" hidden="1" xr:uid="{00000000-0005-0000-0000-0000EC0C0000}"/>
    <cellStyle name="Neutral 3" xfId="18730" hidden="1" xr:uid="{00000000-0005-0000-0000-0000ED0C0000}"/>
    <cellStyle name="Neutral 3" xfId="22160" hidden="1" xr:uid="{00000000-0005-0000-0000-0000EE0C0000}"/>
    <cellStyle name="Neutral 3" xfId="25590" xr:uid="{00000000-0005-0000-0000-0000EF0C0000}"/>
    <cellStyle name="Neutral 4" xfId="597" hidden="1" xr:uid="{00000000-0005-0000-0000-0000F00C0000}"/>
    <cellStyle name="Neutral 4" xfId="28656" xr:uid="{00000000-0005-0000-0000-0000F10C0000}"/>
    <cellStyle name="Neutral 5" xfId="1615" hidden="1" xr:uid="{00000000-0005-0000-0000-0000F20C0000}"/>
    <cellStyle name="Neutral 5" xfId="28657" xr:uid="{00000000-0005-0000-0000-0000F30C0000}"/>
    <cellStyle name="Neutral 6" xfId="28658" xr:uid="{00000000-0005-0000-0000-0000F40C0000}"/>
    <cellStyle name="Neutral 7" xfId="28659" xr:uid="{00000000-0005-0000-0000-0000F50C0000}"/>
    <cellStyle name="Neutral 8" xfId="28660" xr:uid="{00000000-0005-0000-0000-0000F60C0000}"/>
    <cellStyle name="Neutral 9" xfId="28661" xr:uid="{00000000-0005-0000-0000-0000F70C0000}"/>
    <cellStyle name="Normal" xfId="0" builtinId="0"/>
    <cellStyle name="Normal - Style1" xfId="28662" xr:uid="{00000000-0005-0000-0000-0000F90C0000}"/>
    <cellStyle name="Normal 10" xfId="6" xr:uid="{00000000-0005-0000-0000-0000FA0C0000}"/>
    <cellStyle name="Normal 10 2" xfId="28663" xr:uid="{00000000-0005-0000-0000-0000FB0C0000}"/>
    <cellStyle name="Normal 10 3" xfId="28664" xr:uid="{00000000-0005-0000-0000-0000FC0C0000}"/>
    <cellStyle name="Normal 11" xfId="28665" xr:uid="{00000000-0005-0000-0000-0000FD0C0000}"/>
    <cellStyle name="Normal 11 2" xfId="28666" xr:uid="{00000000-0005-0000-0000-0000FE0C0000}"/>
    <cellStyle name="Normal 12" xfId="28667" xr:uid="{00000000-0005-0000-0000-0000FF0C0000}"/>
    <cellStyle name="Normal 12 2" xfId="28668" xr:uid="{00000000-0005-0000-0000-0000000D0000}"/>
    <cellStyle name="Normal 13" xfId="28669" xr:uid="{00000000-0005-0000-0000-0000010D0000}"/>
    <cellStyle name="Normal 13 2" xfId="28670" xr:uid="{00000000-0005-0000-0000-0000020D0000}"/>
    <cellStyle name="Normal 14" xfId="28671" xr:uid="{00000000-0005-0000-0000-0000030D0000}"/>
    <cellStyle name="Normal 14 2" xfId="28672" xr:uid="{00000000-0005-0000-0000-0000040D0000}"/>
    <cellStyle name="Normal 15" xfId="28673" xr:uid="{00000000-0005-0000-0000-0000050D0000}"/>
    <cellStyle name="Normal 15 2" xfId="28674" xr:uid="{00000000-0005-0000-0000-0000060D0000}"/>
    <cellStyle name="Normal 16" xfId="28675" xr:uid="{00000000-0005-0000-0000-0000070D0000}"/>
    <cellStyle name="Normal 16 2" xfId="28676" xr:uid="{00000000-0005-0000-0000-0000080D0000}"/>
    <cellStyle name="Normal 17" xfId="28677" xr:uid="{00000000-0005-0000-0000-0000090D0000}"/>
    <cellStyle name="Normal 17 2" xfId="28678" xr:uid="{00000000-0005-0000-0000-00000A0D0000}"/>
    <cellStyle name="Normal 18" xfId="28679" xr:uid="{00000000-0005-0000-0000-00000B0D0000}"/>
    <cellStyle name="Normal 18 2" xfId="28680" xr:uid="{00000000-0005-0000-0000-00000C0D0000}"/>
    <cellStyle name="Normal 19" xfId="28681" xr:uid="{00000000-0005-0000-0000-00000D0D0000}"/>
    <cellStyle name="Normal 2" xfId="605" xr:uid="{00000000-0005-0000-0000-00000E0D0000}"/>
    <cellStyle name="Normal 2 10" xfId="28682" xr:uid="{00000000-0005-0000-0000-00000F0D0000}"/>
    <cellStyle name="Normal 2 10 2" xfId="28683" xr:uid="{00000000-0005-0000-0000-0000100D0000}"/>
    <cellStyle name="Normal 2 11" xfId="28684" xr:uid="{00000000-0005-0000-0000-0000110D0000}"/>
    <cellStyle name="Normal 2 11 2" xfId="28685" xr:uid="{00000000-0005-0000-0000-0000120D0000}"/>
    <cellStyle name="Normal 2 12" xfId="28686" xr:uid="{00000000-0005-0000-0000-0000130D0000}"/>
    <cellStyle name="Normal 2 12 2" xfId="28687" xr:uid="{00000000-0005-0000-0000-0000140D0000}"/>
    <cellStyle name="Normal 2 13" xfId="28688" xr:uid="{00000000-0005-0000-0000-0000150D0000}"/>
    <cellStyle name="Normal 2 13 2" xfId="28689" xr:uid="{00000000-0005-0000-0000-0000160D0000}"/>
    <cellStyle name="Normal 2 14" xfId="28690" xr:uid="{00000000-0005-0000-0000-0000170D0000}"/>
    <cellStyle name="Normal 2 14 2" xfId="28691" xr:uid="{00000000-0005-0000-0000-0000180D0000}"/>
    <cellStyle name="Normal 2 15" xfId="28692" xr:uid="{00000000-0005-0000-0000-0000190D0000}"/>
    <cellStyle name="Normal 2 15 2" xfId="28693" xr:uid="{00000000-0005-0000-0000-00001A0D0000}"/>
    <cellStyle name="Normal 2 16" xfId="28694" xr:uid="{00000000-0005-0000-0000-00001B0D0000}"/>
    <cellStyle name="Normal 2 16 2" xfId="28695" xr:uid="{00000000-0005-0000-0000-00001C0D0000}"/>
    <cellStyle name="Normal 2 17" xfId="28696" xr:uid="{00000000-0005-0000-0000-00001D0D0000}"/>
    <cellStyle name="Normal 2 17 2" xfId="28697" xr:uid="{00000000-0005-0000-0000-00001E0D0000}"/>
    <cellStyle name="Normal 2 18" xfId="28698" xr:uid="{00000000-0005-0000-0000-00001F0D0000}"/>
    <cellStyle name="Normal 2 18 2" xfId="28699" xr:uid="{00000000-0005-0000-0000-0000200D0000}"/>
    <cellStyle name="Normal 2 19" xfId="28700" xr:uid="{00000000-0005-0000-0000-0000210D0000}"/>
    <cellStyle name="Normal 2 19 2" xfId="28701" xr:uid="{00000000-0005-0000-0000-0000220D0000}"/>
    <cellStyle name="Normal 2 2" xfId="28702" xr:uid="{00000000-0005-0000-0000-0000230D0000}"/>
    <cellStyle name="Normal 2 2 10" xfId="28703" xr:uid="{00000000-0005-0000-0000-0000240D0000}"/>
    <cellStyle name="Normal 2 2 10 2" xfId="28704" xr:uid="{00000000-0005-0000-0000-0000250D0000}"/>
    <cellStyle name="Normal 2 2 11" xfId="28705" xr:uid="{00000000-0005-0000-0000-0000260D0000}"/>
    <cellStyle name="Normal 2 2 11 2" xfId="28706" xr:uid="{00000000-0005-0000-0000-0000270D0000}"/>
    <cellStyle name="Normal 2 2 12" xfId="28707" xr:uid="{00000000-0005-0000-0000-0000280D0000}"/>
    <cellStyle name="Normal 2 2 12 2" xfId="28708" xr:uid="{00000000-0005-0000-0000-0000290D0000}"/>
    <cellStyle name="Normal 2 2 13" xfId="28709" xr:uid="{00000000-0005-0000-0000-00002A0D0000}"/>
    <cellStyle name="Normal 2 2 13 2" xfId="28710" xr:uid="{00000000-0005-0000-0000-00002B0D0000}"/>
    <cellStyle name="Normal 2 2 14" xfId="28711" xr:uid="{00000000-0005-0000-0000-00002C0D0000}"/>
    <cellStyle name="Normal 2 2 14 2" xfId="28712" xr:uid="{00000000-0005-0000-0000-00002D0D0000}"/>
    <cellStyle name="Normal 2 2 15" xfId="28713" xr:uid="{00000000-0005-0000-0000-00002E0D0000}"/>
    <cellStyle name="Normal 2 2 15 2" xfId="28714" xr:uid="{00000000-0005-0000-0000-00002F0D0000}"/>
    <cellStyle name="Normal 2 2 16" xfId="28715" xr:uid="{00000000-0005-0000-0000-0000300D0000}"/>
    <cellStyle name="Normal 2 2 16 2" xfId="28716" xr:uid="{00000000-0005-0000-0000-0000310D0000}"/>
    <cellStyle name="Normal 2 2 17" xfId="28717" xr:uid="{00000000-0005-0000-0000-0000320D0000}"/>
    <cellStyle name="Normal 2 2 17 2" xfId="28718" xr:uid="{00000000-0005-0000-0000-0000330D0000}"/>
    <cellStyle name="Normal 2 2 18" xfId="28719" xr:uid="{00000000-0005-0000-0000-0000340D0000}"/>
    <cellStyle name="Normal 2 2 18 2" xfId="28720" xr:uid="{00000000-0005-0000-0000-0000350D0000}"/>
    <cellStyle name="Normal 2 2 19" xfId="28721" xr:uid="{00000000-0005-0000-0000-0000360D0000}"/>
    <cellStyle name="Normal 2 2 19 2" xfId="28722" xr:uid="{00000000-0005-0000-0000-0000370D0000}"/>
    <cellStyle name="Normal 2 2 2" xfId="28723" xr:uid="{00000000-0005-0000-0000-0000380D0000}"/>
    <cellStyle name="Normal 2 2 2 2" xfId="28724" xr:uid="{00000000-0005-0000-0000-0000390D0000}"/>
    <cellStyle name="Normal 2 2 2 2 2" xfId="28725" xr:uid="{00000000-0005-0000-0000-00003A0D0000}"/>
    <cellStyle name="Normal 2 2 2 3" xfId="28726" xr:uid="{00000000-0005-0000-0000-00003B0D0000}"/>
    <cellStyle name="Normal 2 2 2 3 2" xfId="28727" xr:uid="{00000000-0005-0000-0000-00003C0D0000}"/>
    <cellStyle name="Normal 2 2 2 4" xfId="28728" xr:uid="{00000000-0005-0000-0000-00003D0D0000}"/>
    <cellStyle name="Normal 2 2 2 5" xfId="28729" xr:uid="{00000000-0005-0000-0000-00003E0D0000}"/>
    <cellStyle name="Normal 2 2 20" xfId="28730" xr:uid="{00000000-0005-0000-0000-00003F0D0000}"/>
    <cellStyle name="Normal 2 2 20 2" xfId="28731" xr:uid="{00000000-0005-0000-0000-0000400D0000}"/>
    <cellStyle name="Normal 2 2 21" xfId="28732" xr:uid="{00000000-0005-0000-0000-0000410D0000}"/>
    <cellStyle name="Normal 2 2 21 2" xfId="28733" xr:uid="{00000000-0005-0000-0000-0000420D0000}"/>
    <cellStyle name="Normal 2 2 22" xfId="28734" xr:uid="{00000000-0005-0000-0000-0000430D0000}"/>
    <cellStyle name="Normal 2 2 22 2" xfId="28735" xr:uid="{00000000-0005-0000-0000-0000440D0000}"/>
    <cellStyle name="Normal 2 2 23" xfId="28736" xr:uid="{00000000-0005-0000-0000-0000450D0000}"/>
    <cellStyle name="Normal 2 2 23 2" xfId="28737" xr:uid="{00000000-0005-0000-0000-0000460D0000}"/>
    <cellStyle name="Normal 2 2 24" xfId="28738" xr:uid="{00000000-0005-0000-0000-0000470D0000}"/>
    <cellStyle name="Normal 2 2 24 2" xfId="28739" xr:uid="{00000000-0005-0000-0000-0000480D0000}"/>
    <cellStyle name="Normal 2 2 25" xfId="28740" xr:uid="{00000000-0005-0000-0000-0000490D0000}"/>
    <cellStyle name="Normal 2 2 25 2" xfId="28741" xr:uid="{00000000-0005-0000-0000-00004A0D0000}"/>
    <cellStyle name="Normal 2 2 26" xfId="28742" xr:uid="{00000000-0005-0000-0000-00004B0D0000}"/>
    <cellStyle name="Normal 2 2 26 2" xfId="28743" xr:uid="{00000000-0005-0000-0000-00004C0D0000}"/>
    <cellStyle name="Normal 2 2 27" xfId="28744" xr:uid="{00000000-0005-0000-0000-00004D0D0000}"/>
    <cellStyle name="Normal 2 2 27 2" xfId="28745" xr:uid="{00000000-0005-0000-0000-00004E0D0000}"/>
    <cellStyle name="Normal 2 2 28" xfId="28746" xr:uid="{00000000-0005-0000-0000-00004F0D0000}"/>
    <cellStyle name="Normal 2 2 28 2" xfId="28747" xr:uid="{00000000-0005-0000-0000-0000500D0000}"/>
    <cellStyle name="Normal 2 2 29" xfId="28748" xr:uid="{00000000-0005-0000-0000-0000510D0000}"/>
    <cellStyle name="Normal 2 2 3" xfId="28749" xr:uid="{00000000-0005-0000-0000-0000520D0000}"/>
    <cellStyle name="Normal 2 2 3 2" xfId="28750" xr:uid="{00000000-0005-0000-0000-0000530D0000}"/>
    <cellStyle name="Normal 2 2 30" xfId="28751" xr:uid="{00000000-0005-0000-0000-0000540D0000}"/>
    <cellStyle name="Normal 2 2 4" xfId="28752" xr:uid="{00000000-0005-0000-0000-0000550D0000}"/>
    <cellStyle name="Normal 2 2 4 2" xfId="28753" xr:uid="{00000000-0005-0000-0000-0000560D0000}"/>
    <cellStyle name="Normal 2 2 5" xfId="28754" xr:uid="{00000000-0005-0000-0000-0000570D0000}"/>
    <cellStyle name="Normal 2 2 5 2" xfId="28755" xr:uid="{00000000-0005-0000-0000-0000580D0000}"/>
    <cellStyle name="Normal 2 2 6" xfId="28756" xr:uid="{00000000-0005-0000-0000-0000590D0000}"/>
    <cellStyle name="Normal 2 2 6 2" xfId="28757" xr:uid="{00000000-0005-0000-0000-00005A0D0000}"/>
    <cellStyle name="Normal 2 2 7" xfId="28758" xr:uid="{00000000-0005-0000-0000-00005B0D0000}"/>
    <cellStyle name="Normal 2 2 7 2" xfId="28759" xr:uid="{00000000-0005-0000-0000-00005C0D0000}"/>
    <cellStyle name="Normal 2 2 8" xfId="28760" xr:uid="{00000000-0005-0000-0000-00005D0D0000}"/>
    <cellStyle name="Normal 2 2 8 2" xfId="28761" xr:uid="{00000000-0005-0000-0000-00005E0D0000}"/>
    <cellStyle name="Normal 2 2 9" xfId="28762" xr:uid="{00000000-0005-0000-0000-00005F0D0000}"/>
    <cellStyle name="Normal 2 2 9 2" xfId="28763" xr:uid="{00000000-0005-0000-0000-0000600D0000}"/>
    <cellStyle name="Normal 2 20" xfId="28764" xr:uid="{00000000-0005-0000-0000-0000610D0000}"/>
    <cellStyle name="Normal 2 20 2" xfId="28765" xr:uid="{00000000-0005-0000-0000-0000620D0000}"/>
    <cellStyle name="Normal 2 21" xfId="28766" xr:uid="{00000000-0005-0000-0000-0000630D0000}"/>
    <cellStyle name="Normal 2 21 2" xfId="28767" xr:uid="{00000000-0005-0000-0000-0000640D0000}"/>
    <cellStyle name="Normal 2 22" xfId="28768" xr:uid="{00000000-0005-0000-0000-0000650D0000}"/>
    <cellStyle name="Normal 2 22 2" xfId="28769" xr:uid="{00000000-0005-0000-0000-0000660D0000}"/>
    <cellStyle name="Normal 2 23" xfId="28770" xr:uid="{00000000-0005-0000-0000-0000670D0000}"/>
    <cellStyle name="Normal 2 23 2" xfId="28771" xr:uid="{00000000-0005-0000-0000-0000680D0000}"/>
    <cellStyle name="Normal 2 24" xfId="28772" xr:uid="{00000000-0005-0000-0000-0000690D0000}"/>
    <cellStyle name="Normal 2 24 2" xfId="28773" xr:uid="{00000000-0005-0000-0000-00006A0D0000}"/>
    <cellStyle name="Normal 2 25" xfId="28774" xr:uid="{00000000-0005-0000-0000-00006B0D0000}"/>
    <cellStyle name="Normal 2 25 2" xfId="28775" xr:uid="{00000000-0005-0000-0000-00006C0D0000}"/>
    <cellStyle name="Normal 2 26" xfId="28776" xr:uid="{00000000-0005-0000-0000-00006D0D0000}"/>
    <cellStyle name="Normal 2 26 2" xfId="28777" xr:uid="{00000000-0005-0000-0000-00006E0D0000}"/>
    <cellStyle name="Normal 2 27" xfId="28778" xr:uid="{00000000-0005-0000-0000-00006F0D0000}"/>
    <cellStyle name="Normal 2 27 2" xfId="28779" xr:uid="{00000000-0005-0000-0000-0000700D0000}"/>
    <cellStyle name="Normal 2 28" xfId="28780" xr:uid="{00000000-0005-0000-0000-0000710D0000}"/>
    <cellStyle name="Normal 2 28 2" xfId="28781" xr:uid="{00000000-0005-0000-0000-0000720D0000}"/>
    <cellStyle name="Normal 2 29" xfId="28782" xr:uid="{00000000-0005-0000-0000-0000730D0000}"/>
    <cellStyle name="Normal 2 3" xfId="28783" xr:uid="{00000000-0005-0000-0000-0000740D0000}"/>
    <cellStyle name="Normal 2 3 2" xfId="28784" xr:uid="{00000000-0005-0000-0000-0000750D0000}"/>
    <cellStyle name="Normal 2 3 2 2" xfId="28785" xr:uid="{00000000-0005-0000-0000-0000760D0000}"/>
    <cellStyle name="Normal 2 3 3" xfId="28786" xr:uid="{00000000-0005-0000-0000-0000770D0000}"/>
    <cellStyle name="Normal 2 3 3 2" xfId="28787" xr:uid="{00000000-0005-0000-0000-0000780D0000}"/>
    <cellStyle name="Normal 2 3 4" xfId="28788" xr:uid="{00000000-0005-0000-0000-0000790D0000}"/>
    <cellStyle name="Normal 2 3 5" xfId="28789" xr:uid="{00000000-0005-0000-0000-00007A0D0000}"/>
    <cellStyle name="Normal 2 3 6" xfId="28790" xr:uid="{00000000-0005-0000-0000-00007B0D0000}"/>
    <cellStyle name="Normal 2 30" xfId="28791" xr:uid="{00000000-0005-0000-0000-00007C0D0000}"/>
    <cellStyle name="Normal 2 31" xfId="28792" xr:uid="{00000000-0005-0000-0000-00007D0D0000}"/>
    <cellStyle name="Normal 2 32" xfId="28793" xr:uid="{00000000-0005-0000-0000-00007E0D0000}"/>
    <cellStyle name="Normal 2 32 2" xfId="28794" xr:uid="{00000000-0005-0000-0000-00007F0D0000}"/>
    <cellStyle name="Normal 2 32 2 2" xfId="28795" xr:uid="{00000000-0005-0000-0000-0000800D0000}"/>
    <cellStyle name="Normal 2 32 2 3" xfId="28796" xr:uid="{00000000-0005-0000-0000-0000810D0000}"/>
    <cellStyle name="Normal 2 32 3" xfId="28797" xr:uid="{00000000-0005-0000-0000-0000820D0000}"/>
    <cellStyle name="Normal 2 4" xfId="28798" xr:uid="{00000000-0005-0000-0000-0000830D0000}"/>
    <cellStyle name="Normal 2 4 2" xfId="28799" xr:uid="{00000000-0005-0000-0000-0000840D0000}"/>
    <cellStyle name="Normal 2 4 3" xfId="28800" xr:uid="{00000000-0005-0000-0000-0000850D0000}"/>
    <cellStyle name="Normal 2 5" xfId="28801" xr:uid="{00000000-0005-0000-0000-0000860D0000}"/>
    <cellStyle name="Normal 2 5 2" xfId="28802" xr:uid="{00000000-0005-0000-0000-0000870D0000}"/>
    <cellStyle name="Normal 2 5 3" xfId="28803" xr:uid="{00000000-0005-0000-0000-0000880D0000}"/>
    <cellStyle name="Normal 2 6" xfId="28804" xr:uid="{00000000-0005-0000-0000-0000890D0000}"/>
    <cellStyle name="Normal 2 6 2" xfId="28805" xr:uid="{00000000-0005-0000-0000-00008A0D0000}"/>
    <cellStyle name="Normal 2 6 3" xfId="28806" xr:uid="{00000000-0005-0000-0000-00008B0D0000}"/>
    <cellStyle name="Normal 2 7" xfId="28807" xr:uid="{00000000-0005-0000-0000-00008C0D0000}"/>
    <cellStyle name="Normal 2 7 2" xfId="28808" xr:uid="{00000000-0005-0000-0000-00008D0D0000}"/>
    <cellStyle name="Normal 2 8" xfId="28809" xr:uid="{00000000-0005-0000-0000-00008E0D0000}"/>
    <cellStyle name="Normal 2 8 2" xfId="28810" xr:uid="{00000000-0005-0000-0000-00008F0D0000}"/>
    <cellStyle name="Normal 2 9" xfId="28811" xr:uid="{00000000-0005-0000-0000-0000900D0000}"/>
    <cellStyle name="Normal 2 9 2" xfId="28812" xr:uid="{00000000-0005-0000-0000-0000910D0000}"/>
    <cellStyle name="Normal 20" xfId="28813" xr:uid="{00000000-0005-0000-0000-0000920D0000}"/>
    <cellStyle name="Normal 21" xfId="28814" xr:uid="{00000000-0005-0000-0000-0000930D0000}"/>
    <cellStyle name="Normal 22" xfId="28815" xr:uid="{00000000-0005-0000-0000-0000940D0000}"/>
    <cellStyle name="Normal 22 2" xfId="28816" xr:uid="{00000000-0005-0000-0000-0000950D0000}"/>
    <cellStyle name="Normal 23" xfId="28817" xr:uid="{00000000-0005-0000-0000-0000960D0000}"/>
    <cellStyle name="Normal 23 2" xfId="28818" xr:uid="{00000000-0005-0000-0000-0000970D0000}"/>
    <cellStyle name="Normal 24" xfId="28819" xr:uid="{00000000-0005-0000-0000-0000980D0000}"/>
    <cellStyle name="Normal 24 2" xfId="28820" xr:uid="{00000000-0005-0000-0000-0000990D0000}"/>
    <cellStyle name="Normal 25" xfId="28821" xr:uid="{00000000-0005-0000-0000-00009A0D0000}"/>
    <cellStyle name="Normal 25 2" xfId="28822" xr:uid="{00000000-0005-0000-0000-00009B0D0000}"/>
    <cellStyle name="Normal 26" xfId="28823" xr:uid="{00000000-0005-0000-0000-00009C0D0000}"/>
    <cellStyle name="Normal 26 2" xfId="28824" xr:uid="{00000000-0005-0000-0000-00009D0D0000}"/>
    <cellStyle name="Normal 27" xfId="28825" xr:uid="{00000000-0005-0000-0000-00009E0D0000}"/>
    <cellStyle name="Normal 28" xfId="28826" xr:uid="{00000000-0005-0000-0000-00009F0D0000}"/>
    <cellStyle name="Normal 28 2" xfId="28827" xr:uid="{00000000-0005-0000-0000-0000A00D0000}"/>
    <cellStyle name="Normal 29" xfId="28828" xr:uid="{00000000-0005-0000-0000-0000A10D0000}"/>
    <cellStyle name="Normal 29 2" xfId="28829" xr:uid="{00000000-0005-0000-0000-0000A20D0000}"/>
    <cellStyle name="Normal 3" xfId="604" xr:uid="{00000000-0005-0000-0000-0000A30D0000}"/>
    <cellStyle name="Normal 3 2" xfId="28830" xr:uid="{00000000-0005-0000-0000-0000A40D0000}"/>
    <cellStyle name="Normal 3 2 2" xfId="28831" xr:uid="{00000000-0005-0000-0000-0000A50D0000}"/>
    <cellStyle name="Normal 3 2 3" xfId="28832" xr:uid="{00000000-0005-0000-0000-0000A60D0000}"/>
    <cellStyle name="Normal 3 3" xfId="28833" xr:uid="{00000000-0005-0000-0000-0000A70D0000}"/>
    <cellStyle name="Normal 3 3 2" xfId="28834" xr:uid="{00000000-0005-0000-0000-0000A80D0000}"/>
    <cellStyle name="Normal 3 3 3" xfId="28835" xr:uid="{00000000-0005-0000-0000-0000A90D0000}"/>
    <cellStyle name="Normal 3 4" xfId="28836" xr:uid="{00000000-0005-0000-0000-0000AA0D0000}"/>
    <cellStyle name="Normal 3 4 2" xfId="28837" xr:uid="{00000000-0005-0000-0000-0000AB0D0000}"/>
    <cellStyle name="Normal 3 5" xfId="28838" xr:uid="{00000000-0005-0000-0000-0000AC0D0000}"/>
    <cellStyle name="Normal 3 5 2" xfId="28839" xr:uid="{00000000-0005-0000-0000-0000AD0D0000}"/>
    <cellStyle name="Normal 3 6" xfId="28840" xr:uid="{00000000-0005-0000-0000-0000AE0D0000}"/>
    <cellStyle name="Normal 3 6 2" xfId="28841" xr:uid="{00000000-0005-0000-0000-0000AF0D0000}"/>
    <cellStyle name="Normal 3 7" xfId="28842" xr:uid="{00000000-0005-0000-0000-0000B00D0000}"/>
    <cellStyle name="Normal 3 8" xfId="28843" xr:uid="{00000000-0005-0000-0000-0000B10D0000}"/>
    <cellStyle name="Normal 3_Annual Yield Deciles" xfId="28844" xr:uid="{00000000-0005-0000-0000-0000B20D0000}"/>
    <cellStyle name="Normal 30" xfId="28845" xr:uid="{00000000-0005-0000-0000-0000B30D0000}"/>
    <cellStyle name="Normal 30 2" xfId="28846" xr:uid="{00000000-0005-0000-0000-0000B40D0000}"/>
    <cellStyle name="Normal 31" xfId="28847" xr:uid="{00000000-0005-0000-0000-0000B50D0000}"/>
    <cellStyle name="Normal 31 2" xfId="28848" xr:uid="{00000000-0005-0000-0000-0000B60D0000}"/>
    <cellStyle name="Normal 32" xfId="28849" xr:uid="{00000000-0005-0000-0000-0000B70D0000}"/>
    <cellStyle name="Normal 32 2" xfId="28850" xr:uid="{00000000-0005-0000-0000-0000B80D0000}"/>
    <cellStyle name="Normal 33" xfId="28851" xr:uid="{00000000-0005-0000-0000-0000B90D0000}"/>
    <cellStyle name="Normal 34" xfId="28852" xr:uid="{00000000-0005-0000-0000-0000BA0D0000}"/>
    <cellStyle name="Normal 34 2" xfId="28853" xr:uid="{00000000-0005-0000-0000-0000BB0D0000}"/>
    <cellStyle name="Normal 35" xfId="28854" xr:uid="{00000000-0005-0000-0000-0000BC0D0000}"/>
    <cellStyle name="Normal 35 2" xfId="28855" xr:uid="{00000000-0005-0000-0000-0000BD0D0000}"/>
    <cellStyle name="Normal 36" xfId="28856" xr:uid="{00000000-0005-0000-0000-0000BE0D0000}"/>
    <cellStyle name="Normal 36 2" xfId="28857" xr:uid="{00000000-0005-0000-0000-0000BF0D0000}"/>
    <cellStyle name="Normal 37" xfId="28858" xr:uid="{00000000-0005-0000-0000-0000C00D0000}"/>
    <cellStyle name="Normal 37 2" xfId="28859" xr:uid="{00000000-0005-0000-0000-0000C10D0000}"/>
    <cellStyle name="Normal 38" xfId="28860" xr:uid="{00000000-0005-0000-0000-0000C20D0000}"/>
    <cellStyle name="Normal 38 2" xfId="28861" xr:uid="{00000000-0005-0000-0000-0000C30D0000}"/>
    <cellStyle name="Normal 39" xfId="28862" xr:uid="{00000000-0005-0000-0000-0000C40D0000}"/>
    <cellStyle name="Normal 4" xfId="27489" xr:uid="{00000000-0005-0000-0000-0000C50D0000}"/>
    <cellStyle name="Normal 4 2" xfId="28863" xr:uid="{00000000-0005-0000-0000-0000C60D0000}"/>
    <cellStyle name="Normal 4 2 2" xfId="28864" xr:uid="{00000000-0005-0000-0000-0000C70D0000}"/>
    <cellStyle name="Normal 4 2 3" xfId="28865" xr:uid="{00000000-0005-0000-0000-0000C80D0000}"/>
    <cellStyle name="Normal 4 3" xfId="28866" xr:uid="{00000000-0005-0000-0000-0000C90D0000}"/>
    <cellStyle name="Normal 4 3 2" xfId="28867" xr:uid="{00000000-0005-0000-0000-0000CA0D0000}"/>
    <cellStyle name="Normal 4 3 3" xfId="28868" xr:uid="{00000000-0005-0000-0000-0000CB0D0000}"/>
    <cellStyle name="Normal 4 4" xfId="28869" xr:uid="{00000000-0005-0000-0000-0000CC0D0000}"/>
    <cellStyle name="Normal 4 4 2" xfId="28870" xr:uid="{00000000-0005-0000-0000-0000CD0D0000}"/>
    <cellStyle name="Normal 4 5" xfId="28871" xr:uid="{00000000-0005-0000-0000-0000CE0D0000}"/>
    <cellStyle name="Normal 4 6" xfId="28872" xr:uid="{00000000-0005-0000-0000-0000CF0D0000}"/>
    <cellStyle name="Normal 4 7" xfId="28873" xr:uid="{00000000-0005-0000-0000-0000D00D0000}"/>
    <cellStyle name="Normal 40" xfId="28874" xr:uid="{00000000-0005-0000-0000-0000D10D0000}"/>
    <cellStyle name="Normal 41" xfId="28875" xr:uid="{00000000-0005-0000-0000-0000D20D0000}"/>
    <cellStyle name="Normal 42" xfId="28876" xr:uid="{00000000-0005-0000-0000-0000D30D0000}"/>
    <cellStyle name="Normal 43" xfId="28877" xr:uid="{00000000-0005-0000-0000-0000D40D0000}"/>
    <cellStyle name="Normal 44" xfId="28878" xr:uid="{00000000-0005-0000-0000-0000D50D0000}"/>
    <cellStyle name="Normal 45" xfId="28879" xr:uid="{00000000-0005-0000-0000-0000D60D0000}"/>
    <cellStyle name="Normal 45 2" xfId="28880" xr:uid="{00000000-0005-0000-0000-0000D70D0000}"/>
    <cellStyle name="Normal 46" xfId="28881" xr:uid="{00000000-0005-0000-0000-0000D80D0000}"/>
    <cellStyle name="Normal 46 2" xfId="28882" xr:uid="{00000000-0005-0000-0000-0000D90D0000}"/>
    <cellStyle name="Normal 47" xfId="28883" xr:uid="{00000000-0005-0000-0000-0000DA0D0000}"/>
    <cellStyle name="Normal 47 2" xfId="28884" xr:uid="{00000000-0005-0000-0000-0000DB0D0000}"/>
    <cellStyle name="Normal 48" xfId="28885" xr:uid="{00000000-0005-0000-0000-0000DC0D0000}"/>
    <cellStyle name="Normal 48 2" xfId="28886" xr:uid="{00000000-0005-0000-0000-0000DD0D0000}"/>
    <cellStyle name="Normal 49" xfId="28887" xr:uid="{00000000-0005-0000-0000-0000DE0D0000}"/>
    <cellStyle name="Normal 5" xfId="27499" xr:uid="{00000000-0005-0000-0000-0000DF0D0000}"/>
    <cellStyle name="Normal 5 2" xfId="28888" xr:uid="{00000000-0005-0000-0000-0000E00D0000}"/>
    <cellStyle name="Normal 5 2 2" xfId="28889" xr:uid="{00000000-0005-0000-0000-0000E10D0000}"/>
    <cellStyle name="Normal 5 2 3" xfId="28890" xr:uid="{00000000-0005-0000-0000-0000E20D0000}"/>
    <cellStyle name="Normal 5 3" xfId="28891" xr:uid="{00000000-0005-0000-0000-0000E30D0000}"/>
    <cellStyle name="Normal 5 3 2" xfId="28892" xr:uid="{00000000-0005-0000-0000-0000E40D0000}"/>
    <cellStyle name="Normal 5 3 3" xfId="28893" xr:uid="{00000000-0005-0000-0000-0000E50D0000}"/>
    <cellStyle name="Normal 5 4" xfId="28894" xr:uid="{00000000-0005-0000-0000-0000E60D0000}"/>
    <cellStyle name="Normal 5 5" xfId="28895" xr:uid="{00000000-0005-0000-0000-0000E70D0000}"/>
    <cellStyle name="Normal 50" xfId="28896" xr:uid="{00000000-0005-0000-0000-0000E80D0000}"/>
    <cellStyle name="Normal 51" xfId="28897" xr:uid="{00000000-0005-0000-0000-0000E90D0000}"/>
    <cellStyle name="Normal 52" xfId="28898" xr:uid="{00000000-0005-0000-0000-0000EA0D0000}"/>
    <cellStyle name="Normal 53" xfId="28899" xr:uid="{00000000-0005-0000-0000-0000EB0D0000}"/>
    <cellStyle name="Normal 54" xfId="28900" xr:uid="{00000000-0005-0000-0000-0000EC0D0000}"/>
    <cellStyle name="Normal 55" xfId="28901" xr:uid="{00000000-0005-0000-0000-0000ED0D0000}"/>
    <cellStyle name="Normal 56" xfId="28902" xr:uid="{00000000-0005-0000-0000-0000EE0D0000}"/>
    <cellStyle name="Normal 56 2" xfId="28903" xr:uid="{00000000-0005-0000-0000-0000EF0D0000}"/>
    <cellStyle name="Normal 57" xfId="28904" xr:uid="{00000000-0005-0000-0000-0000F00D0000}"/>
    <cellStyle name="Normal 58" xfId="28905" xr:uid="{00000000-0005-0000-0000-0000F10D0000}"/>
    <cellStyle name="Normal 58 2" xfId="28906" xr:uid="{00000000-0005-0000-0000-0000F20D0000}"/>
    <cellStyle name="Normal 59" xfId="28907" xr:uid="{00000000-0005-0000-0000-0000F30D0000}"/>
    <cellStyle name="Normal 59 2" xfId="28908" xr:uid="{00000000-0005-0000-0000-0000F40D0000}"/>
    <cellStyle name="Normal 6" xfId="28909" xr:uid="{00000000-0005-0000-0000-0000F50D0000}"/>
    <cellStyle name="Normal 6 2" xfId="28910" xr:uid="{00000000-0005-0000-0000-0000F60D0000}"/>
    <cellStyle name="Normal 6 2 2" xfId="28911" xr:uid="{00000000-0005-0000-0000-0000F70D0000}"/>
    <cellStyle name="Normal 6 2 3" xfId="28912" xr:uid="{00000000-0005-0000-0000-0000F80D0000}"/>
    <cellStyle name="Normal 6 3" xfId="28913" xr:uid="{00000000-0005-0000-0000-0000F90D0000}"/>
    <cellStyle name="Normal 6 3 2" xfId="28914" xr:uid="{00000000-0005-0000-0000-0000FA0D0000}"/>
    <cellStyle name="Normal 6 3 3" xfId="28915" xr:uid="{00000000-0005-0000-0000-0000FB0D0000}"/>
    <cellStyle name="Normal 6 4" xfId="28916" xr:uid="{00000000-0005-0000-0000-0000FC0D0000}"/>
    <cellStyle name="Normal 6 5" xfId="28917" xr:uid="{00000000-0005-0000-0000-0000FD0D0000}"/>
    <cellStyle name="Normal 6 6" xfId="28918" xr:uid="{00000000-0005-0000-0000-0000FE0D0000}"/>
    <cellStyle name="Normal 60" xfId="28919" xr:uid="{00000000-0005-0000-0000-0000FF0D0000}"/>
    <cellStyle name="Normal 60 2" xfId="28920" xr:uid="{00000000-0005-0000-0000-0000000E0000}"/>
    <cellStyle name="Normal 61" xfId="28921" xr:uid="{00000000-0005-0000-0000-0000010E0000}"/>
    <cellStyle name="Normal 62" xfId="28922" xr:uid="{00000000-0005-0000-0000-0000020E0000}"/>
    <cellStyle name="Normal 63" xfId="28923" xr:uid="{00000000-0005-0000-0000-0000030E0000}"/>
    <cellStyle name="Normal 64" xfId="28924" xr:uid="{00000000-0005-0000-0000-0000040E0000}"/>
    <cellStyle name="Normal 65" xfId="28925" xr:uid="{00000000-0005-0000-0000-0000050E0000}"/>
    <cellStyle name="Normal 66" xfId="28926" xr:uid="{00000000-0005-0000-0000-0000060E0000}"/>
    <cellStyle name="Normal 7" xfId="28927" xr:uid="{00000000-0005-0000-0000-0000070E0000}"/>
    <cellStyle name="Normal 7 2" xfId="28928" xr:uid="{00000000-0005-0000-0000-0000080E0000}"/>
    <cellStyle name="Normal 7 3" xfId="28929" xr:uid="{00000000-0005-0000-0000-0000090E0000}"/>
    <cellStyle name="Normal 7 4" xfId="28930" xr:uid="{00000000-0005-0000-0000-00000A0E0000}"/>
    <cellStyle name="Normal 8" xfId="28931" xr:uid="{00000000-0005-0000-0000-00000B0E0000}"/>
    <cellStyle name="Normal 8 2" xfId="28932" xr:uid="{00000000-0005-0000-0000-00000C0E0000}"/>
    <cellStyle name="Normal 8 3" xfId="28933" xr:uid="{00000000-0005-0000-0000-00000D0E0000}"/>
    <cellStyle name="Normal 9" xfId="28934" xr:uid="{00000000-0005-0000-0000-00000E0E0000}"/>
    <cellStyle name="Normal 9 2" xfId="28935" xr:uid="{00000000-0005-0000-0000-00000F0E0000}"/>
    <cellStyle name="Normal 9 2 2" xfId="28936" xr:uid="{00000000-0005-0000-0000-0000100E0000}"/>
    <cellStyle name="Normal 9 3" xfId="28937" xr:uid="{00000000-0005-0000-0000-0000110E0000}"/>
    <cellStyle name="Normal 9 3 2" xfId="28938" xr:uid="{00000000-0005-0000-0000-0000120E0000}"/>
    <cellStyle name="Normal 9 4" xfId="28939" xr:uid="{00000000-0005-0000-0000-0000130E0000}"/>
    <cellStyle name="Normal 9 5" xfId="28940" xr:uid="{00000000-0005-0000-0000-0000140E0000}"/>
    <cellStyle name="Normal 9 6" xfId="28941" xr:uid="{00000000-0005-0000-0000-0000150E0000}"/>
    <cellStyle name="Normalny 13" xfId="3" xr:uid="{00000000-0005-0000-0000-0000160E0000}"/>
    <cellStyle name="Normalny 2" xfId="4" xr:uid="{00000000-0005-0000-0000-0000170E0000}"/>
    <cellStyle name="Normalny 3" xfId="1" xr:uid="{00000000-0005-0000-0000-0000180E0000}"/>
    <cellStyle name="Normalny 4" xfId="7" xr:uid="{00000000-0005-0000-0000-0000190E0000}"/>
    <cellStyle name="Normalny 5" xfId="9" xr:uid="{00000000-0005-0000-0000-00001A0E0000}"/>
    <cellStyle name="Note 10" xfId="28942" xr:uid="{00000000-0005-0000-0000-00001B0E0000}"/>
    <cellStyle name="Note 11" xfId="28943" xr:uid="{00000000-0005-0000-0000-00001C0E0000}"/>
    <cellStyle name="Note 12" xfId="28944" xr:uid="{00000000-0005-0000-0000-00001D0E0000}"/>
    <cellStyle name="Note 13" xfId="28945" xr:uid="{00000000-0005-0000-0000-00001E0E0000}"/>
    <cellStyle name="Note 14" xfId="28946" xr:uid="{00000000-0005-0000-0000-00001F0E0000}"/>
    <cellStyle name="Note 15" xfId="28947" xr:uid="{00000000-0005-0000-0000-0000200E0000}"/>
    <cellStyle name="Note 16" xfId="28948" xr:uid="{00000000-0005-0000-0000-0000210E0000}"/>
    <cellStyle name="Note 17" xfId="28949" xr:uid="{00000000-0005-0000-0000-0000220E0000}"/>
    <cellStyle name="Note 18" xfId="28950" xr:uid="{00000000-0005-0000-0000-0000230E0000}"/>
    <cellStyle name="Note 19" xfId="28951" xr:uid="{00000000-0005-0000-0000-0000240E0000}"/>
    <cellStyle name="Note 2" xfId="615" hidden="1" xr:uid="{00000000-0005-0000-0000-0000250E0000}"/>
    <cellStyle name="Note 2" xfId="1539" hidden="1" xr:uid="{00000000-0005-0000-0000-0000260E0000}"/>
    <cellStyle name="Note 2" xfId="1576" hidden="1" xr:uid="{00000000-0005-0000-0000-0000270E0000}"/>
    <cellStyle name="Note 2" xfId="2520" hidden="1" xr:uid="{00000000-0005-0000-0000-0000280E0000}"/>
    <cellStyle name="Note 2" xfId="2557" hidden="1" xr:uid="{00000000-0005-0000-0000-0000290E0000}"/>
    <cellStyle name="Note 2" xfId="3465" hidden="1" xr:uid="{00000000-0005-0000-0000-00002A0E0000}"/>
    <cellStyle name="Note 2" xfId="3502" hidden="1" xr:uid="{00000000-0005-0000-0000-00002B0E0000}"/>
    <cellStyle name="Note 2" xfId="4059" hidden="1" xr:uid="{00000000-0005-0000-0000-00002C0E0000}"/>
    <cellStyle name="Note 2" xfId="4983" hidden="1" xr:uid="{00000000-0005-0000-0000-00002D0E0000}"/>
    <cellStyle name="Note 2" xfId="5020" hidden="1" xr:uid="{00000000-0005-0000-0000-00002E0E0000}"/>
    <cellStyle name="Note 2" xfId="5935" hidden="1" xr:uid="{00000000-0005-0000-0000-00002F0E0000}"/>
    <cellStyle name="Note 2" xfId="5972" hidden="1" xr:uid="{00000000-0005-0000-0000-0000300E0000}"/>
    <cellStyle name="Note 2" xfId="6880" hidden="1" xr:uid="{00000000-0005-0000-0000-0000310E0000}"/>
    <cellStyle name="Note 2" xfId="6917" hidden="1" xr:uid="{00000000-0005-0000-0000-0000320E0000}"/>
    <cellStyle name="Note 2" xfId="7440" hidden="1" xr:uid="{00000000-0005-0000-0000-0000330E0000}"/>
    <cellStyle name="Note 2" xfId="8364" hidden="1" xr:uid="{00000000-0005-0000-0000-0000340E0000}"/>
    <cellStyle name="Note 2" xfId="8401" hidden="1" xr:uid="{00000000-0005-0000-0000-0000350E0000}"/>
    <cellStyle name="Note 2" xfId="9345" hidden="1" xr:uid="{00000000-0005-0000-0000-0000360E0000}"/>
    <cellStyle name="Note 2" xfId="9382" hidden="1" xr:uid="{00000000-0005-0000-0000-0000370E0000}"/>
    <cellStyle name="Note 2" xfId="10290" hidden="1" xr:uid="{00000000-0005-0000-0000-0000380E0000}"/>
    <cellStyle name="Note 2" xfId="10327" hidden="1" xr:uid="{00000000-0005-0000-0000-0000390E0000}"/>
    <cellStyle name="Note 2" xfId="10870" hidden="1" xr:uid="{00000000-0005-0000-0000-00003A0E0000}"/>
    <cellStyle name="Note 2" xfId="11794" hidden="1" xr:uid="{00000000-0005-0000-0000-00003B0E0000}"/>
    <cellStyle name="Note 2" xfId="11831" hidden="1" xr:uid="{00000000-0005-0000-0000-00003C0E0000}"/>
    <cellStyle name="Note 2" xfId="12775" hidden="1" xr:uid="{00000000-0005-0000-0000-00003D0E0000}"/>
    <cellStyle name="Note 2" xfId="12812" hidden="1" xr:uid="{00000000-0005-0000-0000-00003E0E0000}"/>
    <cellStyle name="Note 2" xfId="13720" hidden="1" xr:uid="{00000000-0005-0000-0000-00003F0E0000}"/>
    <cellStyle name="Note 2" xfId="13757" hidden="1" xr:uid="{00000000-0005-0000-0000-0000400E0000}"/>
    <cellStyle name="Note 2" xfId="14300" hidden="1" xr:uid="{00000000-0005-0000-0000-0000410E0000}"/>
    <cellStyle name="Note 2" xfId="15224" hidden="1" xr:uid="{00000000-0005-0000-0000-0000420E0000}"/>
    <cellStyle name="Note 2" xfId="15261" hidden="1" xr:uid="{00000000-0005-0000-0000-0000430E0000}"/>
    <cellStyle name="Note 2" xfId="16205" hidden="1" xr:uid="{00000000-0005-0000-0000-0000440E0000}"/>
    <cellStyle name="Note 2" xfId="16242" hidden="1" xr:uid="{00000000-0005-0000-0000-0000450E0000}"/>
    <cellStyle name="Note 2" xfId="17150" hidden="1" xr:uid="{00000000-0005-0000-0000-0000460E0000}"/>
    <cellStyle name="Note 2" xfId="17187" hidden="1" xr:uid="{00000000-0005-0000-0000-0000470E0000}"/>
    <cellStyle name="Note 2" xfId="17730" hidden="1" xr:uid="{00000000-0005-0000-0000-0000480E0000}"/>
    <cellStyle name="Note 2" xfId="18654" hidden="1" xr:uid="{00000000-0005-0000-0000-0000490E0000}"/>
    <cellStyle name="Note 2" xfId="18691" hidden="1" xr:uid="{00000000-0005-0000-0000-00004A0E0000}"/>
    <cellStyle name="Note 2" xfId="19635" hidden="1" xr:uid="{00000000-0005-0000-0000-00004B0E0000}"/>
    <cellStyle name="Note 2" xfId="19672" hidden="1" xr:uid="{00000000-0005-0000-0000-00004C0E0000}"/>
    <cellStyle name="Note 2" xfId="20580" hidden="1" xr:uid="{00000000-0005-0000-0000-00004D0E0000}"/>
    <cellStyle name="Note 2" xfId="20617" hidden="1" xr:uid="{00000000-0005-0000-0000-00004E0E0000}"/>
    <cellStyle name="Note 2" xfId="21160" hidden="1" xr:uid="{00000000-0005-0000-0000-00004F0E0000}"/>
    <cellStyle name="Note 2" xfId="22084" hidden="1" xr:uid="{00000000-0005-0000-0000-0000500E0000}"/>
    <cellStyle name="Note 2" xfId="22121" hidden="1" xr:uid="{00000000-0005-0000-0000-0000510E0000}"/>
    <cellStyle name="Note 2" xfId="23065" hidden="1" xr:uid="{00000000-0005-0000-0000-0000520E0000}"/>
    <cellStyle name="Note 2" xfId="23102" hidden="1" xr:uid="{00000000-0005-0000-0000-0000530E0000}"/>
    <cellStyle name="Note 2" xfId="24010" hidden="1" xr:uid="{00000000-0005-0000-0000-0000540E0000}"/>
    <cellStyle name="Note 2" xfId="24047" hidden="1" xr:uid="{00000000-0005-0000-0000-0000550E0000}"/>
    <cellStyle name="Note 2" xfId="24590" hidden="1" xr:uid="{00000000-0005-0000-0000-0000560E0000}"/>
    <cellStyle name="Note 2" xfId="25514" hidden="1" xr:uid="{00000000-0005-0000-0000-0000570E0000}"/>
    <cellStyle name="Note 2" xfId="25551" hidden="1" xr:uid="{00000000-0005-0000-0000-0000580E0000}"/>
    <cellStyle name="Note 2" xfId="26495" hidden="1" xr:uid="{00000000-0005-0000-0000-0000590E0000}"/>
    <cellStyle name="Note 2" xfId="26532" hidden="1" xr:uid="{00000000-0005-0000-0000-00005A0E0000}"/>
    <cellStyle name="Note 2" xfId="27440" hidden="1" xr:uid="{00000000-0005-0000-0000-00005B0E0000}"/>
    <cellStyle name="Note 2" xfId="27477" xr:uid="{00000000-0005-0000-0000-00005C0E0000}"/>
    <cellStyle name="Note 2 10" xfId="28952" xr:uid="{00000000-0005-0000-0000-00005D0E0000}"/>
    <cellStyle name="Note 2 2" xfId="28953" xr:uid="{00000000-0005-0000-0000-00005E0E0000}"/>
    <cellStyle name="Note 2 3" xfId="28954" xr:uid="{00000000-0005-0000-0000-00005F0E0000}"/>
    <cellStyle name="Note 2 4" xfId="28955" xr:uid="{00000000-0005-0000-0000-0000600E0000}"/>
    <cellStyle name="Note 2 5" xfId="28956" xr:uid="{00000000-0005-0000-0000-0000610E0000}"/>
    <cellStyle name="Note 2 6" xfId="28957" xr:uid="{00000000-0005-0000-0000-0000620E0000}"/>
    <cellStyle name="Note 2 7" xfId="28958" xr:uid="{00000000-0005-0000-0000-0000630E0000}"/>
    <cellStyle name="Note 2 8" xfId="28959" xr:uid="{00000000-0005-0000-0000-0000640E0000}"/>
    <cellStyle name="Note 2 9" xfId="28960" xr:uid="{00000000-0005-0000-0000-0000650E0000}"/>
    <cellStyle name="Note 20" xfId="28961" xr:uid="{00000000-0005-0000-0000-0000660E0000}"/>
    <cellStyle name="Note 21" xfId="28962" xr:uid="{00000000-0005-0000-0000-0000670E0000}"/>
    <cellStyle name="Note 22" xfId="28963" xr:uid="{00000000-0005-0000-0000-0000680E0000}"/>
    <cellStyle name="Note 23" xfId="28964" xr:uid="{00000000-0005-0000-0000-0000690E0000}"/>
    <cellStyle name="Note 24" xfId="28965" xr:uid="{00000000-0005-0000-0000-00006A0E0000}"/>
    <cellStyle name="Note 25" xfId="28966" xr:uid="{00000000-0005-0000-0000-00006B0E0000}"/>
    <cellStyle name="Note 26" xfId="28967" xr:uid="{00000000-0005-0000-0000-00006C0E0000}"/>
    <cellStyle name="Note 27" xfId="28968" xr:uid="{00000000-0005-0000-0000-00006D0E0000}"/>
    <cellStyle name="Note 28" xfId="28969" xr:uid="{00000000-0005-0000-0000-00006E0E0000}"/>
    <cellStyle name="Note 28 2" xfId="28970" xr:uid="{00000000-0005-0000-0000-00006F0E0000}"/>
    <cellStyle name="Note 29" xfId="28971" xr:uid="{00000000-0005-0000-0000-0000700E0000}"/>
    <cellStyle name="Note 3" xfId="19" hidden="1" xr:uid="{00000000-0005-0000-0000-0000710E0000}"/>
    <cellStyle name="Note 3" xfId="8437" hidden="1" xr:uid="{00000000-0005-0000-0000-0000720E0000}"/>
    <cellStyle name="Note 3" xfId="11867" hidden="1" xr:uid="{00000000-0005-0000-0000-0000730E0000}"/>
    <cellStyle name="Note 3" xfId="15297" hidden="1" xr:uid="{00000000-0005-0000-0000-0000740E0000}"/>
    <cellStyle name="Note 3" xfId="18727" hidden="1" xr:uid="{00000000-0005-0000-0000-0000750E0000}"/>
    <cellStyle name="Note 3" xfId="22157" hidden="1" xr:uid="{00000000-0005-0000-0000-0000760E0000}"/>
    <cellStyle name="Note 3" xfId="25587" xr:uid="{00000000-0005-0000-0000-0000770E0000}"/>
    <cellStyle name="Note 30" xfId="28972" xr:uid="{00000000-0005-0000-0000-0000780E0000}"/>
    <cellStyle name="Note 31" xfId="28973" xr:uid="{00000000-0005-0000-0000-0000790E0000}"/>
    <cellStyle name="Note 32" xfId="28974" xr:uid="{00000000-0005-0000-0000-00007A0E0000}"/>
    <cellStyle name="Note 33" xfId="28975" xr:uid="{00000000-0005-0000-0000-00007B0E0000}"/>
    <cellStyle name="Note 34" xfId="28976" xr:uid="{00000000-0005-0000-0000-00007C0E0000}"/>
    <cellStyle name="Note 4" xfId="594" hidden="1" xr:uid="{00000000-0005-0000-0000-00007D0E0000}"/>
    <cellStyle name="Note 4" xfId="28977" xr:uid="{00000000-0005-0000-0000-00007E0E0000}"/>
    <cellStyle name="Note 5" xfId="1612" hidden="1" xr:uid="{00000000-0005-0000-0000-00007F0E0000}"/>
    <cellStyle name="Note 5" xfId="28978" xr:uid="{00000000-0005-0000-0000-0000800E0000}"/>
    <cellStyle name="Note 6" xfId="28979" xr:uid="{00000000-0005-0000-0000-0000810E0000}"/>
    <cellStyle name="Note 7" xfId="28980" xr:uid="{00000000-0005-0000-0000-0000820E0000}"/>
    <cellStyle name="Note 8" xfId="28981" xr:uid="{00000000-0005-0000-0000-0000830E0000}"/>
    <cellStyle name="Note 9" xfId="28982" xr:uid="{00000000-0005-0000-0000-0000840E0000}"/>
    <cellStyle name="Notes" xfId="28983" xr:uid="{00000000-0005-0000-0000-0000850E0000}"/>
    <cellStyle name="Notiz 2" xfId="28984" xr:uid="{00000000-0005-0000-0000-0000860E0000}"/>
    <cellStyle name="numbers" xfId="28985" xr:uid="{00000000-0005-0000-0000-0000870E0000}"/>
    <cellStyle name="numbers 2" xfId="28986" xr:uid="{00000000-0005-0000-0000-0000880E0000}"/>
    <cellStyle name="numbers 3" xfId="28987" xr:uid="{00000000-0005-0000-0000-0000890E0000}"/>
    <cellStyle name="numbers 4" xfId="28988" xr:uid="{00000000-0005-0000-0000-00008A0E0000}"/>
    <cellStyle name="numbers 5" xfId="28989" xr:uid="{00000000-0005-0000-0000-00008B0E0000}"/>
    <cellStyle name="Output 10" xfId="28990" xr:uid="{00000000-0005-0000-0000-00008C0E0000}"/>
    <cellStyle name="Output 11" xfId="28991" xr:uid="{00000000-0005-0000-0000-00008D0E0000}"/>
    <cellStyle name="Output 12" xfId="28992" xr:uid="{00000000-0005-0000-0000-00008E0E0000}"/>
    <cellStyle name="Output 13" xfId="28993" xr:uid="{00000000-0005-0000-0000-00008F0E0000}"/>
    <cellStyle name="Output 14" xfId="28994" xr:uid="{00000000-0005-0000-0000-0000900E0000}"/>
    <cellStyle name="Output 15" xfId="28995" xr:uid="{00000000-0005-0000-0000-0000910E0000}"/>
    <cellStyle name="Output 16" xfId="28996" xr:uid="{00000000-0005-0000-0000-0000920E0000}"/>
    <cellStyle name="Output 17" xfId="28997" xr:uid="{00000000-0005-0000-0000-0000930E0000}"/>
    <cellStyle name="Output 18" xfId="28998" xr:uid="{00000000-0005-0000-0000-0000940E0000}"/>
    <cellStyle name="Output 19" xfId="28999" xr:uid="{00000000-0005-0000-0000-0000950E0000}"/>
    <cellStyle name="Output 2" xfId="29000" xr:uid="{00000000-0005-0000-0000-0000960E0000}"/>
    <cellStyle name="Output 2 2" xfId="29001" xr:uid="{00000000-0005-0000-0000-0000970E0000}"/>
    <cellStyle name="Output 20" xfId="29002" xr:uid="{00000000-0005-0000-0000-0000980E0000}"/>
    <cellStyle name="Output 21" xfId="29003" xr:uid="{00000000-0005-0000-0000-0000990E0000}"/>
    <cellStyle name="Output 22" xfId="29004" xr:uid="{00000000-0005-0000-0000-00009A0E0000}"/>
    <cellStyle name="Output 23" xfId="29005" xr:uid="{00000000-0005-0000-0000-00009B0E0000}"/>
    <cellStyle name="Output 24" xfId="29006" xr:uid="{00000000-0005-0000-0000-00009C0E0000}"/>
    <cellStyle name="Output 25" xfId="29007" xr:uid="{00000000-0005-0000-0000-00009D0E0000}"/>
    <cellStyle name="Output 26" xfId="29008" xr:uid="{00000000-0005-0000-0000-00009E0E0000}"/>
    <cellStyle name="Output 27" xfId="29009" xr:uid="{00000000-0005-0000-0000-00009F0E0000}"/>
    <cellStyle name="Output 3" xfId="29010" xr:uid="{00000000-0005-0000-0000-0000A00E0000}"/>
    <cellStyle name="Output 4" xfId="29011" xr:uid="{00000000-0005-0000-0000-0000A10E0000}"/>
    <cellStyle name="Output 5" xfId="29012" xr:uid="{00000000-0005-0000-0000-0000A20E0000}"/>
    <cellStyle name="Output 6" xfId="29013" xr:uid="{00000000-0005-0000-0000-0000A30E0000}"/>
    <cellStyle name="Output 7" xfId="29014" xr:uid="{00000000-0005-0000-0000-0000A40E0000}"/>
    <cellStyle name="Output 8" xfId="29015" xr:uid="{00000000-0005-0000-0000-0000A50E0000}"/>
    <cellStyle name="Output 9" xfId="29016" xr:uid="{00000000-0005-0000-0000-0000A60E0000}"/>
    <cellStyle name="Per cent" xfId="29302" builtinId="5"/>
    <cellStyle name="Percent 00" xfId="29017" xr:uid="{00000000-0005-0000-0000-0000A70E0000}"/>
    <cellStyle name="Percent 10" xfId="29018" xr:uid="{00000000-0005-0000-0000-0000A80E0000}"/>
    <cellStyle name="Percent 11" xfId="29019" xr:uid="{00000000-0005-0000-0000-0000A90E0000}"/>
    <cellStyle name="Percent 12" xfId="29020" xr:uid="{00000000-0005-0000-0000-0000AA0E0000}"/>
    <cellStyle name="Percent 12 2" xfId="29021" xr:uid="{00000000-0005-0000-0000-0000AB0E0000}"/>
    <cellStyle name="Percent 13" xfId="29022" xr:uid="{00000000-0005-0000-0000-0000AC0E0000}"/>
    <cellStyle name="Percent 14" xfId="29023" xr:uid="{00000000-0005-0000-0000-0000AD0E0000}"/>
    <cellStyle name="Percent 15" xfId="29024" xr:uid="{00000000-0005-0000-0000-0000AE0E0000}"/>
    <cellStyle name="Percent 16" xfId="29025" xr:uid="{00000000-0005-0000-0000-0000AF0E0000}"/>
    <cellStyle name="Percent 17" xfId="29026" xr:uid="{00000000-0005-0000-0000-0000B00E0000}"/>
    <cellStyle name="Percent 18" xfId="29027" xr:uid="{00000000-0005-0000-0000-0000B10E0000}"/>
    <cellStyle name="Percent 2" xfId="29028" xr:uid="{00000000-0005-0000-0000-0000B20E0000}"/>
    <cellStyle name="Percent 2 10" xfId="29029" xr:uid="{00000000-0005-0000-0000-0000B30E0000}"/>
    <cellStyle name="Percent 2 10 2" xfId="29030" xr:uid="{00000000-0005-0000-0000-0000B40E0000}"/>
    <cellStyle name="Percent 2 11" xfId="29031" xr:uid="{00000000-0005-0000-0000-0000B50E0000}"/>
    <cellStyle name="Percent 2 11 2" xfId="29032" xr:uid="{00000000-0005-0000-0000-0000B60E0000}"/>
    <cellStyle name="Percent 2 12" xfId="29033" xr:uid="{00000000-0005-0000-0000-0000B70E0000}"/>
    <cellStyle name="Percent 2 12 2" xfId="29034" xr:uid="{00000000-0005-0000-0000-0000B80E0000}"/>
    <cellStyle name="Percent 2 13" xfId="29035" xr:uid="{00000000-0005-0000-0000-0000B90E0000}"/>
    <cellStyle name="Percent 2 13 2" xfId="29036" xr:uid="{00000000-0005-0000-0000-0000BA0E0000}"/>
    <cellStyle name="Percent 2 14" xfId="29037" xr:uid="{00000000-0005-0000-0000-0000BB0E0000}"/>
    <cellStyle name="Percent 2 14 2" xfId="29038" xr:uid="{00000000-0005-0000-0000-0000BC0E0000}"/>
    <cellStyle name="Percent 2 15" xfId="29039" xr:uid="{00000000-0005-0000-0000-0000BD0E0000}"/>
    <cellStyle name="Percent 2 15 2" xfId="29040" xr:uid="{00000000-0005-0000-0000-0000BE0E0000}"/>
    <cellStyle name="Percent 2 16" xfId="29041" xr:uid="{00000000-0005-0000-0000-0000BF0E0000}"/>
    <cellStyle name="Percent 2 16 2" xfId="29042" xr:uid="{00000000-0005-0000-0000-0000C00E0000}"/>
    <cellStyle name="Percent 2 17" xfId="29043" xr:uid="{00000000-0005-0000-0000-0000C10E0000}"/>
    <cellStyle name="Percent 2 17 2" xfId="29044" xr:uid="{00000000-0005-0000-0000-0000C20E0000}"/>
    <cellStyle name="Percent 2 18" xfId="29045" xr:uid="{00000000-0005-0000-0000-0000C30E0000}"/>
    <cellStyle name="Percent 2 18 2" xfId="29046" xr:uid="{00000000-0005-0000-0000-0000C40E0000}"/>
    <cellStyle name="Percent 2 19" xfId="29047" xr:uid="{00000000-0005-0000-0000-0000C50E0000}"/>
    <cellStyle name="Percent 2 19 2" xfId="29048" xr:uid="{00000000-0005-0000-0000-0000C60E0000}"/>
    <cellStyle name="Percent 2 2" xfId="29049" xr:uid="{00000000-0005-0000-0000-0000C70E0000}"/>
    <cellStyle name="Percent 2 2 2" xfId="29050" xr:uid="{00000000-0005-0000-0000-0000C80E0000}"/>
    <cellStyle name="Percent 2 2 3" xfId="29051" xr:uid="{00000000-0005-0000-0000-0000C90E0000}"/>
    <cellStyle name="Percent 2 20" xfId="29052" xr:uid="{00000000-0005-0000-0000-0000CA0E0000}"/>
    <cellStyle name="Percent 2 20 2" xfId="29053" xr:uid="{00000000-0005-0000-0000-0000CB0E0000}"/>
    <cellStyle name="Percent 2 21" xfId="29054" xr:uid="{00000000-0005-0000-0000-0000CC0E0000}"/>
    <cellStyle name="Percent 2 21 2" xfId="29055" xr:uid="{00000000-0005-0000-0000-0000CD0E0000}"/>
    <cellStyle name="Percent 2 22" xfId="29056" xr:uid="{00000000-0005-0000-0000-0000CE0E0000}"/>
    <cellStyle name="Percent 2 22 2" xfId="29057" xr:uid="{00000000-0005-0000-0000-0000CF0E0000}"/>
    <cellStyle name="Percent 2 23" xfId="29058" xr:uid="{00000000-0005-0000-0000-0000D00E0000}"/>
    <cellStyle name="Percent 2 23 2" xfId="29059" xr:uid="{00000000-0005-0000-0000-0000D10E0000}"/>
    <cellStyle name="Percent 2 24" xfId="29060" xr:uid="{00000000-0005-0000-0000-0000D20E0000}"/>
    <cellStyle name="Percent 2 24 2" xfId="29061" xr:uid="{00000000-0005-0000-0000-0000D30E0000}"/>
    <cellStyle name="Percent 2 25" xfId="29062" xr:uid="{00000000-0005-0000-0000-0000D40E0000}"/>
    <cellStyle name="Percent 2 25 2" xfId="29063" xr:uid="{00000000-0005-0000-0000-0000D50E0000}"/>
    <cellStyle name="Percent 2 26" xfId="29064" xr:uid="{00000000-0005-0000-0000-0000D60E0000}"/>
    <cellStyle name="Percent 2 26 2" xfId="29065" xr:uid="{00000000-0005-0000-0000-0000D70E0000}"/>
    <cellStyle name="Percent 2 27" xfId="29066" xr:uid="{00000000-0005-0000-0000-0000D80E0000}"/>
    <cellStyle name="Percent 2 27 2" xfId="29067" xr:uid="{00000000-0005-0000-0000-0000D90E0000}"/>
    <cellStyle name="Percent 2 28" xfId="29068" xr:uid="{00000000-0005-0000-0000-0000DA0E0000}"/>
    <cellStyle name="Percent 2 29" xfId="29069" xr:uid="{00000000-0005-0000-0000-0000DB0E0000}"/>
    <cellStyle name="Percent 2 3" xfId="29070" xr:uid="{00000000-0005-0000-0000-0000DC0E0000}"/>
    <cellStyle name="Percent 2 3 2" xfId="29071" xr:uid="{00000000-0005-0000-0000-0000DD0E0000}"/>
    <cellStyle name="Percent 2 30" xfId="29072" xr:uid="{00000000-0005-0000-0000-0000DE0E0000}"/>
    <cellStyle name="Percent 2 31" xfId="29073" xr:uid="{00000000-0005-0000-0000-0000DF0E0000}"/>
    <cellStyle name="Percent 2 32" xfId="29074" xr:uid="{00000000-0005-0000-0000-0000E00E0000}"/>
    <cellStyle name="Percent 2 33" xfId="29075" xr:uid="{00000000-0005-0000-0000-0000E10E0000}"/>
    <cellStyle name="Percent 2 34" xfId="29076" xr:uid="{00000000-0005-0000-0000-0000E20E0000}"/>
    <cellStyle name="Percent 2 35" xfId="29077" xr:uid="{00000000-0005-0000-0000-0000E30E0000}"/>
    <cellStyle name="Percent 2 36" xfId="29078" xr:uid="{00000000-0005-0000-0000-0000E40E0000}"/>
    <cellStyle name="Percent 2 4" xfId="29079" xr:uid="{00000000-0005-0000-0000-0000E50E0000}"/>
    <cellStyle name="Percent 2 4 2" xfId="29080" xr:uid="{00000000-0005-0000-0000-0000E60E0000}"/>
    <cellStyle name="Percent 2 5" xfId="29081" xr:uid="{00000000-0005-0000-0000-0000E70E0000}"/>
    <cellStyle name="Percent 2 5 2" xfId="29082" xr:uid="{00000000-0005-0000-0000-0000E80E0000}"/>
    <cellStyle name="Percent 2 6" xfId="29083" xr:uid="{00000000-0005-0000-0000-0000E90E0000}"/>
    <cellStyle name="Percent 2 6 2" xfId="29084" xr:uid="{00000000-0005-0000-0000-0000EA0E0000}"/>
    <cellStyle name="Percent 2 7" xfId="29085" xr:uid="{00000000-0005-0000-0000-0000EB0E0000}"/>
    <cellStyle name="Percent 2 7 2" xfId="29086" xr:uid="{00000000-0005-0000-0000-0000EC0E0000}"/>
    <cellStyle name="Percent 2 8" xfId="29087" xr:uid="{00000000-0005-0000-0000-0000ED0E0000}"/>
    <cellStyle name="Percent 2 8 2" xfId="29088" xr:uid="{00000000-0005-0000-0000-0000EE0E0000}"/>
    <cellStyle name="Percent 2 9" xfId="29089" xr:uid="{00000000-0005-0000-0000-0000EF0E0000}"/>
    <cellStyle name="Percent 2 9 2" xfId="29090" xr:uid="{00000000-0005-0000-0000-0000F00E0000}"/>
    <cellStyle name="Percent 3" xfId="29091" xr:uid="{00000000-0005-0000-0000-0000F10E0000}"/>
    <cellStyle name="Percent 3 2" xfId="29092" xr:uid="{00000000-0005-0000-0000-0000F20E0000}"/>
    <cellStyle name="Percent 3 3" xfId="29093" xr:uid="{00000000-0005-0000-0000-0000F30E0000}"/>
    <cellStyle name="Percent 4" xfId="29094" xr:uid="{00000000-0005-0000-0000-0000F40E0000}"/>
    <cellStyle name="Percent 4 2" xfId="29095" xr:uid="{00000000-0005-0000-0000-0000F50E0000}"/>
    <cellStyle name="Percent 4 3" xfId="29096" xr:uid="{00000000-0005-0000-0000-0000F60E0000}"/>
    <cellStyle name="Percent 5" xfId="29097" xr:uid="{00000000-0005-0000-0000-0000F70E0000}"/>
    <cellStyle name="Percent 5 2" xfId="29098" xr:uid="{00000000-0005-0000-0000-0000F80E0000}"/>
    <cellStyle name="Percent 6" xfId="29099" xr:uid="{00000000-0005-0000-0000-0000F90E0000}"/>
    <cellStyle name="Percent 6 2" xfId="29100" xr:uid="{00000000-0005-0000-0000-0000FA0E0000}"/>
    <cellStyle name="Percent 7" xfId="29101" xr:uid="{00000000-0005-0000-0000-0000FB0E0000}"/>
    <cellStyle name="Percent 8" xfId="29102" xr:uid="{00000000-0005-0000-0000-0000FC0E0000}"/>
    <cellStyle name="Percent 9" xfId="29103" xr:uid="{00000000-0005-0000-0000-0000FD0E0000}"/>
    <cellStyle name="Prozent 2" xfId="29104" xr:uid="{00000000-0005-0000-0000-0000FF0E0000}"/>
    <cellStyle name="Schlecht 2" xfId="29105" xr:uid="{00000000-0005-0000-0000-0000000F0000}"/>
    <cellStyle name="Section Heading" xfId="29106" xr:uid="{00000000-0005-0000-0000-0000010F0000}"/>
    <cellStyle name="Source" xfId="29107" xr:uid="{00000000-0005-0000-0000-0000020F0000}"/>
    <cellStyle name="Source 10" xfId="29108" xr:uid="{00000000-0005-0000-0000-0000030F0000}"/>
    <cellStyle name="Source 11" xfId="29109" xr:uid="{00000000-0005-0000-0000-0000040F0000}"/>
    <cellStyle name="Source 12" xfId="29110" xr:uid="{00000000-0005-0000-0000-0000050F0000}"/>
    <cellStyle name="Source 13" xfId="29111" xr:uid="{00000000-0005-0000-0000-0000060F0000}"/>
    <cellStyle name="Source 2" xfId="29112" xr:uid="{00000000-0005-0000-0000-0000070F0000}"/>
    <cellStyle name="Source 2 2" xfId="29113" xr:uid="{00000000-0005-0000-0000-0000080F0000}"/>
    <cellStyle name="Source 3" xfId="29114" xr:uid="{00000000-0005-0000-0000-0000090F0000}"/>
    <cellStyle name="Source 3 2" xfId="29115" xr:uid="{00000000-0005-0000-0000-00000A0F0000}"/>
    <cellStyle name="Source 4" xfId="29116" xr:uid="{00000000-0005-0000-0000-00000B0F0000}"/>
    <cellStyle name="Source 4 2" xfId="29117" xr:uid="{00000000-0005-0000-0000-00000C0F0000}"/>
    <cellStyle name="Source 5" xfId="29118" xr:uid="{00000000-0005-0000-0000-00000D0F0000}"/>
    <cellStyle name="Source 5 2" xfId="29119" xr:uid="{00000000-0005-0000-0000-00000E0F0000}"/>
    <cellStyle name="Source 6" xfId="29120" xr:uid="{00000000-0005-0000-0000-00000F0F0000}"/>
    <cellStyle name="Source 6 2" xfId="29121" xr:uid="{00000000-0005-0000-0000-0000100F0000}"/>
    <cellStyle name="Source 7" xfId="29122" xr:uid="{00000000-0005-0000-0000-0000110F0000}"/>
    <cellStyle name="Source 8" xfId="29123" xr:uid="{00000000-0005-0000-0000-0000120F0000}"/>
    <cellStyle name="Source 9" xfId="29124" xr:uid="{00000000-0005-0000-0000-0000130F0000}"/>
    <cellStyle name="ST14_Empty" xfId="27490" xr:uid="{00000000-0005-0000-0000-0000140F0000}"/>
    <cellStyle name="Standaard_Verz. Staten set versie 15-3" xfId="8" xr:uid="{00000000-0005-0000-0000-0000150F0000}"/>
    <cellStyle name="Standard 2" xfId="27491" xr:uid="{00000000-0005-0000-0000-0000160F0000}"/>
    <cellStyle name="Stil 1" xfId="29125" xr:uid="{00000000-0005-0000-0000-0000170F0000}"/>
    <cellStyle name="Style 1" xfId="29126" xr:uid="{00000000-0005-0000-0000-0000180F0000}"/>
    <cellStyle name="Style 1 10" xfId="29127" xr:uid="{00000000-0005-0000-0000-0000190F0000}"/>
    <cellStyle name="Style 1 11" xfId="29128" xr:uid="{00000000-0005-0000-0000-00001A0F0000}"/>
    <cellStyle name="Style 1 12" xfId="29129" xr:uid="{00000000-0005-0000-0000-00001B0F0000}"/>
    <cellStyle name="Style 1 13" xfId="29130" xr:uid="{00000000-0005-0000-0000-00001C0F0000}"/>
    <cellStyle name="Style 1 14" xfId="29131" xr:uid="{00000000-0005-0000-0000-00001D0F0000}"/>
    <cellStyle name="Style 1 15" xfId="29132" xr:uid="{00000000-0005-0000-0000-00001E0F0000}"/>
    <cellStyle name="Style 1 15 2" xfId="29133" xr:uid="{00000000-0005-0000-0000-00001F0F0000}"/>
    <cellStyle name="Style 1 15 3" xfId="29134" xr:uid="{00000000-0005-0000-0000-0000200F0000}"/>
    <cellStyle name="Style 1 2" xfId="29135" xr:uid="{00000000-0005-0000-0000-0000210F0000}"/>
    <cellStyle name="Style 1 2 2" xfId="29136" xr:uid="{00000000-0005-0000-0000-0000220F0000}"/>
    <cellStyle name="Style 1 3" xfId="29137" xr:uid="{00000000-0005-0000-0000-0000230F0000}"/>
    <cellStyle name="Style 1 3 2" xfId="29138" xr:uid="{00000000-0005-0000-0000-0000240F0000}"/>
    <cellStyle name="Style 1 4" xfId="29139" xr:uid="{00000000-0005-0000-0000-0000250F0000}"/>
    <cellStyle name="Style 1 4 2" xfId="29140" xr:uid="{00000000-0005-0000-0000-0000260F0000}"/>
    <cellStyle name="Style 1 5" xfId="29141" xr:uid="{00000000-0005-0000-0000-0000270F0000}"/>
    <cellStyle name="Style 1 5 2" xfId="29142" xr:uid="{00000000-0005-0000-0000-0000280F0000}"/>
    <cellStyle name="Style 1 6" xfId="29143" xr:uid="{00000000-0005-0000-0000-0000290F0000}"/>
    <cellStyle name="Style 1 6 2" xfId="29144" xr:uid="{00000000-0005-0000-0000-00002A0F0000}"/>
    <cellStyle name="Style 1 7" xfId="29145" xr:uid="{00000000-0005-0000-0000-00002B0F0000}"/>
    <cellStyle name="Style 1 8" xfId="29146" xr:uid="{00000000-0005-0000-0000-00002C0F0000}"/>
    <cellStyle name="Style 1 9" xfId="29147" xr:uid="{00000000-0005-0000-0000-00002D0F0000}"/>
    <cellStyle name="Style 21" xfId="29148" xr:uid="{00000000-0005-0000-0000-00002E0F0000}"/>
    <cellStyle name="Style 21 2" xfId="29149" xr:uid="{00000000-0005-0000-0000-00002F0F0000}"/>
    <cellStyle name="Style 21 3" xfId="29150" xr:uid="{00000000-0005-0000-0000-0000300F0000}"/>
    <cellStyle name="Style 24" xfId="29151" xr:uid="{00000000-0005-0000-0000-0000310F0000}"/>
    <cellStyle name="Style 25" xfId="29152" xr:uid="{00000000-0005-0000-0000-0000320F0000}"/>
    <cellStyle name="Style 26" xfId="29153" xr:uid="{00000000-0005-0000-0000-0000330F0000}"/>
    <cellStyle name="Style 27" xfId="29154" xr:uid="{00000000-0005-0000-0000-0000340F0000}"/>
    <cellStyle name="table" xfId="29155" xr:uid="{00000000-0005-0000-0000-0000350F0000}"/>
    <cellStyle name="TableStyleLight1" xfId="5" xr:uid="{00000000-0005-0000-0000-0000360F0000}"/>
    <cellStyle name="TblDATA" xfId="29156" xr:uid="{00000000-0005-0000-0000-0000370F0000}"/>
    <cellStyle name="TblDATA 2" xfId="29157" xr:uid="{00000000-0005-0000-0000-0000380F0000}"/>
    <cellStyle name="TblDATA_Data-1st chart" xfId="29158" xr:uid="{00000000-0005-0000-0000-0000390F0000}"/>
    <cellStyle name="TblDate" xfId="29159" xr:uid="{00000000-0005-0000-0000-00003A0F0000}"/>
    <cellStyle name="TblDate 2" xfId="29160" xr:uid="{00000000-0005-0000-0000-00003B0F0000}"/>
    <cellStyle name="TblDate_Data-1st chart" xfId="29161" xr:uid="{00000000-0005-0000-0000-00003C0F0000}"/>
    <cellStyle name="TblFootnote" xfId="29162" xr:uid="{00000000-0005-0000-0000-00003D0F0000}"/>
    <cellStyle name="TblFootnoteInd" xfId="29163" xr:uid="{00000000-0005-0000-0000-00003E0F0000}"/>
    <cellStyle name="TblManipulationTxt" xfId="29164" xr:uid="{00000000-0005-0000-0000-00003F0F0000}"/>
    <cellStyle name="TblMmmDate" xfId="29165" xr:uid="{00000000-0005-0000-0000-0000400F0000}"/>
    <cellStyle name="TblNSAdj" xfId="29166" xr:uid="{00000000-0005-0000-0000-0000410F0000}"/>
    <cellStyle name="TblQtrDate" xfId="29167" xr:uid="{00000000-0005-0000-0000-0000420F0000}"/>
    <cellStyle name="TblQTRDate 2" xfId="29168" xr:uid="{00000000-0005-0000-0000-0000430F0000}"/>
    <cellStyle name="TblSections" xfId="29169" xr:uid="{00000000-0005-0000-0000-0000440F0000}"/>
    <cellStyle name="TblSeries" xfId="29170" xr:uid="{00000000-0005-0000-0000-0000450F0000}"/>
    <cellStyle name="TblSeries 2" xfId="29171" xr:uid="{00000000-0005-0000-0000-0000460F0000}"/>
    <cellStyle name="TblSeries_Data-1st chart" xfId="29172" xr:uid="{00000000-0005-0000-0000-0000470F0000}"/>
    <cellStyle name="TblSeriesLabel" xfId="29173" xr:uid="{00000000-0005-0000-0000-0000480F0000}"/>
    <cellStyle name="TblSource" xfId="29174" xr:uid="{00000000-0005-0000-0000-0000490F0000}"/>
    <cellStyle name="TblyyyyDate" xfId="29175" xr:uid="{00000000-0005-0000-0000-00004A0F0000}"/>
    <cellStyle name="TblyyyyDate 2" xfId="29176" xr:uid="{00000000-0005-0000-0000-00004B0F0000}"/>
    <cellStyle name="Title 10" xfId="29177" xr:uid="{00000000-0005-0000-0000-00004C0F0000}"/>
    <cellStyle name="Title 11" xfId="29178" xr:uid="{00000000-0005-0000-0000-00004D0F0000}"/>
    <cellStyle name="Title 12" xfId="29179" xr:uid="{00000000-0005-0000-0000-00004E0F0000}"/>
    <cellStyle name="Title 13" xfId="29180" xr:uid="{00000000-0005-0000-0000-00004F0F0000}"/>
    <cellStyle name="Title 14" xfId="29181" xr:uid="{00000000-0005-0000-0000-0000500F0000}"/>
    <cellStyle name="Title 15" xfId="29182" xr:uid="{00000000-0005-0000-0000-0000510F0000}"/>
    <cellStyle name="Title 16" xfId="29183" xr:uid="{00000000-0005-0000-0000-0000520F0000}"/>
    <cellStyle name="Title 17" xfId="29184" xr:uid="{00000000-0005-0000-0000-0000530F0000}"/>
    <cellStyle name="Title 18" xfId="29185" xr:uid="{00000000-0005-0000-0000-0000540F0000}"/>
    <cellStyle name="Title 19" xfId="29186" xr:uid="{00000000-0005-0000-0000-0000550F0000}"/>
    <cellStyle name="Title 2" xfId="606" hidden="1" xr:uid="{00000000-0005-0000-0000-0000560F0000}"/>
    <cellStyle name="Title 2" xfId="1548" hidden="1" xr:uid="{00000000-0005-0000-0000-0000570F0000}"/>
    <cellStyle name="Title 2" xfId="1585" hidden="1" xr:uid="{00000000-0005-0000-0000-0000580F0000}"/>
    <cellStyle name="Title 2" xfId="2529" hidden="1" xr:uid="{00000000-0005-0000-0000-0000590F0000}"/>
    <cellStyle name="Title 2" xfId="2566" hidden="1" xr:uid="{00000000-0005-0000-0000-00005A0F0000}"/>
    <cellStyle name="Title 2" xfId="3474" hidden="1" xr:uid="{00000000-0005-0000-0000-00005B0F0000}"/>
    <cellStyle name="Title 2" xfId="3511" hidden="1" xr:uid="{00000000-0005-0000-0000-00005C0F0000}"/>
    <cellStyle name="Title 2" xfId="4050" hidden="1" xr:uid="{00000000-0005-0000-0000-00005D0F0000}"/>
    <cellStyle name="Title 2" xfId="4992" hidden="1" xr:uid="{00000000-0005-0000-0000-00005E0F0000}"/>
    <cellStyle name="Title 2" xfId="5029" hidden="1" xr:uid="{00000000-0005-0000-0000-00005F0F0000}"/>
    <cellStyle name="Title 2" xfId="5944" hidden="1" xr:uid="{00000000-0005-0000-0000-0000600F0000}"/>
    <cellStyle name="Title 2" xfId="5981" hidden="1" xr:uid="{00000000-0005-0000-0000-0000610F0000}"/>
    <cellStyle name="Title 2" xfId="6889" hidden="1" xr:uid="{00000000-0005-0000-0000-0000620F0000}"/>
    <cellStyle name="Title 2" xfId="6926" hidden="1" xr:uid="{00000000-0005-0000-0000-0000630F0000}"/>
    <cellStyle name="Title 2" xfId="7431" hidden="1" xr:uid="{00000000-0005-0000-0000-0000640F0000}"/>
    <cellStyle name="Title 2" xfId="8373" hidden="1" xr:uid="{00000000-0005-0000-0000-0000650F0000}"/>
    <cellStyle name="Title 2" xfId="8410" hidden="1" xr:uid="{00000000-0005-0000-0000-0000660F0000}"/>
    <cellStyle name="Title 2" xfId="9354" hidden="1" xr:uid="{00000000-0005-0000-0000-0000670F0000}"/>
    <cellStyle name="Title 2" xfId="9391" hidden="1" xr:uid="{00000000-0005-0000-0000-0000680F0000}"/>
    <cellStyle name="Title 2" xfId="10299" hidden="1" xr:uid="{00000000-0005-0000-0000-0000690F0000}"/>
    <cellStyle name="Title 2" xfId="10336" hidden="1" xr:uid="{00000000-0005-0000-0000-00006A0F0000}"/>
    <cellStyle name="Title 2" xfId="10861" hidden="1" xr:uid="{00000000-0005-0000-0000-00006B0F0000}"/>
    <cellStyle name="Title 2" xfId="11803" hidden="1" xr:uid="{00000000-0005-0000-0000-00006C0F0000}"/>
    <cellStyle name="Title 2" xfId="11840" hidden="1" xr:uid="{00000000-0005-0000-0000-00006D0F0000}"/>
    <cellStyle name="Title 2" xfId="12784" hidden="1" xr:uid="{00000000-0005-0000-0000-00006E0F0000}"/>
    <cellStyle name="Title 2" xfId="12821" hidden="1" xr:uid="{00000000-0005-0000-0000-00006F0F0000}"/>
    <cellStyle name="Title 2" xfId="13729" hidden="1" xr:uid="{00000000-0005-0000-0000-0000700F0000}"/>
    <cellStyle name="Title 2" xfId="13766" hidden="1" xr:uid="{00000000-0005-0000-0000-0000710F0000}"/>
    <cellStyle name="Title 2" xfId="14291" hidden="1" xr:uid="{00000000-0005-0000-0000-0000720F0000}"/>
    <cellStyle name="Title 2" xfId="15233" hidden="1" xr:uid="{00000000-0005-0000-0000-0000730F0000}"/>
    <cellStyle name="Title 2" xfId="15270" hidden="1" xr:uid="{00000000-0005-0000-0000-0000740F0000}"/>
    <cellStyle name="Title 2" xfId="16214" hidden="1" xr:uid="{00000000-0005-0000-0000-0000750F0000}"/>
    <cellStyle name="Title 2" xfId="16251" hidden="1" xr:uid="{00000000-0005-0000-0000-0000760F0000}"/>
    <cellStyle name="Title 2" xfId="17159" hidden="1" xr:uid="{00000000-0005-0000-0000-0000770F0000}"/>
    <cellStyle name="Title 2" xfId="17196" hidden="1" xr:uid="{00000000-0005-0000-0000-0000780F0000}"/>
    <cellStyle name="Title 2" xfId="17721" hidden="1" xr:uid="{00000000-0005-0000-0000-0000790F0000}"/>
    <cellStyle name="Title 2" xfId="18663" hidden="1" xr:uid="{00000000-0005-0000-0000-00007A0F0000}"/>
    <cellStyle name="Title 2" xfId="18700" hidden="1" xr:uid="{00000000-0005-0000-0000-00007B0F0000}"/>
    <cellStyle name="Title 2" xfId="19644" hidden="1" xr:uid="{00000000-0005-0000-0000-00007C0F0000}"/>
    <cellStyle name="Title 2" xfId="19681" hidden="1" xr:uid="{00000000-0005-0000-0000-00007D0F0000}"/>
    <cellStyle name="Title 2" xfId="20589" hidden="1" xr:uid="{00000000-0005-0000-0000-00007E0F0000}"/>
    <cellStyle name="Title 2" xfId="20626" hidden="1" xr:uid="{00000000-0005-0000-0000-00007F0F0000}"/>
    <cellStyle name="Title 2" xfId="21151" hidden="1" xr:uid="{00000000-0005-0000-0000-0000800F0000}"/>
    <cellStyle name="Title 2" xfId="22093" hidden="1" xr:uid="{00000000-0005-0000-0000-0000810F0000}"/>
    <cellStyle name="Title 2" xfId="22130" hidden="1" xr:uid="{00000000-0005-0000-0000-0000820F0000}"/>
    <cellStyle name="Title 2" xfId="23074" hidden="1" xr:uid="{00000000-0005-0000-0000-0000830F0000}"/>
    <cellStyle name="Title 2" xfId="23111" hidden="1" xr:uid="{00000000-0005-0000-0000-0000840F0000}"/>
    <cellStyle name="Title 2" xfId="24019" hidden="1" xr:uid="{00000000-0005-0000-0000-0000850F0000}"/>
    <cellStyle name="Title 2" xfId="24056" hidden="1" xr:uid="{00000000-0005-0000-0000-0000860F0000}"/>
    <cellStyle name="Title 2" xfId="24581" hidden="1" xr:uid="{00000000-0005-0000-0000-0000870F0000}"/>
    <cellStyle name="Title 2" xfId="25523" hidden="1" xr:uid="{00000000-0005-0000-0000-0000880F0000}"/>
    <cellStyle name="Title 2" xfId="25560" hidden="1" xr:uid="{00000000-0005-0000-0000-0000890F0000}"/>
    <cellStyle name="Title 2" xfId="26504" hidden="1" xr:uid="{00000000-0005-0000-0000-00008A0F0000}"/>
    <cellStyle name="Title 2" xfId="26541" hidden="1" xr:uid="{00000000-0005-0000-0000-00008B0F0000}"/>
    <cellStyle name="Title 2" xfId="27449" hidden="1" xr:uid="{00000000-0005-0000-0000-00008C0F0000}"/>
    <cellStyle name="Title 2" xfId="27486" xr:uid="{00000000-0005-0000-0000-00008D0F0000}"/>
    <cellStyle name="Title 2 2" xfId="29187" xr:uid="{00000000-0005-0000-0000-00008E0F0000}"/>
    <cellStyle name="Title 20" xfId="29188" xr:uid="{00000000-0005-0000-0000-00008F0F0000}"/>
    <cellStyle name="Title 21" xfId="29189" xr:uid="{00000000-0005-0000-0000-0000900F0000}"/>
    <cellStyle name="Title 22" xfId="29190" xr:uid="{00000000-0005-0000-0000-0000910F0000}"/>
    <cellStyle name="Title 23" xfId="29191" xr:uid="{00000000-0005-0000-0000-0000920F0000}"/>
    <cellStyle name="Title 24" xfId="29192" xr:uid="{00000000-0005-0000-0000-0000930F0000}"/>
    <cellStyle name="Title 25" xfId="29193" xr:uid="{00000000-0005-0000-0000-0000940F0000}"/>
    <cellStyle name="Title 26" xfId="29194" xr:uid="{00000000-0005-0000-0000-0000950F0000}"/>
    <cellStyle name="Title 27" xfId="29195" xr:uid="{00000000-0005-0000-0000-0000960F0000}"/>
    <cellStyle name="Title 3" xfId="10" hidden="1" xr:uid="{00000000-0005-0000-0000-0000970F0000}"/>
    <cellStyle name="Title 3" xfId="8446" hidden="1" xr:uid="{00000000-0005-0000-0000-0000980F0000}"/>
    <cellStyle name="Title 3" xfId="11876" hidden="1" xr:uid="{00000000-0005-0000-0000-0000990F0000}"/>
    <cellStyle name="Title 3" xfId="15306" hidden="1" xr:uid="{00000000-0005-0000-0000-00009A0F0000}"/>
    <cellStyle name="Title 3" xfId="18736" hidden="1" xr:uid="{00000000-0005-0000-0000-00009B0F0000}"/>
    <cellStyle name="Title 3" xfId="22166" hidden="1" xr:uid="{00000000-0005-0000-0000-00009C0F0000}"/>
    <cellStyle name="Title 3" xfId="25596" xr:uid="{00000000-0005-0000-0000-00009D0F0000}"/>
    <cellStyle name="Title 4" xfId="603" hidden="1" xr:uid="{00000000-0005-0000-0000-00009E0F0000}"/>
    <cellStyle name="Title 4" xfId="29196" xr:uid="{00000000-0005-0000-0000-00009F0F0000}"/>
    <cellStyle name="Title 5" xfId="1621" hidden="1" xr:uid="{00000000-0005-0000-0000-0000A00F0000}"/>
    <cellStyle name="Title 5" xfId="29197" xr:uid="{00000000-0005-0000-0000-0000A10F0000}"/>
    <cellStyle name="Title 6" xfId="29198" xr:uid="{00000000-0005-0000-0000-0000A20F0000}"/>
    <cellStyle name="Title 7" xfId="29199" xr:uid="{00000000-0005-0000-0000-0000A30F0000}"/>
    <cellStyle name="Title 8" xfId="29200" xr:uid="{00000000-0005-0000-0000-0000A40F0000}"/>
    <cellStyle name="Title 9" xfId="29201" xr:uid="{00000000-0005-0000-0000-0000A50F0000}"/>
    <cellStyle name="Total 10" xfId="29202" xr:uid="{00000000-0005-0000-0000-0000A60F0000}"/>
    <cellStyle name="Total 11" xfId="29203" xr:uid="{00000000-0005-0000-0000-0000A70F0000}"/>
    <cellStyle name="Total 12" xfId="29204" xr:uid="{00000000-0005-0000-0000-0000A80F0000}"/>
    <cellStyle name="Total 13" xfId="29205" xr:uid="{00000000-0005-0000-0000-0000A90F0000}"/>
    <cellStyle name="Total 14" xfId="29206" xr:uid="{00000000-0005-0000-0000-0000AA0F0000}"/>
    <cellStyle name="Total 15" xfId="29207" xr:uid="{00000000-0005-0000-0000-0000AB0F0000}"/>
    <cellStyle name="Total 16" xfId="29208" xr:uid="{00000000-0005-0000-0000-0000AC0F0000}"/>
    <cellStyle name="Total 17" xfId="29209" xr:uid="{00000000-0005-0000-0000-0000AD0F0000}"/>
    <cellStyle name="Total 18" xfId="29210" xr:uid="{00000000-0005-0000-0000-0000AE0F0000}"/>
    <cellStyle name="Total 19" xfId="29211" xr:uid="{00000000-0005-0000-0000-0000AF0F0000}"/>
    <cellStyle name="Total 2" xfId="29212" xr:uid="{00000000-0005-0000-0000-0000B00F0000}"/>
    <cellStyle name="Total 2 10" xfId="29213" xr:uid="{00000000-0005-0000-0000-0000B10F0000}"/>
    <cellStyle name="Total 2 2" xfId="29214" xr:uid="{00000000-0005-0000-0000-0000B20F0000}"/>
    <cellStyle name="Total 2 3" xfId="29215" xr:uid="{00000000-0005-0000-0000-0000B30F0000}"/>
    <cellStyle name="Total 2 4" xfId="29216" xr:uid="{00000000-0005-0000-0000-0000B40F0000}"/>
    <cellStyle name="Total 2 5" xfId="29217" xr:uid="{00000000-0005-0000-0000-0000B50F0000}"/>
    <cellStyle name="Total 2 6" xfId="29218" xr:uid="{00000000-0005-0000-0000-0000B60F0000}"/>
    <cellStyle name="Total 2 7" xfId="29219" xr:uid="{00000000-0005-0000-0000-0000B70F0000}"/>
    <cellStyle name="Total 2 8" xfId="29220" xr:uid="{00000000-0005-0000-0000-0000B80F0000}"/>
    <cellStyle name="Total 2 9" xfId="29221" xr:uid="{00000000-0005-0000-0000-0000B90F0000}"/>
    <cellStyle name="Total 20" xfId="29222" xr:uid="{00000000-0005-0000-0000-0000BA0F0000}"/>
    <cellStyle name="Total 21" xfId="29223" xr:uid="{00000000-0005-0000-0000-0000BB0F0000}"/>
    <cellStyle name="Total 22" xfId="29224" xr:uid="{00000000-0005-0000-0000-0000BC0F0000}"/>
    <cellStyle name="Total 23" xfId="29225" xr:uid="{00000000-0005-0000-0000-0000BD0F0000}"/>
    <cellStyle name="Total 24" xfId="29226" xr:uid="{00000000-0005-0000-0000-0000BE0F0000}"/>
    <cellStyle name="Total 25" xfId="29227" xr:uid="{00000000-0005-0000-0000-0000BF0F0000}"/>
    <cellStyle name="Total 26" xfId="29228" xr:uid="{00000000-0005-0000-0000-0000C00F0000}"/>
    <cellStyle name="Total 27" xfId="29229" xr:uid="{00000000-0005-0000-0000-0000C10F0000}"/>
    <cellStyle name="Total 28" xfId="29230" xr:uid="{00000000-0005-0000-0000-0000C20F0000}"/>
    <cellStyle name="Total 28 2" xfId="29231" xr:uid="{00000000-0005-0000-0000-0000C30F0000}"/>
    <cellStyle name="Total 29" xfId="29232" xr:uid="{00000000-0005-0000-0000-0000C40F0000}"/>
    <cellStyle name="Total 3" xfId="29233" xr:uid="{00000000-0005-0000-0000-0000C50F0000}"/>
    <cellStyle name="Total 30" xfId="29234" xr:uid="{00000000-0005-0000-0000-0000C60F0000}"/>
    <cellStyle name="Total 31" xfId="29235" xr:uid="{00000000-0005-0000-0000-0000C70F0000}"/>
    <cellStyle name="Total 32" xfId="29236" xr:uid="{00000000-0005-0000-0000-0000C80F0000}"/>
    <cellStyle name="Total 33" xfId="29237" xr:uid="{00000000-0005-0000-0000-0000C90F0000}"/>
    <cellStyle name="Total 34" xfId="29238" xr:uid="{00000000-0005-0000-0000-0000CA0F0000}"/>
    <cellStyle name="Total 4" xfId="29239" xr:uid="{00000000-0005-0000-0000-0000CB0F0000}"/>
    <cellStyle name="Total 5" xfId="29240" xr:uid="{00000000-0005-0000-0000-0000CC0F0000}"/>
    <cellStyle name="Total 6" xfId="29241" xr:uid="{00000000-0005-0000-0000-0000CD0F0000}"/>
    <cellStyle name="Total 7" xfId="29242" xr:uid="{00000000-0005-0000-0000-0000CE0F0000}"/>
    <cellStyle name="Total 8" xfId="29243" xr:uid="{00000000-0005-0000-0000-0000CF0F0000}"/>
    <cellStyle name="Total 9" xfId="29244" xr:uid="{00000000-0005-0000-0000-0000D00F0000}"/>
    <cellStyle name="Überschrift 1 2" xfId="29245" xr:uid="{00000000-0005-0000-0000-0000D10F0000}"/>
    <cellStyle name="Überschrift 2 2" xfId="29246" xr:uid="{00000000-0005-0000-0000-0000D20F0000}"/>
    <cellStyle name="Überschrift 3 2" xfId="29247" xr:uid="{00000000-0005-0000-0000-0000D30F0000}"/>
    <cellStyle name="Überschrift 4 2" xfId="29248" xr:uid="{00000000-0005-0000-0000-0000D40F0000}"/>
    <cellStyle name="Überschrift 5" xfId="29249" xr:uid="{00000000-0005-0000-0000-0000D50F0000}"/>
    <cellStyle name="Uwaga 2" xfId="45" hidden="1" xr:uid="{00000000-0005-0000-0000-0000D60F0000}"/>
    <cellStyle name="Uwaga 2" xfId="641" hidden="1" xr:uid="{00000000-0005-0000-0000-0000D70F0000}"/>
    <cellStyle name="Uwaga 2" xfId="1512" hidden="1" xr:uid="{00000000-0005-0000-0000-0000D80F0000}"/>
    <cellStyle name="Uwaga 2" xfId="1513" hidden="1" xr:uid="{00000000-0005-0000-0000-0000D90F0000}"/>
    <cellStyle name="Uwaga 2" xfId="1549" hidden="1" xr:uid="{00000000-0005-0000-0000-0000DA0F0000}"/>
    <cellStyle name="Uwaga 2" xfId="1550" hidden="1" xr:uid="{00000000-0005-0000-0000-0000DB0F0000}"/>
    <cellStyle name="Uwaga 2" xfId="568" hidden="1" xr:uid="{00000000-0005-0000-0000-0000DC0F0000}"/>
    <cellStyle name="Uwaga 2" xfId="1622" hidden="1" xr:uid="{00000000-0005-0000-0000-0000DD0F0000}"/>
    <cellStyle name="Uwaga 2" xfId="2493" hidden="1" xr:uid="{00000000-0005-0000-0000-0000DE0F0000}"/>
    <cellStyle name="Uwaga 2" xfId="2494" hidden="1" xr:uid="{00000000-0005-0000-0000-0000DF0F0000}"/>
    <cellStyle name="Uwaga 2" xfId="2530" hidden="1" xr:uid="{00000000-0005-0000-0000-0000E00F0000}"/>
    <cellStyle name="Uwaga 2" xfId="2531" hidden="1" xr:uid="{00000000-0005-0000-0000-0000E10F0000}"/>
    <cellStyle name="Uwaga 2" xfId="1586" hidden="1" xr:uid="{00000000-0005-0000-0000-0000E20F0000}"/>
    <cellStyle name="Uwaga 2" xfId="2567" hidden="1" xr:uid="{00000000-0005-0000-0000-0000E30F0000}"/>
    <cellStyle name="Uwaga 2" xfId="3438" hidden="1" xr:uid="{00000000-0005-0000-0000-0000E40F0000}"/>
    <cellStyle name="Uwaga 2" xfId="3439" hidden="1" xr:uid="{00000000-0005-0000-0000-0000E50F0000}"/>
    <cellStyle name="Uwaga 2" xfId="3475" hidden="1" xr:uid="{00000000-0005-0000-0000-0000E60F0000}"/>
    <cellStyle name="Uwaga 2" xfId="3476" hidden="1" xr:uid="{00000000-0005-0000-0000-0000E70F0000}"/>
    <cellStyle name="Uwaga 2" xfId="3519" hidden="1" xr:uid="{00000000-0005-0000-0000-0000E80F0000}"/>
    <cellStyle name="Uwaga 2" xfId="4085" hidden="1" xr:uid="{00000000-0005-0000-0000-0000E90F0000}"/>
    <cellStyle name="Uwaga 2" xfId="4956" hidden="1" xr:uid="{00000000-0005-0000-0000-0000EA0F0000}"/>
    <cellStyle name="Uwaga 2" xfId="4957" hidden="1" xr:uid="{00000000-0005-0000-0000-0000EB0F0000}"/>
    <cellStyle name="Uwaga 2" xfId="4993" hidden="1" xr:uid="{00000000-0005-0000-0000-0000EC0F0000}"/>
    <cellStyle name="Uwaga 2" xfId="4994" hidden="1" xr:uid="{00000000-0005-0000-0000-0000ED0F0000}"/>
    <cellStyle name="Uwaga 2" xfId="4042" hidden="1" xr:uid="{00000000-0005-0000-0000-0000EE0F0000}"/>
    <cellStyle name="Uwaga 2" xfId="5037" hidden="1" xr:uid="{00000000-0005-0000-0000-0000EF0F0000}"/>
    <cellStyle name="Uwaga 2" xfId="5908" hidden="1" xr:uid="{00000000-0005-0000-0000-0000F00F0000}"/>
    <cellStyle name="Uwaga 2" xfId="5909" hidden="1" xr:uid="{00000000-0005-0000-0000-0000F10F0000}"/>
    <cellStyle name="Uwaga 2" xfId="5945" hidden="1" xr:uid="{00000000-0005-0000-0000-0000F20F0000}"/>
    <cellStyle name="Uwaga 2" xfId="5946" hidden="1" xr:uid="{00000000-0005-0000-0000-0000F30F0000}"/>
    <cellStyle name="Uwaga 2" xfId="5030" hidden="1" xr:uid="{00000000-0005-0000-0000-0000F40F0000}"/>
    <cellStyle name="Uwaga 2" xfId="5982" hidden="1" xr:uid="{00000000-0005-0000-0000-0000F50F0000}"/>
    <cellStyle name="Uwaga 2" xfId="6853" hidden="1" xr:uid="{00000000-0005-0000-0000-0000F60F0000}"/>
    <cellStyle name="Uwaga 2" xfId="6854" hidden="1" xr:uid="{00000000-0005-0000-0000-0000F70F0000}"/>
    <cellStyle name="Uwaga 2" xfId="6890" hidden="1" xr:uid="{00000000-0005-0000-0000-0000F80F0000}"/>
    <cellStyle name="Uwaga 2" xfId="6891" hidden="1" xr:uid="{00000000-0005-0000-0000-0000F90F0000}"/>
    <cellStyle name="Uwaga 2" xfId="4048" hidden="1" xr:uid="{00000000-0005-0000-0000-0000FA0F0000}"/>
    <cellStyle name="Uwaga 2" xfId="7466" hidden="1" xr:uid="{00000000-0005-0000-0000-0000FB0F0000}"/>
    <cellStyle name="Uwaga 2" xfId="8337" hidden="1" xr:uid="{00000000-0005-0000-0000-0000FC0F0000}"/>
    <cellStyle name="Uwaga 2" xfId="8338" hidden="1" xr:uid="{00000000-0005-0000-0000-0000FD0F0000}"/>
    <cellStyle name="Uwaga 2" xfId="8374" hidden="1" xr:uid="{00000000-0005-0000-0000-0000FE0F0000}"/>
    <cellStyle name="Uwaga 2" xfId="8375" hidden="1" xr:uid="{00000000-0005-0000-0000-0000FF0F0000}"/>
    <cellStyle name="Uwaga 2" xfId="7430" hidden="1" xr:uid="{00000000-0005-0000-0000-000000100000}"/>
    <cellStyle name="Uwaga 2" xfId="8447" hidden="1" xr:uid="{00000000-0005-0000-0000-000001100000}"/>
    <cellStyle name="Uwaga 2" xfId="9318" hidden="1" xr:uid="{00000000-0005-0000-0000-000002100000}"/>
    <cellStyle name="Uwaga 2" xfId="9319" hidden="1" xr:uid="{00000000-0005-0000-0000-000003100000}"/>
    <cellStyle name="Uwaga 2" xfId="9355" hidden="1" xr:uid="{00000000-0005-0000-0000-000004100000}"/>
    <cellStyle name="Uwaga 2" xfId="9356" hidden="1" xr:uid="{00000000-0005-0000-0000-000005100000}"/>
    <cellStyle name="Uwaga 2" xfId="8411" hidden="1" xr:uid="{00000000-0005-0000-0000-000006100000}"/>
    <cellStyle name="Uwaga 2" xfId="9392" hidden="1" xr:uid="{00000000-0005-0000-0000-000007100000}"/>
    <cellStyle name="Uwaga 2" xfId="10263" hidden="1" xr:uid="{00000000-0005-0000-0000-000008100000}"/>
    <cellStyle name="Uwaga 2" xfId="10264" hidden="1" xr:uid="{00000000-0005-0000-0000-000009100000}"/>
    <cellStyle name="Uwaga 2" xfId="10300" hidden="1" xr:uid="{00000000-0005-0000-0000-00000A100000}"/>
    <cellStyle name="Uwaga 2" xfId="10301" hidden="1" xr:uid="{00000000-0005-0000-0000-00000B100000}"/>
    <cellStyle name="Uwaga 2" xfId="10337" hidden="1" xr:uid="{00000000-0005-0000-0000-00000C100000}"/>
    <cellStyle name="Uwaga 2" xfId="10896" hidden="1" xr:uid="{00000000-0005-0000-0000-00000D100000}"/>
    <cellStyle name="Uwaga 2" xfId="11767" hidden="1" xr:uid="{00000000-0005-0000-0000-00000E100000}"/>
    <cellStyle name="Uwaga 2" xfId="11768" hidden="1" xr:uid="{00000000-0005-0000-0000-00000F100000}"/>
    <cellStyle name="Uwaga 2" xfId="11804" hidden="1" xr:uid="{00000000-0005-0000-0000-000010100000}"/>
    <cellStyle name="Uwaga 2" xfId="11805" hidden="1" xr:uid="{00000000-0005-0000-0000-000011100000}"/>
    <cellStyle name="Uwaga 2" xfId="10860" hidden="1" xr:uid="{00000000-0005-0000-0000-000012100000}"/>
    <cellStyle name="Uwaga 2" xfId="11877" hidden="1" xr:uid="{00000000-0005-0000-0000-000013100000}"/>
    <cellStyle name="Uwaga 2" xfId="12748" hidden="1" xr:uid="{00000000-0005-0000-0000-000014100000}"/>
    <cellStyle name="Uwaga 2" xfId="12749" hidden="1" xr:uid="{00000000-0005-0000-0000-000015100000}"/>
    <cellStyle name="Uwaga 2" xfId="12785" hidden="1" xr:uid="{00000000-0005-0000-0000-000016100000}"/>
    <cellStyle name="Uwaga 2" xfId="12786" hidden="1" xr:uid="{00000000-0005-0000-0000-000017100000}"/>
    <cellStyle name="Uwaga 2" xfId="11841" hidden="1" xr:uid="{00000000-0005-0000-0000-000018100000}"/>
    <cellStyle name="Uwaga 2" xfId="12822" hidden="1" xr:uid="{00000000-0005-0000-0000-000019100000}"/>
    <cellStyle name="Uwaga 2" xfId="13693" hidden="1" xr:uid="{00000000-0005-0000-0000-00001A100000}"/>
    <cellStyle name="Uwaga 2" xfId="13694" hidden="1" xr:uid="{00000000-0005-0000-0000-00001B100000}"/>
    <cellStyle name="Uwaga 2" xfId="13730" hidden="1" xr:uid="{00000000-0005-0000-0000-00001C100000}"/>
    <cellStyle name="Uwaga 2" xfId="13731" hidden="1" xr:uid="{00000000-0005-0000-0000-00001D100000}"/>
    <cellStyle name="Uwaga 2" xfId="13767" hidden="1" xr:uid="{00000000-0005-0000-0000-00001E100000}"/>
    <cellStyle name="Uwaga 2" xfId="14326" hidden="1" xr:uid="{00000000-0005-0000-0000-00001F100000}"/>
    <cellStyle name="Uwaga 2" xfId="15197" hidden="1" xr:uid="{00000000-0005-0000-0000-000020100000}"/>
    <cellStyle name="Uwaga 2" xfId="15198" hidden="1" xr:uid="{00000000-0005-0000-0000-000021100000}"/>
    <cellStyle name="Uwaga 2" xfId="15234" hidden="1" xr:uid="{00000000-0005-0000-0000-000022100000}"/>
    <cellStyle name="Uwaga 2" xfId="15235" hidden="1" xr:uid="{00000000-0005-0000-0000-000023100000}"/>
    <cellStyle name="Uwaga 2" xfId="14290" hidden="1" xr:uid="{00000000-0005-0000-0000-000024100000}"/>
    <cellStyle name="Uwaga 2" xfId="15307" hidden="1" xr:uid="{00000000-0005-0000-0000-000025100000}"/>
    <cellStyle name="Uwaga 2" xfId="16178" hidden="1" xr:uid="{00000000-0005-0000-0000-000026100000}"/>
    <cellStyle name="Uwaga 2" xfId="16179" hidden="1" xr:uid="{00000000-0005-0000-0000-000027100000}"/>
    <cellStyle name="Uwaga 2" xfId="16215" hidden="1" xr:uid="{00000000-0005-0000-0000-000028100000}"/>
    <cellStyle name="Uwaga 2" xfId="16216" hidden="1" xr:uid="{00000000-0005-0000-0000-000029100000}"/>
    <cellStyle name="Uwaga 2" xfId="15271" hidden="1" xr:uid="{00000000-0005-0000-0000-00002A100000}"/>
    <cellStyle name="Uwaga 2" xfId="16252" hidden="1" xr:uid="{00000000-0005-0000-0000-00002B100000}"/>
    <cellStyle name="Uwaga 2" xfId="17123" hidden="1" xr:uid="{00000000-0005-0000-0000-00002C100000}"/>
    <cellStyle name="Uwaga 2" xfId="17124" hidden="1" xr:uid="{00000000-0005-0000-0000-00002D100000}"/>
    <cellStyle name="Uwaga 2" xfId="17160" hidden="1" xr:uid="{00000000-0005-0000-0000-00002E100000}"/>
    <cellStyle name="Uwaga 2" xfId="17161" hidden="1" xr:uid="{00000000-0005-0000-0000-00002F100000}"/>
    <cellStyle name="Uwaga 2" xfId="17197" hidden="1" xr:uid="{00000000-0005-0000-0000-000030100000}"/>
    <cellStyle name="Uwaga 2" xfId="17756" hidden="1" xr:uid="{00000000-0005-0000-0000-000031100000}"/>
    <cellStyle name="Uwaga 2" xfId="18627" hidden="1" xr:uid="{00000000-0005-0000-0000-000032100000}"/>
    <cellStyle name="Uwaga 2" xfId="18628" hidden="1" xr:uid="{00000000-0005-0000-0000-000033100000}"/>
    <cellStyle name="Uwaga 2" xfId="18664" hidden="1" xr:uid="{00000000-0005-0000-0000-000034100000}"/>
    <cellStyle name="Uwaga 2" xfId="18665" hidden="1" xr:uid="{00000000-0005-0000-0000-000035100000}"/>
    <cellStyle name="Uwaga 2" xfId="17720" hidden="1" xr:uid="{00000000-0005-0000-0000-000036100000}"/>
    <cellStyle name="Uwaga 2" xfId="18737" hidden="1" xr:uid="{00000000-0005-0000-0000-000037100000}"/>
    <cellStyle name="Uwaga 2" xfId="19608" hidden="1" xr:uid="{00000000-0005-0000-0000-000038100000}"/>
    <cellStyle name="Uwaga 2" xfId="19609" hidden="1" xr:uid="{00000000-0005-0000-0000-000039100000}"/>
    <cellStyle name="Uwaga 2" xfId="19645" hidden="1" xr:uid="{00000000-0005-0000-0000-00003A100000}"/>
    <cellStyle name="Uwaga 2" xfId="19646" hidden="1" xr:uid="{00000000-0005-0000-0000-00003B100000}"/>
    <cellStyle name="Uwaga 2" xfId="18701" hidden="1" xr:uid="{00000000-0005-0000-0000-00003C100000}"/>
    <cellStyle name="Uwaga 2" xfId="19682" hidden="1" xr:uid="{00000000-0005-0000-0000-00003D100000}"/>
    <cellStyle name="Uwaga 2" xfId="20553" hidden="1" xr:uid="{00000000-0005-0000-0000-00003E100000}"/>
    <cellStyle name="Uwaga 2" xfId="20554" hidden="1" xr:uid="{00000000-0005-0000-0000-00003F100000}"/>
    <cellStyle name="Uwaga 2" xfId="20590" hidden="1" xr:uid="{00000000-0005-0000-0000-000040100000}"/>
    <cellStyle name="Uwaga 2" xfId="20591" hidden="1" xr:uid="{00000000-0005-0000-0000-000041100000}"/>
    <cellStyle name="Uwaga 2" xfId="20627" hidden="1" xr:uid="{00000000-0005-0000-0000-000042100000}"/>
    <cellStyle name="Uwaga 2" xfId="21186" hidden="1" xr:uid="{00000000-0005-0000-0000-000043100000}"/>
    <cellStyle name="Uwaga 2" xfId="22057" hidden="1" xr:uid="{00000000-0005-0000-0000-000044100000}"/>
    <cellStyle name="Uwaga 2" xfId="22058" hidden="1" xr:uid="{00000000-0005-0000-0000-000045100000}"/>
    <cellStyle name="Uwaga 2" xfId="22094" hidden="1" xr:uid="{00000000-0005-0000-0000-000046100000}"/>
    <cellStyle name="Uwaga 2" xfId="22095" hidden="1" xr:uid="{00000000-0005-0000-0000-000047100000}"/>
    <cellStyle name="Uwaga 2" xfId="21150" hidden="1" xr:uid="{00000000-0005-0000-0000-000048100000}"/>
    <cellStyle name="Uwaga 2" xfId="22167" hidden="1" xr:uid="{00000000-0005-0000-0000-000049100000}"/>
    <cellStyle name="Uwaga 2" xfId="23038" hidden="1" xr:uid="{00000000-0005-0000-0000-00004A100000}"/>
    <cellStyle name="Uwaga 2" xfId="23039" hidden="1" xr:uid="{00000000-0005-0000-0000-00004B100000}"/>
    <cellStyle name="Uwaga 2" xfId="23075" hidden="1" xr:uid="{00000000-0005-0000-0000-00004C100000}"/>
    <cellStyle name="Uwaga 2" xfId="23076" hidden="1" xr:uid="{00000000-0005-0000-0000-00004D100000}"/>
    <cellStyle name="Uwaga 2" xfId="22131" hidden="1" xr:uid="{00000000-0005-0000-0000-00004E100000}"/>
    <cellStyle name="Uwaga 2" xfId="23112" hidden="1" xr:uid="{00000000-0005-0000-0000-00004F100000}"/>
    <cellStyle name="Uwaga 2" xfId="23983" hidden="1" xr:uid="{00000000-0005-0000-0000-000050100000}"/>
    <cellStyle name="Uwaga 2" xfId="23984" hidden="1" xr:uid="{00000000-0005-0000-0000-000051100000}"/>
    <cellStyle name="Uwaga 2" xfId="24020" hidden="1" xr:uid="{00000000-0005-0000-0000-000052100000}"/>
    <cellStyle name="Uwaga 2" xfId="24021" hidden="1" xr:uid="{00000000-0005-0000-0000-000053100000}"/>
    <cellStyle name="Uwaga 2" xfId="24057" hidden="1" xr:uid="{00000000-0005-0000-0000-000054100000}"/>
    <cellStyle name="Uwaga 2" xfId="24616" hidden="1" xr:uid="{00000000-0005-0000-0000-000055100000}"/>
    <cellStyle name="Uwaga 2" xfId="25487" hidden="1" xr:uid="{00000000-0005-0000-0000-000056100000}"/>
    <cellStyle name="Uwaga 2" xfId="25488" hidden="1" xr:uid="{00000000-0005-0000-0000-000057100000}"/>
    <cellStyle name="Uwaga 2" xfId="25524" hidden="1" xr:uid="{00000000-0005-0000-0000-000058100000}"/>
    <cellStyle name="Uwaga 2" xfId="25525" hidden="1" xr:uid="{00000000-0005-0000-0000-000059100000}"/>
    <cellStyle name="Uwaga 2" xfId="24580" hidden="1" xr:uid="{00000000-0005-0000-0000-00005A100000}"/>
    <cellStyle name="Uwaga 2" xfId="25597" hidden="1" xr:uid="{00000000-0005-0000-0000-00005B100000}"/>
    <cellStyle name="Uwaga 2" xfId="26468" hidden="1" xr:uid="{00000000-0005-0000-0000-00005C100000}"/>
    <cellStyle name="Uwaga 2" xfId="26469" hidden="1" xr:uid="{00000000-0005-0000-0000-00005D100000}"/>
    <cellStyle name="Uwaga 2" xfId="26505" hidden="1" xr:uid="{00000000-0005-0000-0000-00005E100000}"/>
    <cellStyle name="Uwaga 2" xfId="26506" hidden="1" xr:uid="{00000000-0005-0000-0000-00005F100000}"/>
    <cellStyle name="Uwaga 2" xfId="25561" hidden="1" xr:uid="{00000000-0005-0000-0000-000060100000}"/>
    <cellStyle name="Uwaga 2" xfId="26542" hidden="1" xr:uid="{00000000-0005-0000-0000-000061100000}"/>
    <cellStyle name="Uwaga 2" xfId="27413" hidden="1" xr:uid="{00000000-0005-0000-0000-000062100000}"/>
    <cellStyle name="Uwaga 2" xfId="27414" hidden="1" xr:uid="{00000000-0005-0000-0000-000063100000}"/>
    <cellStyle name="Uwaga 2" xfId="27450" hidden="1" xr:uid="{00000000-0005-0000-0000-000064100000}"/>
    <cellStyle name="Uwaga 2" xfId="27451" hidden="1" xr:uid="{00000000-0005-0000-0000-000065100000}"/>
    <cellStyle name="Uwaga 3" xfId="52" hidden="1" xr:uid="{00000000-0005-0000-0000-000066100000}"/>
    <cellStyle name="Uwaga 3" xfId="53" hidden="1" xr:uid="{00000000-0005-0000-0000-000067100000}"/>
    <cellStyle name="Uwaga 3" xfId="55" hidden="1" xr:uid="{00000000-0005-0000-0000-000068100000}"/>
    <cellStyle name="Uwaga 3" xfId="61" hidden="1" xr:uid="{00000000-0005-0000-0000-000069100000}"/>
    <cellStyle name="Uwaga 3" xfId="62" hidden="1" xr:uid="{00000000-0005-0000-0000-00006A100000}"/>
    <cellStyle name="Uwaga 3" xfId="65" hidden="1" xr:uid="{00000000-0005-0000-0000-00006B100000}"/>
    <cellStyle name="Uwaga 3" xfId="70" hidden="1" xr:uid="{00000000-0005-0000-0000-00006C100000}"/>
    <cellStyle name="Uwaga 3" xfId="71" hidden="1" xr:uid="{00000000-0005-0000-0000-00006D100000}"/>
    <cellStyle name="Uwaga 3" xfId="74" hidden="1" xr:uid="{00000000-0005-0000-0000-00006E100000}"/>
    <cellStyle name="Uwaga 3" xfId="79" hidden="1" xr:uid="{00000000-0005-0000-0000-00006F100000}"/>
    <cellStyle name="Uwaga 3" xfId="80" hidden="1" xr:uid="{00000000-0005-0000-0000-000070100000}"/>
    <cellStyle name="Uwaga 3" xfId="81" hidden="1" xr:uid="{00000000-0005-0000-0000-000071100000}"/>
    <cellStyle name="Uwaga 3" xfId="88" hidden="1" xr:uid="{00000000-0005-0000-0000-000072100000}"/>
    <cellStyle name="Uwaga 3" xfId="91" hidden="1" xr:uid="{00000000-0005-0000-0000-000073100000}"/>
    <cellStyle name="Uwaga 3" xfId="94" hidden="1" xr:uid="{00000000-0005-0000-0000-000074100000}"/>
    <cellStyle name="Uwaga 3" xfId="100" hidden="1" xr:uid="{00000000-0005-0000-0000-000075100000}"/>
    <cellStyle name="Uwaga 3" xfId="103" hidden="1" xr:uid="{00000000-0005-0000-0000-000076100000}"/>
    <cellStyle name="Uwaga 3" xfId="105" hidden="1" xr:uid="{00000000-0005-0000-0000-000077100000}"/>
    <cellStyle name="Uwaga 3" xfId="110" hidden="1" xr:uid="{00000000-0005-0000-0000-000078100000}"/>
    <cellStyle name="Uwaga 3" xfId="113" hidden="1" xr:uid="{00000000-0005-0000-0000-000079100000}"/>
    <cellStyle name="Uwaga 3" xfId="114" hidden="1" xr:uid="{00000000-0005-0000-0000-00007A100000}"/>
    <cellStyle name="Uwaga 3" xfId="118" hidden="1" xr:uid="{00000000-0005-0000-0000-00007B100000}"/>
    <cellStyle name="Uwaga 3" xfId="121" hidden="1" xr:uid="{00000000-0005-0000-0000-00007C100000}"/>
    <cellStyle name="Uwaga 3" xfId="123" hidden="1" xr:uid="{00000000-0005-0000-0000-00007D100000}"/>
    <cellStyle name="Uwaga 3" xfId="124" hidden="1" xr:uid="{00000000-0005-0000-0000-00007E100000}"/>
    <cellStyle name="Uwaga 3" xfId="125" hidden="1" xr:uid="{00000000-0005-0000-0000-00007F100000}"/>
    <cellStyle name="Uwaga 3" xfId="128" hidden="1" xr:uid="{00000000-0005-0000-0000-000080100000}"/>
    <cellStyle name="Uwaga 3" xfId="135" hidden="1" xr:uid="{00000000-0005-0000-0000-000081100000}"/>
    <cellStyle name="Uwaga 3" xfId="138" hidden="1" xr:uid="{00000000-0005-0000-0000-000082100000}"/>
    <cellStyle name="Uwaga 3" xfId="141" hidden="1" xr:uid="{00000000-0005-0000-0000-000083100000}"/>
    <cellStyle name="Uwaga 3" xfId="144" hidden="1" xr:uid="{00000000-0005-0000-0000-000084100000}"/>
    <cellStyle name="Uwaga 3" xfId="147" hidden="1" xr:uid="{00000000-0005-0000-0000-000085100000}"/>
    <cellStyle name="Uwaga 3" xfId="150" hidden="1" xr:uid="{00000000-0005-0000-0000-000086100000}"/>
    <cellStyle name="Uwaga 3" xfId="152" hidden="1" xr:uid="{00000000-0005-0000-0000-000087100000}"/>
    <cellStyle name="Uwaga 3" xfId="155" hidden="1" xr:uid="{00000000-0005-0000-0000-000088100000}"/>
    <cellStyle name="Uwaga 3" xfId="158" hidden="1" xr:uid="{00000000-0005-0000-0000-000089100000}"/>
    <cellStyle name="Uwaga 3" xfId="160" hidden="1" xr:uid="{00000000-0005-0000-0000-00008A100000}"/>
    <cellStyle name="Uwaga 3" xfId="161" hidden="1" xr:uid="{00000000-0005-0000-0000-00008B100000}"/>
    <cellStyle name="Uwaga 3" xfId="163" hidden="1" xr:uid="{00000000-0005-0000-0000-00008C100000}"/>
    <cellStyle name="Uwaga 3" xfId="170" hidden="1" xr:uid="{00000000-0005-0000-0000-00008D100000}"/>
    <cellStyle name="Uwaga 3" xfId="173" hidden="1" xr:uid="{00000000-0005-0000-0000-00008E100000}"/>
    <cellStyle name="Uwaga 3" xfId="176" hidden="1" xr:uid="{00000000-0005-0000-0000-00008F100000}"/>
    <cellStyle name="Uwaga 3" xfId="180" hidden="1" xr:uid="{00000000-0005-0000-0000-000090100000}"/>
    <cellStyle name="Uwaga 3" xfId="183" hidden="1" xr:uid="{00000000-0005-0000-0000-000091100000}"/>
    <cellStyle name="Uwaga 3" xfId="186" hidden="1" xr:uid="{00000000-0005-0000-0000-000092100000}"/>
    <cellStyle name="Uwaga 3" xfId="188" hidden="1" xr:uid="{00000000-0005-0000-0000-000093100000}"/>
    <cellStyle name="Uwaga 3" xfId="191" hidden="1" xr:uid="{00000000-0005-0000-0000-000094100000}"/>
    <cellStyle name="Uwaga 3" xfId="194" hidden="1" xr:uid="{00000000-0005-0000-0000-000095100000}"/>
    <cellStyle name="Uwaga 3" xfId="196" hidden="1" xr:uid="{00000000-0005-0000-0000-000096100000}"/>
    <cellStyle name="Uwaga 3" xfId="197" hidden="1" xr:uid="{00000000-0005-0000-0000-000097100000}"/>
    <cellStyle name="Uwaga 3" xfId="200" hidden="1" xr:uid="{00000000-0005-0000-0000-000098100000}"/>
    <cellStyle name="Uwaga 3" xfId="207" hidden="1" xr:uid="{00000000-0005-0000-0000-000099100000}"/>
    <cellStyle name="Uwaga 3" xfId="210" hidden="1" xr:uid="{00000000-0005-0000-0000-00009A100000}"/>
    <cellStyle name="Uwaga 3" xfId="213" hidden="1" xr:uid="{00000000-0005-0000-0000-00009B100000}"/>
    <cellStyle name="Uwaga 3" xfId="217" hidden="1" xr:uid="{00000000-0005-0000-0000-00009C100000}"/>
    <cellStyle name="Uwaga 3" xfId="220" hidden="1" xr:uid="{00000000-0005-0000-0000-00009D100000}"/>
    <cellStyle name="Uwaga 3" xfId="222" hidden="1" xr:uid="{00000000-0005-0000-0000-00009E100000}"/>
    <cellStyle name="Uwaga 3" xfId="225" hidden="1" xr:uid="{00000000-0005-0000-0000-00009F100000}"/>
    <cellStyle name="Uwaga 3" xfId="228" hidden="1" xr:uid="{00000000-0005-0000-0000-0000A0100000}"/>
    <cellStyle name="Uwaga 3" xfId="231" hidden="1" xr:uid="{00000000-0005-0000-0000-0000A1100000}"/>
    <cellStyle name="Uwaga 3" xfId="232" hidden="1" xr:uid="{00000000-0005-0000-0000-0000A2100000}"/>
    <cellStyle name="Uwaga 3" xfId="233" hidden="1" xr:uid="{00000000-0005-0000-0000-0000A3100000}"/>
    <cellStyle name="Uwaga 3" xfId="235" hidden="1" xr:uid="{00000000-0005-0000-0000-0000A4100000}"/>
    <cellStyle name="Uwaga 3" xfId="241" hidden="1" xr:uid="{00000000-0005-0000-0000-0000A5100000}"/>
    <cellStyle name="Uwaga 3" xfId="242" hidden="1" xr:uid="{00000000-0005-0000-0000-0000A6100000}"/>
    <cellStyle name="Uwaga 3" xfId="244" hidden="1" xr:uid="{00000000-0005-0000-0000-0000A7100000}"/>
    <cellStyle name="Uwaga 3" xfId="250" hidden="1" xr:uid="{00000000-0005-0000-0000-0000A8100000}"/>
    <cellStyle name="Uwaga 3" xfId="252" hidden="1" xr:uid="{00000000-0005-0000-0000-0000A9100000}"/>
    <cellStyle name="Uwaga 3" xfId="255" hidden="1" xr:uid="{00000000-0005-0000-0000-0000AA100000}"/>
    <cellStyle name="Uwaga 3" xfId="259" hidden="1" xr:uid="{00000000-0005-0000-0000-0000AB100000}"/>
    <cellStyle name="Uwaga 3" xfId="260" hidden="1" xr:uid="{00000000-0005-0000-0000-0000AC100000}"/>
    <cellStyle name="Uwaga 3" xfId="262" hidden="1" xr:uid="{00000000-0005-0000-0000-0000AD100000}"/>
    <cellStyle name="Uwaga 3" xfId="268" hidden="1" xr:uid="{00000000-0005-0000-0000-0000AE100000}"/>
    <cellStyle name="Uwaga 3" xfId="269" hidden="1" xr:uid="{00000000-0005-0000-0000-0000AF100000}"/>
    <cellStyle name="Uwaga 3" xfId="270" hidden="1" xr:uid="{00000000-0005-0000-0000-0000B0100000}"/>
    <cellStyle name="Uwaga 3" xfId="278" hidden="1" xr:uid="{00000000-0005-0000-0000-0000B1100000}"/>
    <cellStyle name="Uwaga 3" xfId="281" hidden="1" xr:uid="{00000000-0005-0000-0000-0000B2100000}"/>
    <cellStyle name="Uwaga 3" xfId="284" hidden="1" xr:uid="{00000000-0005-0000-0000-0000B3100000}"/>
    <cellStyle name="Uwaga 3" xfId="287" hidden="1" xr:uid="{00000000-0005-0000-0000-0000B4100000}"/>
    <cellStyle name="Uwaga 3" xfId="290" hidden="1" xr:uid="{00000000-0005-0000-0000-0000B5100000}"/>
    <cellStyle name="Uwaga 3" xfId="293" hidden="1" xr:uid="{00000000-0005-0000-0000-0000B6100000}"/>
    <cellStyle name="Uwaga 3" xfId="296" hidden="1" xr:uid="{00000000-0005-0000-0000-0000B7100000}"/>
    <cellStyle name="Uwaga 3" xfId="299" hidden="1" xr:uid="{00000000-0005-0000-0000-0000B8100000}"/>
    <cellStyle name="Uwaga 3" xfId="302" hidden="1" xr:uid="{00000000-0005-0000-0000-0000B9100000}"/>
    <cellStyle name="Uwaga 3" xfId="304" hidden="1" xr:uid="{00000000-0005-0000-0000-0000BA100000}"/>
    <cellStyle name="Uwaga 3" xfId="305" hidden="1" xr:uid="{00000000-0005-0000-0000-0000BB100000}"/>
    <cellStyle name="Uwaga 3" xfId="307" hidden="1" xr:uid="{00000000-0005-0000-0000-0000BC100000}"/>
    <cellStyle name="Uwaga 3" xfId="314" hidden="1" xr:uid="{00000000-0005-0000-0000-0000BD100000}"/>
    <cellStyle name="Uwaga 3" xfId="317" hidden="1" xr:uid="{00000000-0005-0000-0000-0000BE100000}"/>
    <cellStyle name="Uwaga 3" xfId="320" hidden="1" xr:uid="{00000000-0005-0000-0000-0000BF100000}"/>
    <cellStyle name="Uwaga 3" xfId="323" hidden="1" xr:uid="{00000000-0005-0000-0000-0000C0100000}"/>
    <cellStyle name="Uwaga 3" xfId="326" hidden="1" xr:uid="{00000000-0005-0000-0000-0000C1100000}"/>
    <cellStyle name="Uwaga 3" xfId="329" hidden="1" xr:uid="{00000000-0005-0000-0000-0000C2100000}"/>
    <cellStyle name="Uwaga 3" xfId="332" hidden="1" xr:uid="{00000000-0005-0000-0000-0000C3100000}"/>
    <cellStyle name="Uwaga 3" xfId="334" hidden="1" xr:uid="{00000000-0005-0000-0000-0000C4100000}"/>
    <cellStyle name="Uwaga 3" xfId="337" hidden="1" xr:uid="{00000000-0005-0000-0000-0000C5100000}"/>
    <cellStyle name="Uwaga 3" xfId="340" hidden="1" xr:uid="{00000000-0005-0000-0000-0000C6100000}"/>
    <cellStyle name="Uwaga 3" xfId="341" hidden="1" xr:uid="{00000000-0005-0000-0000-0000C7100000}"/>
    <cellStyle name="Uwaga 3" xfId="342" hidden="1" xr:uid="{00000000-0005-0000-0000-0000C8100000}"/>
    <cellStyle name="Uwaga 3" xfId="349" hidden="1" xr:uid="{00000000-0005-0000-0000-0000C9100000}"/>
    <cellStyle name="Uwaga 3" xfId="350" hidden="1" xr:uid="{00000000-0005-0000-0000-0000CA100000}"/>
    <cellStyle name="Uwaga 3" xfId="352" hidden="1" xr:uid="{00000000-0005-0000-0000-0000CB100000}"/>
    <cellStyle name="Uwaga 3" xfId="358" hidden="1" xr:uid="{00000000-0005-0000-0000-0000CC100000}"/>
    <cellStyle name="Uwaga 3" xfId="359" hidden="1" xr:uid="{00000000-0005-0000-0000-0000CD100000}"/>
    <cellStyle name="Uwaga 3" xfId="361" hidden="1" xr:uid="{00000000-0005-0000-0000-0000CE100000}"/>
    <cellStyle name="Uwaga 3" xfId="367" hidden="1" xr:uid="{00000000-0005-0000-0000-0000CF100000}"/>
    <cellStyle name="Uwaga 3" xfId="368" hidden="1" xr:uid="{00000000-0005-0000-0000-0000D0100000}"/>
    <cellStyle name="Uwaga 3" xfId="370" hidden="1" xr:uid="{00000000-0005-0000-0000-0000D1100000}"/>
    <cellStyle name="Uwaga 3" xfId="376" hidden="1" xr:uid="{00000000-0005-0000-0000-0000D2100000}"/>
    <cellStyle name="Uwaga 3" xfId="377" hidden="1" xr:uid="{00000000-0005-0000-0000-0000D3100000}"/>
    <cellStyle name="Uwaga 3" xfId="378" hidden="1" xr:uid="{00000000-0005-0000-0000-0000D4100000}"/>
    <cellStyle name="Uwaga 3" xfId="386" hidden="1" xr:uid="{00000000-0005-0000-0000-0000D5100000}"/>
    <cellStyle name="Uwaga 3" xfId="388" hidden="1" xr:uid="{00000000-0005-0000-0000-0000D6100000}"/>
    <cellStyle name="Uwaga 3" xfId="391" hidden="1" xr:uid="{00000000-0005-0000-0000-0000D7100000}"/>
    <cellStyle name="Uwaga 3" xfId="395" hidden="1" xr:uid="{00000000-0005-0000-0000-0000D8100000}"/>
    <cellStyle name="Uwaga 3" xfId="398" hidden="1" xr:uid="{00000000-0005-0000-0000-0000D9100000}"/>
    <cellStyle name="Uwaga 3" xfId="401" hidden="1" xr:uid="{00000000-0005-0000-0000-0000DA100000}"/>
    <cellStyle name="Uwaga 3" xfId="404" hidden="1" xr:uid="{00000000-0005-0000-0000-0000DB100000}"/>
    <cellStyle name="Uwaga 3" xfId="406" hidden="1" xr:uid="{00000000-0005-0000-0000-0000DC100000}"/>
    <cellStyle name="Uwaga 3" xfId="409" hidden="1" xr:uid="{00000000-0005-0000-0000-0000DD100000}"/>
    <cellStyle name="Uwaga 3" xfId="412" hidden="1" xr:uid="{00000000-0005-0000-0000-0000DE100000}"/>
    <cellStyle name="Uwaga 3" xfId="413" hidden="1" xr:uid="{00000000-0005-0000-0000-0000DF100000}"/>
    <cellStyle name="Uwaga 3" xfId="414" hidden="1" xr:uid="{00000000-0005-0000-0000-0000E0100000}"/>
    <cellStyle name="Uwaga 3" xfId="421" hidden="1" xr:uid="{00000000-0005-0000-0000-0000E1100000}"/>
    <cellStyle name="Uwaga 3" xfId="423" hidden="1" xr:uid="{00000000-0005-0000-0000-0000E2100000}"/>
    <cellStyle name="Uwaga 3" xfId="425" hidden="1" xr:uid="{00000000-0005-0000-0000-0000E3100000}"/>
    <cellStyle name="Uwaga 3" xfId="430" hidden="1" xr:uid="{00000000-0005-0000-0000-0000E4100000}"/>
    <cellStyle name="Uwaga 3" xfId="432" hidden="1" xr:uid="{00000000-0005-0000-0000-0000E5100000}"/>
    <cellStyle name="Uwaga 3" xfId="434" hidden="1" xr:uid="{00000000-0005-0000-0000-0000E6100000}"/>
    <cellStyle name="Uwaga 3" xfId="439" hidden="1" xr:uid="{00000000-0005-0000-0000-0000E7100000}"/>
    <cellStyle name="Uwaga 3" xfId="441" hidden="1" xr:uid="{00000000-0005-0000-0000-0000E8100000}"/>
    <cellStyle name="Uwaga 3" xfId="443" hidden="1" xr:uid="{00000000-0005-0000-0000-0000E9100000}"/>
    <cellStyle name="Uwaga 3" xfId="448" hidden="1" xr:uid="{00000000-0005-0000-0000-0000EA100000}"/>
    <cellStyle name="Uwaga 3" xfId="449" hidden="1" xr:uid="{00000000-0005-0000-0000-0000EB100000}"/>
    <cellStyle name="Uwaga 3" xfId="450" hidden="1" xr:uid="{00000000-0005-0000-0000-0000EC100000}"/>
    <cellStyle name="Uwaga 3" xfId="457" hidden="1" xr:uid="{00000000-0005-0000-0000-0000ED100000}"/>
    <cellStyle name="Uwaga 3" xfId="459" hidden="1" xr:uid="{00000000-0005-0000-0000-0000EE100000}"/>
    <cellStyle name="Uwaga 3" xfId="461" hidden="1" xr:uid="{00000000-0005-0000-0000-0000EF100000}"/>
    <cellStyle name="Uwaga 3" xfId="466" hidden="1" xr:uid="{00000000-0005-0000-0000-0000F0100000}"/>
    <cellStyle name="Uwaga 3" xfId="468" hidden="1" xr:uid="{00000000-0005-0000-0000-0000F1100000}"/>
    <cellStyle name="Uwaga 3" xfId="470" hidden="1" xr:uid="{00000000-0005-0000-0000-0000F2100000}"/>
    <cellStyle name="Uwaga 3" xfId="475" hidden="1" xr:uid="{00000000-0005-0000-0000-0000F3100000}"/>
    <cellStyle name="Uwaga 3" xfId="477" hidden="1" xr:uid="{00000000-0005-0000-0000-0000F4100000}"/>
    <cellStyle name="Uwaga 3" xfId="478" hidden="1" xr:uid="{00000000-0005-0000-0000-0000F5100000}"/>
    <cellStyle name="Uwaga 3" xfId="484" hidden="1" xr:uid="{00000000-0005-0000-0000-0000F6100000}"/>
    <cellStyle name="Uwaga 3" xfId="485" hidden="1" xr:uid="{00000000-0005-0000-0000-0000F7100000}"/>
    <cellStyle name="Uwaga 3" xfId="486" hidden="1" xr:uid="{00000000-0005-0000-0000-0000F8100000}"/>
    <cellStyle name="Uwaga 3" xfId="493" hidden="1" xr:uid="{00000000-0005-0000-0000-0000F9100000}"/>
    <cellStyle name="Uwaga 3" xfId="495" hidden="1" xr:uid="{00000000-0005-0000-0000-0000FA100000}"/>
    <cellStyle name="Uwaga 3" xfId="497" hidden="1" xr:uid="{00000000-0005-0000-0000-0000FB100000}"/>
    <cellStyle name="Uwaga 3" xfId="502" hidden="1" xr:uid="{00000000-0005-0000-0000-0000FC100000}"/>
    <cellStyle name="Uwaga 3" xfId="504" hidden="1" xr:uid="{00000000-0005-0000-0000-0000FD100000}"/>
    <cellStyle name="Uwaga 3" xfId="506" hidden="1" xr:uid="{00000000-0005-0000-0000-0000FE100000}"/>
    <cellStyle name="Uwaga 3" xfId="511" hidden="1" xr:uid="{00000000-0005-0000-0000-0000FF100000}"/>
    <cellStyle name="Uwaga 3" xfId="513" hidden="1" xr:uid="{00000000-0005-0000-0000-000000110000}"/>
    <cellStyle name="Uwaga 3" xfId="515" hidden="1" xr:uid="{00000000-0005-0000-0000-000001110000}"/>
    <cellStyle name="Uwaga 3" xfId="520" hidden="1" xr:uid="{00000000-0005-0000-0000-000002110000}"/>
    <cellStyle name="Uwaga 3" xfId="521" hidden="1" xr:uid="{00000000-0005-0000-0000-000003110000}"/>
    <cellStyle name="Uwaga 3" xfId="523" hidden="1" xr:uid="{00000000-0005-0000-0000-000004110000}"/>
    <cellStyle name="Uwaga 3" xfId="529" hidden="1" xr:uid="{00000000-0005-0000-0000-000005110000}"/>
    <cellStyle name="Uwaga 3" xfId="530" hidden="1" xr:uid="{00000000-0005-0000-0000-000006110000}"/>
    <cellStyle name="Uwaga 3" xfId="531" hidden="1" xr:uid="{00000000-0005-0000-0000-000007110000}"/>
    <cellStyle name="Uwaga 3" xfId="538" hidden="1" xr:uid="{00000000-0005-0000-0000-000008110000}"/>
    <cellStyle name="Uwaga 3" xfId="539" hidden="1" xr:uid="{00000000-0005-0000-0000-000009110000}"/>
    <cellStyle name="Uwaga 3" xfId="540" hidden="1" xr:uid="{00000000-0005-0000-0000-00000A110000}"/>
    <cellStyle name="Uwaga 3" xfId="547" hidden="1" xr:uid="{00000000-0005-0000-0000-00000B110000}"/>
    <cellStyle name="Uwaga 3" xfId="548" hidden="1" xr:uid="{00000000-0005-0000-0000-00000C110000}"/>
    <cellStyle name="Uwaga 3" xfId="549" hidden="1" xr:uid="{00000000-0005-0000-0000-00000D110000}"/>
    <cellStyle name="Uwaga 3" xfId="556" hidden="1" xr:uid="{00000000-0005-0000-0000-00000E110000}"/>
    <cellStyle name="Uwaga 3" xfId="557" hidden="1" xr:uid="{00000000-0005-0000-0000-00000F110000}"/>
    <cellStyle name="Uwaga 3" xfId="558" hidden="1" xr:uid="{00000000-0005-0000-0000-000010110000}"/>
    <cellStyle name="Uwaga 3" xfId="565" hidden="1" xr:uid="{00000000-0005-0000-0000-000011110000}"/>
    <cellStyle name="Uwaga 3" xfId="566" hidden="1" xr:uid="{00000000-0005-0000-0000-000012110000}"/>
    <cellStyle name="Uwaga 3" xfId="567" hidden="1" xr:uid="{00000000-0005-0000-0000-000013110000}"/>
    <cellStyle name="Uwaga 3" xfId="654" hidden="1" xr:uid="{00000000-0005-0000-0000-000014110000}"/>
    <cellStyle name="Uwaga 3" xfId="655" hidden="1" xr:uid="{00000000-0005-0000-0000-000015110000}"/>
    <cellStyle name="Uwaga 3" xfId="657" hidden="1" xr:uid="{00000000-0005-0000-0000-000016110000}"/>
    <cellStyle name="Uwaga 3" xfId="669" hidden="1" xr:uid="{00000000-0005-0000-0000-000017110000}"/>
    <cellStyle name="Uwaga 3" xfId="670" hidden="1" xr:uid="{00000000-0005-0000-0000-000018110000}"/>
    <cellStyle name="Uwaga 3" xfId="675" hidden="1" xr:uid="{00000000-0005-0000-0000-000019110000}"/>
    <cellStyle name="Uwaga 3" xfId="684" hidden="1" xr:uid="{00000000-0005-0000-0000-00001A110000}"/>
    <cellStyle name="Uwaga 3" xfId="685" hidden="1" xr:uid="{00000000-0005-0000-0000-00001B110000}"/>
    <cellStyle name="Uwaga 3" xfId="690" hidden="1" xr:uid="{00000000-0005-0000-0000-00001C110000}"/>
    <cellStyle name="Uwaga 3" xfId="699" hidden="1" xr:uid="{00000000-0005-0000-0000-00001D110000}"/>
    <cellStyle name="Uwaga 3" xfId="700" hidden="1" xr:uid="{00000000-0005-0000-0000-00001E110000}"/>
    <cellStyle name="Uwaga 3" xfId="701" hidden="1" xr:uid="{00000000-0005-0000-0000-00001F110000}"/>
    <cellStyle name="Uwaga 3" xfId="714" hidden="1" xr:uid="{00000000-0005-0000-0000-000020110000}"/>
    <cellStyle name="Uwaga 3" xfId="719" hidden="1" xr:uid="{00000000-0005-0000-0000-000021110000}"/>
    <cellStyle name="Uwaga 3" xfId="724" hidden="1" xr:uid="{00000000-0005-0000-0000-000022110000}"/>
    <cellStyle name="Uwaga 3" xfId="734" hidden="1" xr:uid="{00000000-0005-0000-0000-000023110000}"/>
    <cellStyle name="Uwaga 3" xfId="739" hidden="1" xr:uid="{00000000-0005-0000-0000-000024110000}"/>
    <cellStyle name="Uwaga 3" xfId="743" hidden="1" xr:uid="{00000000-0005-0000-0000-000025110000}"/>
    <cellStyle name="Uwaga 3" xfId="750" hidden="1" xr:uid="{00000000-0005-0000-0000-000026110000}"/>
    <cellStyle name="Uwaga 3" xfId="755" hidden="1" xr:uid="{00000000-0005-0000-0000-000027110000}"/>
    <cellStyle name="Uwaga 3" xfId="758" hidden="1" xr:uid="{00000000-0005-0000-0000-000028110000}"/>
    <cellStyle name="Uwaga 3" xfId="764" hidden="1" xr:uid="{00000000-0005-0000-0000-000029110000}"/>
    <cellStyle name="Uwaga 3" xfId="769" hidden="1" xr:uid="{00000000-0005-0000-0000-00002A110000}"/>
    <cellStyle name="Uwaga 3" xfId="773" hidden="1" xr:uid="{00000000-0005-0000-0000-00002B110000}"/>
    <cellStyle name="Uwaga 3" xfId="774" hidden="1" xr:uid="{00000000-0005-0000-0000-00002C110000}"/>
    <cellStyle name="Uwaga 3" xfId="775" hidden="1" xr:uid="{00000000-0005-0000-0000-00002D110000}"/>
    <cellStyle name="Uwaga 3" xfId="779" hidden="1" xr:uid="{00000000-0005-0000-0000-00002E110000}"/>
    <cellStyle name="Uwaga 3" xfId="791" hidden="1" xr:uid="{00000000-0005-0000-0000-00002F110000}"/>
    <cellStyle name="Uwaga 3" xfId="796" hidden="1" xr:uid="{00000000-0005-0000-0000-000030110000}"/>
    <cellStyle name="Uwaga 3" xfId="801" hidden="1" xr:uid="{00000000-0005-0000-0000-000031110000}"/>
    <cellStyle name="Uwaga 3" xfId="806" hidden="1" xr:uid="{00000000-0005-0000-0000-000032110000}"/>
    <cellStyle name="Uwaga 3" xfId="811" hidden="1" xr:uid="{00000000-0005-0000-0000-000033110000}"/>
    <cellStyle name="Uwaga 3" xfId="816" hidden="1" xr:uid="{00000000-0005-0000-0000-000034110000}"/>
    <cellStyle name="Uwaga 3" xfId="820" hidden="1" xr:uid="{00000000-0005-0000-0000-000035110000}"/>
    <cellStyle name="Uwaga 3" xfId="824" hidden="1" xr:uid="{00000000-0005-0000-0000-000036110000}"/>
    <cellStyle name="Uwaga 3" xfId="829" hidden="1" xr:uid="{00000000-0005-0000-0000-000037110000}"/>
    <cellStyle name="Uwaga 3" xfId="834" hidden="1" xr:uid="{00000000-0005-0000-0000-000038110000}"/>
    <cellStyle name="Uwaga 3" xfId="835" hidden="1" xr:uid="{00000000-0005-0000-0000-000039110000}"/>
    <cellStyle name="Uwaga 3" xfId="837" hidden="1" xr:uid="{00000000-0005-0000-0000-00003A110000}"/>
    <cellStyle name="Uwaga 3" xfId="850" hidden="1" xr:uid="{00000000-0005-0000-0000-00003B110000}"/>
    <cellStyle name="Uwaga 3" xfId="854" hidden="1" xr:uid="{00000000-0005-0000-0000-00003C110000}"/>
    <cellStyle name="Uwaga 3" xfId="859" hidden="1" xr:uid="{00000000-0005-0000-0000-00003D110000}"/>
    <cellStyle name="Uwaga 3" xfId="866" hidden="1" xr:uid="{00000000-0005-0000-0000-00003E110000}"/>
    <cellStyle name="Uwaga 3" xfId="870" hidden="1" xr:uid="{00000000-0005-0000-0000-00003F110000}"/>
    <cellStyle name="Uwaga 3" xfId="875" hidden="1" xr:uid="{00000000-0005-0000-0000-000040110000}"/>
    <cellStyle name="Uwaga 3" xfId="880" hidden="1" xr:uid="{00000000-0005-0000-0000-000041110000}"/>
    <cellStyle name="Uwaga 3" xfId="883" hidden="1" xr:uid="{00000000-0005-0000-0000-000042110000}"/>
    <cellStyle name="Uwaga 3" xfId="888" hidden="1" xr:uid="{00000000-0005-0000-0000-000043110000}"/>
    <cellStyle name="Uwaga 3" xfId="894" hidden="1" xr:uid="{00000000-0005-0000-0000-000044110000}"/>
    <cellStyle name="Uwaga 3" xfId="895" hidden="1" xr:uid="{00000000-0005-0000-0000-000045110000}"/>
    <cellStyle name="Uwaga 3" xfId="898" hidden="1" xr:uid="{00000000-0005-0000-0000-000046110000}"/>
    <cellStyle name="Uwaga 3" xfId="911" hidden="1" xr:uid="{00000000-0005-0000-0000-000047110000}"/>
    <cellStyle name="Uwaga 3" xfId="915" hidden="1" xr:uid="{00000000-0005-0000-0000-000048110000}"/>
    <cellStyle name="Uwaga 3" xfId="920" hidden="1" xr:uid="{00000000-0005-0000-0000-000049110000}"/>
    <cellStyle name="Uwaga 3" xfId="927" hidden="1" xr:uid="{00000000-0005-0000-0000-00004A110000}"/>
    <cellStyle name="Uwaga 3" xfId="932" hidden="1" xr:uid="{00000000-0005-0000-0000-00004B110000}"/>
    <cellStyle name="Uwaga 3" xfId="936" hidden="1" xr:uid="{00000000-0005-0000-0000-00004C110000}"/>
    <cellStyle name="Uwaga 3" xfId="941" hidden="1" xr:uid="{00000000-0005-0000-0000-00004D110000}"/>
    <cellStyle name="Uwaga 3" xfId="945" hidden="1" xr:uid="{00000000-0005-0000-0000-00004E110000}"/>
    <cellStyle name="Uwaga 3" xfId="950" hidden="1" xr:uid="{00000000-0005-0000-0000-00004F110000}"/>
    <cellStyle name="Uwaga 3" xfId="954" hidden="1" xr:uid="{00000000-0005-0000-0000-000050110000}"/>
    <cellStyle name="Uwaga 3" xfId="955" hidden="1" xr:uid="{00000000-0005-0000-0000-000051110000}"/>
    <cellStyle name="Uwaga 3" xfId="957" hidden="1" xr:uid="{00000000-0005-0000-0000-000052110000}"/>
    <cellStyle name="Uwaga 3" xfId="969" hidden="1" xr:uid="{00000000-0005-0000-0000-000053110000}"/>
    <cellStyle name="Uwaga 3" xfId="970" hidden="1" xr:uid="{00000000-0005-0000-0000-000054110000}"/>
    <cellStyle name="Uwaga 3" xfId="972" hidden="1" xr:uid="{00000000-0005-0000-0000-000055110000}"/>
    <cellStyle name="Uwaga 3" xfId="984" hidden="1" xr:uid="{00000000-0005-0000-0000-000056110000}"/>
    <cellStyle name="Uwaga 3" xfId="986" hidden="1" xr:uid="{00000000-0005-0000-0000-000057110000}"/>
    <cellStyle name="Uwaga 3" xfId="989" hidden="1" xr:uid="{00000000-0005-0000-0000-000058110000}"/>
    <cellStyle name="Uwaga 3" xfId="999" hidden="1" xr:uid="{00000000-0005-0000-0000-000059110000}"/>
    <cellStyle name="Uwaga 3" xfId="1000" hidden="1" xr:uid="{00000000-0005-0000-0000-00005A110000}"/>
    <cellStyle name="Uwaga 3" xfId="1002" hidden="1" xr:uid="{00000000-0005-0000-0000-00005B110000}"/>
    <cellStyle name="Uwaga 3" xfId="1014" hidden="1" xr:uid="{00000000-0005-0000-0000-00005C110000}"/>
    <cellStyle name="Uwaga 3" xfId="1015" hidden="1" xr:uid="{00000000-0005-0000-0000-00005D110000}"/>
    <cellStyle name="Uwaga 3" xfId="1016" hidden="1" xr:uid="{00000000-0005-0000-0000-00005E110000}"/>
    <cellStyle name="Uwaga 3" xfId="1030" hidden="1" xr:uid="{00000000-0005-0000-0000-00005F110000}"/>
    <cellStyle name="Uwaga 3" xfId="1033" hidden="1" xr:uid="{00000000-0005-0000-0000-000060110000}"/>
    <cellStyle name="Uwaga 3" xfId="1037" hidden="1" xr:uid="{00000000-0005-0000-0000-000061110000}"/>
    <cellStyle name="Uwaga 3" xfId="1045" hidden="1" xr:uid="{00000000-0005-0000-0000-000062110000}"/>
    <cellStyle name="Uwaga 3" xfId="1048" hidden="1" xr:uid="{00000000-0005-0000-0000-000063110000}"/>
    <cellStyle name="Uwaga 3" xfId="1052" hidden="1" xr:uid="{00000000-0005-0000-0000-000064110000}"/>
    <cellStyle name="Uwaga 3" xfId="1060" hidden="1" xr:uid="{00000000-0005-0000-0000-000065110000}"/>
    <cellStyle name="Uwaga 3" xfId="1063" hidden="1" xr:uid="{00000000-0005-0000-0000-000066110000}"/>
    <cellStyle name="Uwaga 3" xfId="1067" hidden="1" xr:uid="{00000000-0005-0000-0000-000067110000}"/>
    <cellStyle name="Uwaga 3" xfId="1074" hidden="1" xr:uid="{00000000-0005-0000-0000-000068110000}"/>
    <cellStyle name="Uwaga 3" xfId="1075" hidden="1" xr:uid="{00000000-0005-0000-0000-000069110000}"/>
    <cellStyle name="Uwaga 3" xfId="1077" hidden="1" xr:uid="{00000000-0005-0000-0000-00006A110000}"/>
    <cellStyle name="Uwaga 3" xfId="1090" hidden="1" xr:uid="{00000000-0005-0000-0000-00006B110000}"/>
    <cellStyle name="Uwaga 3" xfId="1093" hidden="1" xr:uid="{00000000-0005-0000-0000-00006C110000}"/>
    <cellStyle name="Uwaga 3" xfId="1096" hidden="1" xr:uid="{00000000-0005-0000-0000-00006D110000}"/>
    <cellStyle name="Uwaga 3" xfId="1105" hidden="1" xr:uid="{00000000-0005-0000-0000-00006E110000}"/>
    <cellStyle name="Uwaga 3" xfId="1108" hidden="1" xr:uid="{00000000-0005-0000-0000-00006F110000}"/>
    <cellStyle name="Uwaga 3" xfId="1112" hidden="1" xr:uid="{00000000-0005-0000-0000-000070110000}"/>
    <cellStyle name="Uwaga 3" xfId="1120" hidden="1" xr:uid="{00000000-0005-0000-0000-000071110000}"/>
    <cellStyle name="Uwaga 3" xfId="1122" hidden="1" xr:uid="{00000000-0005-0000-0000-000072110000}"/>
    <cellStyle name="Uwaga 3" xfId="1125" hidden="1" xr:uid="{00000000-0005-0000-0000-000073110000}"/>
    <cellStyle name="Uwaga 3" xfId="1134" hidden="1" xr:uid="{00000000-0005-0000-0000-000074110000}"/>
    <cellStyle name="Uwaga 3" xfId="1135" hidden="1" xr:uid="{00000000-0005-0000-0000-000075110000}"/>
    <cellStyle name="Uwaga 3" xfId="1136" hidden="1" xr:uid="{00000000-0005-0000-0000-000076110000}"/>
    <cellStyle name="Uwaga 3" xfId="1149" hidden="1" xr:uid="{00000000-0005-0000-0000-000077110000}"/>
    <cellStyle name="Uwaga 3" xfId="1150" hidden="1" xr:uid="{00000000-0005-0000-0000-000078110000}"/>
    <cellStyle name="Uwaga 3" xfId="1152" hidden="1" xr:uid="{00000000-0005-0000-0000-000079110000}"/>
    <cellStyle name="Uwaga 3" xfId="1164" hidden="1" xr:uid="{00000000-0005-0000-0000-00007A110000}"/>
    <cellStyle name="Uwaga 3" xfId="1165" hidden="1" xr:uid="{00000000-0005-0000-0000-00007B110000}"/>
    <cellStyle name="Uwaga 3" xfId="1167" hidden="1" xr:uid="{00000000-0005-0000-0000-00007C110000}"/>
    <cellStyle name="Uwaga 3" xfId="1179" hidden="1" xr:uid="{00000000-0005-0000-0000-00007D110000}"/>
    <cellStyle name="Uwaga 3" xfId="1180" hidden="1" xr:uid="{00000000-0005-0000-0000-00007E110000}"/>
    <cellStyle name="Uwaga 3" xfId="1182" hidden="1" xr:uid="{00000000-0005-0000-0000-00007F110000}"/>
    <cellStyle name="Uwaga 3" xfId="1194" hidden="1" xr:uid="{00000000-0005-0000-0000-000080110000}"/>
    <cellStyle name="Uwaga 3" xfId="1195" hidden="1" xr:uid="{00000000-0005-0000-0000-000081110000}"/>
    <cellStyle name="Uwaga 3" xfId="1196" hidden="1" xr:uid="{00000000-0005-0000-0000-000082110000}"/>
    <cellStyle name="Uwaga 3" xfId="1210" hidden="1" xr:uid="{00000000-0005-0000-0000-000083110000}"/>
    <cellStyle name="Uwaga 3" xfId="1212" hidden="1" xr:uid="{00000000-0005-0000-0000-000084110000}"/>
    <cellStyle name="Uwaga 3" xfId="1215" hidden="1" xr:uid="{00000000-0005-0000-0000-000085110000}"/>
    <cellStyle name="Uwaga 3" xfId="1225" hidden="1" xr:uid="{00000000-0005-0000-0000-000086110000}"/>
    <cellStyle name="Uwaga 3" xfId="1228" hidden="1" xr:uid="{00000000-0005-0000-0000-000087110000}"/>
    <cellStyle name="Uwaga 3" xfId="1231" hidden="1" xr:uid="{00000000-0005-0000-0000-000088110000}"/>
    <cellStyle name="Uwaga 3" xfId="1240" hidden="1" xr:uid="{00000000-0005-0000-0000-000089110000}"/>
    <cellStyle name="Uwaga 3" xfId="1242" hidden="1" xr:uid="{00000000-0005-0000-0000-00008A110000}"/>
    <cellStyle name="Uwaga 3" xfId="1245" hidden="1" xr:uid="{00000000-0005-0000-0000-00008B110000}"/>
    <cellStyle name="Uwaga 3" xfId="1254" hidden="1" xr:uid="{00000000-0005-0000-0000-00008C110000}"/>
    <cellStyle name="Uwaga 3" xfId="1255" hidden="1" xr:uid="{00000000-0005-0000-0000-00008D110000}"/>
    <cellStyle name="Uwaga 3" xfId="1256" hidden="1" xr:uid="{00000000-0005-0000-0000-00008E110000}"/>
    <cellStyle name="Uwaga 3" xfId="1269" hidden="1" xr:uid="{00000000-0005-0000-0000-00008F110000}"/>
    <cellStyle name="Uwaga 3" xfId="1271" hidden="1" xr:uid="{00000000-0005-0000-0000-000090110000}"/>
    <cellStyle name="Uwaga 3" xfId="1273" hidden="1" xr:uid="{00000000-0005-0000-0000-000091110000}"/>
    <cellStyle name="Uwaga 3" xfId="1284" hidden="1" xr:uid="{00000000-0005-0000-0000-000092110000}"/>
    <cellStyle name="Uwaga 3" xfId="1286" hidden="1" xr:uid="{00000000-0005-0000-0000-000093110000}"/>
    <cellStyle name="Uwaga 3" xfId="1288" hidden="1" xr:uid="{00000000-0005-0000-0000-000094110000}"/>
    <cellStyle name="Uwaga 3" xfId="1299" hidden="1" xr:uid="{00000000-0005-0000-0000-000095110000}"/>
    <cellStyle name="Uwaga 3" xfId="1301" hidden="1" xr:uid="{00000000-0005-0000-0000-000096110000}"/>
    <cellStyle name="Uwaga 3" xfId="1303" hidden="1" xr:uid="{00000000-0005-0000-0000-000097110000}"/>
    <cellStyle name="Uwaga 3" xfId="1314" hidden="1" xr:uid="{00000000-0005-0000-0000-000098110000}"/>
    <cellStyle name="Uwaga 3" xfId="1315" hidden="1" xr:uid="{00000000-0005-0000-0000-000099110000}"/>
    <cellStyle name="Uwaga 3" xfId="1316" hidden="1" xr:uid="{00000000-0005-0000-0000-00009A110000}"/>
    <cellStyle name="Uwaga 3" xfId="1329" hidden="1" xr:uid="{00000000-0005-0000-0000-00009B110000}"/>
    <cellStyle name="Uwaga 3" xfId="1331" hidden="1" xr:uid="{00000000-0005-0000-0000-00009C110000}"/>
    <cellStyle name="Uwaga 3" xfId="1333" hidden="1" xr:uid="{00000000-0005-0000-0000-00009D110000}"/>
    <cellStyle name="Uwaga 3" xfId="1344" hidden="1" xr:uid="{00000000-0005-0000-0000-00009E110000}"/>
    <cellStyle name="Uwaga 3" xfId="1346" hidden="1" xr:uid="{00000000-0005-0000-0000-00009F110000}"/>
    <cellStyle name="Uwaga 3" xfId="1348" hidden="1" xr:uid="{00000000-0005-0000-0000-0000A0110000}"/>
    <cellStyle name="Uwaga 3" xfId="1359" hidden="1" xr:uid="{00000000-0005-0000-0000-0000A1110000}"/>
    <cellStyle name="Uwaga 3" xfId="1361" hidden="1" xr:uid="{00000000-0005-0000-0000-0000A2110000}"/>
    <cellStyle name="Uwaga 3" xfId="1362" hidden="1" xr:uid="{00000000-0005-0000-0000-0000A3110000}"/>
    <cellStyle name="Uwaga 3" xfId="1374" hidden="1" xr:uid="{00000000-0005-0000-0000-0000A4110000}"/>
    <cellStyle name="Uwaga 3" xfId="1375" hidden="1" xr:uid="{00000000-0005-0000-0000-0000A5110000}"/>
    <cellStyle name="Uwaga 3" xfId="1376" hidden="1" xr:uid="{00000000-0005-0000-0000-0000A6110000}"/>
    <cellStyle name="Uwaga 3" xfId="1389" hidden="1" xr:uid="{00000000-0005-0000-0000-0000A7110000}"/>
    <cellStyle name="Uwaga 3" xfId="1391" hidden="1" xr:uid="{00000000-0005-0000-0000-0000A8110000}"/>
    <cellStyle name="Uwaga 3" xfId="1393" hidden="1" xr:uid="{00000000-0005-0000-0000-0000A9110000}"/>
    <cellStyle name="Uwaga 3" xfId="1404" hidden="1" xr:uid="{00000000-0005-0000-0000-0000AA110000}"/>
    <cellStyle name="Uwaga 3" xfId="1406" hidden="1" xr:uid="{00000000-0005-0000-0000-0000AB110000}"/>
    <cellStyle name="Uwaga 3" xfId="1408" hidden="1" xr:uid="{00000000-0005-0000-0000-0000AC110000}"/>
    <cellStyle name="Uwaga 3" xfId="1419" hidden="1" xr:uid="{00000000-0005-0000-0000-0000AD110000}"/>
    <cellStyle name="Uwaga 3" xfId="1421" hidden="1" xr:uid="{00000000-0005-0000-0000-0000AE110000}"/>
    <cellStyle name="Uwaga 3" xfId="1423" hidden="1" xr:uid="{00000000-0005-0000-0000-0000AF110000}"/>
    <cellStyle name="Uwaga 3" xfId="1434" hidden="1" xr:uid="{00000000-0005-0000-0000-0000B0110000}"/>
    <cellStyle name="Uwaga 3" xfId="1435" hidden="1" xr:uid="{00000000-0005-0000-0000-0000B1110000}"/>
    <cellStyle name="Uwaga 3" xfId="1437" hidden="1" xr:uid="{00000000-0005-0000-0000-0000B2110000}"/>
    <cellStyle name="Uwaga 3" xfId="1448" hidden="1" xr:uid="{00000000-0005-0000-0000-0000B3110000}"/>
    <cellStyle name="Uwaga 3" xfId="1450" hidden="1" xr:uid="{00000000-0005-0000-0000-0000B4110000}"/>
    <cellStyle name="Uwaga 3" xfId="1451" hidden="1" xr:uid="{00000000-0005-0000-0000-0000B5110000}"/>
    <cellStyle name="Uwaga 3" xfId="1460" hidden="1" xr:uid="{00000000-0005-0000-0000-0000B6110000}"/>
    <cellStyle name="Uwaga 3" xfId="1463" hidden="1" xr:uid="{00000000-0005-0000-0000-0000B7110000}"/>
    <cellStyle name="Uwaga 3" xfId="1465" hidden="1" xr:uid="{00000000-0005-0000-0000-0000B8110000}"/>
    <cellStyle name="Uwaga 3" xfId="1476" hidden="1" xr:uid="{00000000-0005-0000-0000-0000B9110000}"/>
    <cellStyle name="Uwaga 3" xfId="1478" hidden="1" xr:uid="{00000000-0005-0000-0000-0000BA110000}"/>
    <cellStyle name="Uwaga 3" xfId="1480" hidden="1" xr:uid="{00000000-0005-0000-0000-0000BB110000}"/>
    <cellStyle name="Uwaga 3" xfId="1492" hidden="1" xr:uid="{00000000-0005-0000-0000-0000BC110000}"/>
    <cellStyle name="Uwaga 3" xfId="1494" hidden="1" xr:uid="{00000000-0005-0000-0000-0000BD110000}"/>
    <cellStyle name="Uwaga 3" xfId="1496" hidden="1" xr:uid="{00000000-0005-0000-0000-0000BE110000}"/>
    <cellStyle name="Uwaga 3" xfId="1504" hidden="1" xr:uid="{00000000-0005-0000-0000-0000BF110000}"/>
    <cellStyle name="Uwaga 3" xfId="1506" hidden="1" xr:uid="{00000000-0005-0000-0000-0000C0110000}"/>
    <cellStyle name="Uwaga 3" xfId="1509" hidden="1" xr:uid="{00000000-0005-0000-0000-0000C1110000}"/>
    <cellStyle name="Uwaga 3" xfId="1499" hidden="1" xr:uid="{00000000-0005-0000-0000-0000C2110000}"/>
    <cellStyle name="Uwaga 3" xfId="1498" hidden="1" xr:uid="{00000000-0005-0000-0000-0000C3110000}"/>
    <cellStyle name="Uwaga 3" xfId="1497" hidden="1" xr:uid="{00000000-0005-0000-0000-0000C4110000}"/>
    <cellStyle name="Uwaga 3" xfId="1484" hidden="1" xr:uid="{00000000-0005-0000-0000-0000C5110000}"/>
    <cellStyle name="Uwaga 3" xfId="1483" hidden="1" xr:uid="{00000000-0005-0000-0000-0000C6110000}"/>
    <cellStyle name="Uwaga 3" xfId="1482" hidden="1" xr:uid="{00000000-0005-0000-0000-0000C7110000}"/>
    <cellStyle name="Uwaga 3" xfId="1469" hidden="1" xr:uid="{00000000-0005-0000-0000-0000C8110000}"/>
    <cellStyle name="Uwaga 3" xfId="1468" hidden="1" xr:uid="{00000000-0005-0000-0000-0000C9110000}"/>
    <cellStyle name="Uwaga 3" xfId="1467" hidden="1" xr:uid="{00000000-0005-0000-0000-0000CA110000}"/>
    <cellStyle name="Uwaga 3" xfId="1454" hidden="1" xr:uid="{00000000-0005-0000-0000-0000CB110000}"/>
    <cellStyle name="Uwaga 3" xfId="1453" hidden="1" xr:uid="{00000000-0005-0000-0000-0000CC110000}"/>
    <cellStyle name="Uwaga 3" xfId="1452" hidden="1" xr:uid="{00000000-0005-0000-0000-0000CD110000}"/>
    <cellStyle name="Uwaga 3" xfId="1439" hidden="1" xr:uid="{00000000-0005-0000-0000-0000CE110000}"/>
    <cellStyle name="Uwaga 3" xfId="1438" hidden="1" xr:uid="{00000000-0005-0000-0000-0000CF110000}"/>
    <cellStyle name="Uwaga 3" xfId="1436" hidden="1" xr:uid="{00000000-0005-0000-0000-0000D0110000}"/>
    <cellStyle name="Uwaga 3" xfId="1425" hidden="1" xr:uid="{00000000-0005-0000-0000-0000D1110000}"/>
    <cellStyle name="Uwaga 3" xfId="1422" hidden="1" xr:uid="{00000000-0005-0000-0000-0000D2110000}"/>
    <cellStyle name="Uwaga 3" xfId="1420" hidden="1" xr:uid="{00000000-0005-0000-0000-0000D3110000}"/>
    <cellStyle name="Uwaga 3" xfId="1410" hidden="1" xr:uid="{00000000-0005-0000-0000-0000D4110000}"/>
    <cellStyle name="Uwaga 3" xfId="1407" hidden="1" xr:uid="{00000000-0005-0000-0000-0000D5110000}"/>
    <cellStyle name="Uwaga 3" xfId="1405" hidden="1" xr:uid="{00000000-0005-0000-0000-0000D6110000}"/>
    <cellStyle name="Uwaga 3" xfId="1395" hidden="1" xr:uid="{00000000-0005-0000-0000-0000D7110000}"/>
    <cellStyle name="Uwaga 3" xfId="1392" hidden="1" xr:uid="{00000000-0005-0000-0000-0000D8110000}"/>
    <cellStyle name="Uwaga 3" xfId="1390" hidden="1" xr:uid="{00000000-0005-0000-0000-0000D9110000}"/>
    <cellStyle name="Uwaga 3" xfId="1380" hidden="1" xr:uid="{00000000-0005-0000-0000-0000DA110000}"/>
    <cellStyle name="Uwaga 3" xfId="1378" hidden="1" xr:uid="{00000000-0005-0000-0000-0000DB110000}"/>
    <cellStyle name="Uwaga 3" xfId="1377" hidden="1" xr:uid="{00000000-0005-0000-0000-0000DC110000}"/>
    <cellStyle name="Uwaga 3" xfId="1365" hidden="1" xr:uid="{00000000-0005-0000-0000-0000DD110000}"/>
    <cellStyle name="Uwaga 3" xfId="1363" hidden="1" xr:uid="{00000000-0005-0000-0000-0000DE110000}"/>
    <cellStyle name="Uwaga 3" xfId="1360" hidden="1" xr:uid="{00000000-0005-0000-0000-0000DF110000}"/>
    <cellStyle name="Uwaga 3" xfId="1350" hidden="1" xr:uid="{00000000-0005-0000-0000-0000E0110000}"/>
    <cellStyle name="Uwaga 3" xfId="1347" hidden="1" xr:uid="{00000000-0005-0000-0000-0000E1110000}"/>
    <cellStyle name="Uwaga 3" xfId="1345" hidden="1" xr:uid="{00000000-0005-0000-0000-0000E2110000}"/>
    <cellStyle name="Uwaga 3" xfId="1335" hidden="1" xr:uid="{00000000-0005-0000-0000-0000E3110000}"/>
    <cellStyle name="Uwaga 3" xfId="1332" hidden="1" xr:uid="{00000000-0005-0000-0000-0000E4110000}"/>
    <cellStyle name="Uwaga 3" xfId="1330" hidden="1" xr:uid="{00000000-0005-0000-0000-0000E5110000}"/>
    <cellStyle name="Uwaga 3" xfId="1320" hidden="1" xr:uid="{00000000-0005-0000-0000-0000E6110000}"/>
    <cellStyle name="Uwaga 3" xfId="1318" hidden="1" xr:uid="{00000000-0005-0000-0000-0000E7110000}"/>
    <cellStyle name="Uwaga 3" xfId="1317" hidden="1" xr:uid="{00000000-0005-0000-0000-0000E8110000}"/>
    <cellStyle name="Uwaga 3" xfId="1305" hidden="1" xr:uid="{00000000-0005-0000-0000-0000E9110000}"/>
    <cellStyle name="Uwaga 3" xfId="1302" hidden="1" xr:uid="{00000000-0005-0000-0000-0000EA110000}"/>
    <cellStyle name="Uwaga 3" xfId="1300" hidden="1" xr:uid="{00000000-0005-0000-0000-0000EB110000}"/>
    <cellStyle name="Uwaga 3" xfId="1290" hidden="1" xr:uid="{00000000-0005-0000-0000-0000EC110000}"/>
    <cellStyle name="Uwaga 3" xfId="1287" hidden="1" xr:uid="{00000000-0005-0000-0000-0000ED110000}"/>
    <cellStyle name="Uwaga 3" xfId="1285" hidden="1" xr:uid="{00000000-0005-0000-0000-0000EE110000}"/>
    <cellStyle name="Uwaga 3" xfId="1275" hidden="1" xr:uid="{00000000-0005-0000-0000-0000EF110000}"/>
    <cellStyle name="Uwaga 3" xfId="1272" hidden="1" xr:uid="{00000000-0005-0000-0000-0000F0110000}"/>
    <cellStyle name="Uwaga 3" xfId="1270" hidden="1" xr:uid="{00000000-0005-0000-0000-0000F1110000}"/>
    <cellStyle name="Uwaga 3" xfId="1260" hidden="1" xr:uid="{00000000-0005-0000-0000-0000F2110000}"/>
    <cellStyle name="Uwaga 3" xfId="1258" hidden="1" xr:uid="{00000000-0005-0000-0000-0000F3110000}"/>
    <cellStyle name="Uwaga 3" xfId="1257" hidden="1" xr:uid="{00000000-0005-0000-0000-0000F4110000}"/>
    <cellStyle name="Uwaga 3" xfId="1244" hidden="1" xr:uid="{00000000-0005-0000-0000-0000F5110000}"/>
    <cellStyle name="Uwaga 3" xfId="1241" hidden="1" xr:uid="{00000000-0005-0000-0000-0000F6110000}"/>
    <cellStyle name="Uwaga 3" xfId="1239" hidden="1" xr:uid="{00000000-0005-0000-0000-0000F7110000}"/>
    <cellStyle name="Uwaga 3" xfId="1229" hidden="1" xr:uid="{00000000-0005-0000-0000-0000F8110000}"/>
    <cellStyle name="Uwaga 3" xfId="1226" hidden="1" xr:uid="{00000000-0005-0000-0000-0000F9110000}"/>
    <cellStyle name="Uwaga 3" xfId="1224" hidden="1" xr:uid="{00000000-0005-0000-0000-0000FA110000}"/>
    <cellStyle name="Uwaga 3" xfId="1214" hidden="1" xr:uid="{00000000-0005-0000-0000-0000FB110000}"/>
    <cellStyle name="Uwaga 3" xfId="1211" hidden="1" xr:uid="{00000000-0005-0000-0000-0000FC110000}"/>
    <cellStyle name="Uwaga 3" xfId="1209" hidden="1" xr:uid="{00000000-0005-0000-0000-0000FD110000}"/>
    <cellStyle name="Uwaga 3" xfId="1200" hidden="1" xr:uid="{00000000-0005-0000-0000-0000FE110000}"/>
    <cellStyle name="Uwaga 3" xfId="1198" hidden="1" xr:uid="{00000000-0005-0000-0000-0000FF110000}"/>
    <cellStyle name="Uwaga 3" xfId="1197" hidden="1" xr:uid="{00000000-0005-0000-0000-000000120000}"/>
    <cellStyle name="Uwaga 3" xfId="1185" hidden="1" xr:uid="{00000000-0005-0000-0000-000001120000}"/>
    <cellStyle name="Uwaga 3" xfId="1183" hidden="1" xr:uid="{00000000-0005-0000-0000-000002120000}"/>
    <cellStyle name="Uwaga 3" xfId="1181" hidden="1" xr:uid="{00000000-0005-0000-0000-000003120000}"/>
    <cellStyle name="Uwaga 3" xfId="1170" hidden="1" xr:uid="{00000000-0005-0000-0000-000004120000}"/>
    <cellStyle name="Uwaga 3" xfId="1168" hidden="1" xr:uid="{00000000-0005-0000-0000-000005120000}"/>
    <cellStyle name="Uwaga 3" xfId="1166" hidden="1" xr:uid="{00000000-0005-0000-0000-000006120000}"/>
    <cellStyle name="Uwaga 3" xfId="1155" hidden="1" xr:uid="{00000000-0005-0000-0000-000007120000}"/>
    <cellStyle name="Uwaga 3" xfId="1153" hidden="1" xr:uid="{00000000-0005-0000-0000-000008120000}"/>
    <cellStyle name="Uwaga 3" xfId="1151" hidden="1" xr:uid="{00000000-0005-0000-0000-000009120000}"/>
    <cellStyle name="Uwaga 3" xfId="1140" hidden="1" xr:uid="{00000000-0005-0000-0000-00000A120000}"/>
    <cellStyle name="Uwaga 3" xfId="1138" hidden="1" xr:uid="{00000000-0005-0000-0000-00000B120000}"/>
    <cellStyle name="Uwaga 3" xfId="1137" hidden="1" xr:uid="{00000000-0005-0000-0000-00000C120000}"/>
    <cellStyle name="Uwaga 3" xfId="1124" hidden="1" xr:uid="{00000000-0005-0000-0000-00000D120000}"/>
    <cellStyle name="Uwaga 3" xfId="1121" hidden="1" xr:uid="{00000000-0005-0000-0000-00000E120000}"/>
    <cellStyle name="Uwaga 3" xfId="1119" hidden="1" xr:uid="{00000000-0005-0000-0000-00000F120000}"/>
    <cellStyle name="Uwaga 3" xfId="1109" hidden="1" xr:uid="{00000000-0005-0000-0000-000010120000}"/>
    <cellStyle name="Uwaga 3" xfId="1106" hidden="1" xr:uid="{00000000-0005-0000-0000-000011120000}"/>
    <cellStyle name="Uwaga 3" xfId="1104" hidden="1" xr:uid="{00000000-0005-0000-0000-000012120000}"/>
    <cellStyle name="Uwaga 3" xfId="1094" hidden="1" xr:uid="{00000000-0005-0000-0000-000013120000}"/>
    <cellStyle name="Uwaga 3" xfId="1091" hidden="1" xr:uid="{00000000-0005-0000-0000-000014120000}"/>
    <cellStyle name="Uwaga 3" xfId="1089" hidden="1" xr:uid="{00000000-0005-0000-0000-000015120000}"/>
    <cellStyle name="Uwaga 3" xfId="1080" hidden="1" xr:uid="{00000000-0005-0000-0000-000016120000}"/>
    <cellStyle name="Uwaga 3" xfId="1078" hidden="1" xr:uid="{00000000-0005-0000-0000-000017120000}"/>
    <cellStyle name="Uwaga 3" xfId="1076" hidden="1" xr:uid="{00000000-0005-0000-0000-000018120000}"/>
    <cellStyle name="Uwaga 3" xfId="1064" hidden="1" xr:uid="{00000000-0005-0000-0000-000019120000}"/>
    <cellStyle name="Uwaga 3" xfId="1061" hidden="1" xr:uid="{00000000-0005-0000-0000-00001A120000}"/>
    <cellStyle name="Uwaga 3" xfId="1059" hidden="1" xr:uid="{00000000-0005-0000-0000-00001B120000}"/>
    <cellStyle name="Uwaga 3" xfId="1049" hidden="1" xr:uid="{00000000-0005-0000-0000-00001C120000}"/>
    <cellStyle name="Uwaga 3" xfId="1046" hidden="1" xr:uid="{00000000-0005-0000-0000-00001D120000}"/>
    <cellStyle name="Uwaga 3" xfId="1044" hidden="1" xr:uid="{00000000-0005-0000-0000-00001E120000}"/>
    <cellStyle name="Uwaga 3" xfId="1034" hidden="1" xr:uid="{00000000-0005-0000-0000-00001F120000}"/>
    <cellStyle name="Uwaga 3" xfId="1031" hidden="1" xr:uid="{00000000-0005-0000-0000-000020120000}"/>
    <cellStyle name="Uwaga 3" xfId="1029" hidden="1" xr:uid="{00000000-0005-0000-0000-000021120000}"/>
    <cellStyle name="Uwaga 3" xfId="1022" hidden="1" xr:uid="{00000000-0005-0000-0000-000022120000}"/>
    <cellStyle name="Uwaga 3" xfId="1019" hidden="1" xr:uid="{00000000-0005-0000-0000-000023120000}"/>
    <cellStyle name="Uwaga 3" xfId="1017" hidden="1" xr:uid="{00000000-0005-0000-0000-000024120000}"/>
    <cellStyle name="Uwaga 3" xfId="1007" hidden="1" xr:uid="{00000000-0005-0000-0000-000025120000}"/>
    <cellStyle name="Uwaga 3" xfId="1004" hidden="1" xr:uid="{00000000-0005-0000-0000-000026120000}"/>
    <cellStyle name="Uwaga 3" xfId="1001" hidden="1" xr:uid="{00000000-0005-0000-0000-000027120000}"/>
    <cellStyle name="Uwaga 3" xfId="992" hidden="1" xr:uid="{00000000-0005-0000-0000-000028120000}"/>
    <cellStyle name="Uwaga 3" xfId="988" hidden="1" xr:uid="{00000000-0005-0000-0000-000029120000}"/>
    <cellStyle name="Uwaga 3" xfId="985" hidden="1" xr:uid="{00000000-0005-0000-0000-00002A120000}"/>
    <cellStyle name="Uwaga 3" xfId="977" hidden="1" xr:uid="{00000000-0005-0000-0000-00002B120000}"/>
    <cellStyle name="Uwaga 3" xfId="974" hidden="1" xr:uid="{00000000-0005-0000-0000-00002C120000}"/>
    <cellStyle name="Uwaga 3" xfId="971" hidden="1" xr:uid="{00000000-0005-0000-0000-00002D120000}"/>
    <cellStyle name="Uwaga 3" xfId="962" hidden="1" xr:uid="{00000000-0005-0000-0000-00002E120000}"/>
    <cellStyle name="Uwaga 3" xfId="959" hidden="1" xr:uid="{00000000-0005-0000-0000-00002F120000}"/>
    <cellStyle name="Uwaga 3" xfId="956" hidden="1" xr:uid="{00000000-0005-0000-0000-000030120000}"/>
    <cellStyle name="Uwaga 3" xfId="946" hidden="1" xr:uid="{00000000-0005-0000-0000-000031120000}"/>
    <cellStyle name="Uwaga 3" xfId="942" hidden="1" xr:uid="{00000000-0005-0000-0000-000032120000}"/>
    <cellStyle name="Uwaga 3" xfId="939" hidden="1" xr:uid="{00000000-0005-0000-0000-000033120000}"/>
    <cellStyle name="Uwaga 3" xfId="930" hidden="1" xr:uid="{00000000-0005-0000-0000-000034120000}"/>
    <cellStyle name="Uwaga 3" xfId="926" hidden="1" xr:uid="{00000000-0005-0000-0000-000035120000}"/>
    <cellStyle name="Uwaga 3" xfId="924" hidden="1" xr:uid="{00000000-0005-0000-0000-000036120000}"/>
    <cellStyle name="Uwaga 3" xfId="916" hidden="1" xr:uid="{00000000-0005-0000-0000-000037120000}"/>
    <cellStyle name="Uwaga 3" xfId="912" hidden="1" xr:uid="{00000000-0005-0000-0000-000038120000}"/>
    <cellStyle name="Uwaga 3" xfId="909" hidden="1" xr:uid="{00000000-0005-0000-0000-000039120000}"/>
    <cellStyle name="Uwaga 3" xfId="902" hidden="1" xr:uid="{00000000-0005-0000-0000-00003A120000}"/>
    <cellStyle name="Uwaga 3" xfId="899" hidden="1" xr:uid="{00000000-0005-0000-0000-00003B120000}"/>
    <cellStyle name="Uwaga 3" xfId="896" hidden="1" xr:uid="{00000000-0005-0000-0000-00003C120000}"/>
    <cellStyle name="Uwaga 3" xfId="887" hidden="1" xr:uid="{00000000-0005-0000-0000-00003D120000}"/>
    <cellStyle name="Uwaga 3" xfId="882" hidden="1" xr:uid="{00000000-0005-0000-0000-00003E120000}"/>
    <cellStyle name="Uwaga 3" xfId="879" hidden="1" xr:uid="{00000000-0005-0000-0000-00003F120000}"/>
    <cellStyle name="Uwaga 3" xfId="872" hidden="1" xr:uid="{00000000-0005-0000-0000-000040120000}"/>
    <cellStyle name="Uwaga 3" xfId="867" hidden="1" xr:uid="{00000000-0005-0000-0000-000041120000}"/>
    <cellStyle name="Uwaga 3" xfId="864" hidden="1" xr:uid="{00000000-0005-0000-0000-000042120000}"/>
    <cellStyle name="Uwaga 3" xfId="857" hidden="1" xr:uid="{00000000-0005-0000-0000-000043120000}"/>
    <cellStyle name="Uwaga 3" xfId="852" hidden="1" xr:uid="{00000000-0005-0000-0000-000044120000}"/>
    <cellStyle name="Uwaga 3" xfId="849" hidden="1" xr:uid="{00000000-0005-0000-0000-000045120000}"/>
    <cellStyle name="Uwaga 3" xfId="843" hidden="1" xr:uid="{00000000-0005-0000-0000-000046120000}"/>
    <cellStyle name="Uwaga 3" xfId="839" hidden="1" xr:uid="{00000000-0005-0000-0000-000047120000}"/>
    <cellStyle name="Uwaga 3" xfId="836" hidden="1" xr:uid="{00000000-0005-0000-0000-000048120000}"/>
    <cellStyle name="Uwaga 3" xfId="828" hidden="1" xr:uid="{00000000-0005-0000-0000-000049120000}"/>
    <cellStyle name="Uwaga 3" xfId="823" hidden="1" xr:uid="{00000000-0005-0000-0000-00004A120000}"/>
    <cellStyle name="Uwaga 3" xfId="819" hidden="1" xr:uid="{00000000-0005-0000-0000-00004B120000}"/>
    <cellStyle name="Uwaga 3" xfId="813" hidden="1" xr:uid="{00000000-0005-0000-0000-00004C120000}"/>
    <cellStyle name="Uwaga 3" xfId="808" hidden="1" xr:uid="{00000000-0005-0000-0000-00004D120000}"/>
    <cellStyle name="Uwaga 3" xfId="804" hidden="1" xr:uid="{00000000-0005-0000-0000-00004E120000}"/>
    <cellStyle name="Uwaga 3" xfId="798" hidden="1" xr:uid="{00000000-0005-0000-0000-00004F120000}"/>
    <cellStyle name="Uwaga 3" xfId="793" hidden="1" xr:uid="{00000000-0005-0000-0000-000050120000}"/>
    <cellStyle name="Uwaga 3" xfId="789" hidden="1" xr:uid="{00000000-0005-0000-0000-000051120000}"/>
    <cellStyle name="Uwaga 3" xfId="784" hidden="1" xr:uid="{00000000-0005-0000-0000-000052120000}"/>
    <cellStyle name="Uwaga 3" xfId="780" hidden="1" xr:uid="{00000000-0005-0000-0000-000053120000}"/>
    <cellStyle name="Uwaga 3" xfId="776" hidden="1" xr:uid="{00000000-0005-0000-0000-000054120000}"/>
    <cellStyle name="Uwaga 3" xfId="768" hidden="1" xr:uid="{00000000-0005-0000-0000-000055120000}"/>
    <cellStyle name="Uwaga 3" xfId="763" hidden="1" xr:uid="{00000000-0005-0000-0000-000056120000}"/>
    <cellStyle name="Uwaga 3" xfId="759" hidden="1" xr:uid="{00000000-0005-0000-0000-000057120000}"/>
    <cellStyle name="Uwaga 3" xfId="753" hidden="1" xr:uid="{00000000-0005-0000-0000-000058120000}"/>
    <cellStyle name="Uwaga 3" xfId="748" hidden="1" xr:uid="{00000000-0005-0000-0000-000059120000}"/>
    <cellStyle name="Uwaga 3" xfId="744" hidden="1" xr:uid="{00000000-0005-0000-0000-00005A120000}"/>
    <cellStyle name="Uwaga 3" xfId="738" hidden="1" xr:uid="{00000000-0005-0000-0000-00005B120000}"/>
    <cellStyle name="Uwaga 3" xfId="733" hidden="1" xr:uid="{00000000-0005-0000-0000-00005C120000}"/>
    <cellStyle name="Uwaga 3" xfId="729" hidden="1" xr:uid="{00000000-0005-0000-0000-00005D120000}"/>
    <cellStyle name="Uwaga 3" xfId="725" hidden="1" xr:uid="{00000000-0005-0000-0000-00005E120000}"/>
    <cellStyle name="Uwaga 3" xfId="720" hidden="1" xr:uid="{00000000-0005-0000-0000-00005F120000}"/>
    <cellStyle name="Uwaga 3" xfId="715" hidden="1" xr:uid="{00000000-0005-0000-0000-000060120000}"/>
    <cellStyle name="Uwaga 3" xfId="710" hidden="1" xr:uid="{00000000-0005-0000-0000-000061120000}"/>
    <cellStyle name="Uwaga 3" xfId="706" hidden="1" xr:uid="{00000000-0005-0000-0000-000062120000}"/>
    <cellStyle name="Uwaga 3" xfId="702" hidden="1" xr:uid="{00000000-0005-0000-0000-000063120000}"/>
    <cellStyle name="Uwaga 3" xfId="695" hidden="1" xr:uid="{00000000-0005-0000-0000-000064120000}"/>
    <cellStyle name="Uwaga 3" xfId="691" hidden="1" xr:uid="{00000000-0005-0000-0000-000065120000}"/>
    <cellStyle name="Uwaga 3" xfId="686" hidden="1" xr:uid="{00000000-0005-0000-0000-000066120000}"/>
    <cellStyle name="Uwaga 3" xfId="680" hidden="1" xr:uid="{00000000-0005-0000-0000-000067120000}"/>
    <cellStyle name="Uwaga 3" xfId="676" hidden="1" xr:uid="{00000000-0005-0000-0000-000068120000}"/>
    <cellStyle name="Uwaga 3" xfId="671" hidden="1" xr:uid="{00000000-0005-0000-0000-000069120000}"/>
    <cellStyle name="Uwaga 3" xfId="665" hidden="1" xr:uid="{00000000-0005-0000-0000-00006A120000}"/>
    <cellStyle name="Uwaga 3" xfId="661" hidden="1" xr:uid="{00000000-0005-0000-0000-00006B120000}"/>
    <cellStyle name="Uwaga 3" xfId="656" hidden="1" xr:uid="{00000000-0005-0000-0000-00006C120000}"/>
    <cellStyle name="Uwaga 3" xfId="650" hidden="1" xr:uid="{00000000-0005-0000-0000-00006D120000}"/>
    <cellStyle name="Uwaga 3" xfId="646" hidden="1" xr:uid="{00000000-0005-0000-0000-00006E120000}"/>
    <cellStyle name="Uwaga 3" xfId="642" hidden="1" xr:uid="{00000000-0005-0000-0000-00006F120000}"/>
    <cellStyle name="Uwaga 3" xfId="1502" hidden="1" xr:uid="{00000000-0005-0000-0000-000070120000}"/>
    <cellStyle name="Uwaga 3" xfId="1501" hidden="1" xr:uid="{00000000-0005-0000-0000-000071120000}"/>
    <cellStyle name="Uwaga 3" xfId="1500" hidden="1" xr:uid="{00000000-0005-0000-0000-000072120000}"/>
    <cellStyle name="Uwaga 3" xfId="1487" hidden="1" xr:uid="{00000000-0005-0000-0000-000073120000}"/>
    <cellStyle name="Uwaga 3" xfId="1486" hidden="1" xr:uid="{00000000-0005-0000-0000-000074120000}"/>
    <cellStyle name="Uwaga 3" xfId="1485" hidden="1" xr:uid="{00000000-0005-0000-0000-000075120000}"/>
    <cellStyle name="Uwaga 3" xfId="1472" hidden="1" xr:uid="{00000000-0005-0000-0000-000076120000}"/>
    <cellStyle name="Uwaga 3" xfId="1471" hidden="1" xr:uid="{00000000-0005-0000-0000-000077120000}"/>
    <cellStyle name="Uwaga 3" xfId="1470" hidden="1" xr:uid="{00000000-0005-0000-0000-000078120000}"/>
    <cellStyle name="Uwaga 3" xfId="1457" hidden="1" xr:uid="{00000000-0005-0000-0000-000079120000}"/>
    <cellStyle name="Uwaga 3" xfId="1456" hidden="1" xr:uid="{00000000-0005-0000-0000-00007A120000}"/>
    <cellStyle name="Uwaga 3" xfId="1455" hidden="1" xr:uid="{00000000-0005-0000-0000-00007B120000}"/>
    <cellStyle name="Uwaga 3" xfId="1442" hidden="1" xr:uid="{00000000-0005-0000-0000-00007C120000}"/>
    <cellStyle name="Uwaga 3" xfId="1441" hidden="1" xr:uid="{00000000-0005-0000-0000-00007D120000}"/>
    <cellStyle name="Uwaga 3" xfId="1440" hidden="1" xr:uid="{00000000-0005-0000-0000-00007E120000}"/>
    <cellStyle name="Uwaga 3" xfId="1428" hidden="1" xr:uid="{00000000-0005-0000-0000-00007F120000}"/>
    <cellStyle name="Uwaga 3" xfId="1426" hidden="1" xr:uid="{00000000-0005-0000-0000-000080120000}"/>
    <cellStyle name="Uwaga 3" xfId="1424" hidden="1" xr:uid="{00000000-0005-0000-0000-000081120000}"/>
    <cellStyle name="Uwaga 3" xfId="1413" hidden="1" xr:uid="{00000000-0005-0000-0000-000082120000}"/>
    <cellStyle name="Uwaga 3" xfId="1411" hidden="1" xr:uid="{00000000-0005-0000-0000-000083120000}"/>
    <cellStyle name="Uwaga 3" xfId="1409" hidden="1" xr:uid="{00000000-0005-0000-0000-000084120000}"/>
    <cellStyle name="Uwaga 3" xfId="1398" hidden="1" xr:uid="{00000000-0005-0000-0000-000085120000}"/>
    <cellStyle name="Uwaga 3" xfId="1396" hidden="1" xr:uid="{00000000-0005-0000-0000-000086120000}"/>
    <cellStyle name="Uwaga 3" xfId="1394" hidden="1" xr:uid="{00000000-0005-0000-0000-000087120000}"/>
    <cellStyle name="Uwaga 3" xfId="1383" hidden="1" xr:uid="{00000000-0005-0000-0000-000088120000}"/>
    <cellStyle name="Uwaga 3" xfId="1381" hidden="1" xr:uid="{00000000-0005-0000-0000-000089120000}"/>
    <cellStyle name="Uwaga 3" xfId="1379" hidden="1" xr:uid="{00000000-0005-0000-0000-00008A120000}"/>
    <cellStyle name="Uwaga 3" xfId="1368" hidden="1" xr:uid="{00000000-0005-0000-0000-00008B120000}"/>
    <cellStyle name="Uwaga 3" xfId="1366" hidden="1" xr:uid="{00000000-0005-0000-0000-00008C120000}"/>
    <cellStyle name="Uwaga 3" xfId="1364" hidden="1" xr:uid="{00000000-0005-0000-0000-00008D120000}"/>
    <cellStyle name="Uwaga 3" xfId="1353" hidden="1" xr:uid="{00000000-0005-0000-0000-00008E120000}"/>
    <cellStyle name="Uwaga 3" xfId="1351" hidden="1" xr:uid="{00000000-0005-0000-0000-00008F120000}"/>
    <cellStyle name="Uwaga 3" xfId="1349" hidden="1" xr:uid="{00000000-0005-0000-0000-000090120000}"/>
    <cellStyle name="Uwaga 3" xfId="1338" hidden="1" xr:uid="{00000000-0005-0000-0000-000091120000}"/>
    <cellStyle name="Uwaga 3" xfId="1336" hidden="1" xr:uid="{00000000-0005-0000-0000-000092120000}"/>
    <cellStyle name="Uwaga 3" xfId="1334" hidden="1" xr:uid="{00000000-0005-0000-0000-000093120000}"/>
    <cellStyle name="Uwaga 3" xfId="1323" hidden="1" xr:uid="{00000000-0005-0000-0000-000094120000}"/>
    <cellStyle name="Uwaga 3" xfId="1321" hidden="1" xr:uid="{00000000-0005-0000-0000-000095120000}"/>
    <cellStyle name="Uwaga 3" xfId="1319" hidden="1" xr:uid="{00000000-0005-0000-0000-000096120000}"/>
    <cellStyle name="Uwaga 3" xfId="1308" hidden="1" xr:uid="{00000000-0005-0000-0000-000097120000}"/>
    <cellStyle name="Uwaga 3" xfId="1306" hidden="1" xr:uid="{00000000-0005-0000-0000-000098120000}"/>
    <cellStyle name="Uwaga 3" xfId="1304" hidden="1" xr:uid="{00000000-0005-0000-0000-000099120000}"/>
    <cellStyle name="Uwaga 3" xfId="1293" hidden="1" xr:uid="{00000000-0005-0000-0000-00009A120000}"/>
    <cellStyle name="Uwaga 3" xfId="1291" hidden="1" xr:uid="{00000000-0005-0000-0000-00009B120000}"/>
    <cellStyle name="Uwaga 3" xfId="1289" hidden="1" xr:uid="{00000000-0005-0000-0000-00009C120000}"/>
    <cellStyle name="Uwaga 3" xfId="1278" hidden="1" xr:uid="{00000000-0005-0000-0000-00009D120000}"/>
    <cellStyle name="Uwaga 3" xfId="1276" hidden="1" xr:uid="{00000000-0005-0000-0000-00009E120000}"/>
    <cellStyle name="Uwaga 3" xfId="1274" hidden="1" xr:uid="{00000000-0005-0000-0000-00009F120000}"/>
    <cellStyle name="Uwaga 3" xfId="1263" hidden="1" xr:uid="{00000000-0005-0000-0000-0000A0120000}"/>
    <cellStyle name="Uwaga 3" xfId="1261" hidden="1" xr:uid="{00000000-0005-0000-0000-0000A1120000}"/>
    <cellStyle name="Uwaga 3" xfId="1259" hidden="1" xr:uid="{00000000-0005-0000-0000-0000A2120000}"/>
    <cellStyle name="Uwaga 3" xfId="1248" hidden="1" xr:uid="{00000000-0005-0000-0000-0000A3120000}"/>
    <cellStyle name="Uwaga 3" xfId="1246" hidden="1" xr:uid="{00000000-0005-0000-0000-0000A4120000}"/>
    <cellStyle name="Uwaga 3" xfId="1243" hidden="1" xr:uid="{00000000-0005-0000-0000-0000A5120000}"/>
    <cellStyle name="Uwaga 3" xfId="1233" hidden="1" xr:uid="{00000000-0005-0000-0000-0000A6120000}"/>
    <cellStyle name="Uwaga 3" xfId="1230" hidden="1" xr:uid="{00000000-0005-0000-0000-0000A7120000}"/>
    <cellStyle name="Uwaga 3" xfId="1227" hidden="1" xr:uid="{00000000-0005-0000-0000-0000A8120000}"/>
    <cellStyle name="Uwaga 3" xfId="1218" hidden="1" xr:uid="{00000000-0005-0000-0000-0000A9120000}"/>
    <cellStyle name="Uwaga 3" xfId="1216" hidden="1" xr:uid="{00000000-0005-0000-0000-0000AA120000}"/>
    <cellStyle name="Uwaga 3" xfId="1213" hidden="1" xr:uid="{00000000-0005-0000-0000-0000AB120000}"/>
    <cellStyle name="Uwaga 3" xfId="1203" hidden="1" xr:uid="{00000000-0005-0000-0000-0000AC120000}"/>
    <cellStyle name="Uwaga 3" xfId="1201" hidden="1" xr:uid="{00000000-0005-0000-0000-0000AD120000}"/>
    <cellStyle name="Uwaga 3" xfId="1199" hidden="1" xr:uid="{00000000-0005-0000-0000-0000AE120000}"/>
    <cellStyle name="Uwaga 3" xfId="1188" hidden="1" xr:uid="{00000000-0005-0000-0000-0000AF120000}"/>
    <cellStyle name="Uwaga 3" xfId="1186" hidden="1" xr:uid="{00000000-0005-0000-0000-0000B0120000}"/>
    <cellStyle name="Uwaga 3" xfId="1184" hidden="1" xr:uid="{00000000-0005-0000-0000-0000B1120000}"/>
    <cellStyle name="Uwaga 3" xfId="1173" hidden="1" xr:uid="{00000000-0005-0000-0000-0000B2120000}"/>
    <cellStyle name="Uwaga 3" xfId="1171" hidden="1" xr:uid="{00000000-0005-0000-0000-0000B3120000}"/>
    <cellStyle name="Uwaga 3" xfId="1169" hidden="1" xr:uid="{00000000-0005-0000-0000-0000B4120000}"/>
    <cellStyle name="Uwaga 3" xfId="1158" hidden="1" xr:uid="{00000000-0005-0000-0000-0000B5120000}"/>
    <cellStyle name="Uwaga 3" xfId="1156" hidden="1" xr:uid="{00000000-0005-0000-0000-0000B6120000}"/>
    <cellStyle name="Uwaga 3" xfId="1154" hidden="1" xr:uid="{00000000-0005-0000-0000-0000B7120000}"/>
    <cellStyle name="Uwaga 3" xfId="1143" hidden="1" xr:uid="{00000000-0005-0000-0000-0000B8120000}"/>
    <cellStyle name="Uwaga 3" xfId="1141" hidden="1" xr:uid="{00000000-0005-0000-0000-0000B9120000}"/>
    <cellStyle name="Uwaga 3" xfId="1139" hidden="1" xr:uid="{00000000-0005-0000-0000-0000BA120000}"/>
    <cellStyle name="Uwaga 3" xfId="1128" hidden="1" xr:uid="{00000000-0005-0000-0000-0000BB120000}"/>
    <cellStyle name="Uwaga 3" xfId="1126" hidden="1" xr:uid="{00000000-0005-0000-0000-0000BC120000}"/>
    <cellStyle name="Uwaga 3" xfId="1123" hidden="1" xr:uid="{00000000-0005-0000-0000-0000BD120000}"/>
    <cellStyle name="Uwaga 3" xfId="1113" hidden="1" xr:uid="{00000000-0005-0000-0000-0000BE120000}"/>
    <cellStyle name="Uwaga 3" xfId="1110" hidden="1" xr:uid="{00000000-0005-0000-0000-0000BF120000}"/>
    <cellStyle name="Uwaga 3" xfId="1107" hidden="1" xr:uid="{00000000-0005-0000-0000-0000C0120000}"/>
    <cellStyle name="Uwaga 3" xfId="1098" hidden="1" xr:uid="{00000000-0005-0000-0000-0000C1120000}"/>
    <cellStyle name="Uwaga 3" xfId="1095" hidden="1" xr:uid="{00000000-0005-0000-0000-0000C2120000}"/>
    <cellStyle name="Uwaga 3" xfId="1092" hidden="1" xr:uid="{00000000-0005-0000-0000-0000C3120000}"/>
    <cellStyle name="Uwaga 3" xfId="1083" hidden="1" xr:uid="{00000000-0005-0000-0000-0000C4120000}"/>
    <cellStyle name="Uwaga 3" xfId="1081" hidden="1" xr:uid="{00000000-0005-0000-0000-0000C5120000}"/>
    <cellStyle name="Uwaga 3" xfId="1079" hidden="1" xr:uid="{00000000-0005-0000-0000-0000C6120000}"/>
    <cellStyle name="Uwaga 3" xfId="1068" hidden="1" xr:uid="{00000000-0005-0000-0000-0000C7120000}"/>
    <cellStyle name="Uwaga 3" xfId="1065" hidden="1" xr:uid="{00000000-0005-0000-0000-0000C8120000}"/>
    <cellStyle name="Uwaga 3" xfId="1062" hidden="1" xr:uid="{00000000-0005-0000-0000-0000C9120000}"/>
    <cellStyle name="Uwaga 3" xfId="1053" hidden="1" xr:uid="{00000000-0005-0000-0000-0000CA120000}"/>
    <cellStyle name="Uwaga 3" xfId="1050" hidden="1" xr:uid="{00000000-0005-0000-0000-0000CB120000}"/>
    <cellStyle name="Uwaga 3" xfId="1047" hidden="1" xr:uid="{00000000-0005-0000-0000-0000CC120000}"/>
    <cellStyle name="Uwaga 3" xfId="1038" hidden="1" xr:uid="{00000000-0005-0000-0000-0000CD120000}"/>
    <cellStyle name="Uwaga 3" xfId="1035" hidden="1" xr:uid="{00000000-0005-0000-0000-0000CE120000}"/>
    <cellStyle name="Uwaga 3" xfId="1032" hidden="1" xr:uid="{00000000-0005-0000-0000-0000CF120000}"/>
    <cellStyle name="Uwaga 3" xfId="1025" hidden="1" xr:uid="{00000000-0005-0000-0000-0000D0120000}"/>
    <cellStyle name="Uwaga 3" xfId="1021" hidden="1" xr:uid="{00000000-0005-0000-0000-0000D1120000}"/>
    <cellStyle name="Uwaga 3" xfId="1018" hidden="1" xr:uid="{00000000-0005-0000-0000-0000D2120000}"/>
    <cellStyle name="Uwaga 3" xfId="1010" hidden="1" xr:uid="{00000000-0005-0000-0000-0000D3120000}"/>
    <cellStyle name="Uwaga 3" xfId="1006" hidden="1" xr:uid="{00000000-0005-0000-0000-0000D4120000}"/>
    <cellStyle name="Uwaga 3" xfId="1003" hidden="1" xr:uid="{00000000-0005-0000-0000-0000D5120000}"/>
    <cellStyle name="Uwaga 3" xfId="995" hidden="1" xr:uid="{00000000-0005-0000-0000-0000D6120000}"/>
    <cellStyle name="Uwaga 3" xfId="991" hidden="1" xr:uid="{00000000-0005-0000-0000-0000D7120000}"/>
    <cellStyle name="Uwaga 3" xfId="987" hidden="1" xr:uid="{00000000-0005-0000-0000-0000D8120000}"/>
    <cellStyle name="Uwaga 3" xfId="980" hidden="1" xr:uid="{00000000-0005-0000-0000-0000D9120000}"/>
    <cellStyle name="Uwaga 3" xfId="976" hidden="1" xr:uid="{00000000-0005-0000-0000-0000DA120000}"/>
    <cellStyle name="Uwaga 3" xfId="973" hidden="1" xr:uid="{00000000-0005-0000-0000-0000DB120000}"/>
    <cellStyle name="Uwaga 3" xfId="965" hidden="1" xr:uid="{00000000-0005-0000-0000-0000DC120000}"/>
    <cellStyle name="Uwaga 3" xfId="961" hidden="1" xr:uid="{00000000-0005-0000-0000-0000DD120000}"/>
    <cellStyle name="Uwaga 3" xfId="958" hidden="1" xr:uid="{00000000-0005-0000-0000-0000DE120000}"/>
    <cellStyle name="Uwaga 3" xfId="949" hidden="1" xr:uid="{00000000-0005-0000-0000-0000DF120000}"/>
    <cellStyle name="Uwaga 3" xfId="944" hidden="1" xr:uid="{00000000-0005-0000-0000-0000E0120000}"/>
    <cellStyle name="Uwaga 3" xfId="940" hidden="1" xr:uid="{00000000-0005-0000-0000-0000E1120000}"/>
    <cellStyle name="Uwaga 3" xfId="934" hidden="1" xr:uid="{00000000-0005-0000-0000-0000E2120000}"/>
    <cellStyle name="Uwaga 3" xfId="929" hidden="1" xr:uid="{00000000-0005-0000-0000-0000E3120000}"/>
    <cellStyle name="Uwaga 3" xfId="925" hidden="1" xr:uid="{00000000-0005-0000-0000-0000E4120000}"/>
    <cellStyle name="Uwaga 3" xfId="919" hidden="1" xr:uid="{00000000-0005-0000-0000-0000E5120000}"/>
    <cellStyle name="Uwaga 3" xfId="914" hidden="1" xr:uid="{00000000-0005-0000-0000-0000E6120000}"/>
    <cellStyle name="Uwaga 3" xfId="910" hidden="1" xr:uid="{00000000-0005-0000-0000-0000E7120000}"/>
    <cellStyle name="Uwaga 3" xfId="905" hidden="1" xr:uid="{00000000-0005-0000-0000-0000E8120000}"/>
    <cellStyle name="Uwaga 3" xfId="901" hidden="1" xr:uid="{00000000-0005-0000-0000-0000E9120000}"/>
    <cellStyle name="Uwaga 3" xfId="897" hidden="1" xr:uid="{00000000-0005-0000-0000-0000EA120000}"/>
    <cellStyle name="Uwaga 3" xfId="890" hidden="1" xr:uid="{00000000-0005-0000-0000-0000EB120000}"/>
    <cellStyle name="Uwaga 3" xfId="885" hidden="1" xr:uid="{00000000-0005-0000-0000-0000EC120000}"/>
    <cellStyle name="Uwaga 3" xfId="881" hidden="1" xr:uid="{00000000-0005-0000-0000-0000ED120000}"/>
    <cellStyle name="Uwaga 3" xfId="874" hidden="1" xr:uid="{00000000-0005-0000-0000-0000EE120000}"/>
    <cellStyle name="Uwaga 3" xfId="869" hidden="1" xr:uid="{00000000-0005-0000-0000-0000EF120000}"/>
    <cellStyle name="Uwaga 3" xfId="865" hidden="1" xr:uid="{00000000-0005-0000-0000-0000F0120000}"/>
    <cellStyle name="Uwaga 3" xfId="860" hidden="1" xr:uid="{00000000-0005-0000-0000-0000F1120000}"/>
    <cellStyle name="Uwaga 3" xfId="855" hidden="1" xr:uid="{00000000-0005-0000-0000-0000F2120000}"/>
    <cellStyle name="Uwaga 3" xfId="851" hidden="1" xr:uid="{00000000-0005-0000-0000-0000F3120000}"/>
    <cellStyle name="Uwaga 3" xfId="845" hidden="1" xr:uid="{00000000-0005-0000-0000-0000F4120000}"/>
    <cellStyle name="Uwaga 3" xfId="841" hidden="1" xr:uid="{00000000-0005-0000-0000-0000F5120000}"/>
    <cellStyle name="Uwaga 3" xfId="838" hidden="1" xr:uid="{00000000-0005-0000-0000-0000F6120000}"/>
    <cellStyle name="Uwaga 3" xfId="831" hidden="1" xr:uid="{00000000-0005-0000-0000-0000F7120000}"/>
    <cellStyle name="Uwaga 3" xfId="826" hidden="1" xr:uid="{00000000-0005-0000-0000-0000F8120000}"/>
    <cellStyle name="Uwaga 3" xfId="821" hidden="1" xr:uid="{00000000-0005-0000-0000-0000F9120000}"/>
    <cellStyle name="Uwaga 3" xfId="815" hidden="1" xr:uid="{00000000-0005-0000-0000-0000FA120000}"/>
    <cellStyle name="Uwaga 3" xfId="810" hidden="1" xr:uid="{00000000-0005-0000-0000-0000FB120000}"/>
    <cellStyle name="Uwaga 3" xfId="805" hidden="1" xr:uid="{00000000-0005-0000-0000-0000FC120000}"/>
    <cellStyle name="Uwaga 3" xfId="800" hidden="1" xr:uid="{00000000-0005-0000-0000-0000FD120000}"/>
    <cellStyle name="Uwaga 3" xfId="795" hidden="1" xr:uid="{00000000-0005-0000-0000-0000FE120000}"/>
    <cellStyle name="Uwaga 3" xfId="790" hidden="1" xr:uid="{00000000-0005-0000-0000-0000FF120000}"/>
    <cellStyle name="Uwaga 3" xfId="786" hidden="1" xr:uid="{00000000-0005-0000-0000-000000130000}"/>
    <cellStyle name="Uwaga 3" xfId="782" hidden="1" xr:uid="{00000000-0005-0000-0000-000001130000}"/>
    <cellStyle name="Uwaga 3" xfId="777" hidden="1" xr:uid="{00000000-0005-0000-0000-000002130000}"/>
    <cellStyle name="Uwaga 3" xfId="770" hidden="1" xr:uid="{00000000-0005-0000-0000-000003130000}"/>
    <cellStyle name="Uwaga 3" xfId="765" hidden="1" xr:uid="{00000000-0005-0000-0000-000004130000}"/>
    <cellStyle name="Uwaga 3" xfId="760" hidden="1" xr:uid="{00000000-0005-0000-0000-000005130000}"/>
    <cellStyle name="Uwaga 3" xfId="754" hidden="1" xr:uid="{00000000-0005-0000-0000-000006130000}"/>
    <cellStyle name="Uwaga 3" xfId="749" hidden="1" xr:uid="{00000000-0005-0000-0000-000007130000}"/>
    <cellStyle name="Uwaga 3" xfId="745" hidden="1" xr:uid="{00000000-0005-0000-0000-000008130000}"/>
    <cellStyle name="Uwaga 3" xfId="740" hidden="1" xr:uid="{00000000-0005-0000-0000-000009130000}"/>
    <cellStyle name="Uwaga 3" xfId="735" hidden="1" xr:uid="{00000000-0005-0000-0000-00000A130000}"/>
    <cellStyle name="Uwaga 3" xfId="730" hidden="1" xr:uid="{00000000-0005-0000-0000-00000B130000}"/>
    <cellStyle name="Uwaga 3" xfId="726" hidden="1" xr:uid="{00000000-0005-0000-0000-00000C130000}"/>
    <cellStyle name="Uwaga 3" xfId="721" hidden="1" xr:uid="{00000000-0005-0000-0000-00000D130000}"/>
    <cellStyle name="Uwaga 3" xfId="716" hidden="1" xr:uid="{00000000-0005-0000-0000-00000E130000}"/>
    <cellStyle name="Uwaga 3" xfId="711" hidden="1" xr:uid="{00000000-0005-0000-0000-00000F130000}"/>
    <cellStyle name="Uwaga 3" xfId="707" hidden="1" xr:uid="{00000000-0005-0000-0000-000010130000}"/>
    <cellStyle name="Uwaga 3" xfId="703" hidden="1" xr:uid="{00000000-0005-0000-0000-000011130000}"/>
    <cellStyle name="Uwaga 3" xfId="696" hidden="1" xr:uid="{00000000-0005-0000-0000-000012130000}"/>
    <cellStyle name="Uwaga 3" xfId="692" hidden="1" xr:uid="{00000000-0005-0000-0000-000013130000}"/>
    <cellStyle name="Uwaga 3" xfId="687" hidden="1" xr:uid="{00000000-0005-0000-0000-000014130000}"/>
    <cellStyle name="Uwaga 3" xfId="681" hidden="1" xr:uid="{00000000-0005-0000-0000-000015130000}"/>
    <cellStyle name="Uwaga 3" xfId="677" hidden="1" xr:uid="{00000000-0005-0000-0000-000016130000}"/>
    <cellStyle name="Uwaga 3" xfId="672" hidden="1" xr:uid="{00000000-0005-0000-0000-000017130000}"/>
    <cellStyle name="Uwaga 3" xfId="666" hidden="1" xr:uid="{00000000-0005-0000-0000-000018130000}"/>
    <cellStyle name="Uwaga 3" xfId="662" hidden="1" xr:uid="{00000000-0005-0000-0000-000019130000}"/>
    <cellStyle name="Uwaga 3" xfId="658" hidden="1" xr:uid="{00000000-0005-0000-0000-00001A130000}"/>
    <cellStyle name="Uwaga 3" xfId="651" hidden="1" xr:uid="{00000000-0005-0000-0000-00001B130000}"/>
    <cellStyle name="Uwaga 3" xfId="647" hidden="1" xr:uid="{00000000-0005-0000-0000-00001C130000}"/>
    <cellStyle name="Uwaga 3" xfId="643" hidden="1" xr:uid="{00000000-0005-0000-0000-00001D130000}"/>
    <cellStyle name="Uwaga 3" xfId="1507" hidden="1" xr:uid="{00000000-0005-0000-0000-00001E130000}"/>
    <cellStyle name="Uwaga 3" xfId="1505" hidden="1" xr:uid="{00000000-0005-0000-0000-00001F130000}"/>
    <cellStyle name="Uwaga 3" xfId="1503" hidden="1" xr:uid="{00000000-0005-0000-0000-000020130000}"/>
    <cellStyle name="Uwaga 3" xfId="1490" hidden="1" xr:uid="{00000000-0005-0000-0000-000021130000}"/>
    <cellStyle name="Uwaga 3" xfId="1489" hidden="1" xr:uid="{00000000-0005-0000-0000-000022130000}"/>
    <cellStyle name="Uwaga 3" xfId="1488" hidden="1" xr:uid="{00000000-0005-0000-0000-000023130000}"/>
    <cellStyle name="Uwaga 3" xfId="1475" hidden="1" xr:uid="{00000000-0005-0000-0000-000024130000}"/>
    <cellStyle name="Uwaga 3" xfId="1474" hidden="1" xr:uid="{00000000-0005-0000-0000-000025130000}"/>
    <cellStyle name="Uwaga 3" xfId="1473" hidden="1" xr:uid="{00000000-0005-0000-0000-000026130000}"/>
    <cellStyle name="Uwaga 3" xfId="1461" hidden="1" xr:uid="{00000000-0005-0000-0000-000027130000}"/>
    <cellStyle name="Uwaga 3" xfId="1459" hidden="1" xr:uid="{00000000-0005-0000-0000-000028130000}"/>
    <cellStyle name="Uwaga 3" xfId="1458" hidden="1" xr:uid="{00000000-0005-0000-0000-000029130000}"/>
    <cellStyle name="Uwaga 3" xfId="1445" hidden="1" xr:uid="{00000000-0005-0000-0000-00002A130000}"/>
    <cellStyle name="Uwaga 3" xfId="1444" hidden="1" xr:uid="{00000000-0005-0000-0000-00002B130000}"/>
    <cellStyle name="Uwaga 3" xfId="1443" hidden="1" xr:uid="{00000000-0005-0000-0000-00002C130000}"/>
    <cellStyle name="Uwaga 3" xfId="1431" hidden="1" xr:uid="{00000000-0005-0000-0000-00002D130000}"/>
    <cellStyle name="Uwaga 3" xfId="1429" hidden="1" xr:uid="{00000000-0005-0000-0000-00002E130000}"/>
    <cellStyle name="Uwaga 3" xfId="1427" hidden="1" xr:uid="{00000000-0005-0000-0000-00002F130000}"/>
    <cellStyle name="Uwaga 3" xfId="1416" hidden="1" xr:uid="{00000000-0005-0000-0000-000030130000}"/>
    <cellStyle name="Uwaga 3" xfId="1414" hidden="1" xr:uid="{00000000-0005-0000-0000-000031130000}"/>
    <cellStyle name="Uwaga 3" xfId="1412" hidden="1" xr:uid="{00000000-0005-0000-0000-000032130000}"/>
    <cellStyle name="Uwaga 3" xfId="1401" hidden="1" xr:uid="{00000000-0005-0000-0000-000033130000}"/>
    <cellStyle name="Uwaga 3" xfId="1399" hidden="1" xr:uid="{00000000-0005-0000-0000-000034130000}"/>
    <cellStyle name="Uwaga 3" xfId="1397" hidden="1" xr:uid="{00000000-0005-0000-0000-000035130000}"/>
    <cellStyle name="Uwaga 3" xfId="1386" hidden="1" xr:uid="{00000000-0005-0000-0000-000036130000}"/>
    <cellStyle name="Uwaga 3" xfId="1384" hidden="1" xr:uid="{00000000-0005-0000-0000-000037130000}"/>
    <cellStyle name="Uwaga 3" xfId="1382" hidden="1" xr:uid="{00000000-0005-0000-0000-000038130000}"/>
    <cellStyle name="Uwaga 3" xfId="1371" hidden="1" xr:uid="{00000000-0005-0000-0000-000039130000}"/>
    <cellStyle name="Uwaga 3" xfId="1369" hidden="1" xr:uid="{00000000-0005-0000-0000-00003A130000}"/>
    <cellStyle name="Uwaga 3" xfId="1367" hidden="1" xr:uid="{00000000-0005-0000-0000-00003B130000}"/>
    <cellStyle name="Uwaga 3" xfId="1356" hidden="1" xr:uid="{00000000-0005-0000-0000-00003C130000}"/>
    <cellStyle name="Uwaga 3" xfId="1354" hidden="1" xr:uid="{00000000-0005-0000-0000-00003D130000}"/>
    <cellStyle name="Uwaga 3" xfId="1352" hidden="1" xr:uid="{00000000-0005-0000-0000-00003E130000}"/>
    <cellStyle name="Uwaga 3" xfId="1341" hidden="1" xr:uid="{00000000-0005-0000-0000-00003F130000}"/>
    <cellStyle name="Uwaga 3" xfId="1339" hidden="1" xr:uid="{00000000-0005-0000-0000-000040130000}"/>
    <cellStyle name="Uwaga 3" xfId="1337" hidden="1" xr:uid="{00000000-0005-0000-0000-000041130000}"/>
    <cellStyle name="Uwaga 3" xfId="1326" hidden="1" xr:uid="{00000000-0005-0000-0000-000042130000}"/>
    <cellStyle name="Uwaga 3" xfId="1324" hidden="1" xr:uid="{00000000-0005-0000-0000-000043130000}"/>
    <cellStyle name="Uwaga 3" xfId="1322" hidden="1" xr:uid="{00000000-0005-0000-0000-000044130000}"/>
    <cellStyle name="Uwaga 3" xfId="1311" hidden="1" xr:uid="{00000000-0005-0000-0000-000045130000}"/>
    <cellStyle name="Uwaga 3" xfId="1309" hidden="1" xr:uid="{00000000-0005-0000-0000-000046130000}"/>
    <cellStyle name="Uwaga 3" xfId="1307" hidden="1" xr:uid="{00000000-0005-0000-0000-000047130000}"/>
    <cellStyle name="Uwaga 3" xfId="1296" hidden="1" xr:uid="{00000000-0005-0000-0000-000048130000}"/>
    <cellStyle name="Uwaga 3" xfId="1294" hidden="1" xr:uid="{00000000-0005-0000-0000-000049130000}"/>
    <cellStyle name="Uwaga 3" xfId="1292" hidden="1" xr:uid="{00000000-0005-0000-0000-00004A130000}"/>
    <cellStyle name="Uwaga 3" xfId="1281" hidden="1" xr:uid="{00000000-0005-0000-0000-00004B130000}"/>
    <cellStyle name="Uwaga 3" xfId="1279" hidden="1" xr:uid="{00000000-0005-0000-0000-00004C130000}"/>
    <cellStyle name="Uwaga 3" xfId="1277" hidden="1" xr:uid="{00000000-0005-0000-0000-00004D130000}"/>
    <cellStyle name="Uwaga 3" xfId="1266" hidden="1" xr:uid="{00000000-0005-0000-0000-00004E130000}"/>
    <cellStyle name="Uwaga 3" xfId="1264" hidden="1" xr:uid="{00000000-0005-0000-0000-00004F130000}"/>
    <cellStyle name="Uwaga 3" xfId="1262" hidden="1" xr:uid="{00000000-0005-0000-0000-000050130000}"/>
    <cellStyle name="Uwaga 3" xfId="1251" hidden="1" xr:uid="{00000000-0005-0000-0000-000051130000}"/>
    <cellStyle name="Uwaga 3" xfId="1249" hidden="1" xr:uid="{00000000-0005-0000-0000-000052130000}"/>
    <cellStyle name="Uwaga 3" xfId="1247" hidden="1" xr:uid="{00000000-0005-0000-0000-000053130000}"/>
    <cellStyle name="Uwaga 3" xfId="1236" hidden="1" xr:uid="{00000000-0005-0000-0000-000054130000}"/>
    <cellStyle name="Uwaga 3" xfId="1234" hidden="1" xr:uid="{00000000-0005-0000-0000-000055130000}"/>
    <cellStyle name="Uwaga 3" xfId="1232" hidden="1" xr:uid="{00000000-0005-0000-0000-000056130000}"/>
    <cellStyle name="Uwaga 3" xfId="1221" hidden="1" xr:uid="{00000000-0005-0000-0000-000057130000}"/>
    <cellStyle name="Uwaga 3" xfId="1219" hidden="1" xr:uid="{00000000-0005-0000-0000-000058130000}"/>
    <cellStyle name="Uwaga 3" xfId="1217" hidden="1" xr:uid="{00000000-0005-0000-0000-000059130000}"/>
    <cellStyle name="Uwaga 3" xfId="1206" hidden="1" xr:uid="{00000000-0005-0000-0000-00005A130000}"/>
    <cellStyle name="Uwaga 3" xfId="1204" hidden="1" xr:uid="{00000000-0005-0000-0000-00005B130000}"/>
    <cellStyle name="Uwaga 3" xfId="1202" hidden="1" xr:uid="{00000000-0005-0000-0000-00005C130000}"/>
    <cellStyle name="Uwaga 3" xfId="1191" hidden="1" xr:uid="{00000000-0005-0000-0000-00005D130000}"/>
    <cellStyle name="Uwaga 3" xfId="1189" hidden="1" xr:uid="{00000000-0005-0000-0000-00005E130000}"/>
    <cellStyle name="Uwaga 3" xfId="1187" hidden="1" xr:uid="{00000000-0005-0000-0000-00005F130000}"/>
    <cellStyle name="Uwaga 3" xfId="1176" hidden="1" xr:uid="{00000000-0005-0000-0000-000060130000}"/>
    <cellStyle name="Uwaga 3" xfId="1174" hidden="1" xr:uid="{00000000-0005-0000-0000-000061130000}"/>
    <cellStyle name="Uwaga 3" xfId="1172" hidden="1" xr:uid="{00000000-0005-0000-0000-000062130000}"/>
    <cellStyle name="Uwaga 3" xfId="1161" hidden="1" xr:uid="{00000000-0005-0000-0000-000063130000}"/>
    <cellStyle name="Uwaga 3" xfId="1159" hidden="1" xr:uid="{00000000-0005-0000-0000-000064130000}"/>
    <cellStyle name="Uwaga 3" xfId="1157" hidden="1" xr:uid="{00000000-0005-0000-0000-000065130000}"/>
    <cellStyle name="Uwaga 3" xfId="1146" hidden="1" xr:uid="{00000000-0005-0000-0000-000066130000}"/>
    <cellStyle name="Uwaga 3" xfId="1144" hidden="1" xr:uid="{00000000-0005-0000-0000-000067130000}"/>
    <cellStyle name="Uwaga 3" xfId="1142" hidden="1" xr:uid="{00000000-0005-0000-0000-000068130000}"/>
    <cellStyle name="Uwaga 3" xfId="1131" hidden="1" xr:uid="{00000000-0005-0000-0000-000069130000}"/>
    <cellStyle name="Uwaga 3" xfId="1129" hidden="1" xr:uid="{00000000-0005-0000-0000-00006A130000}"/>
    <cellStyle name="Uwaga 3" xfId="1127" hidden="1" xr:uid="{00000000-0005-0000-0000-00006B130000}"/>
    <cellStyle name="Uwaga 3" xfId="1116" hidden="1" xr:uid="{00000000-0005-0000-0000-00006C130000}"/>
    <cellStyle name="Uwaga 3" xfId="1114" hidden="1" xr:uid="{00000000-0005-0000-0000-00006D130000}"/>
    <cellStyle name="Uwaga 3" xfId="1111" hidden="1" xr:uid="{00000000-0005-0000-0000-00006E130000}"/>
    <cellStyle name="Uwaga 3" xfId="1101" hidden="1" xr:uid="{00000000-0005-0000-0000-00006F130000}"/>
    <cellStyle name="Uwaga 3" xfId="1099" hidden="1" xr:uid="{00000000-0005-0000-0000-000070130000}"/>
    <cellStyle name="Uwaga 3" xfId="1097" hidden="1" xr:uid="{00000000-0005-0000-0000-000071130000}"/>
    <cellStyle name="Uwaga 3" xfId="1086" hidden="1" xr:uid="{00000000-0005-0000-0000-000072130000}"/>
    <cellStyle name="Uwaga 3" xfId="1084" hidden="1" xr:uid="{00000000-0005-0000-0000-000073130000}"/>
    <cellStyle name="Uwaga 3" xfId="1082" hidden="1" xr:uid="{00000000-0005-0000-0000-000074130000}"/>
    <cellStyle name="Uwaga 3" xfId="1071" hidden="1" xr:uid="{00000000-0005-0000-0000-000075130000}"/>
    <cellStyle name="Uwaga 3" xfId="1069" hidden="1" xr:uid="{00000000-0005-0000-0000-000076130000}"/>
    <cellStyle name="Uwaga 3" xfId="1066" hidden="1" xr:uid="{00000000-0005-0000-0000-000077130000}"/>
    <cellStyle name="Uwaga 3" xfId="1056" hidden="1" xr:uid="{00000000-0005-0000-0000-000078130000}"/>
    <cellStyle name="Uwaga 3" xfId="1054" hidden="1" xr:uid="{00000000-0005-0000-0000-000079130000}"/>
    <cellStyle name="Uwaga 3" xfId="1051" hidden="1" xr:uid="{00000000-0005-0000-0000-00007A130000}"/>
    <cellStyle name="Uwaga 3" xfId="1041" hidden="1" xr:uid="{00000000-0005-0000-0000-00007B130000}"/>
    <cellStyle name="Uwaga 3" xfId="1039" hidden="1" xr:uid="{00000000-0005-0000-0000-00007C130000}"/>
    <cellStyle name="Uwaga 3" xfId="1036" hidden="1" xr:uid="{00000000-0005-0000-0000-00007D130000}"/>
    <cellStyle name="Uwaga 3" xfId="1027" hidden="1" xr:uid="{00000000-0005-0000-0000-00007E130000}"/>
    <cellStyle name="Uwaga 3" xfId="1024" hidden="1" xr:uid="{00000000-0005-0000-0000-00007F130000}"/>
    <cellStyle name="Uwaga 3" xfId="1020" hidden="1" xr:uid="{00000000-0005-0000-0000-000080130000}"/>
    <cellStyle name="Uwaga 3" xfId="1012" hidden="1" xr:uid="{00000000-0005-0000-0000-000081130000}"/>
    <cellStyle name="Uwaga 3" xfId="1009" hidden="1" xr:uid="{00000000-0005-0000-0000-000082130000}"/>
    <cellStyle name="Uwaga 3" xfId="1005" hidden="1" xr:uid="{00000000-0005-0000-0000-000083130000}"/>
    <cellStyle name="Uwaga 3" xfId="997" hidden="1" xr:uid="{00000000-0005-0000-0000-000084130000}"/>
    <cellStyle name="Uwaga 3" xfId="994" hidden="1" xr:uid="{00000000-0005-0000-0000-000085130000}"/>
    <cellStyle name="Uwaga 3" xfId="990" hidden="1" xr:uid="{00000000-0005-0000-0000-000086130000}"/>
    <cellStyle name="Uwaga 3" xfId="982" hidden="1" xr:uid="{00000000-0005-0000-0000-000087130000}"/>
    <cellStyle name="Uwaga 3" xfId="979" hidden="1" xr:uid="{00000000-0005-0000-0000-000088130000}"/>
    <cellStyle name="Uwaga 3" xfId="975" hidden="1" xr:uid="{00000000-0005-0000-0000-000089130000}"/>
    <cellStyle name="Uwaga 3" xfId="967" hidden="1" xr:uid="{00000000-0005-0000-0000-00008A130000}"/>
    <cellStyle name="Uwaga 3" xfId="964" hidden="1" xr:uid="{00000000-0005-0000-0000-00008B130000}"/>
    <cellStyle name="Uwaga 3" xfId="960" hidden="1" xr:uid="{00000000-0005-0000-0000-00008C130000}"/>
    <cellStyle name="Uwaga 3" xfId="952" hidden="1" xr:uid="{00000000-0005-0000-0000-00008D130000}"/>
    <cellStyle name="Uwaga 3" xfId="948" hidden="1" xr:uid="{00000000-0005-0000-0000-00008E130000}"/>
    <cellStyle name="Uwaga 3" xfId="943" hidden="1" xr:uid="{00000000-0005-0000-0000-00008F130000}"/>
    <cellStyle name="Uwaga 3" xfId="937" hidden="1" xr:uid="{00000000-0005-0000-0000-000090130000}"/>
    <cellStyle name="Uwaga 3" xfId="933" hidden="1" xr:uid="{00000000-0005-0000-0000-000091130000}"/>
    <cellStyle name="Uwaga 3" xfId="928" hidden="1" xr:uid="{00000000-0005-0000-0000-000092130000}"/>
    <cellStyle name="Uwaga 3" xfId="922" hidden="1" xr:uid="{00000000-0005-0000-0000-000093130000}"/>
    <cellStyle name="Uwaga 3" xfId="918" hidden="1" xr:uid="{00000000-0005-0000-0000-000094130000}"/>
    <cellStyle name="Uwaga 3" xfId="913" hidden="1" xr:uid="{00000000-0005-0000-0000-000095130000}"/>
    <cellStyle name="Uwaga 3" xfId="907" hidden="1" xr:uid="{00000000-0005-0000-0000-000096130000}"/>
    <cellStyle name="Uwaga 3" xfId="904" hidden="1" xr:uid="{00000000-0005-0000-0000-000097130000}"/>
    <cellStyle name="Uwaga 3" xfId="900" hidden="1" xr:uid="{00000000-0005-0000-0000-000098130000}"/>
    <cellStyle name="Uwaga 3" xfId="892" hidden="1" xr:uid="{00000000-0005-0000-0000-000099130000}"/>
    <cellStyle name="Uwaga 3" xfId="889" hidden="1" xr:uid="{00000000-0005-0000-0000-00009A130000}"/>
    <cellStyle name="Uwaga 3" xfId="884" hidden="1" xr:uid="{00000000-0005-0000-0000-00009B130000}"/>
    <cellStyle name="Uwaga 3" xfId="877" hidden="1" xr:uid="{00000000-0005-0000-0000-00009C130000}"/>
    <cellStyle name="Uwaga 3" xfId="873" hidden="1" xr:uid="{00000000-0005-0000-0000-00009D130000}"/>
    <cellStyle name="Uwaga 3" xfId="868" hidden="1" xr:uid="{00000000-0005-0000-0000-00009E130000}"/>
    <cellStyle name="Uwaga 3" xfId="862" hidden="1" xr:uid="{00000000-0005-0000-0000-00009F130000}"/>
    <cellStyle name="Uwaga 3" xfId="858" hidden="1" xr:uid="{00000000-0005-0000-0000-0000A0130000}"/>
    <cellStyle name="Uwaga 3" xfId="853" hidden="1" xr:uid="{00000000-0005-0000-0000-0000A1130000}"/>
    <cellStyle name="Uwaga 3" xfId="847" hidden="1" xr:uid="{00000000-0005-0000-0000-0000A2130000}"/>
    <cellStyle name="Uwaga 3" xfId="844" hidden="1" xr:uid="{00000000-0005-0000-0000-0000A3130000}"/>
    <cellStyle name="Uwaga 3" xfId="840" hidden="1" xr:uid="{00000000-0005-0000-0000-0000A4130000}"/>
    <cellStyle name="Uwaga 3" xfId="832" hidden="1" xr:uid="{00000000-0005-0000-0000-0000A5130000}"/>
    <cellStyle name="Uwaga 3" xfId="827" hidden="1" xr:uid="{00000000-0005-0000-0000-0000A6130000}"/>
    <cellStyle name="Uwaga 3" xfId="822" hidden="1" xr:uid="{00000000-0005-0000-0000-0000A7130000}"/>
    <cellStyle name="Uwaga 3" xfId="817" hidden="1" xr:uid="{00000000-0005-0000-0000-0000A8130000}"/>
    <cellStyle name="Uwaga 3" xfId="812" hidden="1" xr:uid="{00000000-0005-0000-0000-0000A9130000}"/>
    <cellStyle name="Uwaga 3" xfId="807" hidden="1" xr:uid="{00000000-0005-0000-0000-0000AA130000}"/>
    <cellStyle name="Uwaga 3" xfId="802" hidden="1" xr:uid="{00000000-0005-0000-0000-0000AB130000}"/>
    <cellStyle name="Uwaga 3" xfId="797" hidden="1" xr:uid="{00000000-0005-0000-0000-0000AC130000}"/>
    <cellStyle name="Uwaga 3" xfId="792" hidden="1" xr:uid="{00000000-0005-0000-0000-0000AD130000}"/>
    <cellStyle name="Uwaga 3" xfId="787" hidden="1" xr:uid="{00000000-0005-0000-0000-0000AE130000}"/>
    <cellStyle name="Uwaga 3" xfId="783" hidden="1" xr:uid="{00000000-0005-0000-0000-0000AF130000}"/>
    <cellStyle name="Uwaga 3" xfId="778" hidden="1" xr:uid="{00000000-0005-0000-0000-0000B0130000}"/>
    <cellStyle name="Uwaga 3" xfId="771" hidden="1" xr:uid="{00000000-0005-0000-0000-0000B1130000}"/>
    <cellStyle name="Uwaga 3" xfId="766" hidden="1" xr:uid="{00000000-0005-0000-0000-0000B2130000}"/>
    <cellStyle name="Uwaga 3" xfId="761" hidden="1" xr:uid="{00000000-0005-0000-0000-0000B3130000}"/>
    <cellStyle name="Uwaga 3" xfId="756" hidden="1" xr:uid="{00000000-0005-0000-0000-0000B4130000}"/>
    <cellStyle name="Uwaga 3" xfId="751" hidden="1" xr:uid="{00000000-0005-0000-0000-0000B5130000}"/>
    <cellStyle name="Uwaga 3" xfId="746" hidden="1" xr:uid="{00000000-0005-0000-0000-0000B6130000}"/>
    <cellStyle name="Uwaga 3" xfId="741" hidden="1" xr:uid="{00000000-0005-0000-0000-0000B7130000}"/>
    <cellStyle name="Uwaga 3" xfId="736" hidden="1" xr:uid="{00000000-0005-0000-0000-0000B8130000}"/>
    <cellStyle name="Uwaga 3" xfId="731" hidden="1" xr:uid="{00000000-0005-0000-0000-0000B9130000}"/>
    <cellStyle name="Uwaga 3" xfId="727" hidden="1" xr:uid="{00000000-0005-0000-0000-0000BA130000}"/>
    <cellStyle name="Uwaga 3" xfId="722" hidden="1" xr:uid="{00000000-0005-0000-0000-0000BB130000}"/>
    <cellStyle name="Uwaga 3" xfId="717" hidden="1" xr:uid="{00000000-0005-0000-0000-0000BC130000}"/>
    <cellStyle name="Uwaga 3" xfId="712" hidden="1" xr:uid="{00000000-0005-0000-0000-0000BD130000}"/>
    <cellStyle name="Uwaga 3" xfId="708" hidden="1" xr:uid="{00000000-0005-0000-0000-0000BE130000}"/>
    <cellStyle name="Uwaga 3" xfId="704" hidden="1" xr:uid="{00000000-0005-0000-0000-0000BF130000}"/>
    <cellStyle name="Uwaga 3" xfId="697" hidden="1" xr:uid="{00000000-0005-0000-0000-0000C0130000}"/>
    <cellStyle name="Uwaga 3" xfId="693" hidden="1" xr:uid="{00000000-0005-0000-0000-0000C1130000}"/>
    <cellStyle name="Uwaga 3" xfId="688" hidden="1" xr:uid="{00000000-0005-0000-0000-0000C2130000}"/>
    <cellStyle name="Uwaga 3" xfId="682" hidden="1" xr:uid="{00000000-0005-0000-0000-0000C3130000}"/>
    <cellStyle name="Uwaga 3" xfId="678" hidden="1" xr:uid="{00000000-0005-0000-0000-0000C4130000}"/>
    <cellStyle name="Uwaga 3" xfId="673" hidden="1" xr:uid="{00000000-0005-0000-0000-0000C5130000}"/>
    <cellStyle name="Uwaga 3" xfId="667" hidden="1" xr:uid="{00000000-0005-0000-0000-0000C6130000}"/>
    <cellStyle name="Uwaga 3" xfId="663" hidden="1" xr:uid="{00000000-0005-0000-0000-0000C7130000}"/>
    <cellStyle name="Uwaga 3" xfId="659" hidden="1" xr:uid="{00000000-0005-0000-0000-0000C8130000}"/>
    <cellStyle name="Uwaga 3" xfId="652" hidden="1" xr:uid="{00000000-0005-0000-0000-0000C9130000}"/>
    <cellStyle name="Uwaga 3" xfId="648" hidden="1" xr:uid="{00000000-0005-0000-0000-0000CA130000}"/>
    <cellStyle name="Uwaga 3" xfId="644" hidden="1" xr:uid="{00000000-0005-0000-0000-0000CB130000}"/>
    <cellStyle name="Uwaga 3" xfId="1511" hidden="1" xr:uid="{00000000-0005-0000-0000-0000CC130000}"/>
    <cellStyle name="Uwaga 3" xfId="1510" hidden="1" xr:uid="{00000000-0005-0000-0000-0000CD130000}"/>
    <cellStyle name="Uwaga 3" xfId="1508" hidden="1" xr:uid="{00000000-0005-0000-0000-0000CE130000}"/>
    <cellStyle name="Uwaga 3" xfId="1495" hidden="1" xr:uid="{00000000-0005-0000-0000-0000CF130000}"/>
    <cellStyle name="Uwaga 3" xfId="1493" hidden="1" xr:uid="{00000000-0005-0000-0000-0000D0130000}"/>
    <cellStyle name="Uwaga 3" xfId="1491" hidden="1" xr:uid="{00000000-0005-0000-0000-0000D1130000}"/>
    <cellStyle name="Uwaga 3" xfId="1481" hidden="1" xr:uid="{00000000-0005-0000-0000-0000D2130000}"/>
    <cellStyle name="Uwaga 3" xfId="1479" hidden="1" xr:uid="{00000000-0005-0000-0000-0000D3130000}"/>
    <cellStyle name="Uwaga 3" xfId="1477" hidden="1" xr:uid="{00000000-0005-0000-0000-0000D4130000}"/>
    <cellStyle name="Uwaga 3" xfId="1466" hidden="1" xr:uid="{00000000-0005-0000-0000-0000D5130000}"/>
    <cellStyle name="Uwaga 3" xfId="1464" hidden="1" xr:uid="{00000000-0005-0000-0000-0000D6130000}"/>
    <cellStyle name="Uwaga 3" xfId="1462" hidden="1" xr:uid="{00000000-0005-0000-0000-0000D7130000}"/>
    <cellStyle name="Uwaga 3" xfId="1449" hidden="1" xr:uid="{00000000-0005-0000-0000-0000D8130000}"/>
    <cellStyle name="Uwaga 3" xfId="1447" hidden="1" xr:uid="{00000000-0005-0000-0000-0000D9130000}"/>
    <cellStyle name="Uwaga 3" xfId="1446" hidden="1" xr:uid="{00000000-0005-0000-0000-0000DA130000}"/>
    <cellStyle name="Uwaga 3" xfId="1433" hidden="1" xr:uid="{00000000-0005-0000-0000-0000DB130000}"/>
    <cellStyle name="Uwaga 3" xfId="1432" hidden="1" xr:uid="{00000000-0005-0000-0000-0000DC130000}"/>
    <cellStyle name="Uwaga 3" xfId="1430" hidden="1" xr:uid="{00000000-0005-0000-0000-0000DD130000}"/>
    <cellStyle name="Uwaga 3" xfId="1418" hidden="1" xr:uid="{00000000-0005-0000-0000-0000DE130000}"/>
    <cellStyle name="Uwaga 3" xfId="1417" hidden="1" xr:uid="{00000000-0005-0000-0000-0000DF130000}"/>
    <cellStyle name="Uwaga 3" xfId="1415" hidden="1" xr:uid="{00000000-0005-0000-0000-0000E0130000}"/>
    <cellStyle name="Uwaga 3" xfId="1403" hidden="1" xr:uid="{00000000-0005-0000-0000-0000E1130000}"/>
    <cellStyle name="Uwaga 3" xfId="1402" hidden="1" xr:uid="{00000000-0005-0000-0000-0000E2130000}"/>
    <cellStyle name="Uwaga 3" xfId="1400" hidden="1" xr:uid="{00000000-0005-0000-0000-0000E3130000}"/>
    <cellStyle name="Uwaga 3" xfId="1388" hidden="1" xr:uid="{00000000-0005-0000-0000-0000E4130000}"/>
    <cellStyle name="Uwaga 3" xfId="1387" hidden="1" xr:uid="{00000000-0005-0000-0000-0000E5130000}"/>
    <cellStyle name="Uwaga 3" xfId="1385" hidden="1" xr:uid="{00000000-0005-0000-0000-0000E6130000}"/>
    <cellStyle name="Uwaga 3" xfId="1373" hidden="1" xr:uid="{00000000-0005-0000-0000-0000E7130000}"/>
    <cellStyle name="Uwaga 3" xfId="1372" hidden="1" xr:uid="{00000000-0005-0000-0000-0000E8130000}"/>
    <cellStyle name="Uwaga 3" xfId="1370" hidden="1" xr:uid="{00000000-0005-0000-0000-0000E9130000}"/>
    <cellStyle name="Uwaga 3" xfId="1358" hidden="1" xr:uid="{00000000-0005-0000-0000-0000EA130000}"/>
    <cellStyle name="Uwaga 3" xfId="1357" hidden="1" xr:uid="{00000000-0005-0000-0000-0000EB130000}"/>
    <cellStyle name="Uwaga 3" xfId="1355" hidden="1" xr:uid="{00000000-0005-0000-0000-0000EC130000}"/>
    <cellStyle name="Uwaga 3" xfId="1343" hidden="1" xr:uid="{00000000-0005-0000-0000-0000ED130000}"/>
    <cellStyle name="Uwaga 3" xfId="1342" hidden="1" xr:uid="{00000000-0005-0000-0000-0000EE130000}"/>
    <cellStyle name="Uwaga 3" xfId="1340" hidden="1" xr:uid="{00000000-0005-0000-0000-0000EF130000}"/>
    <cellStyle name="Uwaga 3" xfId="1328" hidden="1" xr:uid="{00000000-0005-0000-0000-0000F0130000}"/>
    <cellStyle name="Uwaga 3" xfId="1327" hidden="1" xr:uid="{00000000-0005-0000-0000-0000F1130000}"/>
    <cellStyle name="Uwaga 3" xfId="1325" hidden="1" xr:uid="{00000000-0005-0000-0000-0000F2130000}"/>
    <cellStyle name="Uwaga 3" xfId="1313" hidden="1" xr:uid="{00000000-0005-0000-0000-0000F3130000}"/>
    <cellStyle name="Uwaga 3" xfId="1312" hidden="1" xr:uid="{00000000-0005-0000-0000-0000F4130000}"/>
    <cellStyle name="Uwaga 3" xfId="1310" hidden="1" xr:uid="{00000000-0005-0000-0000-0000F5130000}"/>
    <cellStyle name="Uwaga 3" xfId="1298" hidden="1" xr:uid="{00000000-0005-0000-0000-0000F6130000}"/>
    <cellStyle name="Uwaga 3" xfId="1297" hidden="1" xr:uid="{00000000-0005-0000-0000-0000F7130000}"/>
    <cellStyle name="Uwaga 3" xfId="1295" hidden="1" xr:uid="{00000000-0005-0000-0000-0000F8130000}"/>
    <cellStyle name="Uwaga 3" xfId="1283" hidden="1" xr:uid="{00000000-0005-0000-0000-0000F9130000}"/>
    <cellStyle name="Uwaga 3" xfId="1282" hidden="1" xr:uid="{00000000-0005-0000-0000-0000FA130000}"/>
    <cellStyle name="Uwaga 3" xfId="1280" hidden="1" xr:uid="{00000000-0005-0000-0000-0000FB130000}"/>
    <cellStyle name="Uwaga 3" xfId="1268" hidden="1" xr:uid="{00000000-0005-0000-0000-0000FC130000}"/>
    <cellStyle name="Uwaga 3" xfId="1267" hidden="1" xr:uid="{00000000-0005-0000-0000-0000FD130000}"/>
    <cellStyle name="Uwaga 3" xfId="1265" hidden="1" xr:uid="{00000000-0005-0000-0000-0000FE130000}"/>
    <cellStyle name="Uwaga 3" xfId="1253" hidden="1" xr:uid="{00000000-0005-0000-0000-0000FF130000}"/>
    <cellStyle name="Uwaga 3" xfId="1252" hidden="1" xr:uid="{00000000-0005-0000-0000-000000140000}"/>
    <cellStyle name="Uwaga 3" xfId="1250" hidden="1" xr:uid="{00000000-0005-0000-0000-000001140000}"/>
    <cellStyle name="Uwaga 3" xfId="1238" hidden="1" xr:uid="{00000000-0005-0000-0000-000002140000}"/>
    <cellStyle name="Uwaga 3" xfId="1237" hidden="1" xr:uid="{00000000-0005-0000-0000-000003140000}"/>
    <cellStyle name="Uwaga 3" xfId="1235" hidden="1" xr:uid="{00000000-0005-0000-0000-000004140000}"/>
    <cellStyle name="Uwaga 3" xfId="1223" hidden="1" xr:uid="{00000000-0005-0000-0000-000005140000}"/>
    <cellStyle name="Uwaga 3" xfId="1222" hidden="1" xr:uid="{00000000-0005-0000-0000-000006140000}"/>
    <cellStyle name="Uwaga 3" xfId="1220" hidden="1" xr:uid="{00000000-0005-0000-0000-000007140000}"/>
    <cellStyle name="Uwaga 3" xfId="1208" hidden="1" xr:uid="{00000000-0005-0000-0000-000008140000}"/>
    <cellStyle name="Uwaga 3" xfId="1207" hidden="1" xr:uid="{00000000-0005-0000-0000-000009140000}"/>
    <cellStyle name="Uwaga 3" xfId="1205" hidden="1" xr:uid="{00000000-0005-0000-0000-00000A140000}"/>
    <cellStyle name="Uwaga 3" xfId="1193" hidden="1" xr:uid="{00000000-0005-0000-0000-00000B140000}"/>
    <cellStyle name="Uwaga 3" xfId="1192" hidden="1" xr:uid="{00000000-0005-0000-0000-00000C140000}"/>
    <cellStyle name="Uwaga 3" xfId="1190" hidden="1" xr:uid="{00000000-0005-0000-0000-00000D140000}"/>
    <cellStyle name="Uwaga 3" xfId="1178" hidden="1" xr:uid="{00000000-0005-0000-0000-00000E140000}"/>
    <cellStyle name="Uwaga 3" xfId="1177" hidden="1" xr:uid="{00000000-0005-0000-0000-00000F140000}"/>
    <cellStyle name="Uwaga 3" xfId="1175" hidden="1" xr:uid="{00000000-0005-0000-0000-000010140000}"/>
    <cellStyle name="Uwaga 3" xfId="1163" hidden="1" xr:uid="{00000000-0005-0000-0000-000011140000}"/>
    <cellStyle name="Uwaga 3" xfId="1162" hidden="1" xr:uid="{00000000-0005-0000-0000-000012140000}"/>
    <cellStyle name="Uwaga 3" xfId="1160" hidden="1" xr:uid="{00000000-0005-0000-0000-000013140000}"/>
    <cellStyle name="Uwaga 3" xfId="1148" hidden="1" xr:uid="{00000000-0005-0000-0000-000014140000}"/>
    <cellStyle name="Uwaga 3" xfId="1147" hidden="1" xr:uid="{00000000-0005-0000-0000-000015140000}"/>
    <cellStyle name="Uwaga 3" xfId="1145" hidden="1" xr:uid="{00000000-0005-0000-0000-000016140000}"/>
    <cellStyle name="Uwaga 3" xfId="1133" hidden="1" xr:uid="{00000000-0005-0000-0000-000017140000}"/>
    <cellStyle name="Uwaga 3" xfId="1132" hidden="1" xr:uid="{00000000-0005-0000-0000-000018140000}"/>
    <cellStyle name="Uwaga 3" xfId="1130" hidden="1" xr:uid="{00000000-0005-0000-0000-000019140000}"/>
    <cellStyle name="Uwaga 3" xfId="1118" hidden="1" xr:uid="{00000000-0005-0000-0000-00001A140000}"/>
    <cellStyle name="Uwaga 3" xfId="1117" hidden="1" xr:uid="{00000000-0005-0000-0000-00001B140000}"/>
    <cellStyle name="Uwaga 3" xfId="1115" hidden="1" xr:uid="{00000000-0005-0000-0000-00001C140000}"/>
    <cellStyle name="Uwaga 3" xfId="1103" hidden="1" xr:uid="{00000000-0005-0000-0000-00001D140000}"/>
    <cellStyle name="Uwaga 3" xfId="1102" hidden="1" xr:uid="{00000000-0005-0000-0000-00001E140000}"/>
    <cellStyle name="Uwaga 3" xfId="1100" hidden="1" xr:uid="{00000000-0005-0000-0000-00001F140000}"/>
    <cellStyle name="Uwaga 3" xfId="1088" hidden="1" xr:uid="{00000000-0005-0000-0000-000020140000}"/>
    <cellStyle name="Uwaga 3" xfId="1087" hidden="1" xr:uid="{00000000-0005-0000-0000-000021140000}"/>
    <cellStyle name="Uwaga 3" xfId="1085" hidden="1" xr:uid="{00000000-0005-0000-0000-000022140000}"/>
    <cellStyle name="Uwaga 3" xfId="1073" hidden="1" xr:uid="{00000000-0005-0000-0000-000023140000}"/>
    <cellStyle name="Uwaga 3" xfId="1072" hidden="1" xr:uid="{00000000-0005-0000-0000-000024140000}"/>
    <cellStyle name="Uwaga 3" xfId="1070" hidden="1" xr:uid="{00000000-0005-0000-0000-000025140000}"/>
    <cellStyle name="Uwaga 3" xfId="1058" hidden="1" xr:uid="{00000000-0005-0000-0000-000026140000}"/>
    <cellStyle name="Uwaga 3" xfId="1057" hidden="1" xr:uid="{00000000-0005-0000-0000-000027140000}"/>
    <cellStyle name="Uwaga 3" xfId="1055" hidden="1" xr:uid="{00000000-0005-0000-0000-000028140000}"/>
    <cellStyle name="Uwaga 3" xfId="1043" hidden="1" xr:uid="{00000000-0005-0000-0000-000029140000}"/>
    <cellStyle name="Uwaga 3" xfId="1042" hidden="1" xr:uid="{00000000-0005-0000-0000-00002A140000}"/>
    <cellStyle name="Uwaga 3" xfId="1040" hidden="1" xr:uid="{00000000-0005-0000-0000-00002B140000}"/>
    <cellStyle name="Uwaga 3" xfId="1028" hidden="1" xr:uid="{00000000-0005-0000-0000-00002C140000}"/>
    <cellStyle name="Uwaga 3" xfId="1026" hidden="1" xr:uid="{00000000-0005-0000-0000-00002D140000}"/>
    <cellStyle name="Uwaga 3" xfId="1023" hidden="1" xr:uid="{00000000-0005-0000-0000-00002E140000}"/>
    <cellStyle name="Uwaga 3" xfId="1013" hidden="1" xr:uid="{00000000-0005-0000-0000-00002F140000}"/>
    <cellStyle name="Uwaga 3" xfId="1011" hidden="1" xr:uid="{00000000-0005-0000-0000-000030140000}"/>
    <cellStyle name="Uwaga 3" xfId="1008" hidden="1" xr:uid="{00000000-0005-0000-0000-000031140000}"/>
    <cellStyle name="Uwaga 3" xfId="998" hidden="1" xr:uid="{00000000-0005-0000-0000-000032140000}"/>
    <cellStyle name="Uwaga 3" xfId="996" hidden="1" xr:uid="{00000000-0005-0000-0000-000033140000}"/>
    <cellStyle name="Uwaga 3" xfId="993" hidden="1" xr:uid="{00000000-0005-0000-0000-000034140000}"/>
    <cellStyle name="Uwaga 3" xfId="983" hidden="1" xr:uid="{00000000-0005-0000-0000-000035140000}"/>
    <cellStyle name="Uwaga 3" xfId="981" hidden="1" xr:uid="{00000000-0005-0000-0000-000036140000}"/>
    <cellStyle name="Uwaga 3" xfId="978" hidden="1" xr:uid="{00000000-0005-0000-0000-000037140000}"/>
    <cellStyle name="Uwaga 3" xfId="968" hidden="1" xr:uid="{00000000-0005-0000-0000-000038140000}"/>
    <cellStyle name="Uwaga 3" xfId="966" hidden="1" xr:uid="{00000000-0005-0000-0000-000039140000}"/>
    <cellStyle name="Uwaga 3" xfId="963" hidden="1" xr:uid="{00000000-0005-0000-0000-00003A140000}"/>
    <cellStyle name="Uwaga 3" xfId="953" hidden="1" xr:uid="{00000000-0005-0000-0000-00003B140000}"/>
    <cellStyle name="Uwaga 3" xfId="951" hidden="1" xr:uid="{00000000-0005-0000-0000-00003C140000}"/>
    <cellStyle name="Uwaga 3" xfId="947" hidden="1" xr:uid="{00000000-0005-0000-0000-00003D140000}"/>
    <cellStyle name="Uwaga 3" xfId="938" hidden="1" xr:uid="{00000000-0005-0000-0000-00003E140000}"/>
    <cellStyle name="Uwaga 3" xfId="935" hidden="1" xr:uid="{00000000-0005-0000-0000-00003F140000}"/>
    <cellStyle name="Uwaga 3" xfId="931" hidden="1" xr:uid="{00000000-0005-0000-0000-000040140000}"/>
    <cellStyle name="Uwaga 3" xfId="923" hidden="1" xr:uid="{00000000-0005-0000-0000-000041140000}"/>
    <cellStyle name="Uwaga 3" xfId="921" hidden="1" xr:uid="{00000000-0005-0000-0000-000042140000}"/>
    <cellStyle name="Uwaga 3" xfId="917" hidden="1" xr:uid="{00000000-0005-0000-0000-000043140000}"/>
    <cellStyle name="Uwaga 3" xfId="908" hidden="1" xr:uid="{00000000-0005-0000-0000-000044140000}"/>
    <cellStyle name="Uwaga 3" xfId="906" hidden="1" xr:uid="{00000000-0005-0000-0000-000045140000}"/>
    <cellStyle name="Uwaga 3" xfId="903" hidden="1" xr:uid="{00000000-0005-0000-0000-000046140000}"/>
    <cellStyle name="Uwaga 3" xfId="893" hidden="1" xr:uid="{00000000-0005-0000-0000-000047140000}"/>
    <cellStyle name="Uwaga 3" xfId="891" hidden="1" xr:uid="{00000000-0005-0000-0000-000048140000}"/>
    <cellStyle name="Uwaga 3" xfId="886" hidden="1" xr:uid="{00000000-0005-0000-0000-000049140000}"/>
    <cellStyle name="Uwaga 3" xfId="878" hidden="1" xr:uid="{00000000-0005-0000-0000-00004A140000}"/>
    <cellStyle name="Uwaga 3" xfId="876" hidden="1" xr:uid="{00000000-0005-0000-0000-00004B140000}"/>
    <cellStyle name="Uwaga 3" xfId="871" hidden="1" xr:uid="{00000000-0005-0000-0000-00004C140000}"/>
    <cellStyle name="Uwaga 3" xfId="863" hidden="1" xr:uid="{00000000-0005-0000-0000-00004D140000}"/>
    <cellStyle name="Uwaga 3" xfId="861" hidden="1" xr:uid="{00000000-0005-0000-0000-00004E140000}"/>
    <cellStyle name="Uwaga 3" xfId="856" hidden="1" xr:uid="{00000000-0005-0000-0000-00004F140000}"/>
    <cellStyle name="Uwaga 3" xfId="848" hidden="1" xr:uid="{00000000-0005-0000-0000-000050140000}"/>
    <cellStyle name="Uwaga 3" xfId="846" hidden="1" xr:uid="{00000000-0005-0000-0000-000051140000}"/>
    <cellStyle name="Uwaga 3" xfId="842" hidden="1" xr:uid="{00000000-0005-0000-0000-000052140000}"/>
    <cellStyle name="Uwaga 3" xfId="833" hidden="1" xr:uid="{00000000-0005-0000-0000-000053140000}"/>
    <cellStyle name="Uwaga 3" xfId="830" hidden="1" xr:uid="{00000000-0005-0000-0000-000054140000}"/>
    <cellStyle name="Uwaga 3" xfId="825" hidden="1" xr:uid="{00000000-0005-0000-0000-000055140000}"/>
    <cellStyle name="Uwaga 3" xfId="818" hidden="1" xr:uid="{00000000-0005-0000-0000-000056140000}"/>
    <cellStyle name="Uwaga 3" xfId="814" hidden="1" xr:uid="{00000000-0005-0000-0000-000057140000}"/>
    <cellStyle name="Uwaga 3" xfId="809" hidden="1" xr:uid="{00000000-0005-0000-0000-000058140000}"/>
    <cellStyle name="Uwaga 3" xfId="803" hidden="1" xr:uid="{00000000-0005-0000-0000-000059140000}"/>
    <cellStyle name="Uwaga 3" xfId="799" hidden="1" xr:uid="{00000000-0005-0000-0000-00005A140000}"/>
    <cellStyle name="Uwaga 3" xfId="794" hidden="1" xr:uid="{00000000-0005-0000-0000-00005B140000}"/>
    <cellStyle name="Uwaga 3" xfId="788" hidden="1" xr:uid="{00000000-0005-0000-0000-00005C140000}"/>
    <cellStyle name="Uwaga 3" xfId="785" hidden="1" xr:uid="{00000000-0005-0000-0000-00005D140000}"/>
    <cellStyle name="Uwaga 3" xfId="781" hidden="1" xr:uid="{00000000-0005-0000-0000-00005E140000}"/>
    <cellStyle name="Uwaga 3" xfId="772" hidden="1" xr:uid="{00000000-0005-0000-0000-00005F140000}"/>
    <cellStyle name="Uwaga 3" xfId="767" hidden="1" xr:uid="{00000000-0005-0000-0000-000060140000}"/>
    <cellStyle name="Uwaga 3" xfId="762" hidden="1" xr:uid="{00000000-0005-0000-0000-000061140000}"/>
    <cellStyle name="Uwaga 3" xfId="757" hidden="1" xr:uid="{00000000-0005-0000-0000-000062140000}"/>
    <cellStyle name="Uwaga 3" xfId="752" hidden="1" xr:uid="{00000000-0005-0000-0000-000063140000}"/>
    <cellStyle name="Uwaga 3" xfId="747" hidden="1" xr:uid="{00000000-0005-0000-0000-000064140000}"/>
    <cellStyle name="Uwaga 3" xfId="742" hidden="1" xr:uid="{00000000-0005-0000-0000-000065140000}"/>
    <cellStyle name="Uwaga 3" xfId="737" hidden="1" xr:uid="{00000000-0005-0000-0000-000066140000}"/>
    <cellStyle name="Uwaga 3" xfId="732" hidden="1" xr:uid="{00000000-0005-0000-0000-000067140000}"/>
    <cellStyle name="Uwaga 3" xfId="728" hidden="1" xr:uid="{00000000-0005-0000-0000-000068140000}"/>
    <cellStyle name="Uwaga 3" xfId="723" hidden="1" xr:uid="{00000000-0005-0000-0000-000069140000}"/>
    <cellStyle name="Uwaga 3" xfId="718" hidden="1" xr:uid="{00000000-0005-0000-0000-00006A140000}"/>
    <cellStyle name="Uwaga 3" xfId="713" hidden="1" xr:uid="{00000000-0005-0000-0000-00006B140000}"/>
    <cellStyle name="Uwaga 3" xfId="709" hidden="1" xr:uid="{00000000-0005-0000-0000-00006C140000}"/>
    <cellStyle name="Uwaga 3" xfId="705" hidden="1" xr:uid="{00000000-0005-0000-0000-00006D140000}"/>
    <cellStyle name="Uwaga 3" xfId="698" hidden="1" xr:uid="{00000000-0005-0000-0000-00006E140000}"/>
    <cellStyle name="Uwaga 3" xfId="694" hidden="1" xr:uid="{00000000-0005-0000-0000-00006F140000}"/>
    <cellStyle name="Uwaga 3" xfId="689" hidden="1" xr:uid="{00000000-0005-0000-0000-000070140000}"/>
    <cellStyle name="Uwaga 3" xfId="683" hidden="1" xr:uid="{00000000-0005-0000-0000-000071140000}"/>
    <cellStyle name="Uwaga 3" xfId="679" hidden="1" xr:uid="{00000000-0005-0000-0000-000072140000}"/>
    <cellStyle name="Uwaga 3" xfId="674" hidden="1" xr:uid="{00000000-0005-0000-0000-000073140000}"/>
    <cellStyle name="Uwaga 3" xfId="668" hidden="1" xr:uid="{00000000-0005-0000-0000-000074140000}"/>
    <cellStyle name="Uwaga 3" xfId="664" hidden="1" xr:uid="{00000000-0005-0000-0000-000075140000}"/>
    <cellStyle name="Uwaga 3" xfId="660" hidden="1" xr:uid="{00000000-0005-0000-0000-000076140000}"/>
    <cellStyle name="Uwaga 3" xfId="653" hidden="1" xr:uid="{00000000-0005-0000-0000-000077140000}"/>
    <cellStyle name="Uwaga 3" xfId="649" hidden="1" xr:uid="{00000000-0005-0000-0000-000078140000}"/>
    <cellStyle name="Uwaga 3" xfId="645" hidden="1" xr:uid="{00000000-0005-0000-0000-000079140000}"/>
    <cellStyle name="Uwaga 3" xfId="561" hidden="1" xr:uid="{00000000-0005-0000-0000-00007A140000}"/>
    <cellStyle name="Uwaga 3" xfId="560" hidden="1" xr:uid="{00000000-0005-0000-0000-00007B140000}"/>
    <cellStyle name="Uwaga 3" xfId="559" hidden="1" xr:uid="{00000000-0005-0000-0000-00007C140000}"/>
    <cellStyle name="Uwaga 3" xfId="552" hidden="1" xr:uid="{00000000-0005-0000-0000-00007D140000}"/>
    <cellStyle name="Uwaga 3" xfId="551" hidden="1" xr:uid="{00000000-0005-0000-0000-00007E140000}"/>
    <cellStyle name="Uwaga 3" xfId="550" hidden="1" xr:uid="{00000000-0005-0000-0000-00007F140000}"/>
    <cellStyle name="Uwaga 3" xfId="543" hidden="1" xr:uid="{00000000-0005-0000-0000-000080140000}"/>
    <cellStyle name="Uwaga 3" xfId="542" hidden="1" xr:uid="{00000000-0005-0000-0000-000081140000}"/>
    <cellStyle name="Uwaga 3" xfId="541" hidden="1" xr:uid="{00000000-0005-0000-0000-000082140000}"/>
    <cellStyle name="Uwaga 3" xfId="534" hidden="1" xr:uid="{00000000-0005-0000-0000-000083140000}"/>
    <cellStyle name="Uwaga 3" xfId="533" hidden="1" xr:uid="{00000000-0005-0000-0000-000084140000}"/>
    <cellStyle name="Uwaga 3" xfId="532" hidden="1" xr:uid="{00000000-0005-0000-0000-000085140000}"/>
    <cellStyle name="Uwaga 3" xfId="525" hidden="1" xr:uid="{00000000-0005-0000-0000-000086140000}"/>
    <cellStyle name="Uwaga 3" xfId="524" hidden="1" xr:uid="{00000000-0005-0000-0000-000087140000}"/>
    <cellStyle name="Uwaga 3" xfId="522" hidden="1" xr:uid="{00000000-0005-0000-0000-000088140000}"/>
    <cellStyle name="Uwaga 3" xfId="517" hidden="1" xr:uid="{00000000-0005-0000-0000-000089140000}"/>
    <cellStyle name="Uwaga 3" xfId="514" hidden="1" xr:uid="{00000000-0005-0000-0000-00008A140000}"/>
    <cellStyle name="Uwaga 3" xfId="512" hidden="1" xr:uid="{00000000-0005-0000-0000-00008B140000}"/>
    <cellStyle name="Uwaga 3" xfId="508" hidden="1" xr:uid="{00000000-0005-0000-0000-00008C140000}"/>
    <cellStyle name="Uwaga 3" xfId="505" hidden="1" xr:uid="{00000000-0005-0000-0000-00008D140000}"/>
    <cellStyle name="Uwaga 3" xfId="503" hidden="1" xr:uid="{00000000-0005-0000-0000-00008E140000}"/>
    <cellStyle name="Uwaga 3" xfId="499" hidden="1" xr:uid="{00000000-0005-0000-0000-00008F140000}"/>
    <cellStyle name="Uwaga 3" xfId="496" hidden="1" xr:uid="{00000000-0005-0000-0000-000090140000}"/>
    <cellStyle name="Uwaga 3" xfId="494" hidden="1" xr:uid="{00000000-0005-0000-0000-000091140000}"/>
    <cellStyle name="Uwaga 3" xfId="490" hidden="1" xr:uid="{00000000-0005-0000-0000-000092140000}"/>
    <cellStyle name="Uwaga 3" xfId="488" hidden="1" xr:uid="{00000000-0005-0000-0000-000093140000}"/>
    <cellStyle name="Uwaga 3" xfId="487" hidden="1" xr:uid="{00000000-0005-0000-0000-000094140000}"/>
    <cellStyle name="Uwaga 3" xfId="481" hidden="1" xr:uid="{00000000-0005-0000-0000-000095140000}"/>
    <cellStyle name="Uwaga 3" xfId="479" hidden="1" xr:uid="{00000000-0005-0000-0000-000096140000}"/>
    <cellStyle name="Uwaga 3" xfId="476" hidden="1" xr:uid="{00000000-0005-0000-0000-000097140000}"/>
    <cellStyle name="Uwaga 3" xfId="472" hidden="1" xr:uid="{00000000-0005-0000-0000-000098140000}"/>
    <cellStyle name="Uwaga 3" xfId="469" hidden="1" xr:uid="{00000000-0005-0000-0000-000099140000}"/>
    <cellStyle name="Uwaga 3" xfId="467" hidden="1" xr:uid="{00000000-0005-0000-0000-00009A140000}"/>
    <cellStyle name="Uwaga 3" xfId="463" hidden="1" xr:uid="{00000000-0005-0000-0000-00009B140000}"/>
    <cellStyle name="Uwaga 3" xfId="460" hidden="1" xr:uid="{00000000-0005-0000-0000-00009C140000}"/>
    <cellStyle name="Uwaga 3" xfId="458" hidden="1" xr:uid="{00000000-0005-0000-0000-00009D140000}"/>
    <cellStyle name="Uwaga 3" xfId="454" hidden="1" xr:uid="{00000000-0005-0000-0000-00009E140000}"/>
    <cellStyle name="Uwaga 3" xfId="452" hidden="1" xr:uid="{00000000-0005-0000-0000-00009F140000}"/>
    <cellStyle name="Uwaga 3" xfId="451" hidden="1" xr:uid="{00000000-0005-0000-0000-0000A0140000}"/>
    <cellStyle name="Uwaga 3" xfId="445" hidden="1" xr:uid="{00000000-0005-0000-0000-0000A1140000}"/>
    <cellStyle name="Uwaga 3" xfId="442" hidden="1" xr:uid="{00000000-0005-0000-0000-0000A2140000}"/>
    <cellStyle name="Uwaga 3" xfId="440" hidden="1" xr:uid="{00000000-0005-0000-0000-0000A3140000}"/>
    <cellStyle name="Uwaga 3" xfId="436" hidden="1" xr:uid="{00000000-0005-0000-0000-0000A4140000}"/>
    <cellStyle name="Uwaga 3" xfId="433" hidden="1" xr:uid="{00000000-0005-0000-0000-0000A5140000}"/>
    <cellStyle name="Uwaga 3" xfId="431" hidden="1" xr:uid="{00000000-0005-0000-0000-0000A6140000}"/>
    <cellStyle name="Uwaga 3" xfId="427" hidden="1" xr:uid="{00000000-0005-0000-0000-0000A7140000}"/>
    <cellStyle name="Uwaga 3" xfId="424" hidden="1" xr:uid="{00000000-0005-0000-0000-0000A8140000}"/>
    <cellStyle name="Uwaga 3" xfId="422" hidden="1" xr:uid="{00000000-0005-0000-0000-0000A9140000}"/>
    <cellStyle name="Uwaga 3" xfId="418" hidden="1" xr:uid="{00000000-0005-0000-0000-0000AA140000}"/>
    <cellStyle name="Uwaga 3" xfId="416" hidden="1" xr:uid="{00000000-0005-0000-0000-0000AB140000}"/>
    <cellStyle name="Uwaga 3" xfId="415" hidden="1" xr:uid="{00000000-0005-0000-0000-0000AC140000}"/>
    <cellStyle name="Uwaga 3" xfId="408" hidden="1" xr:uid="{00000000-0005-0000-0000-0000AD140000}"/>
    <cellStyle name="Uwaga 3" xfId="405" hidden="1" xr:uid="{00000000-0005-0000-0000-0000AE140000}"/>
    <cellStyle name="Uwaga 3" xfId="403" hidden="1" xr:uid="{00000000-0005-0000-0000-0000AF140000}"/>
    <cellStyle name="Uwaga 3" xfId="399" hidden="1" xr:uid="{00000000-0005-0000-0000-0000B0140000}"/>
    <cellStyle name="Uwaga 3" xfId="396" hidden="1" xr:uid="{00000000-0005-0000-0000-0000B1140000}"/>
    <cellStyle name="Uwaga 3" xfId="394" hidden="1" xr:uid="{00000000-0005-0000-0000-0000B2140000}"/>
    <cellStyle name="Uwaga 3" xfId="390" hidden="1" xr:uid="{00000000-0005-0000-0000-0000B3140000}"/>
    <cellStyle name="Uwaga 3" xfId="387" hidden="1" xr:uid="{00000000-0005-0000-0000-0000B4140000}"/>
    <cellStyle name="Uwaga 3" xfId="385" hidden="1" xr:uid="{00000000-0005-0000-0000-0000B5140000}"/>
    <cellStyle name="Uwaga 3" xfId="382" hidden="1" xr:uid="{00000000-0005-0000-0000-0000B6140000}"/>
    <cellStyle name="Uwaga 3" xfId="380" hidden="1" xr:uid="{00000000-0005-0000-0000-0000B7140000}"/>
    <cellStyle name="Uwaga 3" xfId="379" hidden="1" xr:uid="{00000000-0005-0000-0000-0000B8140000}"/>
    <cellStyle name="Uwaga 3" xfId="373" hidden="1" xr:uid="{00000000-0005-0000-0000-0000B9140000}"/>
    <cellStyle name="Uwaga 3" xfId="371" hidden="1" xr:uid="{00000000-0005-0000-0000-0000BA140000}"/>
    <cellStyle name="Uwaga 3" xfId="369" hidden="1" xr:uid="{00000000-0005-0000-0000-0000BB140000}"/>
    <cellStyle name="Uwaga 3" xfId="364" hidden="1" xr:uid="{00000000-0005-0000-0000-0000BC140000}"/>
    <cellStyle name="Uwaga 3" xfId="362" hidden="1" xr:uid="{00000000-0005-0000-0000-0000BD140000}"/>
    <cellStyle name="Uwaga 3" xfId="360" hidden="1" xr:uid="{00000000-0005-0000-0000-0000BE140000}"/>
    <cellStyle name="Uwaga 3" xfId="355" hidden="1" xr:uid="{00000000-0005-0000-0000-0000BF140000}"/>
    <cellStyle name="Uwaga 3" xfId="353" hidden="1" xr:uid="{00000000-0005-0000-0000-0000C0140000}"/>
    <cellStyle name="Uwaga 3" xfId="351" hidden="1" xr:uid="{00000000-0005-0000-0000-0000C1140000}"/>
    <cellStyle name="Uwaga 3" xfId="346" hidden="1" xr:uid="{00000000-0005-0000-0000-0000C2140000}"/>
    <cellStyle name="Uwaga 3" xfId="344" hidden="1" xr:uid="{00000000-0005-0000-0000-0000C3140000}"/>
    <cellStyle name="Uwaga 3" xfId="343" hidden="1" xr:uid="{00000000-0005-0000-0000-0000C4140000}"/>
    <cellStyle name="Uwaga 3" xfId="336" hidden="1" xr:uid="{00000000-0005-0000-0000-0000C5140000}"/>
    <cellStyle name="Uwaga 3" xfId="333" hidden="1" xr:uid="{00000000-0005-0000-0000-0000C6140000}"/>
    <cellStyle name="Uwaga 3" xfId="331" hidden="1" xr:uid="{00000000-0005-0000-0000-0000C7140000}"/>
    <cellStyle name="Uwaga 3" xfId="327" hidden="1" xr:uid="{00000000-0005-0000-0000-0000C8140000}"/>
    <cellStyle name="Uwaga 3" xfId="324" hidden="1" xr:uid="{00000000-0005-0000-0000-0000C9140000}"/>
    <cellStyle name="Uwaga 3" xfId="322" hidden="1" xr:uid="{00000000-0005-0000-0000-0000CA140000}"/>
    <cellStyle name="Uwaga 3" xfId="318" hidden="1" xr:uid="{00000000-0005-0000-0000-0000CB140000}"/>
    <cellStyle name="Uwaga 3" xfId="315" hidden="1" xr:uid="{00000000-0005-0000-0000-0000CC140000}"/>
    <cellStyle name="Uwaga 3" xfId="313" hidden="1" xr:uid="{00000000-0005-0000-0000-0000CD140000}"/>
    <cellStyle name="Uwaga 3" xfId="310" hidden="1" xr:uid="{00000000-0005-0000-0000-0000CE140000}"/>
    <cellStyle name="Uwaga 3" xfId="308" hidden="1" xr:uid="{00000000-0005-0000-0000-0000CF140000}"/>
    <cellStyle name="Uwaga 3" xfId="306" hidden="1" xr:uid="{00000000-0005-0000-0000-0000D0140000}"/>
    <cellStyle name="Uwaga 3" xfId="300" hidden="1" xr:uid="{00000000-0005-0000-0000-0000D1140000}"/>
    <cellStyle name="Uwaga 3" xfId="297" hidden="1" xr:uid="{00000000-0005-0000-0000-0000D2140000}"/>
    <cellStyle name="Uwaga 3" xfId="295" hidden="1" xr:uid="{00000000-0005-0000-0000-0000D3140000}"/>
    <cellStyle name="Uwaga 3" xfId="291" hidden="1" xr:uid="{00000000-0005-0000-0000-0000D4140000}"/>
    <cellStyle name="Uwaga 3" xfId="288" hidden="1" xr:uid="{00000000-0005-0000-0000-0000D5140000}"/>
    <cellStyle name="Uwaga 3" xfId="286" hidden="1" xr:uid="{00000000-0005-0000-0000-0000D6140000}"/>
    <cellStyle name="Uwaga 3" xfId="282" hidden="1" xr:uid="{00000000-0005-0000-0000-0000D7140000}"/>
    <cellStyle name="Uwaga 3" xfId="279" hidden="1" xr:uid="{00000000-0005-0000-0000-0000D8140000}"/>
    <cellStyle name="Uwaga 3" xfId="277" hidden="1" xr:uid="{00000000-0005-0000-0000-0000D9140000}"/>
    <cellStyle name="Uwaga 3" xfId="275" hidden="1" xr:uid="{00000000-0005-0000-0000-0000DA140000}"/>
    <cellStyle name="Uwaga 3" xfId="273" hidden="1" xr:uid="{00000000-0005-0000-0000-0000DB140000}"/>
    <cellStyle name="Uwaga 3" xfId="271" hidden="1" xr:uid="{00000000-0005-0000-0000-0000DC140000}"/>
    <cellStyle name="Uwaga 3" xfId="266" hidden="1" xr:uid="{00000000-0005-0000-0000-0000DD140000}"/>
    <cellStyle name="Uwaga 3" xfId="264" hidden="1" xr:uid="{00000000-0005-0000-0000-0000DE140000}"/>
    <cellStyle name="Uwaga 3" xfId="261" hidden="1" xr:uid="{00000000-0005-0000-0000-0000DF140000}"/>
    <cellStyle name="Uwaga 3" xfId="257" hidden="1" xr:uid="{00000000-0005-0000-0000-0000E0140000}"/>
    <cellStyle name="Uwaga 3" xfId="254" hidden="1" xr:uid="{00000000-0005-0000-0000-0000E1140000}"/>
    <cellStyle name="Uwaga 3" xfId="251" hidden="1" xr:uid="{00000000-0005-0000-0000-0000E2140000}"/>
    <cellStyle name="Uwaga 3" xfId="248" hidden="1" xr:uid="{00000000-0005-0000-0000-0000E3140000}"/>
    <cellStyle name="Uwaga 3" xfId="246" hidden="1" xr:uid="{00000000-0005-0000-0000-0000E4140000}"/>
    <cellStyle name="Uwaga 3" xfId="243" hidden="1" xr:uid="{00000000-0005-0000-0000-0000E5140000}"/>
    <cellStyle name="Uwaga 3" xfId="239" hidden="1" xr:uid="{00000000-0005-0000-0000-0000E6140000}"/>
    <cellStyle name="Uwaga 3" xfId="237" hidden="1" xr:uid="{00000000-0005-0000-0000-0000E7140000}"/>
    <cellStyle name="Uwaga 3" xfId="234" hidden="1" xr:uid="{00000000-0005-0000-0000-0000E8140000}"/>
    <cellStyle name="Uwaga 3" xfId="229" hidden="1" xr:uid="{00000000-0005-0000-0000-0000E9140000}"/>
    <cellStyle name="Uwaga 3" xfId="226" hidden="1" xr:uid="{00000000-0005-0000-0000-0000EA140000}"/>
    <cellStyle name="Uwaga 3" xfId="223" hidden="1" xr:uid="{00000000-0005-0000-0000-0000EB140000}"/>
    <cellStyle name="Uwaga 3" xfId="219" hidden="1" xr:uid="{00000000-0005-0000-0000-0000EC140000}"/>
    <cellStyle name="Uwaga 3" xfId="216" hidden="1" xr:uid="{00000000-0005-0000-0000-0000ED140000}"/>
    <cellStyle name="Uwaga 3" xfId="214" hidden="1" xr:uid="{00000000-0005-0000-0000-0000EE140000}"/>
    <cellStyle name="Uwaga 3" xfId="211" hidden="1" xr:uid="{00000000-0005-0000-0000-0000EF140000}"/>
    <cellStyle name="Uwaga 3" xfId="208" hidden="1" xr:uid="{00000000-0005-0000-0000-0000F0140000}"/>
    <cellStyle name="Uwaga 3" xfId="205" hidden="1" xr:uid="{00000000-0005-0000-0000-0000F1140000}"/>
    <cellStyle name="Uwaga 3" xfId="203" hidden="1" xr:uid="{00000000-0005-0000-0000-0000F2140000}"/>
    <cellStyle name="Uwaga 3" xfId="201" hidden="1" xr:uid="{00000000-0005-0000-0000-0000F3140000}"/>
    <cellStyle name="Uwaga 3" xfId="198" hidden="1" xr:uid="{00000000-0005-0000-0000-0000F4140000}"/>
    <cellStyle name="Uwaga 3" xfId="193" hidden="1" xr:uid="{00000000-0005-0000-0000-0000F5140000}"/>
    <cellStyle name="Uwaga 3" xfId="190" hidden="1" xr:uid="{00000000-0005-0000-0000-0000F6140000}"/>
    <cellStyle name="Uwaga 3" xfId="187" hidden="1" xr:uid="{00000000-0005-0000-0000-0000F7140000}"/>
    <cellStyle name="Uwaga 3" xfId="184" hidden="1" xr:uid="{00000000-0005-0000-0000-0000F8140000}"/>
    <cellStyle name="Uwaga 3" xfId="181" hidden="1" xr:uid="{00000000-0005-0000-0000-0000F9140000}"/>
    <cellStyle name="Uwaga 3" xfId="178" hidden="1" xr:uid="{00000000-0005-0000-0000-0000FA140000}"/>
    <cellStyle name="Uwaga 3" xfId="175" hidden="1" xr:uid="{00000000-0005-0000-0000-0000FB140000}"/>
    <cellStyle name="Uwaga 3" xfId="172" hidden="1" xr:uid="{00000000-0005-0000-0000-0000FC140000}"/>
    <cellStyle name="Uwaga 3" xfId="169" hidden="1" xr:uid="{00000000-0005-0000-0000-0000FD140000}"/>
    <cellStyle name="Uwaga 3" xfId="167" hidden="1" xr:uid="{00000000-0005-0000-0000-0000FE140000}"/>
    <cellStyle name="Uwaga 3" xfId="165" hidden="1" xr:uid="{00000000-0005-0000-0000-0000FF140000}"/>
    <cellStyle name="Uwaga 3" xfId="162" hidden="1" xr:uid="{00000000-0005-0000-0000-000000150000}"/>
    <cellStyle name="Uwaga 3" xfId="157" hidden="1" xr:uid="{00000000-0005-0000-0000-000001150000}"/>
    <cellStyle name="Uwaga 3" xfId="154" hidden="1" xr:uid="{00000000-0005-0000-0000-000002150000}"/>
    <cellStyle name="Uwaga 3" xfId="151" hidden="1" xr:uid="{00000000-0005-0000-0000-000003150000}"/>
    <cellStyle name="Uwaga 3" xfId="148" hidden="1" xr:uid="{00000000-0005-0000-0000-000004150000}"/>
    <cellStyle name="Uwaga 3" xfId="145" hidden="1" xr:uid="{00000000-0005-0000-0000-000005150000}"/>
    <cellStyle name="Uwaga 3" xfId="142" hidden="1" xr:uid="{00000000-0005-0000-0000-000006150000}"/>
    <cellStyle name="Uwaga 3" xfId="139" hidden="1" xr:uid="{00000000-0005-0000-0000-000007150000}"/>
    <cellStyle name="Uwaga 3" xfId="136" hidden="1" xr:uid="{00000000-0005-0000-0000-000008150000}"/>
    <cellStyle name="Uwaga 3" xfId="133" hidden="1" xr:uid="{00000000-0005-0000-0000-000009150000}"/>
    <cellStyle name="Uwaga 3" xfId="131" hidden="1" xr:uid="{00000000-0005-0000-0000-00000A150000}"/>
    <cellStyle name="Uwaga 3" xfId="129" hidden="1" xr:uid="{00000000-0005-0000-0000-00000B150000}"/>
    <cellStyle name="Uwaga 3" xfId="126" hidden="1" xr:uid="{00000000-0005-0000-0000-00000C150000}"/>
    <cellStyle name="Uwaga 3" xfId="120" hidden="1" xr:uid="{00000000-0005-0000-0000-00000D150000}"/>
    <cellStyle name="Uwaga 3" xfId="117" hidden="1" xr:uid="{00000000-0005-0000-0000-00000E150000}"/>
    <cellStyle name="Uwaga 3" xfId="115" hidden="1" xr:uid="{00000000-0005-0000-0000-00000F150000}"/>
    <cellStyle name="Uwaga 3" xfId="111" hidden="1" xr:uid="{00000000-0005-0000-0000-000010150000}"/>
    <cellStyle name="Uwaga 3" xfId="108" hidden="1" xr:uid="{00000000-0005-0000-0000-000011150000}"/>
    <cellStyle name="Uwaga 3" xfId="106" hidden="1" xr:uid="{00000000-0005-0000-0000-000012150000}"/>
    <cellStyle name="Uwaga 3" xfId="102" hidden="1" xr:uid="{00000000-0005-0000-0000-000013150000}"/>
    <cellStyle name="Uwaga 3" xfId="99" hidden="1" xr:uid="{00000000-0005-0000-0000-000014150000}"/>
    <cellStyle name="Uwaga 3" xfId="97" hidden="1" xr:uid="{00000000-0005-0000-0000-000015150000}"/>
    <cellStyle name="Uwaga 3" xfId="95" hidden="1" xr:uid="{00000000-0005-0000-0000-000016150000}"/>
    <cellStyle name="Uwaga 3" xfId="92" hidden="1" xr:uid="{00000000-0005-0000-0000-000017150000}"/>
    <cellStyle name="Uwaga 3" xfId="89" hidden="1" xr:uid="{00000000-0005-0000-0000-000018150000}"/>
    <cellStyle name="Uwaga 3" xfId="86" hidden="1" xr:uid="{00000000-0005-0000-0000-000019150000}"/>
    <cellStyle name="Uwaga 3" xfId="84" hidden="1" xr:uid="{00000000-0005-0000-0000-00001A150000}"/>
    <cellStyle name="Uwaga 3" xfId="82" hidden="1" xr:uid="{00000000-0005-0000-0000-00001B150000}"/>
    <cellStyle name="Uwaga 3" xfId="77" hidden="1" xr:uid="{00000000-0005-0000-0000-00001C150000}"/>
    <cellStyle name="Uwaga 3" xfId="75" hidden="1" xr:uid="{00000000-0005-0000-0000-00001D150000}"/>
    <cellStyle name="Uwaga 3" xfId="72" hidden="1" xr:uid="{00000000-0005-0000-0000-00001E150000}"/>
    <cellStyle name="Uwaga 3" xfId="68" hidden="1" xr:uid="{00000000-0005-0000-0000-00001F150000}"/>
    <cellStyle name="Uwaga 3" xfId="66" hidden="1" xr:uid="{00000000-0005-0000-0000-000020150000}"/>
    <cellStyle name="Uwaga 3" xfId="63" hidden="1" xr:uid="{00000000-0005-0000-0000-000021150000}"/>
    <cellStyle name="Uwaga 3" xfId="59" hidden="1" xr:uid="{00000000-0005-0000-0000-000022150000}"/>
    <cellStyle name="Uwaga 3" xfId="57" hidden="1" xr:uid="{00000000-0005-0000-0000-000023150000}"/>
    <cellStyle name="Uwaga 3" xfId="54" hidden="1" xr:uid="{00000000-0005-0000-0000-000024150000}"/>
    <cellStyle name="Uwaga 3" xfId="50" hidden="1" xr:uid="{00000000-0005-0000-0000-000025150000}"/>
    <cellStyle name="Uwaga 3" xfId="48" hidden="1" xr:uid="{00000000-0005-0000-0000-000026150000}"/>
    <cellStyle name="Uwaga 3" xfId="46" hidden="1" xr:uid="{00000000-0005-0000-0000-000027150000}"/>
    <cellStyle name="Uwaga 3" xfId="1635" hidden="1" xr:uid="{00000000-0005-0000-0000-000028150000}"/>
    <cellStyle name="Uwaga 3" xfId="1636" hidden="1" xr:uid="{00000000-0005-0000-0000-000029150000}"/>
    <cellStyle name="Uwaga 3" xfId="1638" hidden="1" xr:uid="{00000000-0005-0000-0000-00002A150000}"/>
    <cellStyle name="Uwaga 3" xfId="1650" hidden="1" xr:uid="{00000000-0005-0000-0000-00002B150000}"/>
    <cellStyle name="Uwaga 3" xfId="1651" hidden="1" xr:uid="{00000000-0005-0000-0000-00002C150000}"/>
    <cellStyle name="Uwaga 3" xfId="1656" hidden="1" xr:uid="{00000000-0005-0000-0000-00002D150000}"/>
    <cellStyle name="Uwaga 3" xfId="1665" hidden="1" xr:uid="{00000000-0005-0000-0000-00002E150000}"/>
    <cellStyle name="Uwaga 3" xfId="1666" hidden="1" xr:uid="{00000000-0005-0000-0000-00002F150000}"/>
    <cellStyle name="Uwaga 3" xfId="1671" hidden="1" xr:uid="{00000000-0005-0000-0000-000030150000}"/>
    <cellStyle name="Uwaga 3" xfId="1680" hidden="1" xr:uid="{00000000-0005-0000-0000-000031150000}"/>
    <cellStyle name="Uwaga 3" xfId="1681" hidden="1" xr:uid="{00000000-0005-0000-0000-000032150000}"/>
    <cellStyle name="Uwaga 3" xfId="1682" hidden="1" xr:uid="{00000000-0005-0000-0000-000033150000}"/>
    <cellStyle name="Uwaga 3" xfId="1695" hidden="1" xr:uid="{00000000-0005-0000-0000-000034150000}"/>
    <cellStyle name="Uwaga 3" xfId="1700" hidden="1" xr:uid="{00000000-0005-0000-0000-000035150000}"/>
    <cellStyle name="Uwaga 3" xfId="1705" hidden="1" xr:uid="{00000000-0005-0000-0000-000036150000}"/>
    <cellStyle name="Uwaga 3" xfId="1715" hidden="1" xr:uid="{00000000-0005-0000-0000-000037150000}"/>
    <cellStyle name="Uwaga 3" xfId="1720" hidden="1" xr:uid="{00000000-0005-0000-0000-000038150000}"/>
    <cellStyle name="Uwaga 3" xfId="1724" hidden="1" xr:uid="{00000000-0005-0000-0000-000039150000}"/>
    <cellStyle name="Uwaga 3" xfId="1731" hidden="1" xr:uid="{00000000-0005-0000-0000-00003A150000}"/>
    <cellStyle name="Uwaga 3" xfId="1736" hidden="1" xr:uid="{00000000-0005-0000-0000-00003B150000}"/>
    <cellStyle name="Uwaga 3" xfId="1739" hidden="1" xr:uid="{00000000-0005-0000-0000-00003C150000}"/>
    <cellStyle name="Uwaga 3" xfId="1745" hidden="1" xr:uid="{00000000-0005-0000-0000-00003D150000}"/>
    <cellStyle name="Uwaga 3" xfId="1750" hidden="1" xr:uid="{00000000-0005-0000-0000-00003E150000}"/>
    <cellStyle name="Uwaga 3" xfId="1754" hidden="1" xr:uid="{00000000-0005-0000-0000-00003F150000}"/>
    <cellStyle name="Uwaga 3" xfId="1755" hidden="1" xr:uid="{00000000-0005-0000-0000-000040150000}"/>
    <cellStyle name="Uwaga 3" xfId="1756" hidden="1" xr:uid="{00000000-0005-0000-0000-000041150000}"/>
    <cellStyle name="Uwaga 3" xfId="1760" hidden="1" xr:uid="{00000000-0005-0000-0000-000042150000}"/>
    <cellStyle name="Uwaga 3" xfId="1772" hidden="1" xr:uid="{00000000-0005-0000-0000-000043150000}"/>
    <cellStyle name="Uwaga 3" xfId="1777" hidden="1" xr:uid="{00000000-0005-0000-0000-000044150000}"/>
    <cellStyle name="Uwaga 3" xfId="1782" hidden="1" xr:uid="{00000000-0005-0000-0000-000045150000}"/>
    <cellStyle name="Uwaga 3" xfId="1787" hidden="1" xr:uid="{00000000-0005-0000-0000-000046150000}"/>
    <cellStyle name="Uwaga 3" xfId="1792" hidden="1" xr:uid="{00000000-0005-0000-0000-000047150000}"/>
    <cellStyle name="Uwaga 3" xfId="1797" hidden="1" xr:uid="{00000000-0005-0000-0000-000048150000}"/>
    <cellStyle name="Uwaga 3" xfId="1801" hidden="1" xr:uid="{00000000-0005-0000-0000-000049150000}"/>
    <cellStyle name="Uwaga 3" xfId="1805" hidden="1" xr:uid="{00000000-0005-0000-0000-00004A150000}"/>
    <cellStyle name="Uwaga 3" xfId="1810" hidden="1" xr:uid="{00000000-0005-0000-0000-00004B150000}"/>
    <cellStyle name="Uwaga 3" xfId="1815" hidden="1" xr:uid="{00000000-0005-0000-0000-00004C150000}"/>
    <cellStyle name="Uwaga 3" xfId="1816" hidden="1" xr:uid="{00000000-0005-0000-0000-00004D150000}"/>
    <cellStyle name="Uwaga 3" xfId="1818" hidden="1" xr:uid="{00000000-0005-0000-0000-00004E150000}"/>
    <cellStyle name="Uwaga 3" xfId="1831" hidden="1" xr:uid="{00000000-0005-0000-0000-00004F150000}"/>
    <cellStyle name="Uwaga 3" xfId="1835" hidden="1" xr:uid="{00000000-0005-0000-0000-000050150000}"/>
    <cellStyle name="Uwaga 3" xfId="1840" hidden="1" xr:uid="{00000000-0005-0000-0000-000051150000}"/>
    <cellStyle name="Uwaga 3" xfId="1847" hidden="1" xr:uid="{00000000-0005-0000-0000-000052150000}"/>
    <cellStyle name="Uwaga 3" xfId="1851" hidden="1" xr:uid="{00000000-0005-0000-0000-000053150000}"/>
    <cellStyle name="Uwaga 3" xfId="1856" hidden="1" xr:uid="{00000000-0005-0000-0000-000054150000}"/>
    <cellStyle name="Uwaga 3" xfId="1861" hidden="1" xr:uid="{00000000-0005-0000-0000-000055150000}"/>
    <cellStyle name="Uwaga 3" xfId="1864" hidden="1" xr:uid="{00000000-0005-0000-0000-000056150000}"/>
    <cellStyle name="Uwaga 3" xfId="1869" hidden="1" xr:uid="{00000000-0005-0000-0000-000057150000}"/>
    <cellStyle name="Uwaga 3" xfId="1875" hidden="1" xr:uid="{00000000-0005-0000-0000-000058150000}"/>
    <cellStyle name="Uwaga 3" xfId="1876" hidden="1" xr:uid="{00000000-0005-0000-0000-000059150000}"/>
    <cellStyle name="Uwaga 3" xfId="1879" hidden="1" xr:uid="{00000000-0005-0000-0000-00005A150000}"/>
    <cellStyle name="Uwaga 3" xfId="1892" hidden="1" xr:uid="{00000000-0005-0000-0000-00005B150000}"/>
    <cellStyle name="Uwaga 3" xfId="1896" hidden="1" xr:uid="{00000000-0005-0000-0000-00005C150000}"/>
    <cellStyle name="Uwaga 3" xfId="1901" hidden="1" xr:uid="{00000000-0005-0000-0000-00005D150000}"/>
    <cellStyle name="Uwaga 3" xfId="1908" hidden="1" xr:uid="{00000000-0005-0000-0000-00005E150000}"/>
    <cellStyle name="Uwaga 3" xfId="1913" hidden="1" xr:uid="{00000000-0005-0000-0000-00005F150000}"/>
    <cellStyle name="Uwaga 3" xfId="1917" hidden="1" xr:uid="{00000000-0005-0000-0000-000060150000}"/>
    <cellStyle name="Uwaga 3" xfId="1922" hidden="1" xr:uid="{00000000-0005-0000-0000-000061150000}"/>
    <cellStyle name="Uwaga 3" xfId="1926" hidden="1" xr:uid="{00000000-0005-0000-0000-000062150000}"/>
    <cellStyle name="Uwaga 3" xfId="1931" hidden="1" xr:uid="{00000000-0005-0000-0000-000063150000}"/>
    <cellStyle name="Uwaga 3" xfId="1935" hidden="1" xr:uid="{00000000-0005-0000-0000-000064150000}"/>
    <cellStyle name="Uwaga 3" xfId="1936" hidden="1" xr:uid="{00000000-0005-0000-0000-000065150000}"/>
    <cellStyle name="Uwaga 3" xfId="1938" hidden="1" xr:uid="{00000000-0005-0000-0000-000066150000}"/>
    <cellStyle name="Uwaga 3" xfId="1950" hidden="1" xr:uid="{00000000-0005-0000-0000-000067150000}"/>
    <cellStyle name="Uwaga 3" xfId="1951" hidden="1" xr:uid="{00000000-0005-0000-0000-000068150000}"/>
    <cellStyle name="Uwaga 3" xfId="1953" hidden="1" xr:uid="{00000000-0005-0000-0000-000069150000}"/>
    <cellStyle name="Uwaga 3" xfId="1965" hidden="1" xr:uid="{00000000-0005-0000-0000-00006A150000}"/>
    <cellStyle name="Uwaga 3" xfId="1967" hidden="1" xr:uid="{00000000-0005-0000-0000-00006B150000}"/>
    <cellStyle name="Uwaga 3" xfId="1970" hidden="1" xr:uid="{00000000-0005-0000-0000-00006C150000}"/>
    <cellStyle name="Uwaga 3" xfId="1980" hidden="1" xr:uid="{00000000-0005-0000-0000-00006D150000}"/>
    <cellStyle name="Uwaga 3" xfId="1981" hidden="1" xr:uid="{00000000-0005-0000-0000-00006E150000}"/>
    <cellStyle name="Uwaga 3" xfId="1983" hidden="1" xr:uid="{00000000-0005-0000-0000-00006F150000}"/>
    <cellStyle name="Uwaga 3" xfId="1995" hidden="1" xr:uid="{00000000-0005-0000-0000-000070150000}"/>
    <cellStyle name="Uwaga 3" xfId="1996" hidden="1" xr:uid="{00000000-0005-0000-0000-000071150000}"/>
    <cellStyle name="Uwaga 3" xfId="1997" hidden="1" xr:uid="{00000000-0005-0000-0000-000072150000}"/>
    <cellStyle name="Uwaga 3" xfId="2011" hidden="1" xr:uid="{00000000-0005-0000-0000-000073150000}"/>
    <cellStyle name="Uwaga 3" xfId="2014" hidden="1" xr:uid="{00000000-0005-0000-0000-000074150000}"/>
    <cellStyle name="Uwaga 3" xfId="2018" hidden="1" xr:uid="{00000000-0005-0000-0000-000075150000}"/>
    <cellStyle name="Uwaga 3" xfId="2026" hidden="1" xr:uid="{00000000-0005-0000-0000-000076150000}"/>
    <cellStyle name="Uwaga 3" xfId="2029" hidden="1" xr:uid="{00000000-0005-0000-0000-000077150000}"/>
    <cellStyle name="Uwaga 3" xfId="2033" hidden="1" xr:uid="{00000000-0005-0000-0000-000078150000}"/>
    <cellStyle name="Uwaga 3" xfId="2041" hidden="1" xr:uid="{00000000-0005-0000-0000-000079150000}"/>
    <cellStyle name="Uwaga 3" xfId="2044" hidden="1" xr:uid="{00000000-0005-0000-0000-00007A150000}"/>
    <cellStyle name="Uwaga 3" xfId="2048" hidden="1" xr:uid="{00000000-0005-0000-0000-00007B150000}"/>
    <cellStyle name="Uwaga 3" xfId="2055" hidden="1" xr:uid="{00000000-0005-0000-0000-00007C150000}"/>
    <cellStyle name="Uwaga 3" xfId="2056" hidden="1" xr:uid="{00000000-0005-0000-0000-00007D150000}"/>
    <cellStyle name="Uwaga 3" xfId="2058" hidden="1" xr:uid="{00000000-0005-0000-0000-00007E150000}"/>
    <cellStyle name="Uwaga 3" xfId="2071" hidden="1" xr:uid="{00000000-0005-0000-0000-00007F150000}"/>
    <cellStyle name="Uwaga 3" xfId="2074" hidden="1" xr:uid="{00000000-0005-0000-0000-000080150000}"/>
    <cellStyle name="Uwaga 3" xfId="2077" hidden="1" xr:uid="{00000000-0005-0000-0000-000081150000}"/>
    <cellStyle name="Uwaga 3" xfId="2086" hidden="1" xr:uid="{00000000-0005-0000-0000-000082150000}"/>
    <cellStyle name="Uwaga 3" xfId="2089" hidden="1" xr:uid="{00000000-0005-0000-0000-000083150000}"/>
    <cellStyle name="Uwaga 3" xfId="2093" hidden="1" xr:uid="{00000000-0005-0000-0000-000084150000}"/>
    <cellStyle name="Uwaga 3" xfId="2101" hidden="1" xr:uid="{00000000-0005-0000-0000-000085150000}"/>
    <cellStyle name="Uwaga 3" xfId="2103" hidden="1" xr:uid="{00000000-0005-0000-0000-000086150000}"/>
    <cellStyle name="Uwaga 3" xfId="2106" hidden="1" xr:uid="{00000000-0005-0000-0000-000087150000}"/>
    <cellStyle name="Uwaga 3" xfId="2115" hidden="1" xr:uid="{00000000-0005-0000-0000-000088150000}"/>
    <cellStyle name="Uwaga 3" xfId="2116" hidden="1" xr:uid="{00000000-0005-0000-0000-000089150000}"/>
    <cellStyle name="Uwaga 3" xfId="2117" hidden="1" xr:uid="{00000000-0005-0000-0000-00008A150000}"/>
    <cellStyle name="Uwaga 3" xfId="2130" hidden="1" xr:uid="{00000000-0005-0000-0000-00008B150000}"/>
    <cellStyle name="Uwaga 3" xfId="2131" hidden="1" xr:uid="{00000000-0005-0000-0000-00008C150000}"/>
    <cellStyle name="Uwaga 3" xfId="2133" hidden="1" xr:uid="{00000000-0005-0000-0000-00008D150000}"/>
    <cellStyle name="Uwaga 3" xfId="2145" hidden="1" xr:uid="{00000000-0005-0000-0000-00008E150000}"/>
    <cellStyle name="Uwaga 3" xfId="2146" hidden="1" xr:uid="{00000000-0005-0000-0000-00008F150000}"/>
    <cellStyle name="Uwaga 3" xfId="2148" hidden="1" xr:uid="{00000000-0005-0000-0000-000090150000}"/>
    <cellStyle name="Uwaga 3" xfId="2160" hidden="1" xr:uid="{00000000-0005-0000-0000-000091150000}"/>
    <cellStyle name="Uwaga 3" xfId="2161" hidden="1" xr:uid="{00000000-0005-0000-0000-000092150000}"/>
    <cellStyle name="Uwaga 3" xfId="2163" hidden="1" xr:uid="{00000000-0005-0000-0000-000093150000}"/>
    <cellStyle name="Uwaga 3" xfId="2175" hidden="1" xr:uid="{00000000-0005-0000-0000-000094150000}"/>
    <cellStyle name="Uwaga 3" xfId="2176" hidden="1" xr:uid="{00000000-0005-0000-0000-000095150000}"/>
    <cellStyle name="Uwaga 3" xfId="2177" hidden="1" xr:uid="{00000000-0005-0000-0000-000096150000}"/>
    <cellStyle name="Uwaga 3" xfId="2191" hidden="1" xr:uid="{00000000-0005-0000-0000-000097150000}"/>
    <cellStyle name="Uwaga 3" xfId="2193" hidden="1" xr:uid="{00000000-0005-0000-0000-000098150000}"/>
    <cellStyle name="Uwaga 3" xfId="2196" hidden="1" xr:uid="{00000000-0005-0000-0000-000099150000}"/>
    <cellStyle name="Uwaga 3" xfId="2206" hidden="1" xr:uid="{00000000-0005-0000-0000-00009A150000}"/>
    <cellStyle name="Uwaga 3" xfId="2209" hidden="1" xr:uid="{00000000-0005-0000-0000-00009B150000}"/>
    <cellStyle name="Uwaga 3" xfId="2212" hidden="1" xr:uid="{00000000-0005-0000-0000-00009C150000}"/>
    <cellStyle name="Uwaga 3" xfId="2221" hidden="1" xr:uid="{00000000-0005-0000-0000-00009D150000}"/>
    <cellStyle name="Uwaga 3" xfId="2223" hidden="1" xr:uid="{00000000-0005-0000-0000-00009E150000}"/>
    <cellStyle name="Uwaga 3" xfId="2226" hidden="1" xr:uid="{00000000-0005-0000-0000-00009F150000}"/>
    <cellStyle name="Uwaga 3" xfId="2235" hidden="1" xr:uid="{00000000-0005-0000-0000-0000A0150000}"/>
    <cellStyle name="Uwaga 3" xfId="2236" hidden="1" xr:uid="{00000000-0005-0000-0000-0000A1150000}"/>
    <cellStyle name="Uwaga 3" xfId="2237" hidden="1" xr:uid="{00000000-0005-0000-0000-0000A2150000}"/>
    <cellStyle name="Uwaga 3" xfId="2250" hidden="1" xr:uid="{00000000-0005-0000-0000-0000A3150000}"/>
    <cellStyle name="Uwaga 3" xfId="2252" hidden="1" xr:uid="{00000000-0005-0000-0000-0000A4150000}"/>
    <cellStyle name="Uwaga 3" xfId="2254" hidden="1" xr:uid="{00000000-0005-0000-0000-0000A5150000}"/>
    <cellStyle name="Uwaga 3" xfId="2265" hidden="1" xr:uid="{00000000-0005-0000-0000-0000A6150000}"/>
    <cellStyle name="Uwaga 3" xfId="2267" hidden="1" xr:uid="{00000000-0005-0000-0000-0000A7150000}"/>
    <cellStyle name="Uwaga 3" xfId="2269" hidden="1" xr:uid="{00000000-0005-0000-0000-0000A8150000}"/>
    <cellStyle name="Uwaga 3" xfId="2280" hidden="1" xr:uid="{00000000-0005-0000-0000-0000A9150000}"/>
    <cellStyle name="Uwaga 3" xfId="2282" hidden="1" xr:uid="{00000000-0005-0000-0000-0000AA150000}"/>
    <cellStyle name="Uwaga 3" xfId="2284" hidden="1" xr:uid="{00000000-0005-0000-0000-0000AB150000}"/>
    <cellStyle name="Uwaga 3" xfId="2295" hidden="1" xr:uid="{00000000-0005-0000-0000-0000AC150000}"/>
    <cellStyle name="Uwaga 3" xfId="2296" hidden="1" xr:uid="{00000000-0005-0000-0000-0000AD150000}"/>
    <cellStyle name="Uwaga 3" xfId="2297" hidden="1" xr:uid="{00000000-0005-0000-0000-0000AE150000}"/>
    <cellStyle name="Uwaga 3" xfId="2310" hidden="1" xr:uid="{00000000-0005-0000-0000-0000AF150000}"/>
    <cellStyle name="Uwaga 3" xfId="2312" hidden="1" xr:uid="{00000000-0005-0000-0000-0000B0150000}"/>
    <cellStyle name="Uwaga 3" xfId="2314" hidden="1" xr:uid="{00000000-0005-0000-0000-0000B1150000}"/>
    <cellStyle name="Uwaga 3" xfId="2325" hidden="1" xr:uid="{00000000-0005-0000-0000-0000B2150000}"/>
    <cellStyle name="Uwaga 3" xfId="2327" hidden="1" xr:uid="{00000000-0005-0000-0000-0000B3150000}"/>
    <cellStyle name="Uwaga 3" xfId="2329" hidden="1" xr:uid="{00000000-0005-0000-0000-0000B4150000}"/>
    <cellStyle name="Uwaga 3" xfId="2340" hidden="1" xr:uid="{00000000-0005-0000-0000-0000B5150000}"/>
    <cellStyle name="Uwaga 3" xfId="2342" hidden="1" xr:uid="{00000000-0005-0000-0000-0000B6150000}"/>
    <cellStyle name="Uwaga 3" xfId="2343" hidden="1" xr:uid="{00000000-0005-0000-0000-0000B7150000}"/>
    <cellStyle name="Uwaga 3" xfId="2355" hidden="1" xr:uid="{00000000-0005-0000-0000-0000B8150000}"/>
    <cellStyle name="Uwaga 3" xfId="2356" hidden="1" xr:uid="{00000000-0005-0000-0000-0000B9150000}"/>
    <cellStyle name="Uwaga 3" xfId="2357" hidden="1" xr:uid="{00000000-0005-0000-0000-0000BA150000}"/>
    <cellStyle name="Uwaga 3" xfId="2370" hidden="1" xr:uid="{00000000-0005-0000-0000-0000BB150000}"/>
    <cellStyle name="Uwaga 3" xfId="2372" hidden="1" xr:uid="{00000000-0005-0000-0000-0000BC150000}"/>
    <cellStyle name="Uwaga 3" xfId="2374" hidden="1" xr:uid="{00000000-0005-0000-0000-0000BD150000}"/>
    <cellStyle name="Uwaga 3" xfId="2385" hidden="1" xr:uid="{00000000-0005-0000-0000-0000BE150000}"/>
    <cellStyle name="Uwaga 3" xfId="2387" hidden="1" xr:uid="{00000000-0005-0000-0000-0000BF150000}"/>
    <cellStyle name="Uwaga 3" xfId="2389" hidden="1" xr:uid="{00000000-0005-0000-0000-0000C0150000}"/>
    <cellStyle name="Uwaga 3" xfId="2400" hidden="1" xr:uid="{00000000-0005-0000-0000-0000C1150000}"/>
    <cellStyle name="Uwaga 3" xfId="2402" hidden="1" xr:uid="{00000000-0005-0000-0000-0000C2150000}"/>
    <cellStyle name="Uwaga 3" xfId="2404" hidden="1" xr:uid="{00000000-0005-0000-0000-0000C3150000}"/>
    <cellStyle name="Uwaga 3" xfId="2415" hidden="1" xr:uid="{00000000-0005-0000-0000-0000C4150000}"/>
    <cellStyle name="Uwaga 3" xfId="2416" hidden="1" xr:uid="{00000000-0005-0000-0000-0000C5150000}"/>
    <cellStyle name="Uwaga 3" xfId="2418" hidden="1" xr:uid="{00000000-0005-0000-0000-0000C6150000}"/>
    <cellStyle name="Uwaga 3" xfId="2429" hidden="1" xr:uid="{00000000-0005-0000-0000-0000C7150000}"/>
    <cellStyle name="Uwaga 3" xfId="2431" hidden="1" xr:uid="{00000000-0005-0000-0000-0000C8150000}"/>
    <cellStyle name="Uwaga 3" xfId="2432" hidden="1" xr:uid="{00000000-0005-0000-0000-0000C9150000}"/>
    <cellStyle name="Uwaga 3" xfId="2441" hidden="1" xr:uid="{00000000-0005-0000-0000-0000CA150000}"/>
    <cellStyle name="Uwaga 3" xfId="2444" hidden="1" xr:uid="{00000000-0005-0000-0000-0000CB150000}"/>
    <cellStyle name="Uwaga 3" xfId="2446" hidden="1" xr:uid="{00000000-0005-0000-0000-0000CC150000}"/>
    <cellStyle name="Uwaga 3" xfId="2457" hidden="1" xr:uid="{00000000-0005-0000-0000-0000CD150000}"/>
    <cellStyle name="Uwaga 3" xfId="2459" hidden="1" xr:uid="{00000000-0005-0000-0000-0000CE150000}"/>
    <cellStyle name="Uwaga 3" xfId="2461" hidden="1" xr:uid="{00000000-0005-0000-0000-0000CF150000}"/>
    <cellStyle name="Uwaga 3" xfId="2473" hidden="1" xr:uid="{00000000-0005-0000-0000-0000D0150000}"/>
    <cellStyle name="Uwaga 3" xfId="2475" hidden="1" xr:uid="{00000000-0005-0000-0000-0000D1150000}"/>
    <cellStyle name="Uwaga 3" xfId="2477" hidden="1" xr:uid="{00000000-0005-0000-0000-0000D2150000}"/>
    <cellStyle name="Uwaga 3" xfId="2485" hidden="1" xr:uid="{00000000-0005-0000-0000-0000D3150000}"/>
    <cellStyle name="Uwaga 3" xfId="2487" hidden="1" xr:uid="{00000000-0005-0000-0000-0000D4150000}"/>
    <cellStyle name="Uwaga 3" xfId="2490" hidden="1" xr:uid="{00000000-0005-0000-0000-0000D5150000}"/>
    <cellStyle name="Uwaga 3" xfId="2480" hidden="1" xr:uid="{00000000-0005-0000-0000-0000D6150000}"/>
    <cellStyle name="Uwaga 3" xfId="2479" hidden="1" xr:uid="{00000000-0005-0000-0000-0000D7150000}"/>
    <cellStyle name="Uwaga 3" xfId="2478" hidden="1" xr:uid="{00000000-0005-0000-0000-0000D8150000}"/>
    <cellStyle name="Uwaga 3" xfId="2465" hidden="1" xr:uid="{00000000-0005-0000-0000-0000D9150000}"/>
    <cellStyle name="Uwaga 3" xfId="2464" hidden="1" xr:uid="{00000000-0005-0000-0000-0000DA150000}"/>
    <cellStyle name="Uwaga 3" xfId="2463" hidden="1" xr:uid="{00000000-0005-0000-0000-0000DB150000}"/>
    <cellStyle name="Uwaga 3" xfId="2450" hidden="1" xr:uid="{00000000-0005-0000-0000-0000DC150000}"/>
    <cellStyle name="Uwaga 3" xfId="2449" hidden="1" xr:uid="{00000000-0005-0000-0000-0000DD150000}"/>
    <cellStyle name="Uwaga 3" xfId="2448" hidden="1" xr:uid="{00000000-0005-0000-0000-0000DE150000}"/>
    <cellStyle name="Uwaga 3" xfId="2435" hidden="1" xr:uid="{00000000-0005-0000-0000-0000DF150000}"/>
    <cellStyle name="Uwaga 3" xfId="2434" hidden="1" xr:uid="{00000000-0005-0000-0000-0000E0150000}"/>
    <cellStyle name="Uwaga 3" xfId="2433" hidden="1" xr:uid="{00000000-0005-0000-0000-0000E1150000}"/>
    <cellStyle name="Uwaga 3" xfId="2420" hidden="1" xr:uid="{00000000-0005-0000-0000-0000E2150000}"/>
    <cellStyle name="Uwaga 3" xfId="2419" hidden="1" xr:uid="{00000000-0005-0000-0000-0000E3150000}"/>
    <cellStyle name="Uwaga 3" xfId="2417" hidden="1" xr:uid="{00000000-0005-0000-0000-0000E4150000}"/>
    <cellStyle name="Uwaga 3" xfId="2406" hidden="1" xr:uid="{00000000-0005-0000-0000-0000E5150000}"/>
    <cellStyle name="Uwaga 3" xfId="2403" hidden="1" xr:uid="{00000000-0005-0000-0000-0000E6150000}"/>
    <cellStyle name="Uwaga 3" xfId="2401" hidden="1" xr:uid="{00000000-0005-0000-0000-0000E7150000}"/>
    <cellStyle name="Uwaga 3" xfId="2391" hidden="1" xr:uid="{00000000-0005-0000-0000-0000E8150000}"/>
    <cellStyle name="Uwaga 3" xfId="2388" hidden="1" xr:uid="{00000000-0005-0000-0000-0000E9150000}"/>
    <cellStyle name="Uwaga 3" xfId="2386" hidden="1" xr:uid="{00000000-0005-0000-0000-0000EA150000}"/>
    <cellStyle name="Uwaga 3" xfId="2376" hidden="1" xr:uid="{00000000-0005-0000-0000-0000EB150000}"/>
    <cellStyle name="Uwaga 3" xfId="2373" hidden="1" xr:uid="{00000000-0005-0000-0000-0000EC150000}"/>
    <cellStyle name="Uwaga 3" xfId="2371" hidden="1" xr:uid="{00000000-0005-0000-0000-0000ED150000}"/>
    <cellStyle name="Uwaga 3" xfId="2361" hidden="1" xr:uid="{00000000-0005-0000-0000-0000EE150000}"/>
    <cellStyle name="Uwaga 3" xfId="2359" hidden="1" xr:uid="{00000000-0005-0000-0000-0000EF150000}"/>
    <cellStyle name="Uwaga 3" xfId="2358" hidden="1" xr:uid="{00000000-0005-0000-0000-0000F0150000}"/>
    <cellStyle name="Uwaga 3" xfId="2346" hidden="1" xr:uid="{00000000-0005-0000-0000-0000F1150000}"/>
    <cellStyle name="Uwaga 3" xfId="2344" hidden="1" xr:uid="{00000000-0005-0000-0000-0000F2150000}"/>
    <cellStyle name="Uwaga 3" xfId="2341" hidden="1" xr:uid="{00000000-0005-0000-0000-0000F3150000}"/>
    <cellStyle name="Uwaga 3" xfId="2331" hidden="1" xr:uid="{00000000-0005-0000-0000-0000F4150000}"/>
    <cellStyle name="Uwaga 3" xfId="2328" hidden="1" xr:uid="{00000000-0005-0000-0000-0000F5150000}"/>
    <cellStyle name="Uwaga 3" xfId="2326" hidden="1" xr:uid="{00000000-0005-0000-0000-0000F6150000}"/>
    <cellStyle name="Uwaga 3" xfId="2316" hidden="1" xr:uid="{00000000-0005-0000-0000-0000F7150000}"/>
    <cellStyle name="Uwaga 3" xfId="2313" hidden="1" xr:uid="{00000000-0005-0000-0000-0000F8150000}"/>
    <cellStyle name="Uwaga 3" xfId="2311" hidden="1" xr:uid="{00000000-0005-0000-0000-0000F9150000}"/>
    <cellStyle name="Uwaga 3" xfId="2301" hidden="1" xr:uid="{00000000-0005-0000-0000-0000FA150000}"/>
    <cellStyle name="Uwaga 3" xfId="2299" hidden="1" xr:uid="{00000000-0005-0000-0000-0000FB150000}"/>
    <cellStyle name="Uwaga 3" xfId="2298" hidden="1" xr:uid="{00000000-0005-0000-0000-0000FC150000}"/>
    <cellStyle name="Uwaga 3" xfId="2286" hidden="1" xr:uid="{00000000-0005-0000-0000-0000FD150000}"/>
    <cellStyle name="Uwaga 3" xfId="2283" hidden="1" xr:uid="{00000000-0005-0000-0000-0000FE150000}"/>
    <cellStyle name="Uwaga 3" xfId="2281" hidden="1" xr:uid="{00000000-0005-0000-0000-0000FF150000}"/>
    <cellStyle name="Uwaga 3" xfId="2271" hidden="1" xr:uid="{00000000-0005-0000-0000-000000160000}"/>
    <cellStyle name="Uwaga 3" xfId="2268" hidden="1" xr:uid="{00000000-0005-0000-0000-000001160000}"/>
    <cellStyle name="Uwaga 3" xfId="2266" hidden="1" xr:uid="{00000000-0005-0000-0000-000002160000}"/>
    <cellStyle name="Uwaga 3" xfId="2256" hidden="1" xr:uid="{00000000-0005-0000-0000-000003160000}"/>
    <cellStyle name="Uwaga 3" xfId="2253" hidden="1" xr:uid="{00000000-0005-0000-0000-000004160000}"/>
    <cellStyle name="Uwaga 3" xfId="2251" hidden="1" xr:uid="{00000000-0005-0000-0000-000005160000}"/>
    <cellStyle name="Uwaga 3" xfId="2241" hidden="1" xr:uid="{00000000-0005-0000-0000-000006160000}"/>
    <cellStyle name="Uwaga 3" xfId="2239" hidden="1" xr:uid="{00000000-0005-0000-0000-000007160000}"/>
    <cellStyle name="Uwaga 3" xfId="2238" hidden="1" xr:uid="{00000000-0005-0000-0000-000008160000}"/>
    <cellStyle name="Uwaga 3" xfId="2225" hidden="1" xr:uid="{00000000-0005-0000-0000-000009160000}"/>
    <cellStyle name="Uwaga 3" xfId="2222" hidden="1" xr:uid="{00000000-0005-0000-0000-00000A160000}"/>
    <cellStyle name="Uwaga 3" xfId="2220" hidden="1" xr:uid="{00000000-0005-0000-0000-00000B160000}"/>
    <cellStyle name="Uwaga 3" xfId="2210" hidden="1" xr:uid="{00000000-0005-0000-0000-00000C160000}"/>
    <cellStyle name="Uwaga 3" xfId="2207" hidden="1" xr:uid="{00000000-0005-0000-0000-00000D160000}"/>
    <cellStyle name="Uwaga 3" xfId="2205" hidden="1" xr:uid="{00000000-0005-0000-0000-00000E160000}"/>
    <cellStyle name="Uwaga 3" xfId="2195" hidden="1" xr:uid="{00000000-0005-0000-0000-00000F160000}"/>
    <cellStyle name="Uwaga 3" xfId="2192" hidden="1" xr:uid="{00000000-0005-0000-0000-000010160000}"/>
    <cellStyle name="Uwaga 3" xfId="2190" hidden="1" xr:uid="{00000000-0005-0000-0000-000011160000}"/>
    <cellStyle name="Uwaga 3" xfId="2181" hidden="1" xr:uid="{00000000-0005-0000-0000-000012160000}"/>
    <cellStyle name="Uwaga 3" xfId="2179" hidden="1" xr:uid="{00000000-0005-0000-0000-000013160000}"/>
    <cellStyle name="Uwaga 3" xfId="2178" hidden="1" xr:uid="{00000000-0005-0000-0000-000014160000}"/>
    <cellStyle name="Uwaga 3" xfId="2166" hidden="1" xr:uid="{00000000-0005-0000-0000-000015160000}"/>
    <cellStyle name="Uwaga 3" xfId="2164" hidden="1" xr:uid="{00000000-0005-0000-0000-000016160000}"/>
    <cellStyle name="Uwaga 3" xfId="2162" hidden="1" xr:uid="{00000000-0005-0000-0000-000017160000}"/>
    <cellStyle name="Uwaga 3" xfId="2151" hidden="1" xr:uid="{00000000-0005-0000-0000-000018160000}"/>
    <cellStyle name="Uwaga 3" xfId="2149" hidden="1" xr:uid="{00000000-0005-0000-0000-000019160000}"/>
    <cellStyle name="Uwaga 3" xfId="2147" hidden="1" xr:uid="{00000000-0005-0000-0000-00001A160000}"/>
    <cellStyle name="Uwaga 3" xfId="2136" hidden="1" xr:uid="{00000000-0005-0000-0000-00001B160000}"/>
    <cellStyle name="Uwaga 3" xfId="2134" hidden="1" xr:uid="{00000000-0005-0000-0000-00001C160000}"/>
    <cellStyle name="Uwaga 3" xfId="2132" hidden="1" xr:uid="{00000000-0005-0000-0000-00001D160000}"/>
    <cellStyle name="Uwaga 3" xfId="2121" hidden="1" xr:uid="{00000000-0005-0000-0000-00001E160000}"/>
    <cellStyle name="Uwaga 3" xfId="2119" hidden="1" xr:uid="{00000000-0005-0000-0000-00001F160000}"/>
    <cellStyle name="Uwaga 3" xfId="2118" hidden="1" xr:uid="{00000000-0005-0000-0000-000020160000}"/>
    <cellStyle name="Uwaga 3" xfId="2105" hidden="1" xr:uid="{00000000-0005-0000-0000-000021160000}"/>
    <cellStyle name="Uwaga 3" xfId="2102" hidden="1" xr:uid="{00000000-0005-0000-0000-000022160000}"/>
    <cellStyle name="Uwaga 3" xfId="2100" hidden="1" xr:uid="{00000000-0005-0000-0000-000023160000}"/>
    <cellStyle name="Uwaga 3" xfId="2090" hidden="1" xr:uid="{00000000-0005-0000-0000-000024160000}"/>
    <cellStyle name="Uwaga 3" xfId="2087" hidden="1" xr:uid="{00000000-0005-0000-0000-000025160000}"/>
    <cellStyle name="Uwaga 3" xfId="2085" hidden="1" xr:uid="{00000000-0005-0000-0000-000026160000}"/>
    <cellStyle name="Uwaga 3" xfId="2075" hidden="1" xr:uid="{00000000-0005-0000-0000-000027160000}"/>
    <cellStyle name="Uwaga 3" xfId="2072" hidden="1" xr:uid="{00000000-0005-0000-0000-000028160000}"/>
    <cellStyle name="Uwaga 3" xfId="2070" hidden="1" xr:uid="{00000000-0005-0000-0000-000029160000}"/>
    <cellStyle name="Uwaga 3" xfId="2061" hidden="1" xr:uid="{00000000-0005-0000-0000-00002A160000}"/>
    <cellStyle name="Uwaga 3" xfId="2059" hidden="1" xr:uid="{00000000-0005-0000-0000-00002B160000}"/>
    <cellStyle name="Uwaga 3" xfId="2057" hidden="1" xr:uid="{00000000-0005-0000-0000-00002C160000}"/>
    <cellStyle name="Uwaga 3" xfId="2045" hidden="1" xr:uid="{00000000-0005-0000-0000-00002D160000}"/>
    <cellStyle name="Uwaga 3" xfId="2042" hidden="1" xr:uid="{00000000-0005-0000-0000-00002E160000}"/>
    <cellStyle name="Uwaga 3" xfId="2040" hidden="1" xr:uid="{00000000-0005-0000-0000-00002F160000}"/>
    <cellStyle name="Uwaga 3" xfId="2030" hidden="1" xr:uid="{00000000-0005-0000-0000-000030160000}"/>
    <cellStyle name="Uwaga 3" xfId="2027" hidden="1" xr:uid="{00000000-0005-0000-0000-000031160000}"/>
    <cellStyle name="Uwaga 3" xfId="2025" hidden="1" xr:uid="{00000000-0005-0000-0000-000032160000}"/>
    <cellStyle name="Uwaga 3" xfId="2015" hidden="1" xr:uid="{00000000-0005-0000-0000-000033160000}"/>
    <cellStyle name="Uwaga 3" xfId="2012" hidden="1" xr:uid="{00000000-0005-0000-0000-000034160000}"/>
    <cellStyle name="Uwaga 3" xfId="2010" hidden="1" xr:uid="{00000000-0005-0000-0000-000035160000}"/>
    <cellStyle name="Uwaga 3" xfId="2003" hidden="1" xr:uid="{00000000-0005-0000-0000-000036160000}"/>
    <cellStyle name="Uwaga 3" xfId="2000" hidden="1" xr:uid="{00000000-0005-0000-0000-000037160000}"/>
    <cellStyle name="Uwaga 3" xfId="1998" hidden="1" xr:uid="{00000000-0005-0000-0000-000038160000}"/>
    <cellStyle name="Uwaga 3" xfId="1988" hidden="1" xr:uid="{00000000-0005-0000-0000-000039160000}"/>
    <cellStyle name="Uwaga 3" xfId="1985" hidden="1" xr:uid="{00000000-0005-0000-0000-00003A160000}"/>
    <cellStyle name="Uwaga 3" xfId="1982" hidden="1" xr:uid="{00000000-0005-0000-0000-00003B160000}"/>
    <cellStyle name="Uwaga 3" xfId="1973" hidden="1" xr:uid="{00000000-0005-0000-0000-00003C160000}"/>
    <cellStyle name="Uwaga 3" xfId="1969" hidden="1" xr:uid="{00000000-0005-0000-0000-00003D160000}"/>
    <cellStyle name="Uwaga 3" xfId="1966" hidden="1" xr:uid="{00000000-0005-0000-0000-00003E160000}"/>
    <cellStyle name="Uwaga 3" xfId="1958" hidden="1" xr:uid="{00000000-0005-0000-0000-00003F160000}"/>
    <cellStyle name="Uwaga 3" xfId="1955" hidden="1" xr:uid="{00000000-0005-0000-0000-000040160000}"/>
    <cellStyle name="Uwaga 3" xfId="1952" hidden="1" xr:uid="{00000000-0005-0000-0000-000041160000}"/>
    <cellStyle name="Uwaga 3" xfId="1943" hidden="1" xr:uid="{00000000-0005-0000-0000-000042160000}"/>
    <cellStyle name="Uwaga 3" xfId="1940" hidden="1" xr:uid="{00000000-0005-0000-0000-000043160000}"/>
    <cellStyle name="Uwaga 3" xfId="1937" hidden="1" xr:uid="{00000000-0005-0000-0000-000044160000}"/>
    <cellStyle name="Uwaga 3" xfId="1927" hidden="1" xr:uid="{00000000-0005-0000-0000-000045160000}"/>
    <cellStyle name="Uwaga 3" xfId="1923" hidden="1" xr:uid="{00000000-0005-0000-0000-000046160000}"/>
    <cellStyle name="Uwaga 3" xfId="1920" hidden="1" xr:uid="{00000000-0005-0000-0000-000047160000}"/>
    <cellStyle name="Uwaga 3" xfId="1911" hidden="1" xr:uid="{00000000-0005-0000-0000-000048160000}"/>
    <cellStyle name="Uwaga 3" xfId="1907" hidden="1" xr:uid="{00000000-0005-0000-0000-000049160000}"/>
    <cellStyle name="Uwaga 3" xfId="1905" hidden="1" xr:uid="{00000000-0005-0000-0000-00004A160000}"/>
    <cellStyle name="Uwaga 3" xfId="1897" hidden="1" xr:uid="{00000000-0005-0000-0000-00004B160000}"/>
    <cellStyle name="Uwaga 3" xfId="1893" hidden="1" xr:uid="{00000000-0005-0000-0000-00004C160000}"/>
    <cellStyle name="Uwaga 3" xfId="1890" hidden="1" xr:uid="{00000000-0005-0000-0000-00004D160000}"/>
    <cellStyle name="Uwaga 3" xfId="1883" hidden="1" xr:uid="{00000000-0005-0000-0000-00004E160000}"/>
    <cellStyle name="Uwaga 3" xfId="1880" hidden="1" xr:uid="{00000000-0005-0000-0000-00004F160000}"/>
    <cellStyle name="Uwaga 3" xfId="1877" hidden="1" xr:uid="{00000000-0005-0000-0000-000050160000}"/>
    <cellStyle name="Uwaga 3" xfId="1868" hidden="1" xr:uid="{00000000-0005-0000-0000-000051160000}"/>
    <cellStyle name="Uwaga 3" xfId="1863" hidden="1" xr:uid="{00000000-0005-0000-0000-000052160000}"/>
    <cellStyle name="Uwaga 3" xfId="1860" hidden="1" xr:uid="{00000000-0005-0000-0000-000053160000}"/>
    <cellStyle name="Uwaga 3" xfId="1853" hidden="1" xr:uid="{00000000-0005-0000-0000-000054160000}"/>
    <cellStyle name="Uwaga 3" xfId="1848" hidden="1" xr:uid="{00000000-0005-0000-0000-000055160000}"/>
    <cellStyle name="Uwaga 3" xfId="1845" hidden="1" xr:uid="{00000000-0005-0000-0000-000056160000}"/>
    <cellStyle name="Uwaga 3" xfId="1838" hidden="1" xr:uid="{00000000-0005-0000-0000-000057160000}"/>
    <cellStyle name="Uwaga 3" xfId="1833" hidden="1" xr:uid="{00000000-0005-0000-0000-000058160000}"/>
    <cellStyle name="Uwaga 3" xfId="1830" hidden="1" xr:uid="{00000000-0005-0000-0000-000059160000}"/>
    <cellStyle name="Uwaga 3" xfId="1824" hidden="1" xr:uid="{00000000-0005-0000-0000-00005A160000}"/>
    <cellStyle name="Uwaga 3" xfId="1820" hidden="1" xr:uid="{00000000-0005-0000-0000-00005B160000}"/>
    <cellStyle name="Uwaga 3" xfId="1817" hidden="1" xr:uid="{00000000-0005-0000-0000-00005C160000}"/>
    <cellStyle name="Uwaga 3" xfId="1809" hidden="1" xr:uid="{00000000-0005-0000-0000-00005D160000}"/>
    <cellStyle name="Uwaga 3" xfId="1804" hidden="1" xr:uid="{00000000-0005-0000-0000-00005E160000}"/>
    <cellStyle name="Uwaga 3" xfId="1800" hidden="1" xr:uid="{00000000-0005-0000-0000-00005F160000}"/>
    <cellStyle name="Uwaga 3" xfId="1794" hidden="1" xr:uid="{00000000-0005-0000-0000-000060160000}"/>
    <cellStyle name="Uwaga 3" xfId="1789" hidden="1" xr:uid="{00000000-0005-0000-0000-000061160000}"/>
    <cellStyle name="Uwaga 3" xfId="1785" hidden="1" xr:uid="{00000000-0005-0000-0000-000062160000}"/>
    <cellStyle name="Uwaga 3" xfId="1779" hidden="1" xr:uid="{00000000-0005-0000-0000-000063160000}"/>
    <cellStyle name="Uwaga 3" xfId="1774" hidden="1" xr:uid="{00000000-0005-0000-0000-000064160000}"/>
    <cellStyle name="Uwaga 3" xfId="1770" hidden="1" xr:uid="{00000000-0005-0000-0000-000065160000}"/>
    <cellStyle name="Uwaga 3" xfId="1765" hidden="1" xr:uid="{00000000-0005-0000-0000-000066160000}"/>
    <cellStyle name="Uwaga 3" xfId="1761" hidden="1" xr:uid="{00000000-0005-0000-0000-000067160000}"/>
    <cellStyle name="Uwaga 3" xfId="1757" hidden="1" xr:uid="{00000000-0005-0000-0000-000068160000}"/>
    <cellStyle name="Uwaga 3" xfId="1749" hidden="1" xr:uid="{00000000-0005-0000-0000-000069160000}"/>
    <cellStyle name="Uwaga 3" xfId="1744" hidden="1" xr:uid="{00000000-0005-0000-0000-00006A160000}"/>
    <cellStyle name="Uwaga 3" xfId="1740" hidden="1" xr:uid="{00000000-0005-0000-0000-00006B160000}"/>
    <cellStyle name="Uwaga 3" xfId="1734" hidden="1" xr:uid="{00000000-0005-0000-0000-00006C160000}"/>
    <cellStyle name="Uwaga 3" xfId="1729" hidden="1" xr:uid="{00000000-0005-0000-0000-00006D160000}"/>
    <cellStyle name="Uwaga 3" xfId="1725" hidden="1" xr:uid="{00000000-0005-0000-0000-00006E160000}"/>
    <cellStyle name="Uwaga 3" xfId="1719" hidden="1" xr:uid="{00000000-0005-0000-0000-00006F160000}"/>
    <cellStyle name="Uwaga 3" xfId="1714" hidden="1" xr:uid="{00000000-0005-0000-0000-000070160000}"/>
    <cellStyle name="Uwaga 3" xfId="1710" hidden="1" xr:uid="{00000000-0005-0000-0000-000071160000}"/>
    <cellStyle name="Uwaga 3" xfId="1706" hidden="1" xr:uid="{00000000-0005-0000-0000-000072160000}"/>
    <cellStyle name="Uwaga 3" xfId="1701" hidden="1" xr:uid="{00000000-0005-0000-0000-000073160000}"/>
    <cellStyle name="Uwaga 3" xfId="1696" hidden="1" xr:uid="{00000000-0005-0000-0000-000074160000}"/>
    <cellStyle name="Uwaga 3" xfId="1691" hidden="1" xr:uid="{00000000-0005-0000-0000-000075160000}"/>
    <cellStyle name="Uwaga 3" xfId="1687" hidden="1" xr:uid="{00000000-0005-0000-0000-000076160000}"/>
    <cellStyle name="Uwaga 3" xfId="1683" hidden="1" xr:uid="{00000000-0005-0000-0000-000077160000}"/>
    <cellStyle name="Uwaga 3" xfId="1676" hidden="1" xr:uid="{00000000-0005-0000-0000-000078160000}"/>
    <cellStyle name="Uwaga 3" xfId="1672" hidden="1" xr:uid="{00000000-0005-0000-0000-000079160000}"/>
    <cellStyle name="Uwaga 3" xfId="1667" hidden="1" xr:uid="{00000000-0005-0000-0000-00007A160000}"/>
    <cellStyle name="Uwaga 3" xfId="1661" hidden="1" xr:uid="{00000000-0005-0000-0000-00007B160000}"/>
    <cellStyle name="Uwaga 3" xfId="1657" hidden="1" xr:uid="{00000000-0005-0000-0000-00007C160000}"/>
    <cellStyle name="Uwaga 3" xfId="1652" hidden="1" xr:uid="{00000000-0005-0000-0000-00007D160000}"/>
    <cellStyle name="Uwaga 3" xfId="1646" hidden="1" xr:uid="{00000000-0005-0000-0000-00007E160000}"/>
    <cellStyle name="Uwaga 3" xfId="1642" hidden="1" xr:uid="{00000000-0005-0000-0000-00007F160000}"/>
    <cellStyle name="Uwaga 3" xfId="1637" hidden="1" xr:uid="{00000000-0005-0000-0000-000080160000}"/>
    <cellStyle name="Uwaga 3" xfId="1631" hidden="1" xr:uid="{00000000-0005-0000-0000-000081160000}"/>
    <cellStyle name="Uwaga 3" xfId="1627" hidden="1" xr:uid="{00000000-0005-0000-0000-000082160000}"/>
    <cellStyle name="Uwaga 3" xfId="1623" hidden="1" xr:uid="{00000000-0005-0000-0000-000083160000}"/>
    <cellStyle name="Uwaga 3" xfId="2483" hidden="1" xr:uid="{00000000-0005-0000-0000-000084160000}"/>
    <cellStyle name="Uwaga 3" xfId="2482" hidden="1" xr:uid="{00000000-0005-0000-0000-000085160000}"/>
    <cellStyle name="Uwaga 3" xfId="2481" hidden="1" xr:uid="{00000000-0005-0000-0000-000086160000}"/>
    <cellStyle name="Uwaga 3" xfId="2468" hidden="1" xr:uid="{00000000-0005-0000-0000-000087160000}"/>
    <cellStyle name="Uwaga 3" xfId="2467" hidden="1" xr:uid="{00000000-0005-0000-0000-000088160000}"/>
    <cellStyle name="Uwaga 3" xfId="2466" hidden="1" xr:uid="{00000000-0005-0000-0000-000089160000}"/>
    <cellStyle name="Uwaga 3" xfId="2453" hidden="1" xr:uid="{00000000-0005-0000-0000-00008A160000}"/>
    <cellStyle name="Uwaga 3" xfId="2452" hidden="1" xr:uid="{00000000-0005-0000-0000-00008B160000}"/>
    <cellStyle name="Uwaga 3" xfId="2451" hidden="1" xr:uid="{00000000-0005-0000-0000-00008C160000}"/>
    <cellStyle name="Uwaga 3" xfId="2438" hidden="1" xr:uid="{00000000-0005-0000-0000-00008D160000}"/>
    <cellStyle name="Uwaga 3" xfId="2437" hidden="1" xr:uid="{00000000-0005-0000-0000-00008E160000}"/>
    <cellStyle name="Uwaga 3" xfId="2436" hidden="1" xr:uid="{00000000-0005-0000-0000-00008F160000}"/>
    <cellStyle name="Uwaga 3" xfId="2423" hidden="1" xr:uid="{00000000-0005-0000-0000-000090160000}"/>
    <cellStyle name="Uwaga 3" xfId="2422" hidden="1" xr:uid="{00000000-0005-0000-0000-000091160000}"/>
    <cellStyle name="Uwaga 3" xfId="2421" hidden="1" xr:uid="{00000000-0005-0000-0000-000092160000}"/>
    <cellStyle name="Uwaga 3" xfId="2409" hidden="1" xr:uid="{00000000-0005-0000-0000-000093160000}"/>
    <cellStyle name="Uwaga 3" xfId="2407" hidden="1" xr:uid="{00000000-0005-0000-0000-000094160000}"/>
    <cellStyle name="Uwaga 3" xfId="2405" hidden="1" xr:uid="{00000000-0005-0000-0000-000095160000}"/>
    <cellStyle name="Uwaga 3" xfId="2394" hidden="1" xr:uid="{00000000-0005-0000-0000-000096160000}"/>
    <cellStyle name="Uwaga 3" xfId="2392" hidden="1" xr:uid="{00000000-0005-0000-0000-000097160000}"/>
    <cellStyle name="Uwaga 3" xfId="2390" hidden="1" xr:uid="{00000000-0005-0000-0000-000098160000}"/>
    <cellStyle name="Uwaga 3" xfId="2379" hidden="1" xr:uid="{00000000-0005-0000-0000-000099160000}"/>
    <cellStyle name="Uwaga 3" xfId="2377" hidden="1" xr:uid="{00000000-0005-0000-0000-00009A160000}"/>
    <cellStyle name="Uwaga 3" xfId="2375" hidden="1" xr:uid="{00000000-0005-0000-0000-00009B160000}"/>
    <cellStyle name="Uwaga 3" xfId="2364" hidden="1" xr:uid="{00000000-0005-0000-0000-00009C160000}"/>
    <cellStyle name="Uwaga 3" xfId="2362" hidden="1" xr:uid="{00000000-0005-0000-0000-00009D160000}"/>
    <cellStyle name="Uwaga 3" xfId="2360" hidden="1" xr:uid="{00000000-0005-0000-0000-00009E160000}"/>
    <cellStyle name="Uwaga 3" xfId="2349" hidden="1" xr:uid="{00000000-0005-0000-0000-00009F160000}"/>
    <cellStyle name="Uwaga 3" xfId="2347" hidden="1" xr:uid="{00000000-0005-0000-0000-0000A0160000}"/>
    <cellStyle name="Uwaga 3" xfId="2345" hidden="1" xr:uid="{00000000-0005-0000-0000-0000A1160000}"/>
    <cellStyle name="Uwaga 3" xfId="2334" hidden="1" xr:uid="{00000000-0005-0000-0000-0000A2160000}"/>
    <cellStyle name="Uwaga 3" xfId="2332" hidden="1" xr:uid="{00000000-0005-0000-0000-0000A3160000}"/>
    <cellStyle name="Uwaga 3" xfId="2330" hidden="1" xr:uid="{00000000-0005-0000-0000-0000A4160000}"/>
    <cellStyle name="Uwaga 3" xfId="2319" hidden="1" xr:uid="{00000000-0005-0000-0000-0000A5160000}"/>
    <cellStyle name="Uwaga 3" xfId="2317" hidden="1" xr:uid="{00000000-0005-0000-0000-0000A6160000}"/>
    <cellStyle name="Uwaga 3" xfId="2315" hidden="1" xr:uid="{00000000-0005-0000-0000-0000A7160000}"/>
    <cellStyle name="Uwaga 3" xfId="2304" hidden="1" xr:uid="{00000000-0005-0000-0000-0000A8160000}"/>
    <cellStyle name="Uwaga 3" xfId="2302" hidden="1" xr:uid="{00000000-0005-0000-0000-0000A9160000}"/>
    <cellStyle name="Uwaga 3" xfId="2300" hidden="1" xr:uid="{00000000-0005-0000-0000-0000AA160000}"/>
    <cellStyle name="Uwaga 3" xfId="2289" hidden="1" xr:uid="{00000000-0005-0000-0000-0000AB160000}"/>
    <cellStyle name="Uwaga 3" xfId="2287" hidden="1" xr:uid="{00000000-0005-0000-0000-0000AC160000}"/>
    <cellStyle name="Uwaga 3" xfId="2285" hidden="1" xr:uid="{00000000-0005-0000-0000-0000AD160000}"/>
    <cellStyle name="Uwaga 3" xfId="2274" hidden="1" xr:uid="{00000000-0005-0000-0000-0000AE160000}"/>
    <cellStyle name="Uwaga 3" xfId="2272" hidden="1" xr:uid="{00000000-0005-0000-0000-0000AF160000}"/>
    <cellStyle name="Uwaga 3" xfId="2270" hidden="1" xr:uid="{00000000-0005-0000-0000-0000B0160000}"/>
    <cellStyle name="Uwaga 3" xfId="2259" hidden="1" xr:uid="{00000000-0005-0000-0000-0000B1160000}"/>
    <cellStyle name="Uwaga 3" xfId="2257" hidden="1" xr:uid="{00000000-0005-0000-0000-0000B2160000}"/>
    <cellStyle name="Uwaga 3" xfId="2255" hidden="1" xr:uid="{00000000-0005-0000-0000-0000B3160000}"/>
    <cellStyle name="Uwaga 3" xfId="2244" hidden="1" xr:uid="{00000000-0005-0000-0000-0000B4160000}"/>
    <cellStyle name="Uwaga 3" xfId="2242" hidden="1" xr:uid="{00000000-0005-0000-0000-0000B5160000}"/>
    <cellStyle name="Uwaga 3" xfId="2240" hidden="1" xr:uid="{00000000-0005-0000-0000-0000B6160000}"/>
    <cellStyle name="Uwaga 3" xfId="2229" hidden="1" xr:uid="{00000000-0005-0000-0000-0000B7160000}"/>
    <cellStyle name="Uwaga 3" xfId="2227" hidden="1" xr:uid="{00000000-0005-0000-0000-0000B8160000}"/>
    <cellStyle name="Uwaga 3" xfId="2224" hidden="1" xr:uid="{00000000-0005-0000-0000-0000B9160000}"/>
    <cellStyle name="Uwaga 3" xfId="2214" hidden="1" xr:uid="{00000000-0005-0000-0000-0000BA160000}"/>
    <cellStyle name="Uwaga 3" xfId="2211" hidden="1" xr:uid="{00000000-0005-0000-0000-0000BB160000}"/>
    <cellStyle name="Uwaga 3" xfId="2208" hidden="1" xr:uid="{00000000-0005-0000-0000-0000BC160000}"/>
    <cellStyle name="Uwaga 3" xfId="2199" hidden="1" xr:uid="{00000000-0005-0000-0000-0000BD160000}"/>
    <cellStyle name="Uwaga 3" xfId="2197" hidden="1" xr:uid="{00000000-0005-0000-0000-0000BE160000}"/>
    <cellStyle name="Uwaga 3" xfId="2194" hidden="1" xr:uid="{00000000-0005-0000-0000-0000BF160000}"/>
    <cellStyle name="Uwaga 3" xfId="2184" hidden="1" xr:uid="{00000000-0005-0000-0000-0000C0160000}"/>
    <cellStyle name="Uwaga 3" xfId="2182" hidden="1" xr:uid="{00000000-0005-0000-0000-0000C1160000}"/>
    <cellStyle name="Uwaga 3" xfId="2180" hidden="1" xr:uid="{00000000-0005-0000-0000-0000C2160000}"/>
    <cellStyle name="Uwaga 3" xfId="2169" hidden="1" xr:uid="{00000000-0005-0000-0000-0000C3160000}"/>
    <cellStyle name="Uwaga 3" xfId="2167" hidden="1" xr:uid="{00000000-0005-0000-0000-0000C4160000}"/>
    <cellStyle name="Uwaga 3" xfId="2165" hidden="1" xr:uid="{00000000-0005-0000-0000-0000C5160000}"/>
    <cellStyle name="Uwaga 3" xfId="2154" hidden="1" xr:uid="{00000000-0005-0000-0000-0000C6160000}"/>
    <cellStyle name="Uwaga 3" xfId="2152" hidden="1" xr:uid="{00000000-0005-0000-0000-0000C7160000}"/>
    <cellStyle name="Uwaga 3" xfId="2150" hidden="1" xr:uid="{00000000-0005-0000-0000-0000C8160000}"/>
    <cellStyle name="Uwaga 3" xfId="2139" hidden="1" xr:uid="{00000000-0005-0000-0000-0000C9160000}"/>
    <cellStyle name="Uwaga 3" xfId="2137" hidden="1" xr:uid="{00000000-0005-0000-0000-0000CA160000}"/>
    <cellStyle name="Uwaga 3" xfId="2135" hidden="1" xr:uid="{00000000-0005-0000-0000-0000CB160000}"/>
    <cellStyle name="Uwaga 3" xfId="2124" hidden="1" xr:uid="{00000000-0005-0000-0000-0000CC160000}"/>
    <cellStyle name="Uwaga 3" xfId="2122" hidden="1" xr:uid="{00000000-0005-0000-0000-0000CD160000}"/>
    <cellStyle name="Uwaga 3" xfId="2120" hidden="1" xr:uid="{00000000-0005-0000-0000-0000CE160000}"/>
    <cellStyle name="Uwaga 3" xfId="2109" hidden="1" xr:uid="{00000000-0005-0000-0000-0000CF160000}"/>
    <cellStyle name="Uwaga 3" xfId="2107" hidden="1" xr:uid="{00000000-0005-0000-0000-0000D0160000}"/>
    <cellStyle name="Uwaga 3" xfId="2104" hidden="1" xr:uid="{00000000-0005-0000-0000-0000D1160000}"/>
    <cellStyle name="Uwaga 3" xfId="2094" hidden="1" xr:uid="{00000000-0005-0000-0000-0000D2160000}"/>
    <cellStyle name="Uwaga 3" xfId="2091" hidden="1" xr:uid="{00000000-0005-0000-0000-0000D3160000}"/>
    <cellStyle name="Uwaga 3" xfId="2088" hidden="1" xr:uid="{00000000-0005-0000-0000-0000D4160000}"/>
    <cellStyle name="Uwaga 3" xfId="2079" hidden="1" xr:uid="{00000000-0005-0000-0000-0000D5160000}"/>
    <cellStyle name="Uwaga 3" xfId="2076" hidden="1" xr:uid="{00000000-0005-0000-0000-0000D6160000}"/>
    <cellStyle name="Uwaga 3" xfId="2073" hidden="1" xr:uid="{00000000-0005-0000-0000-0000D7160000}"/>
    <cellStyle name="Uwaga 3" xfId="2064" hidden="1" xr:uid="{00000000-0005-0000-0000-0000D8160000}"/>
    <cellStyle name="Uwaga 3" xfId="2062" hidden="1" xr:uid="{00000000-0005-0000-0000-0000D9160000}"/>
    <cellStyle name="Uwaga 3" xfId="2060" hidden="1" xr:uid="{00000000-0005-0000-0000-0000DA160000}"/>
    <cellStyle name="Uwaga 3" xfId="2049" hidden="1" xr:uid="{00000000-0005-0000-0000-0000DB160000}"/>
    <cellStyle name="Uwaga 3" xfId="2046" hidden="1" xr:uid="{00000000-0005-0000-0000-0000DC160000}"/>
    <cellStyle name="Uwaga 3" xfId="2043" hidden="1" xr:uid="{00000000-0005-0000-0000-0000DD160000}"/>
    <cellStyle name="Uwaga 3" xfId="2034" hidden="1" xr:uid="{00000000-0005-0000-0000-0000DE160000}"/>
    <cellStyle name="Uwaga 3" xfId="2031" hidden="1" xr:uid="{00000000-0005-0000-0000-0000DF160000}"/>
    <cellStyle name="Uwaga 3" xfId="2028" hidden="1" xr:uid="{00000000-0005-0000-0000-0000E0160000}"/>
    <cellStyle name="Uwaga 3" xfId="2019" hidden="1" xr:uid="{00000000-0005-0000-0000-0000E1160000}"/>
    <cellStyle name="Uwaga 3" xfId="2016" hidden="1" xr:uid="{00000000-0005-0000-0000-0000E2160000}"/>
    <cellStyle name="Uwaga 3" xfId="2013" hidden="1" xr:uid="{00000000-0005-0000-0000-0000E3160000}"/>
    <cellStyle name="Uwaga 3" xfId="2006" hidden="1" xr:uid="{00000000-0005-0000-0000-0000E4160000}"/>
    <cellStyle name="Uwaga 3" xfId="2002" hidden="1" xr:uid="{00000000-0005-0000-0000-0000E5160000}"/>
    <cellStyle name="Uwaga 3" xfId="1999" hidden="1" xr:uid="{00000000-0005-0000-0000-0000E6160000}"/>
    <cellStyle name="Uwaga 3" xfId="1991" hidden="1" xr:uid="{00000000-0005-0000-0000-0000E7160000}"/>
    <cellStyle name="Uwaga 3" xfId="1987" hidden="1" xr:uid="{00000000-0005-0000-0000-0000E8160000}"/>
    <cellStyle name="Uwaga 3" xfId="1984" hidden="1" xr:uid="{00000000-0005-0000-0000-0000E9160000}"/>
    <cellStyle name="Uwaga 3" xfId="1976" hidden="1" xr:uid="{00000000-0005-0000-0000-0000EA160000}"/>
    <cellStyle name="Uwaga 3" xfId="1972" hidden="1" xr:uid="{00000000-0005-0000-0000-0000EB160000}"/>
    <cellStyle name="Uwaga 3" xfId="1968" hidden="1" xr:uid="{00000000-0005-0000-0000-0000EC160000}"/>
    <cellStyle name="Uwaga 3" xfId="1961" hidden="1" xr:uid="{00000000-0005-0000-0000-0000ED160000}"/>
    <cellStyle name="Uwaga 3" xfId="1957" hidden="1" xr:uid="{00000000-0005-0000-0000-0000EE160000}"/>
    <cellStyle name="Uwaga 3" xfId="1954" hidden="1" xr:uid="{00000000-0005-0000-0000-0000EF160000}"/>
    <cellStyle name="Uwaga 3" xfId="1946" hidden="1" xr:uid="{00000000-0005-0000-0000-0000F0160000}"/>
    <cellStyle name="Uwaga 3" xfId="1942" hidden="1" xr:uid="{00000000-0005-0000-0000-0000F1160000}"/>
    <cellStyle name="Uwaga 3" xfId="1939" hidden="1" xr:uid="{00000000-0005-0000-0000-0000F2160000}"/>
    <cellStyle name="Uwaga 3" xfId="1930" hidden="1" xr:uid="{00000000-0005-0000-0000-0000F3160000}"/>
    <cellStyle name="Uwaga 3" xfId="1925" hidden="1" xr:uid="{00000000-0005-0000-0000-0000F4160000}"/>
    <cellStyle name="Uwaga 3" xfId="1921" hidden="1" xr:uid="{00000000-0005-0000-0000-0000F5160000}"/>
    <cellStyle name="Uwaga 3" xfId="1915" hidden="1" xr:uid="{00000000-0005-0000-0000-0000F6160000}"/>
    <cellStyle name="Uwaga 3" xfId="1910" hidden="1" xr:uid="{00000000-0005-0000-0000-0000F7160000}"/>
    <cellStyle name="Uwaga 3" xfId="1906" hidden="1" xr:uid="{00000000-0005-0000-0000-0000F8160000}"/>
    <cellStyle name="Uwaga 3" xfId="1900" hidden="1" xr:uid="{00000000-0005-0000-0000-0000F9160000}"/>
    <cellStyle name="Uwaga 3" xfId="1895" hidden="1" xr:uid="{00000000-0005-0000-0000-0000FA160000}"/>
    <cellStyle name="Uwaga 3" xfId="1891" hidden="1" xr:uid="{00000000-0005-0000-0000-0000FB160000}"/>
    <cellStyle name="Uwaga 3" xfId="1886" hidden="1" xr:uid="{00000000-0005-0000-0000-0000FC160000}"/>
    <cellStyle name="Uwaga 3" xfId="1882" hidden="1" xr:uid="{00000000-0005-0000-0000-0000FD160000}"/>
    <cellStyle name="Uwaga 3" xfId="1878" hidden="1" xr:uid="{00000000-0005-0000-0000-0000FE160000}"/>
    <cellStyle name="Uwaga 3" xfId="1871" hidden="1" xr:uid="{00000000-0005-0000-0000-0000FF160000}"/>
    <cellStyle name="Uwaga 3" xfId="1866" hidden="1" xr:uid="{00000000-0005-0000-0000-000000170000}"/>
    <cellStyle name="Uwaga 3" xfId="1862" hidden="1" xr:uid="{00000000-0005-0000-0000-000001170000}"/>
    <cellStyle name="Uwaga 3" xfId="1855" hidden="1" xr:uid="{00000000-0005-0000-0000-000002170000}"/>
    <cellStyle name="Uwaga 3" xfId="1850" hidden="1" xr:uid="{00000000-0005-0000-0000-000003170000}"/>
    <cellStyle name="Uwaga 3" xfId="1846" hidden="1" xr:uid="{00000000-0005-0000-0000-000004170000}"/>
    <cellStyle name="Uwaga 3" xfId="1841" hidden="1" xr:uid="{00000000-0005-0000-0000-000005170000}"/>
    <cellStyle name="Uwaga 3" xfId="1836" hidden="1" xr:uid="{00000000-0005-0000-0000-000006170000}"/>
    <cellStyle name="Uwaga 3" xfId="1832" hidden="1" xr:uid="{00000000-0005-0000-0000-000007170000}"/>
    <cellStyle name="Uwaga 3" xfId="1826" hidden="1" xr:uid="{00000000-0005-0000-0000-000008170000}"/>
    <cellStyle name="Uwaga 3" xfId="1822" hidden="1" xr:uid="{00000000-0005-0000-0000-000009170000}"/>
    <cellStyle name="Uwaga 3" xfId="1819" hidden="1" xr:uid="{00000000-0005-0000-0000-00000A170000}"/>
    <cellStyle name="Uwaga 3" xfId="1812" hidden="1" xr:uid="{00000000-0005-0000-0000-00000B170000}"/>
    <cellStyle name="Uwaga 3" xfId="1807" hidden="1" xr:uid="{00000000-0005-0000-0000-00000C170000}"/>
    <cellStyle name="Uwaga 3" xfId="1802" hidden="1" xr:uid="{00000000-0005-0000-0000-00000D170000}"/>
    <cellStyle name="Uwaga 3" xfId="1796" hidden="1" xr:uid="{00000000-0005-0000-0000-00000E170000}"/>
    <cellStyle name="Uwaga 3" xfId="1791" hidden="1" xr:uid="{00000000-0005-0000-0000-00000F170000}"/>
    <cellStyle name="Uwaga 3" xfId="1786" hidden="1" xr:uid="{00000000-0005-0000-0000-000010170000}"/>
    <cellStyle name="Uwaga 3" xfId="1781" hidden="1" xr:uid="{00000000-0005-0000-0000-000011170000}"/>
    <cellStyle name="Uwaga 3" xfId="1776" hidden="1" xr:uid="{00000000-0005-0000-0000-000012170000}"/>
    <cellStyle name="Uwaga 3" xfId="1771" hidden="1" xr:uid="{00000000-0005-0000-0000-000013170000}"/>
    <cellStyle name="Uwaga 3" xfId="1767" hidden="1" xr:uid="{00000000-0005-0000-0000-000014170000}"/>
    <cellStyle name="Uwaga 3" xfId="1763" hidden="1" xr:uid="{00000000-0005-0000-0000-000015170000}"/>
    <cellStyle name="Uwaga 3" xfId="1758" hidden="1" xr:uid="{00000000-0005-0000-0000-000016170000}"/>
    <cellStyle name="Uwaga 3" xfId="1751" hidden="1" xr:uid="{00000000-0005-0000-0000-000017170000}"/>
    <cellStyle name="Uwaga 3" xfId="1746" hidden="1" xr:uid="{00000000-0005-0000-0000-000018170000}"/>
    <cellStyle name="Uwaga 3" xfId="1741" hidden="1" xr:uid="{00000000-0005-0000-0000-000019170000}"/>
    <cellStyle name="Uwaga 3" xfId="1735" hidden="1" xr:uid="{00000000-0005-0000-0000-00001A170000}"/>
    <cellStyle name="Uwaga 3" xfId="1730" hidden="1" xr:uid="{00000000-0005-0000-0000-00001B170000}"/>
    <cellStyle name="Uwaga 3" xfId="1726" hidden="1" xr:uid="{00000000-0005-0000-0000-00001C170000}"/>
    <cellStyle name="Uwaga 3" xfId="1721" hidden="1" xr:uid="{00000000-0005-0000-0000-00001D170000}"/>
    <cellStyle name="Uwaga 3" xfId="1716" hidden="1" xr:uid="{00000000-0005-0000-0000-00001E170000}"/>
    <cellStyle name="Uwaga 3" xfId="1711" hidden="1" xr:uid="{00000000-0005-0000-0000-00001F170000}"/>
    <cellStyle name="Uwaga 3" xfId="1707" hidden="1" xr:uid="{00000000-0005-0000-0000-000020170000}"/>
    <cellStyle name="Uwaga 3" xfId="1702" hidden="1" xr:uid="{00000000-0005-0000-0000-000021170000}"/>
    <cellStyle name="Uwaga 3" xfId="1697" hidden="1" xr:uid="{00000000-0005-0000-0000-000022170000}"/>
    <cellStyle name="Uwaga 3" xfId="1692" hidden="1" xr:uid="{00000000-0005-0000-0000-000023170000}"/>
    <cellStyle name="Uwaga 3" xfId="1688" hidden="1" xr:uid="{00000000-0005-0000-0000-000024170000}"/>
    <cellStyle name="Uwaga 3" xfId="1684" hidden="1" xr:uid="{00000000-0005-0000-0000-000025170000}"/>
    <cellStyle name="Uwaga 3" xfId="1677" hidden="1" xr:uid="{00000000-0005-0000-0000-000026170000}"/>
    <cellStyle name="Uwaga 3" xfId="1673" hidden="1" xr:uid="{00000000-0005-0000-0000-000027170000}"/>
    <cellStyle name="Uwaga 3" xfId="1668" hidden="1" xr:uid="{00000000-0005-0000-0000-000028170000}"/>
    <cellStyle name="Uwaga 3" xfId="1662" hidden="1" xr:uid="{00000000-0005-0000-0000-000029170000}"/>
    <cellStyle name="Uwaga 3" xfId="1658" hidden="1" xr:uid="{00000000-0005-0000-0000-00002A170000}"/>
    <cellStyle name="Uwaga 3" xfId="1653" hidden="1" xr:uid="{00000000-0005-0000-0000-00002B170000}"/>
    <cellStyle name="Uwaga 3" xfId="1647" hidden="1" xr:uid="{00000000-0005-0000-0000-00002C170000}"/>
    <cellStyle name="Uwaga 3" xfId="1643" hidden="1" xr:uid="{00000000-0005-0000-0000-00002D170000}"/>
    <cellStyle name="Uwaga 3" xfId="1639" hidden="1" xr:uid="{00000000-0005-0000-0000-00002E170000}"/>
    <cellStyle name="Uwaga 3" xfId="1632" hidden="1" xr:uid="{00000000-0005-0000-0000-00002F170000}"/>
    <cellStyle name="Uwaga 3" xfId="1628" hidden="1" xr:uid="{00000000-0005-0000-0000-000030170000}"/>
    <cellStyle name="Uwaga 3" xfId="1624" hidden="1" xr:uid="{00000000-0005-0000-0000-000031170000}"/>
    <cellStyle name="Uwaga 3" xfId="2488" hidden="1" xr:uid="{00000000-0005-0000-0000-000032170000}"/>
    <cellStyle name="Uwaga 3" xfId="2486" hidden="1" xr:uid="{00000000-0005-0000-0000-000033170000}"/>
    <cellStyle name="Uwaga 3" xfId="2484" hidden="1" xr:uid="{00000000-0005-0000-0000-000034170000}"/>
    <cellStyle name="Uwaga 3" xfId="2471" hidden="1" xr:uid="{00000000-0005-0000-0000-000035170000}"/>
    <cellStyle name="Uwaga 3" xfId="2470" hidden="1" xr:uid="{00000000-0005-0000-0000-000036170000}"/>
    <cellStyle name="Uwaga 3" xfId="2469" hidden="1" xr:uid="{00000000-0005-0000-0000-000037170000}"/>
    <cellStyle name="Uwaga 3" xfId="2456" hidden="1" xr:uid="{00000000-0005-0000-0000-000038170000}"/>
    <cellStyle name="Uwaga 3" xfId="2455" hidden="1" xr:uid="{00000000-0005-0000-0000-000039170000}"/>
    <cellStyle name="Uwaga 3" xfId="2454" hidden="1" xr:uid="{00000000-0005-0000-0000-00003A170000}"/>
    <cellStyle name="Uwaga 3" xfId="2442" hidden="1" xr:uid="{00000000-0005-0000-0000-00003B170000}"/>
    <cellStyle name="Uwaga 3" xfId="2440" hidden="1" xr:uid="{00000000-0005-0000-0000-00003C170000}"/>
    <cellStyle name="Uwaga 3" xfId="2439" hidden="1" xr:uid="{00000000-0005-0000-0000-00003D170000}"/>
    <cellStyle name="Uwaga 3" xfId="2426" hidden="1" xr:uid="{00000000-0005-0000-0000-00003E170000}"/>
    <cellStyle name="Uwaga 3" xfId="2425" hidden="1" xr:uid="{00000000-0005-0000-0000-00003F170000}"/>
    <cellStyle name="Uwaga 3" xfId="2424" hidden="1" xr:uid="{00000000-0005-0000-0000-000040170000}"/>
    <cellStyle name="Uwaga 3" xfId="2412" hidden="1" xr:uid="{00000000-0005-0000-0000-000041170000}"/>
    <cellStyle name="Uwaga 3" xfId="2410" hidden="1" xr:uid="{00000000-0005-0000-0000-000042170000}"/>
    <cellStyle name="Uwaga 3" xfId="2408" hidden="1" xr:uid="{00000000-0005-0000-0000-000043170000}"/>
    <cellStyle name="Uwaga 3" xfId="2397" hidden="1" xr:uid="{00000000-0005-0000-0000-000044170000}"/>
    <cellStyle name="Uwaga 3" xfId="2395" hidden="1" xr:uid="{00000000-0005-0000-0000-000045170000}"/>
    <cellStyle name="Uwaga 3" xfId="2393" hidden="1" xr:uid="{00000000-0005-0000-0000-000046170000}"/>
    <cellStyle name="Uwaga 3" xfId="2382" hidden="1" xr:uid="{00000000-0005-0000-0000-000047170000}"/>
    <cellStyle name="Uwaga 3" xfId="2380" hidden="1" xr:uid="{00000000-0005-0000-0000-000048170000}"/>
    <cellStyle name="Uwaga 3" xfId="2378" hidden="1" xr:uid="{00000000-0005-0000-0000-000049170000}"/>
    <cellStyle name="Uwaga 3" xfId="2367" hidden="1" xr:uid="{00000000-0005-0000-0000-00004A170000}"/>
    <cellStyle name="Uwaga 3" xfId="2365" hidden="1" xr:uid="{00000000-0005-0000-0000-00004B170000}"/>
    <cellStyle name="Uwaga 3" xfId="2363" hidden="1" xr:uid="{00000000-0005-0000-0000-00004C170000}"/>
    <cellStyle name="Uwaga 3" xfId="2352" hidden="1" xr:uid="{00000000-0005-0000-0000-00004D170000}"/>
    <cellStyle name="Uwaga 3" xfId="2350" hidden="1" xr:uid="{00000000-0005-0000-0000-00004E170000}"/>
    <cellStyle name="Uwaga 3" xfId="2348" hidden="1" xr:uid="{00000000-0005-0000-0000-00004F170000}"/>
    <cellStyle name="Uwaga 3" xfId="2337" hidden="1" xr:uid="{00000000-0005-0000-0000-000050170000}"/>
    <cellStyle name="Uwaga 3" xfId="2335" hidden="1" xr:uid="{00000000-0005-0000-0000-000051170000}"/>
    <cellStyle name="Uwaga 3" xfId="2333" hidden="1" xr:uid="{00000000-0005-0000-0000-000052170000}"/>
    <cellStyle name="Uwaga 3" xfId="2322" hidden="1" xr:uid="{00000000-0005-0000-0000-000053170000}"/>
    <cellStyle name="Uwaga 3" xfId="2320" hidden="1" xr:uid="{00000000-0005-0000-0000-000054170000}"/>
    <cellStyle name="Uwaga 3" xfId="2318" hidden="1" xr:uid="{00000000-0005-0000-0000-000055170000}"/>
    <cellStyle name="Uwaga 3" xfId="2307" hidden="1" xr:uid="{00000000-0005-0000-0000-000056170000}"/>
    <cellStyle name="Uwaga 3" xfId="2305" hidden="1" xr:uid="{00000000-0005-0000-0000-000057170000}"/>
    <cellStyle name="Uwaga 3" xfId="2303" hidden="1" xr:uid="{00000000-0005-0000-0000-000058170000}"/>
    <cellStyle name="Uwaga 3" xfId="2292" hidden="1" xr:uid="{00000000-0005-0000-0000-000059170000}"/>
    <cellStyle name="Uwaga 3" xfId="2290" hidden="1" xr:uid="{00000000-0005-0000-0000-00005A170000}"/>
    <cellStyle name="Uwaga 3" xfId="2288" hidden="1" xr:uid="{00000000-0005-0000-0000-00005B170000}"/>
    <cellStyle name="Uwaga 3" xfId="2277" hidden="1" xr:uid="{00000000-0005-0000-0000-00005C170000}"/>
    <cellStyle name="Uwaga 3" xfId="2275" hidden="1" xr:uid="{00000000-0005-0000-0000-00005D170000}"/>
    <cellStyle name="Uwaga 3" xfId="2273" hidden="1" xr:uid="{00000000-0005-0000-0000-00005E170000}"/>
    <cellStyle name="Uwaga 3" xfId="2262" hidden="1" xr:uid="{00000000-0005-0000-0000-00005F170000}"/>
    <cellStyle name="Uwaga 3" xfId="2260" hidden="1" xr:uid="{00000000-0005-0000-0000-000060170000}"/>
    <cellStyle name="Uwaga 3" xfId="2258" hidden="1" xr:uid="{00000000-0005-0000-0000-000061170000}"/>
    <cellStyle name="Uwaga 3" xfId="2247" hidden="1" xr:uid="{00000000-0005-0000-0000-000062170000}"/>
    <cellStyle name="Uwaga 3" xfId="2245" hidden="1" xr:uid="{00000000-0005-0000-0000-000063170000}"/>
    <cellStyle name="Uwaga 3" xfId="2243" hidden="1" xr:uid="{00000000-0005-0000-0000-000064170000}"/>
    <cellStyle name="Uwaga 3" xfId="2232" hidden="1" xr:uid="{00000000-0005-0000-0000-000065170000}"/>
    <cellStyle name="Uwaga 3" xfId="2230" hidden="1" xr:uid="{00000000-0005-0000-0000-000066170000}"/>
    <cellStyle name="Uwaga 3" xfId="2228" hidden="1" xr:uid="{00000000-0005-0000-0000-000067170000}"/>
    <cellStyle name="Uwaga 3" xfId="2217" hidden="1" xr:uid="{00000000-0005-0000-0000-000068170000}"/>
    <cellStyle name="Uwaga 3" xfId="2215" hidden="1" xr:uid="{00000000-0005-0000-0000-000069170000}"/>
    <cellStyle name="Uwaga 3" xfId="2213" hidden="1" xr:uid="{00000000-0005-0000-0000-00006A170000}"/>
    <cellStyle name="Uwaga 3" xfId="2202" hidden="1" xr:uid="{00000000-0005-0000-0000-00006B170000}"/>
    <cellStyle name="Uwaga 3" xfId="2200" hidden="1" xr:uid="{00000000-0005-0000-0000-00006C170000}"/>
    <cellStyle name="Uwaga 3" xfId="2198" hidden="1" xr:uid="{00000000-0005-0000-0000-00006D170000}"/>
    <cellStyle name="Uwaga 3" xfId="2187" hidden="1" xr:uid="{00000000-0005-0000-0000-00006E170000}"/>
    <cellStyle name="Uwaga 3" xfId="2185" hidden="1" xr:uid="{00000000-0005-0000-0000-00006F170000}"/>
    <cellStyle name="Uwaga 3" xfId="2183" hidden="1" xr:uid="{00000000-0005-0000-0000-000070170000}"/>
    <cellStyle name="Uwaga 3" xfId="2172" hidden="1" xr:uid="{00000000-0005-0000-0000-000071170000}"/>
    <cellStyle name="Uwaga 3" xfId="2170" hidden="1" xr:uid="{00000000-0005-0000-0000-000072170000}"/>
    <cellStyle name="Uwaga 3" xfId="2168" hidden="1" xr:uid="{00000000-0005-0000-0000-000073170000}"/>
    <cellStyle name="Uwaga 3" xfId="2157" hidden="1" xr:uid="{00000000-0005-0000-0000-000074170000}"/>
    <cellStyle name="Uwaga 3" xfId="2155" hidden="1" xr:uid="{00000000-0005-0000-0000-000075170000}"/>
    <cellStyle name="Uwaga 3" xfId="2153" hidden="1" xr:uid="{00000000-0005-0000-0000-000076170000}"/>
    <cellStyle name="Uwaga 3" xfId="2142" hidden="1" xr:uid="{00000000-0005-0000-0000-000077170000}"/>
    <cellStyle name="Uwaga 3" xfId="2140" hidden="1" xr:uid="{00000000-0005-0000-0000-000078170000}"/>
    <cellStyle name="Uwaga 3" xfId="2138" hidden="1" xr:uid="{00000000-0005-0000-0000-000079170000}"/>
    <cellStyle name="Uwaga 3" xfId="2127" hidden="1" xr:uid="{00000000-0005-0000-0000-00007A170000}"/>
    <cellStyle name="Uwaga 3" xfId="2125" hidden="1" xr:uid="{00000000-0005-0000-0000-00007B170000}"/>
    <cellStyle name="Uwaga 3" xfId="2123" hidden="1" xr:uid="{00000000-0005-0000-0000-00007C170000}"/>
    <cellStyle name="Uwaga 3" xfId="2112" hidden="1" xr:uid="{00000000-0005-0000-0000-00007D170000}"/>
    <cellStyle name="Uwaga 3" xfId="2110" hidden="1" xr:uid="{00000000-0005-0000-0000-00007E170000}"/>
    <cellStyle name="Uwaga 3" xfId="2108" hidden="1" xr:uid="{00000000-0005-0000-0000-00007F170000}"/>
    <cellStyle name="Uwaga 3" xfId="2097" hidden="1" xr:uid="{00000000-0005-0000-0000-000080170000}"/>
    <cellStyle name="Uwaga 3" xfId="2095" hidden="1" xr:uid="{00000000-0005-0000-0000-000081170000}"/>
    <cellStyle name="Uwaga 3" xfId="2092" hidden="1" xr:uid="{00000000-0005-0000-0000-000082170000}"/>
    <cellStyle name="Uwaga 3" xfId="2082" hidden="1" xr:uid="{00000000-0005-0000-0000-000083170000}"/>
    <cellStyle name="Uwaga 3" xfId="2080" hidden="1" xr:uid="{00000000-0005-0000-0000-000084170000}"/>
    <cellStyle name="Uwaga 3" xfId="2078" hidden="1" xr:uid="{00000000-0005-0000-0000-000085170000}"/>
    <cellStyle name="Uwaga 3" xfId="2067" hidden="1" xr:uid="{00000000-0005-0000-0000-000086170000}"/>
    <cellStyle name="Uwaga 3" xfId="2065" hidden="1" xr:uid="{00000000-0005-0000-0000-000087170000}"/>
    <cellStyle name="Uwaga 3" xfId="2063" hidden="1" xr:uid="{00000000-0005-0000-0000-000088170000}"/>
    <cellStyle name="Uwaga 3" xfId="2052" hidden="1" xr:uid="{00000000-0005-0000-0000-000089170000}"/>
    <cellStyle name="Uwaga 3" xfId="2050" hidden="1" xr:uid="{00000000-0005-0000-0000-00008A170000}"/>
    <cellStyle name="Uwaga 3" xfId="2047" hidden="1" xr:uid="{00000000-0005-0000-0000-00008B170000}"/>
    <cellStyle name="Uwaga 3" xfId="2037" hidden="1" xr:uid="{00000000-0005-0000-0000-00008C170000}"/>
    <cellStyle name="Uwaga 3" xfId="2035" hidden="1" xr:uid="{00000000-0005-0000-0000-00008D170000}"/>
    <cellStyle name="Uwaga 3" xfId="2032" hidden="1" xr:uid="{00000000-0005-0000-0000-00008E170000}"/>
    <cellStyle name="Uwaga 3" xfId="2022" hidden="1" xr:uid="{00000000-0005-0000-0000-00008F170000}"/>
    <cellStyle name="Uwaga 3" xfId="2020" hidden="1" xr:uid="{00000000-0005-0000-0000-000090170000}"/>
    <cellStyle name="Uwaga 3" xfId="2017" hidden="1" xr:uid="{00000000-0005-0000-0000-000091170000}"/>
    <cellStyle name="Uwaga 3" xfId="2008" hidden="1" xr:uid="{00000000-0005-0000-0000-000092170000}"/>
    <cellStyle name="Uwaga 3" xfId="2005" hidden="1" xr:uid="{00000000-0005-0000-0000-000093170000}"/>
    <cellStyle name="Uwaga 3" xfId="2001" hidden="1" xr:uid="{00000000-0005-0000-0000-000094170000}"/>
    <cellStyle name="Uwaga 3" xfId="1993" hidden="1" xr:uid="{00000000-0005-0000-0000-000095170000}"/>
    <cellStyle name="Uwaga 3" xfId="1990" hidden="1" xr:uid="{00000000-0005-0000-0000-000096170000}"/>
    <cellStyle name="Uwaga 3" xfId="1986" hidden="1" xr:uid="{00000000-0005-0000-0000-000097170000}"/>
    <cellStyle name="Uwaga 3" xfId="1978" hidden="1" xr:uid="{00000000-0005-0000-0000-000098170000}"/>
    <cellStyle name="Uwaga 3" xfId="1975" hidden="1" xr:uid="{00000000-0005-0000-0000-000099170000}"/>
    <cellStyle name="Uwaga 3" xfId="1971" hidden="1" xr:uid="{00000000-0005-0000-0000-00009A170000}"/>
    <cellStyle name="Uwaga 3" xfId="1963" hidden="1" xr:uid="{00000000-0005-0000-0000-00009B170000}"/>
    <cellStyle name="Uwaga 3" xfId="1960" hidden="1" xr:uid="{00000000-0005-0000-0000-00009C170000}"/>
    <cellStyle name="Uwaga 3" xfId="1956" hidden="1" xr:uid="{00000000-0005-0000-0000-00009D170000}"/>
    <cellStyle name="Uwaga 3" xfId="1948" hidden="1" xr:uid="{00000000-0005-0000-0000-00009E170000}"/>
    <cellStyle name="Uwaga 3" xfId="1945" hidden="1" xr:uid="{00000000-0005-0000-0000-00009F170000}"/>
    <cellStyle name="Uwaga 3" xfId="1941" hidden="1" xr:uid="{00000000-0005-0000-0000-0000A0170000}"/>
    <cellStyle name="Uwaga 3" xfId="1933" hidden="1" xr:uid="{00000000-0005-0000-0000-0000A1170000}"/>
    <cellStyle name="Uwaga 3" xfId="1929" hidden="1" xr:uid="{00000000-0005-0000-0000-0000A2170000}"/>
    <cellStyle name="Uwaga 3" xfId="1924" hidden="1" xr:uid="{00000000-0005-0000-0000-0000A3170000}"/>
    <cellStyle name="Uwaga 3" xfId="1918" hidden="1" xr:uid="{00000000-0005-0000-0000-0000A4170000}"/>
    <cellStyle name="Uwaga 3" xfId="1914" hidden="1" xr:uid="{00000000-0005-0000-0000-0000A5170000}"/>
    <cellStyle name="Uwaga 3" xfId="1909" hidden="1" xr:uid="{00000000-0005-0000-0000-0000A6170000}"/>
    <cellStyle name="Uwaga 3" xfId="1903" hidden="1" xr:uid="{00000000-0005-0000-0000-0000A7170000}"/>
    <cellStyle name="Uwaga 3" xfId="1899" hidden="1" xr:uid="{00000000-0005-0000-0000-0000A8170000}"/>
    <cellStyle name="Uwaga 3" xfId="1894" hidden="1" xr:uid="{00000000-0005-0000-0000-0000A9170000}"/>
    <cellStyle name="Uwaga 3" xfId="1888" hidden="1" xr:uid="{00000000-0005-0000-0000-0000AA170000}"/>
    <cellStyle name="Uwaga 3" xfId="1885" hidden="1" xr:uid="{00000000-0005-0000-0000-0000AB170000}"/>
    <cellStyle name="Uwaga 3" xfId="1881" hidden="1" xr:uid="{00000000-0005-0000-0000-0000AC170000}"/>
    <cellStyle name="Uwaga 3" xfId="1873" hidden="1" xr:uid="{00000000-0005-0000-0000-0000AD170000}"/>
    <cellStyle name="Uwaga 3" xfId="1870" hidden="1" xr:uid="{00000000-0005-0000-0000-0000AE170000}"/>
    <cellStyle name="Uwaga 3" xfId="1865" hidden="1" xr:uid="{00000000-0005-0000-0000-0000AF170000}"/>
    <cellStyle name="Uwaga 3" xfId="1858" hidden="1" xr:uid="{00000000-0005-0000-0000-0000B0170000}"/>
    <cellStyle name="Uwaga 3" xfId="1854" hidden="1" xr:uid="{00000000-0005-0000-0000-0000B1170000}"/>
    <cellStyle name="Uwaga 3" xfId="1849" hidden="1" xr:uid="{00000000-0005-0000-0000-0000B2170000}"/>
    <cellStyle name="Uwaga 3" xfId="1843" hidden="1" xr:uid="{00000000-0005-0000-0000-0000B3170000}"/>
    <cellStyle name="Uwaga 3" xfId="1839" hidden="1" xr:uid="{00000000-0005-0000-0000-0000B4170000}"/>
    <cellStyle name="Uwaga 3" xfId="1834" hidden="1" xr:uid="{00000000-0005-0000-0000-0000B5170000}"/>
    <cellStyle name="Uwaga 3" xfId="1828" hidden="1" xr:uid="{00000000-0005-0000-0000-0000B6170000}"/>
    <cellStyle name="Uwaga 3" xfId="1825" hidden="1" xr:uid="{00000000-0005-0000-0000-0000B7170000}"/>
    <cellStyle name="Uwaga 3" xfId="1821" hidden="1" xr:uid="{00000000-0005-0000-0000-0000B8170000}"/>
    <cellStyle name="Uwaga 3" xfId="1813" hidden="1" xr:uid="{00000000-0005-0000-0000-0000B9170000}"/>
    <cellStyle name="Uwaga 3" xfId="1808" hidden="1" xr:uid="{00000000-0005-0000-0000-0000BA170000}"/>
    <cellStyle name="Uwaga 3" xfId="1803" hidden="1" xr:uid="{00000000-0005-0000-0000-0000BB170000}"/>
    <cellStyle name="Uwaga 3" xfId="1798" hidden="1" xr:uid="{00000000-0005-0000-0000-0000BC170000}"/>
    <cellStyle name="Uwaga 3" xfId="1793" hidden="1" xr:uid="{00000000-0005-0000-0000-0000BD170000}"/>
    <cellStyle name="Uwaga 3" xfId="1788" hidden="1" xr:uid="{00000000-0005-0000-0000-0000BE170000}"/>
    <cellStyle name="Uwaga 3" xfId="1783" hidden="1" xr:uid="{00000000-0005-0000-0000-0000BF170000}"/>
    <cellStyle name="Uwaga 3" xfId="1778" hidden="1" xr:uid="{00000000-0005-0000-0000-0000C0170000}"/>
    <cellStyle name="Uwaga 3" xfId="1773" hidden="1" xr:uid="{00000000-0005-0000-0000-0000C1170000}"/>
    <cellStyle name="Uwaga 3" xfId="1768" hidden="1" xr:uid="{00000000-0005-0000-0000-0000C2170000}"/>
    <cellStyle name="Uwaga 3" xfId="1764" hidden="1" xr:uid="{00000000-0005-0000-0000-0000C3170000}"/>
    <cellStyle name="Uwaga 3" xfId="1759" hidden="1" xr:uid="{00000000-0005-0000-0000-0000C4170000}"/>
    <cellStyle name="Uwaga 3" xfId="1752" hidden="1" xr:uid="{00000000-0005-0000-0000-0000C5170000}"/>
    <cellStyle name="Uwaga 3" xfId="1747" hidden="1" xr:uid="{00000000-0005-0000-0000-0000C6170000}"/>
    <cellStyle name="Uwaga 3" xfId="1742" hidden="1" xr:uid="{00000000-0005-0000-0000-0000C7170000}"/>
    <cellStyle name="Uwaga 3" xfId="1737" hidden="1" xr:uid="{00000000-0005-0000-0000-0000C8170000}"/>
    <cellStyle name="Uwaga 3" xfId="1732" hidden="1" xr:uid="{00000000-0005-0000-0000-0000C9170000}"/>
    <cellStyle name="Uwaga 3" xfId="1727" hidden="1" xr:uid="{00000000-0005-0000-0000-0000CA170000}"/>
    <cellStyle name="Uwaga 3" xfId="1722" hidden="1" xr:uid="{00000000-0005-0000-0000-0000CB170000}"/>
    <cellStyle name="Uwaga 3" xfId="1717" hidden="1" xr:uid="{00000000-0005-0000-0000-0000CC170000}"/>
    <cellStyle name="Uwaga 3" xfId="1712" hidden="1" xr:uid="{00000000-0005-0000-0000-0000CD170000}"/>
    <cellStyle name="Uwaga 3" xfId="1708" hidden="1" xr:uid="{00000000-0005-0000-0000-0000CE170000}"/>
    <cellStyle name="Uwaga 3" xfId="1703" hidden="1" xr:uid="{00000000-0005-0000-0000-0000CF170000}"/>
    <cellStyle name="Uwaga 3" xfId="1698" hidden="1" xr:uid="{00000000-0005-0000-0000-0000D0170000}"/>
    <cellStyle name="Uwaga 3" xfId="1693" hidden="1" xr:uid="{00000000-0005-0000-0000-0000D1170000}"/>
    <cellStyle name="Uwaga 3" xfId="1689" hidden="1" xr:uid="{00000000-0005-0000-0000-0000D2170000}"/>
    <cellStyle name="Uwaga 3" xfId="1685" hidden="1" xr:uid="{00000000-0005-0000-0000-0000D3170000}"/>
    <cellStyle name="Uwaga 3" xfId="1678" hidden="1" xr:uid="{00000000-0005-0000-0000-0000D4170000}"/>
    <cellStyle name="Uwaga 3" xfId="1674" hidden="1" xr:uid="{00000000-0005-0000-0000-0000D5170000}"/>
    <cellStyle name="Uwaga 3" xfId="1669" hidden="1" xr:uid="{00000000-0005-0000-0000-0000D6170000}"/>
    <cellStyle name="Uwaga 3" xfId="1663" hidden="1" xr:uid="{00000000-0005-0000-0000-0000D7170000}"/>
    <cellStyle name="Uwaga 3" xfId="1659" hidden="1" xr:uid="{00000000-0005-0000-0000-0000D8170000}"/>
    <cellStyle name="Uwaga 3" xfId="1654" hidden="1" xr:uid="{00000000-0005-0000-0000-0000D9170000}"/>
    <cellStyle name="Uwaga 3" xfId="1648" hidden="1" xr:uid="{00000000-0005-0000-0000-0000DA170000}"/>
    <cellStyle name="Uwaga 3" xfId="1644" hidden="1" xr:uid="{00000000-0005-0000-0000-0000DB170000}"/>
    <cellStyle name="Uwaga 3" xfId="1640" hidden="1" xr:uid="{00000000-0005-0000-0000-0000DC170000}"/>
    <cellStyle name="Uwaga 3" xfId="1633" hidden="1" xr:uid="{00000000-0005-0000-0000-0000DD170000}"/>
    <cellStyle name="Uwaga 3" xfId="1629" hidden="1" xr:uid="{00000000-0005-0000-0000-0000DE170000}"/>
    <cellStyle name="Uwaga 3" xfId="1625" hidden="1" xr:uid="{00000000-0005-0000-0000-0000DF170000}"/>
    <cellStyle name="Uwaga 3" xfId="2492" hidden="1" xr:uid="{00000000-0005-0000-0000-0000E0170000}"/>
    <cellStyle name="Uwaga 3" xfId="2491" hidden="1" xr:uid="{00000000-0005-0000-0000-0000E1170000}"/>
    <cellStyle name="Uwaga 3" xfId="2489" hidden="1" xr:uid="{00000000-0005-0000-0000-0000E2170000}"/>
    <cellStyle name="Uwaga 3" xfId="2476" hidden="1" xr:uid="{00000000-0005-0000-0000-0000E3170000}"/>
    <cellStyle name="Uwaga 3" xfId="2474" hidden="1" xr:uid="{00000000-0005-0000-0000-0000E4170000}"/>
    <cellStyle name="Uwaga 3" xfId="2472" hidden="1" xr:uid="{00000000-0005-0000-0000-0000E5170000}"/>
    <cellStyle name="Uwaga 3" xfId="2462" hidden="1" xr:uid="{00000000-0005-0000-0000-0000E6170000}"/>
    <cellStyle name="Uwaga 3" xfId="2460" hidden="1" xr:uid="{00000000-0005-0000-0000-0000E7170000}"/>
    <cellStyle name="Uwaga 3" xfId="2458" hidden="1" xr:uid="{00000000-0005-0000-0000-0000E8170000}"/>
    <cellStyle name="Uwaga 3" xfId="2447" hidden="1" xr:uid="{00000000-0005-0000-0000-0000E9170000}"/>
    <cellStyle name="Uwaga 3" xfId="2445" hidden="1" xr:uid="{00000000-0005-0000-0000-0000EA170000}"/>
    <cellStyle name="Uwaga 3" xfId="2443" hidden="1" xr:uid="{00000000-0005-0000-0000-0000EB170000}"/>
    <cellStyle name="Uwaga 3" xfId="2430" hidden="1" xr:uid="{00000000-0005-0000-0000-0000EC170000}"/>
    <cellStyle name="Uwaga 3" xfId="2428" hidden="1" xr:uid="{00000000-0005-0000-0000-0000ED170000}"/>
    <cellStyle name="Uwaga 3" xfId="2427" hidden="1" xr:uid="{00000000-0005-0000-0000-0000EE170000}"/>
    <cellStyle name="Uwaga 3" xfId="2414" hidden="1" xr:uid="{00000000-0005-0000-0000-0000EF170000}"/>
    <cellStyle name="Uwaga 3" xfId="2413" hidden="1" xr:uid="{00000000-0005-0000-0000-0000F0170000}"/>
    <cellStyle name="Uwaga 3" xfId="2411" hidden="1" xr:uid="{00000000-0005-0000-0000-0000F1170000}"/>
    <cellStyle name="Uwaga 3" xfId="2399" hidden="1" xr:uid="{00000000-0005-0000-0000-0000F2170000}"/>
    <cellStyle name="Uwaga 3" xfId="2398" hidden="1" xr:uid="{00000000-0005-0000-0000-0000F3170000}"/>
    <cellStyle name="Uwaga 3" xfId="2396" hidden="1" xr:uid="{00000000-0005-0000-0000-0000F4170000}"/>
    <cellStyle name="Uwaga 3" xfId="2384" hidden="1" xr:uid="{00000000-0005-0000-0000-0000F5170000}"/>
    <cellStyle name="Uwaga 3" xfId="2383" hidden="1" xr:uid="{00000000-0005-0000-0000-0000F6170000}"/>
    <cellStyle name="Uwaga 3" xfId="2381" hidden="1" xr:uid="{00000000-0005-0000-0000-0000F7170000}"/>
    <cellStyle name="Uwaga 3" xfId="2369" hidden="1" xr:uid="{00000000-0005-0000-0000-0000F8170000}"/>
    <cellStyle name="Uwaga 3" xfId="2368" hidden="1" xr:uid="{00000000-0005-0000-0000-0000F9170000}"/>
    <cellStyle name="Uwaga 3" xfId="2366" hidden="1" xr:uid="{00000000-0005-0000-0000-0000FA170000}"/>
    <cellStyle name="Uwaga 3" xfId="2354" hidden="1" xr:uid="{00000000-0005-0000-0000-0000FB170000}"/>
    <cellStyle name="Uwaga 3" xfId="2353" hidden="1" xr:uid="{00000000-0005-0000-0000-0000FC170000}"/>
    <cellStyle name="Uwaga 3" xfId="2351" hidden="1" xr:uid="{00000000-0005-0000-0000-0000FD170000}"/>
    <cellStyle name="Uwaga 3" xfId="2339" hidden="1" xr:uid="{00000000-0005-0000-0000-0000FE170000}"/>
    <cellStyle name="Uwaga 3" xfId="2338" hidden="1" xr:uid="{00000000-0005-0000-0000-0000FF170000}"/>
    <cellStyle name="Uwaga 3" xfId="2336" hidden="1" xr:uid="{00000000-0005-0000-0000-000000180000}"/>
    <cellStyle name="Uwaga 3" xfId="2324" hidden="1" xr:uid="{00000000-0005-0000-0000-000001180000}"/>
    <cellStyle name="Uwaga 3" xfId="2323" hidden="1" xr:uid="{00000000-0005-0000-0000-000002180000}"/>
    <cellStyle name="Uwaga 3" xfId="2321" hidden="1" xr:uid="{00000000-0005-0000-0000-000003180000}"/>
    <cellStyle name="Uwaga 3" xfId="2309" hidden="1" xr:uid="{00000000-0005-0000-0000-000004180000}"/>
    <cellStyle name="Uwaga 3" xfId="2308" hidden="1" xr:uid="{00000000-0005-0000-0000-000005180000}"/>
    <cellStyle name="Uwaga 3" xfId="2306" hidden="1" xr:uid="{00000000-0005-0000-0000-000006180000}"/>
    <cellStyle name="Uwaga 3" xfId="2294" hidden="1" xr:uid="{00000000-0005-0000-0000-000007180000}"/>
    <cellStyle name="Uwaga 3" xfId="2293" hidden="1" xr:uid="{00000000-0005-0000-0000-000008180000}"/>
    <cellStyle name="Uwaga 3" xfId="2291" hidden="1" xr:uid="{00000000-0005-0000-0000-000009180000}"/>
    <cellStyle name="Uwaga 3" xfId="2279" hidden="1" xr:uid="{00000000-0005-0000-0000-00000A180000}"/>
    <cellStyle name="Uwaga 3" xfId="2278" hidden="1" xr:uid="{00000000-0005-0000-0000-00000B180000}"/>
    <cellStyle name="Uwaga 3" xfId="2276" hidden="1" xr:uid="{00000000-0005-0000-0000-00000C180000}"/>
    <cellStyle name="Uwaga 3" xfId="2264" hidden="1" xr:uid="{00000000-0005-0000-0000-00000D180000}"/>
    <cellStyle name="Uwaga 3" xfId="2263" hidden="1" xr:uid="{00000000-0005-0000-0000-00000E180000}"/>
    <cellStyle name="Uwaga 3" xfId="2261" hidden="1" xr:uid="{00000000-0005-0000-0000-00000F180000}"/>
    <cellStyle name="Uwaga 3" xfId="2249" hidden="1" xr:uid="{00000000-0005-0000-0000-000010180000}"/>
    <cellStyle name="Uwaga 3" xfId="2248" hidden="1" xr:uid="{00000000-0005-0000-0000-000011180000}"/>
    <cellStyle name="Uwaga 3" xfId="2246" hidden="1" xr:uid="{00000000-0005-0000-0000-000012180000}"/>
    <cellStyle name="Uwaga 3" xfId="2234" hidden="1" xr:uid="{00000000-0005-0000-0000-000013180000}"/>
    <cellStyle name="Uwaga 3" xfId="2233" hidden="1" xr:uid="{00000000-0005-0000-0000-000014180000}"/>
    <cellStyle name="Uwaga 3" xfId="2231" hidden="1" xr:uid="{00000000-0005-0000-0000-000015180000}"/>
    <cellStyle name="Uwaga 3" xfId="2219" hidden="1" xr:uid="{00000000-0005-0000-0000-000016180000}"/>
    <cellStyle name="Uwaga 3" xfId="2218" hidden="1" xr:uid="{00000000-0005-0000-0000-000017180000}"/>
    <cellStyle name="Uwaga 3" xfId="2216" hidden="1" xr:uid="{00000000-0005-0000-0000-000018180000}"/>
    <cellStyle name="Uwaga 3" xfId="2204" hidden="1" xr:uid="{00000000-0005-0000-0000-000019180000}"/>
    <cellStyle name="Uwaga 3" xfId="2203" hidden="1" xr:uid="{00000000-0005-0000-0000-00001A180000}"/>
    <cellStyle name="Uwaga 3" xfId="2201" hidden="1" xr:uid="{00000000-0005-0000-0000-00001B180000}"/>
    <cellStyle name="Uwaga 3" xfId="2189" hidden="1" xr:uid="{00000000-0005-0000-0000-00001C180000}"/>
    <cellStyle name="Uwaga 3" xfId="2188" hidden="1" xr:uid="{00000000-0005-0000-0000-00001D180000}"/>
    <cellStyle name="Uwaga 3" xfId="2186" hidden="1" xr:uid="{00000000-0005-0000-0000-00001E180000}"/>
    <cellStyle name="Uwaga 3" xfId="2174" hidden="1" xr:uid="{00000000-0005-0000-0000-00001F180000}"/>
    <cellStyle name="Uwaga 3" xfId="2173" hidden="1" xr:uid="{00000000-0005-0000-0000-000020180000}"/>
    <cellStyle name="Uwaga 3" xfId="2171" hidden="1" xr:uid="{00000000-0005-0000-0000-000021180000}"/>
    <cellStyle name="Uwaga 3" xfId="2159" hidden="1" xr:uid="{00000000-0005-0000-0000-000022180000}"/>
    <cellStyle name="Uwaga 3" xfId="2158" hidden="1" xr:uid="{00000000-0005-0000-0000-000023180000}"/>
    <cellStyle name="Uwaga 3" xfId="2156" hidden="1" xr:uid="{00000000-0005-0000-0000-000024180000}"/>
    <cellStyle name="Uwaga 3" xfId="2144" hidden="1" xr:uid="{00000000-0005-0000-0000-000025180000}"/>
    <cellStyle name="Uwaga 3" xfId="2143" hidden="1" xr:uid="{00000000-0005-0000-0000-000026180000}"/>
    <cellStyle name="Uwaga 3" xfId="2141" hidden="1" xr:uid="{00000000-0005-0000-0000-000027180000}"/>
    <cellStyle name="Uwaga 3" xfId="2129" hidden="1" xr:uid="{00000000-0005-0000-0000-000028180000}"/>
    <cellStyle name="Uwaga 3" xfId="2128" hidden="1" xr:uid="{00000000-0005-0000-0000-000029180000}"/>
    <cellStyle name="Uwaga 3" xfId="2126" hidden="1" xr:uid="{00000000-0005-0000-0000-00002A180000}"/>
    <cellStyle name="Uwaga 3" xfId="2114" hidden="1" xr:uid="{00000000-0005-0000-0000-00002B180000}"/>
    <cellStyle name="Uwaga 3" xfId="2113" hidden="1" xr:uid="{00000000-0005-0000-0000-00002C180000}"/>
    <cellStyle name="Uwaga 3" xfId="2111" hidden="1" xr:uid="{00000000-0005-0000-0000-00002D180000}"/>
    <cellStyle name="Uwaga 3" xfId="2099" hidden="1" xr:uid="{00000000-0005-0000-0000-00002E180000}"/>
    <cellStyle name="Uwaga 3" xfId="2098" hidden="1" xr:uid="{00000000-0005-0000-0000-00002F180000}"/>
    <cellStyle name="Uwaga 3" xfId="2096" hidden="1" xr:uid="{00000000-0005-0000-0000-000030180000}"/>
    <cellStyle name="Uwaga 3" xfId="2084" hidden="1" xr:uid="{00000000-0005-0000-0000-000031180000}"/>
    <cellStyle name="Uwaga 3" xfId="2083" hidden="1" xr:uid="{00000000-0005-0000-0000-000032180000}"/>
    <cellStyle name="Uwaga 3" xfId="2081" hidden="1" xr:uid="{00000000-0005-0000-0000-000033180000}"/>
    <cellStyle name="Uwaga 3" xfId="2069" hidden="1" xr:uid="{00000000-0005-0000-0000-000034180000}"/>
    <cellStyle name="Uwaga 3" xfId="2068" hidden="1" xr:uid="{00000000-0005-0000-0000-000035180000}"/>
    <cellStyle name="Uwaga 3" xfId="2066" hidden="1" xr:uid="{00000000-0005-0000-0000-000036180000}"/>
    <cellStyle name="Uwaga 3" xfId="2054" hidden="1" xr:uid="{00000000-0005-0000-0000-000037180000}"/>
    <cellStyle name="Uwaga 3" xfId="2053" hidden="1" xr:uid="{00000000-0005-0000-0000-000038180000}"/>
    <cellStyle name="Uwaga 3" xfId="2051" hidden="1" xr:uid="{00000000-0005-0000-0000-000039180000}"/>
    <cellStyle name="Uwaga 3" xfId="2039" hidden="1" xr:uid="{00000000-0005-0000-0000-00003A180000}"/>
    <cellStyle name="Uwaga 3" xfId="2038" hidden="1" xr:uid="{00000000-0005-0000-0000-00003B180000}"/>
    <cellStyle name="Uwaga 3" xfId="2036" hidden="1" xr:uid="{00000000-0005-0000-0000-00003C180000}"/>
    <cellStyle name="Uwaga 3" xfId="2024" hidden="1" xr:uid="{00000000-0005-0000-0000-00003D180000}"/>
    <cellStyle name="Uwaga 3" xfId="2023" hidden="1" xr:uid="{00000000-0005-0000-0000-00003E180000}"/>
    <cellStyle name="Uwaga 3" xfId="2021" hidden="1" xr:uid="{00000000-0005-0000-0000-00003F180000}"/>
    <cellStyle name="Uwaga 3" xfId="2009" hidden="1" xr:uid="{00000000-0005-0000-0000-000040180000}"/>
    <cellStyle name="Uwaga 3" xfId="2007" hidden="1" xr:uid="{00000000-0005-0000-0000-000041180000}"/>
    <cellStyle name="Uwaga 3" xfId="2004" hidden="1" xr:uid="{00000000-0005-0000-0000-000042180000}"/>
    <cellStyle name="Uwaga 3" xfId="1994" hidden="1" xr:uid="{00000000-0005-0000-0000-000043180000}"/>
    <cellStyle name="Uwaga 3" xfId="1992" hidden="1" xr:uid="{00000000-0005-0000-0000-000044180000}"/>
    <cellStyle name="Uwaga 3" xfId="1989" hidden="1" xr:uid="{00000000-0005-0000-0000-000045180000}"/>
    <cellStyle name="Uwaga 3" xfId="1979" hidden="1" xr:uid="{00000000-0005-0000-0000-000046180000}"/>
    <cellStyle name="Uwaga 3" xfId="1977" hidden="1" xr:uid="{00000000-0005-0000-0000-000047180000}"/>
    <cellStyle name="Uwaga 3" xfId="1974" hidden="1" xr:uid="{00000000-0005-0000-0000-000048180000}"/>
    <cellStyle name="Uwaga 3" xfId="1964" hidden="1" xr:uid="{00000000-0005-0000-0000-000049180000}"/>
    <cellStyle name="Uwaga 3" xfId="1962" hidden="1" xr:uid="{00000000-0005-0000-0000-00004A180000}"/>
    <cellStyle name="Uwaga 3" xfId="1959" hidden="1" xr:uid="{00000000-0005-0000-0000-00004B180000}"/>
    <cellStyle name="Uwaga 3" xfId="1949" hidden="1" xr:uid="{00000000-0005-0000-0000-00004C180000}"/>
    <cellStyle name="Uwaga 3" xfId="1947" hidden="1" xr:uid="{00000000-0005-0000-0000-00004D180000}"/>
    <cellStyle name="Uwaga 3" xfId="1944" hidden="1" xr:uid="{00000000-0005-0000-0000-00004E180000}"/>
    <cellStyle name="Uwaga 3" xfId="1934" hidden="1" xr:uid="{00000000-0005-0000-0000-00004F180000}"/>
    <cellStyle name="Uwaga 3" xfId="1932" hidden="1" xr:uid="{00000000-0005-0000-0000-000050180000}"/>
    <cellStyle name="Uwaga 3" xfId="1928" hidden="1" xr:uid="{00000000-0005-0000-0000-000051180000}"/>
    <cellStyle name="Uwaga 3" xfId="1919" hidden="1" xr:uid="{00000000-0005-0000-0000-000052180000}"/>
    <cellStyle name="Uwaga 3" xfId="1916" hidden="1" xr:uid="{00000000-0005-0000-0000-000053180000}"/>
    <cellStyle name="Uwaga 3" xfId="1912" hidden="1" xr:uid="{00000000-0005-0000-0000-000054180000}"/>
    <cellStyle name="Uwaga 3" xfId="1904" hidden="1" xr:uid="{00000000-0005-0000-0000-000055180000}"/>
    <cellStyle name="Uwaga 3" xfId="1902" hidden="1" xr:uid="{00000000-0005-0000-0000-000056180000}"/>
    <cellStyle name="Uwaga 3" xfId="1898" hidden="1" xr:uid="{00000000-0005-0000-0000-000057180000}"/>
    <cellStyle name="Uwaga 3" xfId="1889" hidden="1" xr:uid="{00000000-0005-0000-0000-000058180000}"/>
    <cellStyle name="Uwaga 3" xfId="1887" hidden="1" xr:uid="{00000000-0005-0000-0000-000059180000}"/>
    <cellStyle name="Uwaga 3" xfId="1884" hidden="1" xr:uid="{00000000-0005-0000-0000-00005A180000}"/>
    <cellStyle name="Uwaga 3" xfId="1874" hidden="1" xr:uid="{00000000-0005-0000-0000-00005B180000}"/>
    <cellStyle name="Uwaga 3" xfId="1872" hidden="1" xr:uid="{00000000-0005-0000-0000-00005C180000}"/>
    <cellStyle name="Uwaga 3" xfId="1867" hidden="1" xr:uid="{00000000-0005-0000-0000-00005D180000}"/>
    <cellStyle name="Uwaga 3" xfId="1859" hidden="1" xr:uid="{00000000-0005-0000-0000-00005E180000}"/>
    <cellStyle name="Uwaga 3" xfId="1857" hidden="1" xr:uid="{00000000-0005-0000-0000-00005F180000}"/>
    <cellStyle name="Uwaga 3" xfId="1852" hidden="1" xr:uid="{00000000-0005-0000-0000-000060180000}"/>
    <cellStyle name="Uwaga 3" xfId="1844" hidden="1" xr:uid="{00000000-0005-0000-0000-000061180000}"/>
    <cellStyle name="Uwaga 3" xfId="1842" hidden="1" xr:uid="{00000000-0005-0000-0000-000062180000}"/>
    <cellStyle name="Uwaga 3" xfId="1837" hidden="1" xr:uid="{00000000-0005-0000-0000-000063180000}"/>
    <cellStyle name="Uwaga 3" xfId="1829" hidden="1" xr:uid="{00000000-0005-0000-0000-000064180000}"/>
    <cellStyle name="Uwaga 3" xfId="1827" hidden="1" xr:uid="{00000000-0005-0000-0000-000065180000}"/>
    <cellStyle name="Uwaga 3" xfId="1823" hidden="1" xr:uid="{00000000-0005-0000-0000-000066180000}"/>
    <cellStyle name="Uwaga 3" xfId="1814" hidden="1" xr:uid="{00000000-0005-0000-0000-000067180000}"/>
    <cellStyle name="Uwaga 3" xfId="1811" hidden="1" xr:uid="{00000000-0005-0000-0000-000068180000}"/>
    <cellStyle name="Uwaga 3" xfId="1806" hidden="1" xr:uid="{00000000-0005-0000-0000-000069180000}"/>
    <cellStyle name="Uwaga 3" xfId="1799" hidden="1" xr:uid="{00000000-0005-0000-0000-00006A180000}"/>
    <cellStyle name="Uwaga 3" xfId="1795" hidden="1" xr:uid="{00000000-0005-0000-0000-00006B180000}"/>
    <cellStyle name="Uwaga 3" xfId="1790" hidden="1" xr:uid="{00000000-0005-0000-0000-00006C180000}"/>
    <cellStyle name="Uwaga 3" xfId="1784" hidden="1" xr:uid="{00000000-0005-0000-0000-00006D180000}"/>
    <cellStyle name="Uwaga 3" xfId="1780" hidden="1" xr:uid="{00000000-0005-0000-0000-00006E180000}"/>
    <cellStyle name="Uwaga 3" xfId="1775" hidden="1" xr:uid="{00000000-0005-0000-0000-00006F180000}"/>
    <cellStyle name="Uwaga 3" xfId="1769" hidden="1" xr:uid="{00000000-0005-0000-0000-000070180000}"/>
    <cellStyle name="Uwaga 3" xfId="1766" hidden="1" xr:uid="{00000000-0005-0000-0000-000071180000}"/>
    <cellStyle name="Uwaga 3" xfId="1762" hidden="1" xr:uid="{00000000-0005-0000-0000-000072180000}"/>
    <cellStyle name="Uwaga 3" xfId="1753" hidden="1" xr:uid="{00000000-0005-0000-0000-000073180000}"/>
    <cellStyle name="Uwaga 3" xfId="1748" hidden="1" xr:uid="{00000000-0005-0000-0000-000074180000}"/>
    <cellStyle name="Uwaga 3" xfId="1743" hidden="1" xr:uid="{00000000-0005-0000-0000-000075180000}"/>
    <cellStyle name="Uwaga 3" xfId="1738" hidden="1" xr:uid="{00000000-0005-0000-0000-000076180000}"/>
    <cellStyle name="Uwaga 3" xfId="1733" hidden="1" xr:uid="{00000000-0005-0000-0000-000077180000}"/>
    <cellStyle name="Uwaga 3" xfId="1728" hidden="1" xr:uid="{00000000-0005-0000-0000-000078180000}"/>
    <cellStyle name="Uwaga 3" xfId="1723" hidden="1" xr:uid="{00000000-0005-0000-0000-000079180000}"/>
    <cellStyle name="Uwaga 3" xfId="1718" hidden="1" xr:uid="{00000000-0005-0000-0000-00007A180000}"/>
    <cellStyle name="Uwaga 3" xfId="1713" hidden="1" xr:uid="{00000000-0005-0000-0000-00007B180000}"/>
    <cellStyle name="Uwaga 3" xfId="1709" hidden="1" xr:uid="{00000000-0005-0000-0000-00007C180000}"/>
    <cellStyle name="Uwaga 3" xfId="1704" hidden="1" xr:uid="{00000000-0005-0000-0000-00007D180000}"/>
    <cellStyle name="Uwaga 3" xfId="1699" hidden="1" xr:uid="{00000000-0005-0000-0000-00007E180000}"/>
    <cellStyle name="Uwaga 3" xfId="1694" hidden="1" xr:uid="{00000000-0005-0000-0000-00007F180000}"/>
    <cellStyle name="Uwaga 3" xfId="1690" hidden="1" xr:uid="{00000000-0005-0000-0000-000080180000}"/>
    <cellStyle name="Uwaga 3" xfId="1686" hidden="1" xr:uid="{00000000-0005-0000-0000-000081180000}"/>
    <cellStyle name="Uwaga 3" xfId="1679" hidden="1" xr:uid="{00000000-0005-0000-0000-000082180000}"/>
    <cellStyle name="Uwaga 3" xfId="1675" hidden="1" xr:uid="{00000000-0005-0000-0000-000083180000}"/>
    <cellStyle name="Uwaga 3" xfId="1670" hidden="1" xr:uid="{00000000-0005-0000-0000-000084180000}"/>
    <cellStyle name="Uwaga 3" xfId="1664" hidden="1" xr:uid="{00000000-0005-0000-0000-000085180000}"/>
    <cellStyle name="Uwaga 3" xfId="1660" hidden="1" xr:uid="{00000000-0005-0000-0000-000086180000}"/>
    <cellStyle name="Uwaga 3" xfId="1655" hidden="1" xr:uid="{00000000-0005-0000-0000-000087180000}"/>
    <cellStyle name="Uwaga 3" xfId="1649" hidden="1" xr:uid="{00000000-0005-0000-0000-000088180000}"/>
    <cellStyle name="Uwaga 3" xfId="1645" hidden="1" xr:uid="{00000000-0005-0000-0000-000089180000}"/>
    <cellStyle name="Uwaga 3" xfId="1641" hidden="1" xr:uid="{00000000-0005-0000-0000-00008A180000}"/>
    <cellStyle name="Uwaga 3" xfId="1634" hidden="1" xr:uid="{00000000-0005-0000-0000-00008B180000}"/>
    <cellStyle name="Uwaga 3" xfId="1630" hidden="1" xr:uid="{00000000-0005-0000-0000-00008C180000}"/>
    <cellStyle name="Uwaga 3" xfId="1626" hidden="1" xr:uid="{00000000-0005-0000-0000-00008D180000}"/>
    <cellStyle name="Uwaga 3" xfId="564" hidden="1" xr:uid="{00000000-0005-0000-0000-00008E180000}"/>
    <cellStyle name="Uwaga 3" xfId="563" hidden="1" xr:uid="{00000000-0005-0000-0000-00008F180000}"/>
    <cellStyle name="Uwaga 3" xfId="562" hidden="1" xr:uid="{00000000-0005-0000-0000-000090180000}"/>
    <cellStyle name="Uwaga 3" xfId="555" hidden="1" xr:uid="{00000000-0005-0000-0000-000091180000}"/>
    <cellStyle name="Uwaga 3" xfId="554" hidden="1" xr:uid="{00000000-0005-0000-0000-000092180000}"/>
    <cellStyle name="Uwaga 3" xfId="553" hidden="1" xr:uid="{00000000-0005-0000-0000-000093180000}"/>
    <cellStyle name="Uwaga 3" xfId="546" hidden="1" xr:uid="{00000000-0005-0000-0000-000094180000}"/>
    <cellStyle name="Uwaga 3" xfId="545" hidden="1" xr:uid="{00000000-0005-0000-0000-000095180000}"/>
    <cellStyle name="Uwaga 3" xfId="544" hidden="1" xr:uid="{00000000-0005-0000-0000-000096180000}"/>
    <cellStyle name="Uwaga 3" xfId="537" hidden="1" xr:uid="{00000000-0005-0000-0000-000097180000}"/>
    <cellStyle name="Uwaga 3" xfId="536" hidden="1" xr:uid="{00000000-0005-0000-0000-000098180000}"/>
    <cellStyle name="Uwaga 3" xfId="535" hidden="1" xr:uid="{00000000-0005-0000-0000-000099180000}"/>
    <cellStyle name="Uwaga 3" xfId="528" hidden="1" xr:uid="{00000000-0005-0000-0000-00009A180000}"/>
    <cellStyle name="Uwaga 3" xfId="527" hidden="1" xr:uid="{00000000-0005-0000-0000-00009B180000}"/>
    <cellStyle name="Uwaga 3" xfId="526" hidden="1" xr:uid="{00000000-0005-0000-0000-00009C180000}"/>
    <cellStyle name="Uwaga 3" xfId="519" hidden="1" xr:uid="{00000000-0005-0000-0000-00009D180000}"/>
    <cellStyle name="Uwaga 3" xfId="518" hidden="1" xr:uid="{00000000-0005-0000-0000-00009E180000}"/>
    <cellStyle name="Uwaga 3" xfId="516" hidden="1" xr:uid="{00000000-0005-0000-0000-00009F180000}"/>
    <cellStyle name="Uwaga 3" xfId="510" hidden="1" xr:uid="{00000000-0005-0000-0000-0000A0180000}"/>
    <cellStyle name="Uwaga 3" xfId="509" hidden="1" xr:uid="{00000000-0005-0000-0000-0000A1180000}"/>
    <cellStyle name="Uwaga 3" xfId="507" hidden="1" xr:uid="{00000000-0005-0000-0000-0000A2180000}"/>
    <cellStyle name="Uwaga 3" xfId="501" hidden="1" xr:uid="{00000000-0005-0000-0000-0000A3180000}"/>
    <cellStyle name="Uwaga 3" xfId="500" hidden="1" xr:uid="{00000000-0005-0000-0000-0000A4180000}"/>
    <cellStyle name="Uwaga 3" xfId="498" hidden="1" xr:uid="{00000000-0005-0000-0000-0000A5180000}"/>
    <cellStyle name="Uwaga 3" xfId="492" hidden="1" xr:uid="{00000000-0005-0000-0000-0000A6180000}"/>
    <cellStyle name="Uwaga 3" xfId="491" hidden="1" xr:uid="{00000000-0005-0000-0000-0000A7180000}"/>
    <cellStyle name="Uwaga 3" xfId="489" hidden="1" xr:uid="{00000000-0005-0000-0000-0000A8180000}"/>
    <cellStyle name="Uwaga 3" xfId="483" hidden="1" xr:uid="{00000000-0005-0000-0000-0000A9180000}"/>
    <cellStyle name="Uwaga 3" xfId="482" hidden="1" xr:uid="{00000000-0005-0000-0000-0000AA180000}"/>
    <cellStyle name="Uwaga 3" xfId="480" hidden="1" xr:uid="{00000000-0005-0000-0000-0000AB180000}"/>
    <cellStyle name="Uwaga 3" xfId="474" hidden="1" xr:uid="{00000000-0005-0000-0000-0000AC180000}"/>
    <cellStyle name="Uwaga 3" xfId="473" hidden="1" xr:uid="{00000000-0005-0000-0000-0000AD180000}"/>
    <cellStyle name="Uwaga 3" xfId="471" hidden="1" xr:uid="{00000000-0005-0000-0000-0000AE180000}"/>
    <cellStyle name="Uwaga 3" xfId="465" hidden="1" xr:uid="{00000000-0005-0000-0000-0000AF180000}"/>
    <cellStyle name="Uwaga 3" xfId="464" hidden="1" xr:uid="{00000000-0005-0000-0000-0000B0180000}"/>
    <cellStyle name="Uwaga 3" xfId="462" hidden="1" xr:uid="{00000000-0005-0000-0000-0000B1180000}"/>
    <cellStyle name="Uwaga 3" xfId="456" hidden="1" xr:uid="{00000000-0005-0000-0000-0000B2180000}"/>
    <cellStyle name="Uwaga 3" xfId="455" hidden="1" xr:uid="{00000000-0005-0000-0000-0000B3180000}"/>
    <cellStyle name="Uwaga 3" xfId="453" hidden="1" xr:uid="{00000000-0005-0000-0000-0000B4180000}"/>
    <cellStyle name="Uwaga 3" xfId="447" hidden="1" xr:uid="{00000000-0005-0000-0000-0000B5180000}"/>
    <cellStyle name="Uwaga 3" xfId="446" hidden="1" xr:uid="{00000000-0005-0000-0000-0000B6180000}"/>
    <cellStyle name="Uwaga 3" xfId="444" hidden="1" xr:uid="{00000000-0005-0000-0000-0000B7180000}"/>
    <cellStyle name="Uwaga 3" xfId="438" hidden="1" xr:uid="{00000000-0005-0000-0000-0000B8180000}"/>
    <cellStyle name="Uwaga 3" xfId="437" hidden="1" xr:uid="{00000000-0005-0000-0000-0000B9180000}"/>
    <cellStyle name="Uwaga 3" xfId="435" hidden="1" xr:uid="{00000000-0005-0000-0000-0000BA180000}"/>
    <cellStyle name="Uwaga 3" xfId="429" hidden="1" xr:uid="{00000000-0005-0000-0000-0000BB180000}"/>
    <cellStyle name="Uwaga 3" xfId="428" hidden="1" xr:uid="{00000000-0005-0000-0000-0000BC180000}"/>
    <cellStyle name="Uwaga 3" xfId="426" hidden="1" xr:uid="{00000000-0005-0000-0000-0000BD180000}"/>
    <cellStyle name="Uwaga 3" xfId="420" hidden="1" xr:uid="{00000000-0005-0000-0000-0000BE180000}"/>
    <cellStyle name="Uwaga 3" xfId="419" hidden="1" xr:uid="{00000000-0005-0000-0000-0000BF180000}"/>
    <cellStyle name="Uwaga 3" xfId="417" hidden="1" xr:uid="{00000000-0005-0000-0000-0000C0180000}"/>
    <cellStyle name="Uwaga 3" xfId="411" hidden="1" xr:uid="{00000000-0005-0000-0000-0000C1180000}"/>
    <cellStyle name="Uwaga 3" xfId="410" hidden="1" xr:uid="{00000000-0005-0000-0000-0000C2180000}"/>
    <cellStyle name="Uwaga 3" xfId="407" hidden="1" xr:uid="{00000000-0005-0000-0000-0000C3180000}"/>
    <cellStyle name="Uwaga 3" xfId="402" hidden="1" xr:uid="{00000000-0005-0000-0000-0000C4180000}"/>
    <cellStyle name="Uwaga 3" xfId="400" hidden="1" xr:uid="{00000000-0005-0000-0000-0000C5180000}"/>
    <cellStyle name="Uwaga 3" xfId="397" hidden="1" xr:uid="{00000000-0005-0000-0000-0000C6180000}"/>
    <cellStyle name="Uwaga 3" xfId="393" hidden="1" xr:uid="{00000000-0005-0000-0000-0000C7180000}"/>
    <cellStyle name="Uwaga 3" xfId="392" hidden="1" xr:uid="{00000000-0005-0000-0000-0000C8180000}"/>
    <cellStyle name="Uwaga 3" xfId="389" hidden="1" xr:uid="{00000000-0005-0000-0000-0000C9180000}"/>
    <cellStyle name="Uwaga 3" xfId="384" hidden="1" xr:uid="{00000000-0005-0000-0000-0000CA180000}"/>
    <cellStyle name="Uwaga 3" xfId="383" hidden="1" xr:uid="{00000000-0005-0000-0000-0000CB180000}"/>
    <cellStyle name="Uwaga 3" xfId="381" hidden="1" xr:uid="{00000000-0005-0000-0000-0000CC180000}"/>
    <cellStyle name="Uwaga 3" xfId="375" hidden="1" xr:uid="{00000000-0005-0000-0000-0000CD180000}"/>
    <cellStyle name="Uwaga 3" xfId="374" hidden="1" xr:uid="{00000000-0005-0000-0000-0000CE180000}"/>
    <cellStyle name="Uwaga 3" xfId="372" hidden="1" xr:uid="{00000000-0005-0000-0000-0000CF180000}"/>
    <cellStyle name="Uwaga 3" xfId="366" hidden="1" xr:uid="{00000000-0005-0000-0000-0000D0180000}"/>
    <cellStyle name="Uwaga 3" xfId="365" hidden="1" xr:uid="{00000000-0005-0000-0000-0000D1180000}"/>
    <cellStyle name="Uwaga 3" xfId="363" hidden="1" xr:uid="{00000000-0005-0000-0000-0000D2180000}"/>
    <cellStyle name="Uwaga 3" xfId="357" hidden="1" xr:uid="{00000000-0005-0000-0000-0000D3180000}"/>
    <cellStyle name="Uwaga 3" xfId="356" hidden="1" xr:uid="{00000000-0005-0000-0000-0000D4180000}"/>
    <cellStyle name="Uwaga 3" xfId="354" hidden="1" xr:uid="{00000000-0005-0000-0000-0000D5180000}"/>
    <cellStyle name="Uwaga 3" xfId="348" hidden="1" xr:uid="{00000000-0005-0000-0000-0000D6180000}"/>
    <cellStyle name="Uwaga 3" xfId="347" hidden="1" xr:uid="{00000000-0005-0000-0000-0000D7180000}"/>
    <cellStyle name="Uwaga 3" xfId="345" hidden="1" xr:uid="{00000000-0005-0000-0000-0000D8180000}"/>
    <cellStyle name="Uwaga 3" xfId="339" hidden="1" xr:uid="{00000000-0005-0000-0000-0000D9180000}"/>
    <cellStyle name="Uwaga 3" xfId="338" hidden="1" xr:uid="{00000000-0005-0000-0000-0000DA180000}"/>
    <cellStyle name="Uwaga 3" xfId="335" hidden="1" xr:uid="{00000000-0005-0000-0000-0000DB180000}"/>
    <cellStyle name="Uwaga 3" xfId="330" hidden="1" xr:uid="{00000000-0005-0000-0000-0000DC180000}"/>
    <cellStyle name="Uwaga 3" xfId="328" hidden="1" xr:uid="{00000000-0005-0000-0000-0000DD180000}"/>
    <cellStyle name="Uwaga 3" xfId="325" hidden="1" xr:uid="{00000000-0005-0000-0000-0000DE180000}"/>
    <cellStyle name="Uwaga 3" xfId="321" hidden="1" xr:uid="{00000000-0005-0000-0000-0000DF180000}"/>
    <cellStyle name="Uwaga 3" xfId="319" hidden="1" xr:uid="{00000000-0005-0000-0000-0000E0180000}"/>
    <cellStyle name="Uwaga 3" xfId="316" hidden="1" xr:uid="{00000000-0005-0000-0000-0000E1180000}"/>
    <cellStyle name="Uwaga 3" xfId="312" hidden="1" xr:uid="{00000000-0005-0000-0000-0000E2180000}"/>
    <cellStyle name="Uwaga 3" xfId="311" hidden="1" xr:uid="{00000000-0005-0000-0000-0000E3180000}"/>
    <cellStyle name="Uwaga 3" xfId="309" hidden="1" xr:uid="{00000000-0005-0000-0000-0000E4180000}"/>
    <cellStyle name="Uwaga 3" xfId="303" hidden="1" xr:uid="{00000000-0005-0000-0000-0000E5180000}"/>
    <cellStyle name="Uwaga 3" xfId="301" hidden="1" xr:uid="{00000000-0005-0000-0000-0000E6180000}"/>
    <cellStyle name="Uwaga 3" xfId="298" hidden="1" xr:uid="{00000000-0005-0000-0000-0000E7180000}"/>
    <cellStyle name="Uwaga 3" xfId="294" hidden="1" xr:uid="{00000000-0005-0000-0000-0000E8180000}"/>
    <cellStyle name="Uwaga 3" xfId="292" hidden="1" xr:uid="{00000000-0005-0000-0000-0000E9180000}"/>
    <cellStyle name="Uwaga 3" xfId="289" hidden="1" xr:uid="{00000000-0005-0000-0000-0000EA180000}"/>
    <cellStyle name="Uwaga 3" xfId="285" hidden="1" xr:uid="{00000000-0005-0000-0000-0000EB180000}"/>
    <cellStyle name="Uwaga 3" xfId="283" hidden="1" xr:uid="{00000000-0005-0000-0000-0000EC180000}"/>
    <cellStyle name="Uwaga 3" xfId="280" hidden="1" xr:uid="{00000000-0005-0000-0000-0000ED180000}"/>
    <cellStyle name="Uwaga 3" xfId="276" hidden="1" xr:uid="{00000000-0005-0000-0000-0000EE180000}"/>
    <cellStyle name="Uwaga 3" xfId="274" hidden="1" xr:uid="{00000000-0005-0000-0000-0000EF180000}"/>
    <cellStyle name="Uwaga 3" xfId="272" hidden="1" xr:uid="{00000000-0005-0000-0000-0000F0180000}"/>
    <cellStyle name="Uwaga 3" xfId="267" hidden="1" xr:uid="{00000000-0005-0000-0000-0000F1180000}"/>
    <cellStyle name="Uwaga 3" xfId="265" hidden="1" xr:uid="{00000000-0005-0000-0000-0000F2180000}"/>
    <cellStyle name="Uwaga 3" xfId="263" hidden="1" xr:uid="{00000000-0005-0000-0000-0000F3180000}"/>
    <cellStyle name="Uwaga 3" xfId="258" hidden="1" xr:uid="{00000000-0005-0000-0000-0000F4180000}"/>
    <cellStyle name="Uwaga 3" xfId="256" hidden="1" xr:uid="{00000000-0005-0000-0000-0000F5180000}"/>
    <cellStyle name="Uwaga 3" xfId="253" hidden="1" xr:uid="{00000000-0005-0000-0000-0000F6180000}"/>
    <cellStyle name="Uwaga 3" xfId="249" hidden="1" xr:uid="{00000000-0005-0000-0000-0000F7180000}"/>
    <cellStyle name="Uwaga 3" xfId="247" hidden="1" xr:uid="{00000000-0005-0000-0000-0000F8180000}"/>
    <cellStyle name="Uwaga 3" xfId="245" hidden="1" xr:uid="{00000000-0005-0000-0000-0000F9180000}"/>
    <cellStyle name="Uwaga 3" xfId="240" hidden="1" xr:uid="{00000000-0005-0000-0000-0000FA180000}"/>
    <cellStyle name="Uwaga 3" xfId="238" hidden="1" xr:uid="{00000000-0005-0000-0000-0000FB180000}"/>
    <cellStyle name="Uwaga 3" xfId="236" hidden="1" xr:uid="{00000000-0005-0000-0000-0000FC180000}"/>
    <cellStyle name="Uwaga 3" xfId="230" hidden="1" xr:uid="{00000000-0005-0000-0000-0000FD180000}"/>
    <cellStyle name="Uwaga 3" xfId="227" hidden="1" xr:uid="{00000000-0005-0000-0000-0000FE180000}"/>
    <cellStyle name="Uwaga 3" xfId="224" hidden="1" xr:uid="{00000000-0005-0000-0000-0000FF180000}"/>
    <cellStyle name="Uwaga 3" xfId="221" hidden="1" xr:uid="{00000000-0005-0000-0000-000000190000}"/>
    <cellStyle name="Uwaga 3" xfId="218" hidden="1" xr:uid="{00000000-0005-0000-0000-000001190000}"/>
    <cellStyle name="Uwaga 3" xfId="215" hidden="1" xr:uid="{00000000-0005-0000-0000-000002190000}"/>
    <cellStyle name="Uwaga 3" xfId="212" hidden="1" xr:uid="{00000000-0005-0000-0000-000003190000}"/>
    <cellStyle name="Uwaga 3" xfId="209" hidden="1" xr:uid="{00000000-0005-0000-0000-000004190000}"/>
    <cellStyle name="Uwaga 3" xfId="206" hidden="1" xr:uid="{00000000-0005-0000-0000-000005190000}"/>
    <cellStyle name="Uwaga 3" xfId="204" hidden="1" xr:uid="{00000000-0005-0000-0000-000006190000}"/>
    <cellStyle name="Uwaga 3" xfId="202" hidden="1" xr:uid="{00000000-0005-0000-0000-000007190000}"/>
    <cellStyle name="Uwaga 3" xfId="199" hidden="1" xr:uid="{00000000-0005-0000-0000-000008190000}"/>
    <cellStyle name="Uwaga 3" xfId="195" hidden="1" xr:uid="{00000000-0005-0000-0000-000009190000}"/>
    <cellStyle name="Uwaga 3" xfId="192" hidden="1" xr:uid="{00000000-0005-0000-0000-00000A190000}"/>
    <cellStyle name="Uwaga 3" xfId="189" hidden="1" xr:uid="{00000000-0005-0000-0000-00000B190000}"/>
    <cellStyle name="Uwaga 3" xfId="185" hidden="1" xr:uid="{00000000-0005-0000-0000-00000C190000}"/>
    <cellStyle name="Uwaga 3" xfId="182" hidden="1" xr:uid="{00000000-0005-0000-0000-00000D190000}"/>
    <cellStyle name="Uwaga 3" xfId="179" hidden="1" xr:uid="{00000000-0005-0000-0000-00000E190000}"/>
    <cellStyle name="Uwaga 3" xfId="177" hidden="1" xr:uid="{00000000-0005-0000-0000-00000F190000}"/>
    <cellStyle name="Uwaga 3" xfId="174" hidden="1" xr:uid="{00000000-0005-0000-0000-000010190000}"/>
    <cellStyle name="Uwaga 3" xfId="171" hidden="1" xr:uid="{00000000-0005-0000-0000-000011190000}"/>
    <cellStyle name="Uwaga 3" xfId="168" hidden="1" xr:uid="{00000000-0005-0000-0000-000012190000}"/>
    <cellStyle name="Uwaga 3" xfId="166" hidden="1" xr:uid="{00000000-0005-0000-0000-000013190000}"/>
    <cellStyle name="Uwaga 3" xfId="164" hidden="1" xr:uid="{00000000-0005-0000-0000-000014190000}"/>
    <cellStyle name="Uwaga 3" xfId="159" hidden="1" xr:uid="{00000000-0005-0000-0000-000015190000}"/>
    <cellStyle name="Uwaga 3" xfId="156" hidden="1" xr:uid="{00000000-0005-0000-0000-000016190000}"/>
    <cellStyle name="Uwaga 3" xfId="153" hidden="1" xr:uid="{00000000-0005-0000-0000-000017190000}"/>
    <cellStyle name="Uwaga 3" xfId="149" hidden="1" xr:uid="{00000000-0005-0000-0000-000018190000}"/>
    <cellStyle name="Uwaga 3" xfId="146" hidden="1" xr:uid="{00000000-0005-0000-0000-000019190000}"/>
    <cellStyle name="Uwaga 3" xfId="143" hidden="1" xr:uid="{00000000-0005-0000-0000-00001A190000}"/>
    <cellStyle name="Uwaga 3" xfId="140" hidden="1" xr:uid="{00000000-0005-0000-0000-00001B190000}"/>
    <cellStyle name="Uwaga 3" xfId="137" hidden="1" xr:uid="{00000000-0005-0000-0000-00001C190000}"/>
    <cellStyle name="Uwaga 3" xfId="134" hidden="1" xr:uid="{00000000-0005-0000-0000-00001D190000}"/>
    <cellStyle name="Uwaga 3" xfId="132" hidden="1" xr:uid="{00000000-0005-0000-0000-00001E190000}"/>
    <cellStyle name="Uwaga 3" xfId="130" hidden="1" xr:uid="{00000000-0005-0000-0000-00001F190000}"/>
    <cellStyle name="Uwaga 3" xfId="127" hidden="1" xr:uid="{00000000-0005-0000-0000-000020190000}"/>
    <cellStyle name="Uwaga 3" xfId="122" hidden="1" xr:uid="{00000000-0005-0000-0000-000021190000}"/>
    <cellStyle name="Uwaga 3" xfId="119" hidden="1" xr:uid="{00000000-0005-0000-0000-000022190000}"/>
    <cellStyle name="Uwaga 3" xfId="116" hidden="1" xr:uid="{00000000-0005-0000-0000-000023190000}"/>
    <cellStyle name="Uwaga 3" xfId="112" hidden="1" xr:uid="{00000000-0005-0000-0000-000024190000}"/>
    <cellStyle name="Uwaga 3" xfId="109" hidden="1" xr:uid="{00000000-0005-0000-0000-000025190000}"/>
    <cellStyle name="Uwaga 3" xfId="107" hidden="1" xr:uid="{00000000-0005-0000-0000-000026190000}"/>
    <cellStyle name="Uwaga 3" xfId="104" hidden="1" xr:uid="{00000000-0005-0000-0000-000027190000}"/>
    <cellStyle name="Uwaga 3" xfId="101" hidden="1" xr:uid="{00000000-0005-0000-0000-000028190000}"/>
    <cellStyle name="Uwaga 3" xfId="98" hidden="1" xr:uid="{00000000-0005-0000-0000-000029190000}"/>
    <cellStyle name="Uwaga 3" xfId="96" hidden="1" xr:uid="{00000000-0005-0000-0000-00002A190000}"/>
    <cellStyle name="Uwaga 3" xfId="93" hidden="1" xr:uid="{00000000-0005-0000-0000-00002B190000}"/>
    <cellStyle name="Uwaga 3" xfId="90" hidden="1" xr:uid="{00000000-0005-0000-0000-00002C190000}"/>
    <cellStyle name="Uwaga 3" xfId="87" hidden="1" xr:uid="{00000000-0005-0000-0000-00002D190000}"/>
    <cellStyle name="Uwaga 3" xfId="85" hidden="1" xr:uid="{00000000-0005-0000-0000-00002E190000}"/>
    <cellStyle name="Uwaga 3" xfId="83" hidden="1" xr:uid="{00000000-0005-0000-0000-00002F190000}"/>
    <cellStyle name="Uwaga 3" xfId="78" hidden="1" xr:uid="{00000000-0005-0000-0000-000030190000}"/>
    <cellStyle name="Uwaga 3" xfId="76" hidden="1" xr:uid="{00000000-0005-0000-0000-000031190000}"/>
    <cellStyle name="Uwaga 3" xfId="73" hidden="1" xr:uid="{00000000-0005-0000-0000-000032190000}"/>
    <cellStyle name="Uwaga 3" xfId="69" hidden="1" xr:uid="{00000000-0005-0000-0000-000033190000}"/>
    <cellStyle name="Uwaga 3" xfId="67" hidden="1" xr:uid="{00000000-0005-0000-0000-000034190000}"/>
    <cellStyle name="Uwaga 3" xfId="64" hidden="1" xr:uid="{00000000-0005-0000-0000-000035190000}"/>
    <cellStyle name="Uwaga 3" xfId="60" hidden="1" xr:uid="{00000000-0005-0000-0000-000036190000}"/>
    <cellStyle name="Uwaga 3" xfId="58" hidden="1" xr:uid="{00000000-0005-0000-0000-000037190000}"/>
    <cellStyle name="Uwaga 3" xfId="56" hidden="1" xr:uid="{00000000-0005-0000-0000-000038190000}"/>
    <cellStyle name="Uwaga 3" xfId="51" hidden="1" xr:uid="{00000000-0005-0000-0000-000039190000}"/>
    <cellStyle name="Uwaga 3" xfId="49" hidden="1" xr:uid="{00000000-0005-0000-0000-00003A190000}"/>
    <cellStyle name="Uwaga 3" xfId="47" hidden="1" xr:uid="{00000000-0005-0000-0000-00003B190000}"/>
    <cellStyle name="Uwaga 3" xfId="2580" hidden="1" xr:uid="{00000000-0005-0000-0000-00003C190000}"/>
    <cellStyle name="Uwaga 3" xfId="2581" hidden="1" xr:uid="{00000000-0005-0000-0000-00003D190000}"/>
    <cellStyle name="Uwaga 3" xfId="2583" hidden="1" xr:uid="{00000000-0005-0000-0000-00003E190000}"/>
    <cellStyle name="Uwaga 3" xfId="2595" hidden="1" xr:uid="{00000000-0005-0000-0000-00003F190000}"/>
    <cellStyle name="Uwaga 3" xfId="2596" hidden="1" xr:uid="{00000000-0005-0000-0000-000040190000}"/>
    <cellStyle name="Uwaga 3" xfId="2601" hidden="1" xr:uid="{00000000-0005-0000-0000-000041190000}"/>
    <cellStyle name="Uwaga 3" xfId="2610" hidden="1" xr:uid="{00000000-0005-0000-0000-000042190000}"/>
    <cellStyle name="Uwaga 3" xfId="2611" hidden="1" xr:uid="{00000000-0005-0000-0000-000043190000}"/>
    <cellStyle name="Uwaga 3" xfId="2616" hidden="1" xr:uid="{00000000-0005-0000-0000-000044190000}"/>
    <cellStyle name="Uwaga 3" xfId="2625" hidden="1" xr:uid="{00000000-0005-0000-0000-000045190000}"/>
    <cellStyle name="Uwaga 3" xfId="2626" hidden="1" xr:uid="{00000000-0005-0000-0000-000046190000}"/>
    <cellStyle name="Uwaga 3" xfId="2627" hidden="1" xr:uid="{00000000-0005-0000-0000-000047190000}"/>
    <cellStyle name="Uwaga 3" xfId="2640" hidden="1" xr:uid="{00000000-0005-0000-0000-000048190000}"/>
    <cellStyle name="Uwaga 3" xfId="2645" hidden="1" xr:uid="{00000000-0005-0000-0000-000049190000}"/>
    <cellStyle name="Uwaga 3" xfId="2650" hidden="1" xr:uid="{00000000-0005-0000-0000-00004A190000}"/>
    <cellStyle name="Uwaga 3" xfId="2660" hidden="1" xr:uid="{00000000-0005-0000-0000-00004B190000}"/>
    <cellStyle name="Uwaga 3" xfId="2665" hidden="1" xr:uid="{00000000-0005-0000-0000-00004C190000}"/>
    <cellStyle name="Uwaga 3" xfId="2669" hidden="1" xr:uid="{00000000-0005-0000-0000-00004D190000}"/>
    <cellStyle name="Uwaga 3" xfId="2676" hidden="1" xr:uid="{00000000-0005-0000-0000-00004E190000}"/>
    <cellStyle name="Uwaga 3" xfId="2681" hidden="1" xr:uid="{00000000-0005-0000-0000-00004F190000}"/>
    <cellStyle name="Uwaga 3" xfId="2684" hidden="1" xr:uid="{00000000-0005-0000-0000-000050190000}"/>
    <cellStyle name="Uwaga 3" xfId="2690" hidden="1" xr:uid="{00000000-0005-0000-0000-000051190000}"/>
    <cellStyle name="Uwaga 3" xfId="2695" hidden="1" xr:uid="{00000000-0005-0000-0000-000052190000}"/>
    <cellStyle name="Uwaga 3" xfId="2699" hidden="1" xr:uid="{00000000-0005-0000-0000-000053190000}"/>
    <cellStyle name="Uwaga 3" xfId="2700" hidden="1" xr:uid="{00000000-0005-0000-0000-000054190000}"/>
    <cellStyle name="Uwaga 3" xfId="2701" hidden="1" xr:uid="{00000000-0005-0000-0000-000055190000}"/>
    <cellStyle name="Uwaga 3" xfId="2705" hidden="1" xr:uid="{00000000-0005-0000-0000-000056190000}"/>
    <cellStyle name="Uwaga 3" xfId="2717" hidden="1" xr:uid="{00000000-0005-0000-0000-000057190000}"/>
    <cellStyle name="Uwaga 3" xfId="2722" hidden="1" xr:uid="{00000000-0005-0000-0000-000058190000}"/>
    <cellStyle name="Uwaga 3" xfId="2727" hidden="1" xr:uid="{00000000-0005-0000-0000-000059190000}"/>
    <cellStyle name="Uwaga 3" xfId="2732" hidden="1" xr:uid="{00000000-0005-0000-0000-00005A190000}"/>
    <cellStyle name="Uwaga 3" xfId="2737" hidden="1" xr:uid="{00000000-0005-0000-0000-00005B190000}"/>
    <cellStyle name="Uwaga 3" xfId="2742" hidden="1" xr:uid="{00000000-0005-0000-0000-00005C190000}"/>
    <cellStyle name="Uwaga 3" xfId="2746" hidden="1" xr:uid="{00000000-0005-0000-0000-00005D190000}"/>
    <cellStyle name="Uwaga 3" xfId="2750" hidden="1" xr:uid="{00000000-0005-0000-0000-00005E190000}"/>
    <cellStyle name="Uwaga 3" xfId="2755" hidden="1" xr:uid="{00000000-0005-0000-0000-00005F190000}"/>
    <cellStyle name="Uwaga 3" xfId="2760" hidden="1" xr:uid="{00000000-0005-0000-0000-000060190000}"/>
    <cellStyle name="Uwaga 3" xfId="2761" hidden="1" xr:uid="{00000000-0005-0000-0000-000061190000}"/>
    <cellStyle name="Uwaga 3" xfId="2763" hidden="1" xr:uid="{00000000-0005-0000-0000-000062190000}"/>
    <cellStyle name="Uwaga 3" xfId="2776" hidden="1" xr:uid="{00000000-0005-0000-0000-000063190000}"/>
    <cellStyle name="Uwaga 3" xfId="2780" hidden="1" xr:uid="{00000000-0005-0000-0000-000064190000}"/>
    <cellStyle name="Uwaga 3" xfId="2785" hidden="1" xr:uid="{00000000-0005-0000-0000-000065190000}"/>
    <cellStyle name="Uwaga 3" xfId="2792" hidden="1" xr:uid="{00000000-0005-0000-0000-000066190000}"/>
    <cellStyle name="Uwaga 3" xfId="2796" hidden="1" xr:uid="{00000000-0005-0000-0000-000067190000}"/>
    <cellStyle name="Uwaga 3" xfId="2801" hidden="1" xr:uid="{00000000-0005-0000-0000-000068190000}"/>
    <cellStyle name="Uwaga 3" xfId="2806" hidden="1" xr:uid="{00000000-0005-0000-0000-000069190000}"/>
    <cellStyle name="Uwaga 3" xfId="2809" hidden="1" xr:uid="{00000000-0005-0000-0000-00006A190000}"/>
    <cellStyle name="Uwaga 3" xfId="2814" hidden="1" xr:uid="{00000000-0005-0000-0000-00006B190000}"/>
    <cellStyle name="Uwaga 3" xfId="2820" hidden="1" xr:uid="{00000000-0005-0000-0000-00006C190000}"/>
    <cellStyle name="Uwaga 3" xfId="2821" hidden="1" xr:uid="{00000000-0005-0000-0000-00006D190000}"/>
    <cellStyle name="Uwaga 3" xfId="2824" hidden="1" xr:uid="{00000000-0005-0000-0000-00006E190000}"/>
    <cellStyle name="Uwaga 3" xfId="2837" hidden="1" xr:uid="{00000000-0005-0000-0000-00006F190000}"/>
    <cellStyle name="Uwaga 3" xfId="2841" hidden="1" xr:uid="{00000000-0005-0000-0000-000070190000}"/>
    <cellStyle name="Uwaga 3" xfId="2846" hidden="1" xr:uid="{00000000-0005-0000-0000-000071190000}"/>
    <cellStyle name="Uwaga 3" xfId="2853" hidden="1" xr:uid="{00000000-0005-0000-0000-000072190000}"/>
    <cellStyle name="Uwaga 3" xfId="2858" hidden="1" xr:uid="{00000000-0005-0000-0000-000073190000}"/>
    <cellStyle name="Uwaga 3" xfId="2862" hidden="1" xr:uid="{00000000-0005-0000-0000-000074190000}"/>
    <cellStyle name="Uwaga 3" xfId="2867" hidden="1" xr:uid="{00000000-0005-0000-0000-000075190000}"/>
    <cellStyle name="Uwaga 3" xfId="2871" hidden="1" xr:uid="{00000000-0005-0000-0000-000076190000}"/>
    <cellStyle name="Uwaga 3" xfId="2876" hidden="1" xr:uid="{00000000-0005-0000-0000-000077190000}"/>
    <cellStyle name="Uwaga 3" xfId="2880" hidden="1" xr:uid="{00000000-0005-0000-0000-000078190000}"/>
    <cellStyle name="Uwaga 3" xfId="2881" hidden="1" xr:uid="{00000000-0005-0000-0000-000079190000}"/>
    <cellStyle name="Uwaga 3" xfId="2883" hidden="1" xr:uid="{00000000-0005-0000-0000-00007A190000}"/>
    <cellStyle name="Uwaga 3" xfId="2895" hidden="1" xr:uid="{00000000-0005-0000-0000-00007B190000}"/>
    <cellStyle name="Uwaga 3" xfId="2896" hidden="1" xr:uid="{00000000-0005-0000-0000-00007C190000}"/>
    <cellStyle name="Uwaga 3" xfId="2898" hidden="1" xr:uid="{00000000-0005-0000-0000-00007D190000}"/>
    <cellStyle name="Uwaga 3" xfId="2910" hidden="1" xr:uid="{00000000-0005-0000-0000-00007E190000}"/>
    <cellStyle name="Uwaga 3" xfId="2912" hidden="1" xr:uid="{00000000-0005-0000-0000-00007F190000}"/>
    <cellStyle name="Uwaga 3" xfId="2915" hidden="1" xr:uid="{00000000-0005-0000-0000-000080190000}"/>
    <cellStyle name="Uwaga 3" xfId="2925" hidden="1" xr:uid="{00000000-0005-0000-0000-000081190000}"/>
    <cellStyle name="Uwaga 3" xfId="2926" hidden="1" xr:uid="{00000000-0005-0000-0000-000082190000}"/>
    <cellStyle name="Uwaga 3" xfId="2928" hidden="1" xr:uid="{00000000-0005-0000-0000-000083190000}"/>
    <cellStyle name="Uwaga 3" xfId="2940" hidden="1" xr:uid="{00000000-0005-0000-0000-000084190000}"/>
    <cellStyle name="Uwaga 3" xfId="2941" hidden="1" xr:uid="{00000000-0005-0000-0000-000085190000}"/>
    <cellStyle name="Uwaga 3" xfId="2942" hidden="1" xr:uid="{00000000-0005-0000-0000-000086190000}"/>
    <cellStyle name="Uwaga 3" xfId="2956" hidden="1" xr:uid="{00000000-0005-0000-0000-000087190000}"/>
    <cellStyle name="Uwaga 3" xfId="2959" hidden="1" xr:uid="{00000000-0005-0000-0000-000088190000}"/>
    <cellStyle name="Uwaga 3" xfId="2963" hidden="1" xr:uid="{00000000-0005-0000-0000-000089190000}"/>
    <cellStyle name="Uwaga 3" xfId="2971" hidden="1" xr:uid="{00000000-0005-0000-0000-00008A190000}"/>
    <cellStyle name="Uwaga 3" xfId="2974" hidden="1" xr:uid="{00000000-0005-0000-0000-00008B190000}"/>
    <cellStyle name="Uwaga 3" xfId="2978" hidden="1" xr:uid="{00000000-0005-0000-0000-00008C190000}"/>
    <cellStyle name="Uwaga 3" xfId="2986" hidden="1" xr:uid="{00000000-0005-0000-0000-00008D190000}"/>
    <cellStyle name="Uwaga 3" xfId="2989" hidden="1" xr:uid="{00000000-0005-0000-0000-00008E190000}"/>
    <cellStyle name="Uwaga 3" xfId="2993" hidden="1" xr:uid="{00000000-0005-0000-0000-00008F190000}"/>
    <cellStyle name="Uwaga 3" xfId="3000" hidden="1" xr:uid="{00000000-0005-0000-0000-000090190000}"/>
    <cellStyle name="Uwaga 3" xfId="3001" hidden="1" xr:uid="{00000000-0005-0000-0000-000091190000}"/>
    <cellStyle name="Uwaga 3" xfId="3003" hidden="1" xr:uid="{00000000-0005-0000-0000-000092190000}"/>
    <cellStyle name="Uwaga 3" xfId="3016" hidden="1" xr:uid="{00000000-0005-0000-0000-000093190000}"/>
    <cellStyle name="Uwaga 3" xfId="3019" hidden="1" xr:uid="{00000000-0005-0000-0000-000094190000}"/>
    <cellStyle name="Uwaga 3" xfId="3022" hidden="1" xr:uid="{00000000-0005-0000-0000-000095190000}"/>
    <cellStyle name="Uwaga 3" xfId="3031" hidden="1" xr:uid="{00000000-0005-0000-0000-000096190000}"/>
    <cellStyle name="Uwaga 3" xfId="3034" hidden="1" xr:uid="{00000000-0005-0000-0000-000097190000}"/>
    <cellStyle name="Uwaga 3" xfId="3038" hidden="1" xr:uid="{00000000-0005-0000-0000-000098190000}"/>
    <cellStyle name="Uwaga 3" xfId="3046" hidden="1" xr:uid="{00000000-0005-0000-0000-000099190000}"/>
    <cellStyle name="Uwaga 3" xfId="3048" hidden="1" xr:uid="{00000000-0005-0000-0000-00009A190000}"/>
    <cellStyle name="Uwaga 3" xfId="3051" hidden="1" xr:uid="{00000000-0005-0000-0000-00009B190000}"/>
    <cellStyle name="Uwaga 3" xfId="3060" hidden="1" xr:uid="{00000000-0005-0000-0000-00009C190000}"/>
    <cellStyle name="Uwaga 3" xfId="3061" hidden="1" xr:uid="{00000000-0005-0000-0000-00009D190000}"/>
    <cellStyle name="Uwaga 3" xfId="3062" hidden="1" xr:uid="{00000000-0005-0000-0000-00009E190000}"/>
    <cellStyle name="Uwaga 3" xfId="3075" hidden="1" xr:uid="{00000000-0005-0000-0000-00009F190000}"/>
    <cellStyle name="Uwaga 3" xfId="3076" hidden="1" xr:uid="{00000000-0005-0000-0000-0000A0190000}"/>
    <cellStyle name="Uwaga 3" xfId="3078" hidden="1" xr:uid="{00000000-0005-0000-0000-0000A1190000}"/>
    <cellStyle name="Uwaga 3" xfId="3090" hidden="1" xr:uid="{00000000-0005-0000-0000-0000A2190000}"/>
    <cellStyle name="Uwaga 3" xfId="3091" hidden="1" xr:uid="{00000000-0005-0000-0000-0000A3190000}"/>
    <cellStyle name="Uwaga 3" xfId="3093" hidden="1" xr:uid="{00000000-0005-0000-0000-0000A4190000}"/>
    <cellStyle name="Uwaga 3" xfId="3105" hidden="1" xr:uid="{00000000-0005-0000-0000-0000A5190000}"/>
    <cellStyle name="Uwaga 3" xfId="3106" hidden="1" xr:uid="{00000000-0005-0000-0000-0000A6190000}"/>
    <cellStyle name="Uwaga 3" xfId="3108" hidden="1" xr:uid="{00000000-0005-0000-0000-0000A7190000}"/>
    <cellStyle name="Uwaga 3" xfId="3120" hidden="1" xr:uid="{00000000-0005-0000-0000-0000A8190000}"/>
    <cellStyle name="Uwaga 3" xfId="3121" hidden="1" xr:uid="{00000000-0005-0000-0000-0000A9190000}"/>
    <cellStyle name="Uwaga 3" xfId="3122" hidden="1" xr:uid="{00000000-0005-0000-0000-0000AA190000}"/>
    <cellStyle name="Uwaga 3" xfId="3136" hidden="1" xr:uid="{00000000-0005-0000-0000-0000AB190000}"/>
    <cellStyle name="Uwaga 3" xfId="3138" hidden="1" xr:uid="{00000000-0005-0000-0000-0000AC190000}"/>
    <cellStyle name="Uwaga 3" xfId="3141" hidden="1" xr:uid="{00000000-0005-0000-0000-0000AD190000}"/>
    <cellStyle name="Uwaga 3" xfId="3151" hidden="1" xr:uid="{00000000-0005-0000-0000-0000AE190000}"/>
    <cellStyle name="Uwaga 3" xfId="3154" hidden="1" xr:uid="{00000000-0005-0000-0000-0000AF190000}"/>
    <cellStyle name="Uwaga 3" xfId="3157" hidden="1" xr:uid="{00000000-0005-0000-0000-0000B0190000}"/>
    <cellStyle name="Uwaga 3" xfId="3166" hidden="1" xr:uid="{00000000-0005-0000-0000-0000B1190000}"/>
    <cellStyle name="Uwaga 3" xfId="3168" hidden="1" xr:uid="{00000000-0005-0000-0000-0000B2190000}"/>
    <cellStyle name="Uwaga 3" xfId="3171" hidden="1" xr:uid="{00000000-0005-0000-0000-0000B3190000}"/>
    <cellStyle name="Uwaga 3" xfId="3180" hidden="1" xr:uid="{00000000-0005-0000-0000-0000B4190000}"/>
    <cellStyle name="Uwaga 3" xfId="3181" hidden="1" xr:uid="{00000000-0005-0000-0000-0000B5190000}"/>
    <cellStyle name="Uwaga 3" xfId="3182" hidden="1" xr:uid="{00000000-0005-0000-0000-0000B6190000}"/>
    <cellStyle name="Uwaga 3" xfId="3195" hidden="1" xr:uid="{00000000-0005-0000-0000-0000B7190000}"/>
    <cellStyle name="Uwaga 3" xfId="3197" hidden="1" xr:uid="{00000000-0005-0000-0000-0000B8190000}"/>
    <cellStyle name="Uwaga 3" xfId="3199" hidden="1" xr:uid="{00000000-0005-0000-0000-0000B9190000}"/>
    <cellStyle name="Uwaga 3" xfId="3210" hidden="1" xr:uid="{00000000-0005-0000-0000-0000BA190000}"/>
    <cellStyle name="Uwaga 3" xfId="3212" hidden="1" xr:uid="{00000000-0005-0000-0000-0000BB190000}"/>
    <cellStyle name="Uwaga 3" xfId="3214" hidden="1" xr:uid="{00000000-0005-0000-0000-0000BC190000}"/>
    <cellStyle name="Uwaga 3" xfId="3225" hidden="1" xr:uid="{00000000-0005-0000-0000-0000BD190000}"/>
    <cellStyle name="Uwaga 3" xfId="3227" hidden="1" xr:uid="{00000000-0005-0000-0000-0000BE190000}"/>
    <cellStyle name="Uwaga 3" xfId="3229" hidden="1" xr:uid="{00000000-0005-0000-0000-0000BF190000}"/>
    <cellStyle name="Uwaga 3" xfId="3240" hidden="1" xr:uid="{00000000-0005-0000-0000-0000C0190000}"/>
    <cellStyle name="Uwaga 3" xfId="3241" hidden="1" xr:uid="{00000000-0005-0000-0000-0000C1190000}"/>
    <cellStyle name="Uwaga 3" xfId="3242" hidden="1" xr:uid="{00000000-0005-0000-0000-0000C2190000}"/>
    <cellStyle name="Uwaga 3" xfId="3255" hidden="1" xr:uid="{00000000-0005-0000-0000-0000C3190000}"/>
    <cellStyle name="Uwaga 3" xfId="3257" hidden="1" xr:uid="{00000000-0005-0000-0000-0000C4190000}"/>
    <cellStyle name="Uwaga 3" xfId="3259" hidden="1" xr:uid="{00000000-0005-0000-0000-0000C5190000}"/>
    <cellStyle name="Uwaga 3" xfId="3270" hidden="1" xr:uid="{00000000-0005-0000-0000-0000C6190000}"/>
    <cellStyle name="Uwaga 3" xfId="3272" hidden="1" xr:uid="{00000000-0005-0000-0000-0000C7190000}"/>
    <cellStyle name="Uwaga 3" xfId="3274" hidden="1" xr:uid="{00000000-0005-0000-0000-0000C8190000}"/>
    <cellStyle name="Uwaga 3" xfId="3285" hidden="1" xr:uid="{00000000-0005-0000-0000-0000C9190000}"/>
    <cellStyle name="Uwaga 3" xfId="3287" hidden="1" xr:uid="{00000000-0005-0000-0000-0000CA190000}"/>
    <cellStyle name="Uwaga 3" xfId="3288" hidden="1" xr:uid="{00000000-0005-0000-0000-0000CB190000}"/>
    <cellStyle name="Uwaga 3" xfId="3300" hidden="1" xr:uid="{00000000-0005-0000-0000-0000CC190000}"/>
    <cellStyle name="Uwaga 3" xfId="3301" hidden="1" xr:uid="{00000000-0005-0000-0000-0000CD190000}"/>
    <cellStyle name="Uwaga 3" xfId="3302" hidden="1" xr:uid="{00000000-0005-0000-0000-0000CE190000}"/>
    <cellStyle name="Uwaga 3" xfId="3315" hidden="1" xr:uid="{00000000-0005-0000-0000-0000CF190000}"/>
    <cellStyle name="Uwaga 3" xfId="3317" hidden="1" xr:uid="{00000000-0005-0000-0000-0000D0190000}"/>
    <cellStyle name="Uwaga 3" xfId="3319" hidden="1" xr:uid="{00000000-0005-0000-0000-0000D1190000}"/>
    <cellStyle name="Uwaga 3" xfId="3330" hidden="1" xr:uid="{00000000-0005-0000-0000-0000D2190000}"/>
    <cellStyle name="Uwaga 3" xfId="3332" hidden="1" xr:uid="{00000000-0005-0000-0000-0000D3190000}"/>
    <cellStyle name="Uwaga 3" xfId="3334" hidden="1" xr:uid="{00000000-0005-0000-0000-0000D4190000}"/>
    <cellStyle name="Uwaga 3" xfId="3345" hidden="1" xr:uid="{00000000-0005-0000-0000-0000D5190000}"/>
    <cellStyle name="Uwaga 3" xfId="3347" hidden="1" xr:uid="{00000000-0005-0000-0000-0000D6190000}"/>
    <cellStyle name="Uwaga 3" xfId="3349" hidden="1" xr:uid="{00000000-0005-0000-0000-0000D7190000}"/>
    <cellStyle name="Uwaga 3" xfId="3360" hidden="1" xr:uid="{00000000-0005-0000-0000-0000D8190000}"/>
    <cellStyle name="Uwaga 3" xfId="3361" hidden="1" xr:uid="{00000000-0005-0000-0000-0000D9190000}"/>
    <cellStyle name="Uwaga 3" xfId="3363" hidden="1" xr:uid="{00000000-0005-0000-0000-0000DA190000}"/>
    <cellStyle name="Uwaga 3" xfId="3374" hidden="1" xr:uid="{00000000-0005-0000-0000-0000DB190000}"/>
    <cellStyle name="Uwaga 3" xfId="3376" hidden="1" xr:uid="{00000000-0005-0000-0000-0000DC190000}"/>
    <cellStyle name="Uwaga 3" xfId="3377" hidden="1" xr:uid="{00000000-0005-0000-0000-0000DD190000}"/>
    <cellStyle name="Uwaga 3" xfId="3386" hidden="1" xr:uid="{00000000-0005-0000-0000-0000DE190000}"/>
    <cellStyle name="Uwaga 3" xfId="3389" hidden="1" xr:uid="{00000000-0005-0000-0000-0000DF190000}"/>
    <cellStyle name="Uwaga 3" xfId="3391" hidden="1" xr:uid="{00000000-0005-0000-0000-0000E0190000}"/>
    <cellStyle name="Uwaga 3" xfId="3402" hidden="1" xr:uid="{00000000-0005-0000-0000-0000E1190000}"/>
    <cellStyle name="Uwaga 3" xfId="3404" hidden="1" xr:uid="{00000000-0005-0000-0000-0000E2190000}"/>
    <cellStyle name="Uwaga 3" xfId="3406" hidden="1" xr:uid="{00000000-0005-0000-0000-0000E3190000}"/>
    <cellStyle name="Uwaga 3" xfId="3418" hidden="1" xr:uid="{00000000-0005-0000-0000-0000E4190000}"/>
    <cellStyle name="Uwaga 3" xfId="3420" hidden="1" xr:uid="{00000000-0005-0000-0000-0000E5190000}"/>
    <cellStyle name="Uwaga 3" xfId="3422" hidden="1" xr:uid="{00000000-0005-0000-0000-0000E6190000}"/>
    <cellStyle name="Uwaga 3" xfId="3430" hidden="1" xr:uid="{00000000-0005-0000-0000-0000E7190000}"/>
    <cellStyle name="Uwaga 3" xfId="3432" hidden="1" xr:uid="{00000000-0005-0000-0000-0000E8190000}"/>
    <cellStyle name="Uwaga 3" xfId="3435" hidden="1" xr:uid="{00000000-0005-0000-0000-0000E9190000}"/>
    <cellStyle name="Uwaga 3" xfId="3425" hidden="1" xr:uid="{00000000-0005-0000-0000-0000EA190000}"/>
    <cellStyle name="Uwaga 3" xfId="3424" hidden="1" xr:uid="{00000000-0005-0000-0000-0000EB190000}"/>
    <cellStyle name="Uwaga 3" xfId="3423" hidden="1" xr:uid="{00000000-0005-0000-0000-0000EC190000}"/>
    <cellStyle name="Uwaga 3" xfId="3410" hidden="1" xr:uid="{00000000-0005-0000-0000-0000ED190000}"/>
    <cellStyle name="Uwaga 3" xfId="3409" hidden="1" xr:uid="{00000000-0005-0000-0000-0000EE190000}"/>
    <cellStyle name="Uwaga 3" xfId="3408" hidden="1" xr:uid="{00000000-0005-0000-0000-0000EF190000}"/>
    <cellStyle name="Uwaga 3" xfId="3395" hidden="1" xr:uid="{00000000-0005-0000-0000-0000F0190000}"/>
    <cellStyle name="Uwaga 3" xfId="3394" hidden="1" xr:uid="{00000000-0005-0000-0000-0000F1190000}"/>
    <cellStyle name="Uwaga 3" xfId="3393" hidden="1" xr:uid="{00000000-0005-0000-0000-0000F2190000}"/>
    <cellStyle name="Uwaga 3" xfId="3380" hidden="1" xr:uid="{00000000-0005-0000-0000-0000F3190000}"/>
    <cellStyle name="Uwaga 3" xfId="3379" hidden="1" xr:uid="{00000000-0005-0000-0000-0000F4190000}"/>
    <cellStyle name="Uwaga 3" xfId="3378" hidden="1" xr:uid="{00000000-0005-0000-0000-0000F5190000}"/>
    <cellStyle name="Uwaga 3" xfId="3365" hidden="1" xr:uid="{00000000-0005-0000-0000-0000F6190000}"/>
    <cellStyle name="Uwaga 3" xfId="3364" hidden="1" xr:uid="{00000000-0005-0000-0000-0000F7190000}"/>
    <cellStyle name="Uwaga 3" xfId="3362" hidden="1" xr:uid="{00000000-0005-0000-0000-0000F8190000}"/>
    <cellStyle name="Uwaga 3" xfId="3351" hidden="1" xr:uid="{00000000-0005-0000-0000-0000F9190000}"/>
    <cellStyle name="Uwaga 3" xfId="3348" hidden="1" xr:uid="{00000000-0005-0000-0000-0000FA190000}"/>
    <cellStyle name="Uwaga 3" xfId="3346" hidden="1" xr:uid="{00000000-0005-0000-0000-0000FB190000}"/>
    <cellStyle name="Uwaga 3" xfId="3336" hidden="1" xr:uid="{00000000-0005-0000-0000-0000FC190000}"/>
    <cellStyle name="Uwaga 3" xfId="3333" hidden="1" xr:uid="{00000000-0005-0000-0000-0000FD190000}"/>
    <cellStyle name="Uwaga 3" xfId="3331" hidden="1" xr:uid="{00000000-0005-0000-0000-0000FE190000}"/>
    <cellStyle name="Uwaga 3" xfId="3321" hidden="1" xr:uid="{00000000-0005-0000-0000-0000FF190000}"/>
    <cellStyle name="Uwaga 3" xfId="3318" hidden="1" xr:uid="{00000000-0005-0000-0000-0000001A0000}"/>
    <cellStyle name="Uwaga 3" xfId="3316" hidden="1" xr:uid="{00000000-0005-0000-0000-0000011A0000}"/>
    <cellStyle name="Uwaga 3" xfId="3306" hidden="1" xr:uid="{00000000-0005-0000-0000-0000021A0000}"/>
    <cellStyle name="Uwaga 3" xfId="3304" hidden="1" xr:uid="{00000000-0005-0000-0000-0000031A0000}"/>
    <cellStyle name="Uwaga 3" xfId="3303" hidden="1" xr:uid="{00000000-0005-0000-0000-0000041A0000}"/>
    <cellStyle name="Uwaga 3" xfId="3291" hidden="1" xr:uid="{00000000-0005-0000-0000-0000051A0000}"/>
    <cellStyle name="Uwaga 3" xfId="3289" hidden="1" xr:uid="{00000000-0005-0000-0000-0000061A0000}"/>
    <cellStyle name="Uwaga 3" xfId="3286" hidden="1" xr:uid="{00000000-0005-0000-0000-0000071A0000}"/>
    <cellStyle name="Uwaga 3" xfId="3276" hidden="1" xr:uid="{00000000-0005-0000-0000-0000081A0000}"/>
    <cellStyle name="Uwaga 3" xfId="3273" hidden="1" xr:uid="{00000000-0005-0000-0000-0000091A0000}"/>
    <cellStyle name="Uwaga 3" xfId="3271" hidden="1" xr:uid="{00000000-0005-0000-0000-00000A1A0000}"/>
    <cellStyle name="Uwaga 3" xfId="3261" hidden="1" xr:uid="{00000000-0005-0000-0000-00000B1A0000}"/>
    <cellStyle name="Uwaga 3" xfId="3258" hidden="1" xr:uid="{00000000-0005-0000-0000-00000C1A0000}"/>
    <cellStyle name="Uwaga 3" xfId="3256" hidden="1" xr:uid="{00000000-0005-0000-0000-00000D1A0000}"/>
    <cellStyle name="Uwaga 3" xfId="3246" hidden="1" xr:uid="{00000000-0005-0000-0000-00000E1A0000}"/>
    <cellStyle name="Uwaga 3" xfId="3244" hidden="1" xr:uid="{00000000-0005-0000-0000-00000F1A0000}"/>
    <cellStyle name="Uwaga 3" xfId="3243" hidden="1" xr:uid="{00000000-0005-0000-0000-0000101A0000}"/>
    <cellStyle name="Uwaga 3" xfId="3231" hidden="1" xr:uid="{00000000-0005-0000-0000-0000111A0000}"/>
    <cellStyle name="Uwaga 3" xfId="3228" hidden="1" xr:uid="{00000000-0005-0000-0000-0000121A0000}"/>
    <cellStyle name="Uwaga 3" xfId="3226" hidden="1" xr:uid="{00000000-0005-0000-0000-0000131A0000}"/>
    <cellStyle name="Uwaga 3" xfId="3216" hidden="1" xr:uid="{00000000-0005-0000-0000-0000141A0000}"/>
    <cellStyle name="Uwaga 3" xfId="3213" hidden="1" xr:uid="{00000000-0005-0000-0000-0000151A0000}"/>
    <cellStyle name="Uwaga 3" xfId="3211" hidden="1" xr:uid="{00000000-0005-0000-0000-0000161A0000}"/>
    <cellStyle name="Uwaga 3" xfId="3201" hidden="1" xr:uid="{00000000-0005-0000-0000-0000171A0000}"/>
    <cellStyle name="Uwaga 3" xfId="3198" hidden="1" xr:uid="{00000000-0005-0000-0000-0000181A0000}"/>
    <cellStyle name="Uwaga 3" xfId="3196" hidden="1" xr:uid="{00000000-0005-0000-0000-0000191A0000}"/>
    <cellStyle name="Uwaga 3" xfId="3186" hidden="1" xr:uid="{00000000-0005-0000-0000-00001A1A0000}"/>
    <cellStyle name="Uwaga 3" xfId="3184" hidden="1" xr:uid="{00000000-0005-0000-0000-00001B1A0000}"/>
    <cellStyle name="Uwaga 3" xfId="3183" hidden="1" xr:uid="{00000000-0005-0000-0000-00001C1A0000}"/>
    <cellStyle name="Uwaga 3" xfId="3170" hidden="1" xr:uid="{00000000-0005-0000-0000-00001D1A0000}"/>
    <cellStyle name="Uwaga 3" xfId="3167" hidden="1" xr:uid="{00000000-0005-0000-0000-00001E1A0000}"/>
    <cellStyle name="Uwaga 3" xfId="3165" hidden="1" xr:uid="{00000000-0005-0000-0000-00001F1A0000}"/>
    <cellStyle name="Uwaga 3" xfId="3155" hidden="1" xr:uid="{00000000-0005-0000-0000-0000201A0000}"/>
    <cellStyle name="Uwaga 3" xfId="3152" hidden="1" xr:uid="{00000000-0005-0000-0000-0000211A0000}"/>
    <cellStyle name="Uwaga 3" xfId="3150" hidden="1" xr:uid="{00000000-0005-0000-0000-0000221A0000}"/>
    <cellStyle name="Uwaga 3" xfId="3140" hidden="1" xr:uid="{00000000-0005-0000-0000-0000231A0000}"/>
    <cellStyle name="Uwaga 3" xfId="3137" hidden="1" xr:uid="{00000000-0005-0000-0000-0000241A0000}"/>
    <cellStyle name="Uwaga 3" xfId="3135" hidden="1" xr:uid="{00000000-0005-0000-0000-0000251A0000}"/>
    <cellStyle name="Uwaga 3" xfId="3126" hidden="1" xr:uid="{00000000-0005-0000-0000-0000261A0000}"/>
    <cellStyle name="Uwaga 3" xfId="3124" hidden="1" xr:uid="{00000000-0005-0000-0000-0000271A0000}"/>
    <cellStyle name="Uwaga 3" xfId="3123" hidden="1" xr:uid="{00000000-0005-0000-0000-0000281A0000}"/>
    <cellStyle name="Uwaga 3" xfId="3111" hidden="1" xr:uid="{00000000-0005-0000-0000-0000291A0000}"/>
    <cellStyle name="Uwaga 3" xfId="3109" hidden="1" xr:uid="{00000000-0005-0000-0000-00002A1A0000}"/>
    <cellStyle name="Uwaga 3" xfId="3107" hidden="1" xr:uid="{00000000-0005-0000-0000-00002B1A0000}"/>
    <cellStyle name="Uwaga 3" xfId="3096" hidden="1" xr:uid="{00000000-0005-0000-0000-00002C1A0000}"/>
    <cellStyle name="Uwaga 3" xfId="3094" hidden="1" xr:uid="{00000000-0005-0000-0000-00002D1A0000}"/>
    <cellStyle name="Uwaga 3" xfId="3092" hidden="1" xr:uid="{00000000-0005-0000-0000-00002E1A0000}"/>
    <cellStyle name="Uwaga 3" xfId="3081" hidden="1" xr:uid="{00000000-0005-0000-0000-00002F1A0000}"/>
    <cellStyle name="Uwaga 3" xfId="3079" hidden="1" xr:uid="{00000000-0005-0000-0000-0000301A0000}"/>
    <cellStyle name="Uwaga 3" xfId="3077" hidden="1" xr:uid="{00000000-0005-0000-0000-0000311A0000}"/>
    <cellStyle name="Uwaga 3" xfId="3066" hidden="1" xr:uid="{00000000-0005-0000-0000-0000321A0000}"/>
    <cellStyle name="Uwaga 3" xfId="3064" hidden="1" xr:uid="{00000000-0005-0000-0000-0000331A0000}"/>
    <cellStyle name="Uwaga 3" xfId="3063" hidden="1" xr:uid="{00000000-0005-0000-0000-0000341A0000}"/>
    <cellStyle name="Uwaga 3" xfId="3050" hidden="1" xr:uid="{00000000-0005-0000-0000-0000351A0000}"/>
    <cellStyle name="Uwaga 3" xfId="3047" hidden="1" xr:uid="{00000000-0005-0000-0000-0000361A0000}"/>
    <cellStyle name="Uwaga 3" xfId="3045" hidden="1" xr:uid="{00000000-0005-0000-0000-0000371A0000}"/>
    <cellStyle name="Uwaga 3" xfId="3035" hidden="1" xr:uid="{00000000-0005-0000-0000-0000381A0000}"/>
    <cellStyle name="Uwaga 3" xfId="3032" hidden="1" xr:uid="{00000000-0005-0000-0000-0000391A0000}"/>
    <cellStyle name="Uwaga 3" xfId="3030" hidden="1" xr:uid="{00000000-0005-0000-0000-00003A1A0000}"/>
    <cellStyle name="Uwaga 3" xfId="3020" hidden="1" xr:uid="{00000000-0005-0000-0000-00003B1A0000}"/>
    <cellStyle name="Uwaga 3" xfId="3017" hidden="1" xr:uid="{00000000-0005-0000-0000-00003C1A0000}"/>
    <cellStyle name="Uwaga 3" xfId="3015" hidden="1" xr:uid="{00000000-0005-0000-0000-00003D1A0000}"/>
    <cellStyle name="Uwaga 3" xfId="3006" hidden="1" xr:uid="{00000000-0005-0000-0000-00003E1A0000}"/>
    <cellStyle name="Uwaga 3" xfId="3004" hidden="1" xr:uid="{00000000-0005-0000-0000-00003F1A0000}"/>
    <cellStyle name="Uwaga 3" xfId="3002" hidden="1" xr:uid="{00000000-0005-0000-0000-0000401A0000}"/>
    <cellStyle name="Uwaga 3" xfId="2990" hidden="1" xr:uid="{00000000-0005-0000-0000-0000411A0000}"/>
    <cellStyle name="Uwaga 3" xfId="2987" hidden="1" xr:uid="{00000000-0005-0000-0000-0000421A0000}"/>
    <cellStyle name="Uwaga 3" xfId="2985" hidden="1" xr:uid="{00000000-0005-0000-0000-0000431A0000}"/>
    <cellStyle name="Uwaga 3" xfId="2975" hidden="1" xr:uid="{00000000-0005-0000-0000-0000441A0000}"/>
    <cellStyle name="Uwaga 3" xfId="2972" hidden="1" xr:uid="{00000000-0005-0000-0000-0000451A0000}"/>
    <cellStyle name="Uwaga 3" xfId="2970" hidden="1" xr:uid="{00000000-0005-0000-0000-0000461A0000}"/>
    <cellStyle name="Uwaga 3" xfId="2960" hidden="1" xr:uid="{00000000-0005-0000-0000-0000471A0000}"/>
    <cellStyle name="Uwaga 3" xfId="2957" hidden="1" xr:uid="{00000000-0005-0000-0000-0000481A0000}"/>
    <cellStyle name="Uwaga 3" xfId="2955" hidden="1" xr:uid="{00000000-0005-0000-0000-0000491A0000}"/>
    <cellStyle name="Uwaga 3" xfId="2948" hidden="1" xr:uid="{00000000-0005-0000-0000-00004A1A0000}"/>
    <cellStyle name="Uwaga 3" xfId="2945" hidden="1" xr:uid="{00000000-0005-0000-0000-00004B1A0000}"/>
    <cellStyle name="Uwaga 3" xfId="2943" hidden="1" xr:uid="{00000000-0005-0000-0000-00004C1A0000}"/>
    <cellStyle name="Uwaga 3" xfId="2933" hidden="1" xr:uid="{00000000-0005-0000-0000-00004D1A0000}"/>
    <cellStyle name="Uwaga 3" xfId="2930" hidden="1" xr:uid="{00000000-0005-0000-0000-00004E1A0000}"/>
    <cellStyle name="Uwaga 3" xfId="2927" hidden="1" xr:uid="{00000000-0005-0000-0000-00004F1A0000}"/>
    <cellStyle name="Uwaga 3" xfId="2918" hidden="1" xr:uid="{00000000-0005-0000-0000-0000501A0000}"/>
    <cellStyle name="Uwaga 3" xfId="2914" hidden="1" xr:uid="{00000000-0005-0000-0000-0000511A0000}"/>
    <cellStyle name="Uwaga 3" xfId="2911" hidden="1" xr:uid="{00000000-0005-0000-0000-0000521A0000}"/>
    <cellStyle name="Uwaga 3" xfId="2903" hidden="1" xr:uid="{00000000-0005-0000-0000-0000531A0000}"/>
    <cellStyle name="Uwaga 3" xfId="2900" hidden="1" xr:uid="{00000000-0005-0000-0000-0000541A0000}"/>
    <cellStyle name="Uwaga 3" xfId="2897" hidden="1" xr:uid="{00000000-0005-0000-0000-0000551A0000}"/>
    <cellStyle name="Uwaga 3" xfId="2888" hidden="1" xr:uid="{00000000-0005-0000-0000-0000561A0000}"/>
    <cellStyle name="Uwaga 3" xfId="2885" hidden="1" xr:uid="{00000000-0005-0000-0000-0000571A0000}"/>
    <cellStyle name="Uwaga 3" xfId="2882" hidden="1" xr:uid="{00000000-0005-0000-0000-0000581A0000}"/>
    <cellStyle name="Uwaga 3" xfId="2872" hidden="1" xr:uid="{00000000-0005-0000-0000-0000591A0000}"/>
    <cellStyle name="Uwaga 3" xfId="2868" hidden="1" xr:uid="{00000000-0005-0000-0000-00005A1A0000}"/>
    <cellStyle name="Uwaga 3" xfId="2865" hidden="1" xr:uid="{00000000-0005-0000-0000-00005B1A0000}"/>
    <cellStyle name="Uwaga 3" xfId="2856" hidden="1" xr:uid="{00000000-0005-0000-0000-00005C1A0000}"/>
    <cellStyle name="Uwaga 3" xfId="2852" hidden="1" xr:uid="{00000000-0005-0000-0000-00005D1A0000}"/>
    <cellStyle name="Uwaga 3" xfId="2850" hidden="1" xr:uid="{00000000-0005-0000-0000-00005E1A0000}"/>
    <cellStyle name="Uwaga 3" xfId="2842" hidden="1" xr:uid="{00000000-0005-0000-0000-00005F1A0000}"/>
    <cellStyle name="Uwaga 3" xfId="2838" hidden="1" xr:uid="{00000000-0005-0000-0000-0000601A0000}"/>
    <cellStyle name="Uwaga 3" xfId="2835" hidden="1" xr:uid="{00000000-0005-0000-0000-0000611A0000}"/>
    <cellStyle name="Uwaga 3" xfId="2828" hidden="1" xr:uid="{00000000-0005-0000-0000-0000621A0000}"/>
    <cellStyle name="Uwaga 3" xfId="2825" hidden="1" xr:uid="{00000000-0005-0000-0000-0000631A0000}"/>
    <cellStyle name="Uwaga 3" xfId="2822" hidden="1" xr:uid="{00000000-0005-0000-0000-0000641A0000}"/>
    <cellStyle name="Uwaga 3" xfId="2813" hidden="1" xr:uid="{00000000-0005-0000-0000-0000651A0000}"/>
    <cellStyle name="Uwaga 3" xfId="2808" hidden="1" xr:uid="{00000000-0005-0000-0000-0000661A0000}"/>
    <cellStyle name="Uwaga 3" xfId="2805" hidden="1" xr:uid="{00000000-0005-0000-0000-0000671A0000}"/>
    <cellStyle name="Uwaga 3" xfId="2798" hidden="1" xr:uid="{00000000-0005-0000-0000-0000681A0000}"/>
    <cellStyle name="Uwaga 3" xfId="2793" hidden="1" xr:uid="{00000000-0005-0000-0000-0000691A0000}"/>
    <cellStyle name="Uwaga 3" xfId="2790" hidden="1" xr:uid="{00000000-0005-0000-0000-00006A1A0000}"/>
    <cellStyle name="Uwaga 3" xfId="2783" hidden="1" xr:uid="{00000000-0005-0000-0000-00006B1A0000}"/>
    <cellStyle name="Uwaga 3" xfId="2778" hidden="1" xr:uid="{00000000-0005-0000-0000-00006C1A0000}"/>
    <cellStyle name="Uwaga 3" xfId="2775" hidden="1" xr:uid="{00000000-0005-0000-0000-00006D1A0000}"/>
    <cellStyle name="Uwaga 3" xfId="2769" hidden="1" xr:uid="{00000000-0005-0000-0000-00006E1A0000}"/>
    <cellStyle name="Uwaga 3" xfId="2765" hidden="1" xr:uid="{00000000-0005-0000-0000-00006F1A0000}"/>
    <cellStyle name="Uwaga 3" xfId="2762" hidden="1" xr:uid="{00000000-0005-0000-0000-0000701A0000}"/>
    <cellStyle name="Uwaga 3" xfId="2754" hidden="1" xr:uid="{00000000-0005-0000-0000-0000711A0000}"/>
    <cellStyle name="Uwaga 3" xfId="2749" hidden="1" xr:uid="{00000000-0005-0000-0000-0000721A0000}"/>
    <cellStyle name="Uwaga 3" xfId="2745" hidden="1" xr:uid="{00000000-0005-0000-0000-0000731A0000}"/>
    <cellStyle name="Uwaga 3" xfId="2739" hidden="1" xr:uid="{00000000-0005-0000-0000-0000741A0000}"/>
    <cellStyle name="Uwaga 3" xfId="2734" hidden="1" xr:uid="{00000000-0005-0000-0000-0000751A0000}"/>
    <cellStyle name="Uwaga 3" xfId="2730" hidden="1" xr:uid="{00000000-0005-0000-0000-0000761A0000}"/>
    <cellStyle name="Uwaga 3" xfId="2724" hidden="1" xr:uid="{00000000-0005-0000-0000-0000771A0000}"/>
    <cellStyle name="Uwaga 3" xfId="2719" hidden="1" xr:uid="{00000000-0005-0000-0000-0000781A0000}"/>
    <cellStyle name="Uwaga 3" xfId="2715" hidden="1" xr:uid="{00000000-0005-0000-0000-0000791A0000}"/>
    <cellStyle name="Uwaga 3" xfId="2710" hidden="1" xr:uid="{00000000-0005-0000-0000-00007A1A0000}"/>
    <cellStyle name="Uwaga 3" xfId="2706" hidden="1" xr:uid="{00000000-0005-0000-0000-00007B1A0000}"/>
    <cellStyle name="Uwaga 3" xfId="2702" hidden="1" xr:uid="{00000000-0005-0000-0000-00007C1A0000}"/>
    <cellStyle name="Uwaga 3" xfId="2694" hidden="1" xr:uid="{00000000-0005-0000-0000-00007D1A0000}"/>
    <cellStyle name="Uwaga 3" xfId="2689" hidden="1" xr:uid="{00000000-0005-0000-0000-00007E1A0000}"/>
    <cellStyle name="Uwaga 3" xfId="2685" hidden="1" xr:uid="{00000000-0005-0000-0000-00007F1A0000}"/>
    <cellStyle name="Uwaga 3" xfId="2679" hidden="1" xr:uid="{00000000-0005-0000-0000-0000801A0000}"/>
    <cellStyle name="Uwaga 3" xfId="2674" hidden="1" xr:uid="{00000000-0005-0000-0000-0000811A0000}"/>
    <cellStyle name="Uwaga 3" xfId="2670" hidden="1" xr:uid="{00000000-0005-0000-0000-0000821A0000}"/>
    <cellStyle name="Uwaga 3" xfId="2664" hidden="1" xr:uid="{00000000-0005-0000-0000-0000831A0000}"/>
    <cellStyle name="Uwaga 3" xfId="2659" hidden="1" xr:uid="{00000000-0005-0000-0000-0000841A0000}"/>
    <cellStyle name="Uwaga 3" xfId="2655" hidden="1" xr:uid="{00000000-0005-0000-0000-0000851A0000}"/>
    <cellStyle name="Uwaga 3" xfId="2651" hidden="1" xr:uid="{00000000-0005-0000-0000-0000861A0000}"/>
    <cellStyle name="Uwaga 3" xfId="2646" hidden="1" xr:uid="{00000000-0005-0000-0000-0000871A0000}"/>
    <cellStyle name="Uwaga 3" xfId="2641" hidden="1" xr:uid="{00000000-0005-0000-0000-0000881A0000}"/>
    <cellStyle name="Uwaga 3" xfId="2636" hidden="1" xr:uid="{00000000-0005-0000-0000-0000891A0000}"/>
    <cellStyle name="Uwaga 3" xfId="2632" hidden="1" xr:uid="{00000000-0005-0000-0000-00008A1A0000}"/>
    <cellStyle name="Uwaga 3" xfId="2628" hidden="1" xr:uid="{00000000-0005-0000-0000-00008B1A0000}"/>
    <cellStyle name="Uwaga 3" xfId="2621" hidden="1" xr:uid="{00000000-0005-0000-0000-00008C1A0000}"/>
    <cellStyle name="Uwaga 3" xfId="2617" hidden="1" xr:uid="{00000000-0005-0000-0000-00008D1A0000}"/>
    <cellStyle name="Uwaga 3" xfId="2612" hidden="1" xr:uid="{00000000-0005-0000-0000-00008E1A0000}"/>
    <cellStyle name="Uwaga 3" xfId="2606" hidden="1" xr:uid="{00000000-0005-0000-0000-00008F1A0000}"/>
    <cellStyle name="Uwaga 3" xfId="2602" hidden="1" xr:uid="{00000000-0005-0000-0000-0000901A0000}"/>
    <cellStyle name="Uwaga 3" xfId="2597" hidden="1" xr:uid="{00000000-0005-0000-0000-0000911A0000}"/>
    <cellStyle name="Uwaga 3" xfId="2591" hidden="1" xr:uid="{00000000-0005-0000-0000-0000921A0000}"/>
    <cellStyle name="Uwaga 3" xfId="2587" hidden="1" xr:uid="{00000000-0005-0000-0000-0000931A0000}"/>
    <cellStyle name="Uwaga 3" xfId="2582" hidden="1" xr:uid="{00000000-0005-0000-0000-0000941A0000}"/>
    <cellStyle name="Uwaga 3" xfId="2576" hidden="1" xr:uid="{00000000-0005-0000-0000-0000951A0000}"/>
    <cellStyle name="Uwaga 3" xfId="2572" hidden="1" xr:uid="{00000000-0005-0000-0000-0000961A0000}"/>
    <cellStyle name="Uwaga 3" xfId="2568" hidden="1" xr:uid="{00000000-0005-0000-0000-0000971A0000}"/>
    <cellStyle name="Uwaga 3" xfId="3428" hidden="1" xr:uid="{00000000-0005-0000-0000-0000981A0000}"/>
    <cellStyle name="Uwaga 3" xfId="3427" hidden="1" xr:uid="{00000000-0005-0000-0000-0000991A0000}"/>
    <cellStyle name="Uwaga 3" xfId="3426" hidden="1" xr:uid="{00000000-0005-0000-0000-00009A1A0000}"/>
    <cellStyle name="Uwaga 3" xfId="3413" hidden="1" xr:uid="{00000000-0005-0000-0000-00009B1A0000}"/>
    <cellStyle name="Uwaga 3" xfId="3412" hidden="1" xr:uid="{00000000-0005-0000-0000-00009C1A0000}"/>
    <cellStyle name="Uwaga 3" xfId="3411" hidden="1" xr:uid="{00000000-0005-0000-0000-00009D1A0000}"/>
    <cellStyle name="Uwaga 3" xfId="3398" hidden="1" xr:uid="{00000000-0005-0000-0000-00009E1A0000}"/>
    <cellStyle name="Uwaga 3" xfId="3397" hidden="1" xr:uid="{00000000-0005-0000-0000-00009F1A0000}"/>
    <cellStyle name="Uwaga 3" xfId="3396" hidden="1" xr:uid="{00000000-0005-0000-0000-0000A01A0000}"/>
    <cellStyle name="Uwaga 3" xfId="3383" hidden="1" xr:uid="{00000000-0005-0000-0000-0000A11A0000}"/>
    <cellStyle name="Uwaga 3" xfId="3382" hidden="1" xr:uid="{00000000-0005-0000-0000-0000A21A0000}"/>
    <cellStyle name="Uwaga 3" xfId="3381" hidden="1" xr:uid="{00000000-0005-0000-0000-0000A31A0000}"/>
    <cellStyle name="Uwaga 3" xfId="3368" hidden="1" xr:uid="{00000000-0005-0000-0000-0000A41A0000}"/>
    <cellStyle name="Uwaga 3" xfId="3367" hidden="1" xr:uid="{00000000-0005-0000-0000-0000A51A0000}"/>
    <cellStyle name="Uwaga 3" xfId="3366" hidden="1" xr:uid="{00000000-0005-0000-0000-0000A61A0000}"/>
    <cellStyle name="Uwaga 3" xfId="3354" hidden="1" xr:uid="{00000000-0005-0000-0000-0000A71A0000}"/>
    <cellStyle name="Uwaga 3" xfId="3352" hidden="1" xr:uid="{00000000-0005-0000-0000-0000A81A0000}"/>
    <cellStyle name="Uwaga 3" xfId="3350" hidden="1" xr:uid="{00000000-0005-0000-0000-0000A91A0000}"/>
    <cellStyle name="Uwaga 3" xfId="3339" hidden="1" xr:uid="{00000000-0005-0000-0000-0000AA1A0000}"/>
    <cellStyle name="Uwaga 3" xfId="3337" hidden="1" xr:uid="{00000000-0005-0000-0000-0000AB1A0000}"/>
    <cellStyle name="Uwaga 3" xfId="3335" hidden="1" xr:uid="{00000000-0005-0000-0000-0000AC1A0000}"/>
    <cellStyle name="Uwaga 3" xfId="3324" hidden="1" xr:uid="{00000000-0005-0000-0000-0000AD1A0000}"/>
    <cellStyle name="Uwaga 3" xfId="3322" hidden="1" xr:uid="{00000000-0005-0000-0000-0000AE1A0000}"/>
    <cellStyle name="Uwaga 3" xfId="3320" hidden="1" xr:uid="{00000000-0005-0000-0000-0000AF1A0000}"/>
    <cellStyle name="Uwaga 3" xfId="3309" hidden="1" xr:uid="{00000000-0005-0000-0000-0000B01A0000}"/>
    <cellStyle name="Uwaga 3" xfId="3307" hidden="1" xr:uid="{00000000-0005-0000-0000-0000B11A0000}"/>
    <cellStyle name="Uwaga 3" xfId="3305" hidden="1" xr:uid="{00000000-0005-0000-0000-0000B21A0000}"/>
    <cellStyle name="Uwaga 3" xfId="3294" hidden="1" xr:uid="{00000000-0005-0000-0000-0000B31A0000}"/>
    <cellStyle name="Uwaga 3" xfId="3292" hidden="1" xr:uid="{00000000-0005-0000-0000-0000B41A0000}"/>
    <cellStyle name="Uwaga 3" xfId="3290" hidden="1" xr:uid="{00000000-0005-0000-0000-0000B51A0000}"/>
    <cellStyle name="Uwaga 3" xfId="3279" hidden="1" xr:uid="{00000000-0005-0000-0000-0000B61A0000}"/>
    <cellStyle name="Uwaga 3" xfId="3277" hidden="1" xr:uid="{00000000-0005-0000-0000-0000B71A0000}"/>
    <cellStyle name="Uwaga 3" xfId="3275" hidden="1" xr:uid="{00000000-0005-0000-0000-0000B81A0000}"/>
    <cellStyle name="Uwaga 3" xfId="3264" hidden="1" xr:uid="{00000000-0005-0000-0000-0000B91A0000}"/>
    <cellStyle name="Uwaga 3" xfId="3262" hidden="1" xr:uid="{00000000-0005-0000-0000-0000BA1A0000}"/>
    <cellStyle name="Uwaga 3" xfId="3260" hidden="1" xr:uid="{00000000-0005-0000-0000-0000BB1A0000}"/>
    <cellStyle name="Uwaga 3" xfId="3249" hidden="1" xr:uid="{00000000-0005-0000-0000-0000BC1A0000}"/>
    <cellStyle name="Uwaga 3" xfId="3247" hidden="1" xr:uid="{00000000-0005-0000-0000-0000BD1A0000}"/>
    <cellStyle name="Uwaga 3" xfId="3245" hidden="1" xr:uid="{00000000-0005-0000-0000-0000BE1A0000}"/>
    <cellStyle name="Uwaga 3" xfId="3234" hidden="1" xr:uid="{00000000-0005-0000-0000-0000BF1A0000}"/>
    <cellStyle name="Uwaga 3" xfId="3232" hidden="1" xr:uid="{00000000-0005-0000-0000-0000C01A0000}"/>
    <cellStyle name="Uwaga 3" xfId="3230" hidden="1" xr:uid="{00000000-0005-0000-0000-0000C11A0000}"/>
    <cellStyle name="Uwaga 3" xfId="3219" hidden="1" xr:uid="{00000000-0005-0000-0000-0000C21A0000}"/>
    <cellStyle name="Uwaga 3" xfId="3217" hidden="1" xr:uid="{00000000-0005-0000-0000-0000C31A0000}"/>
    <cellStyle name="Uwaga 3" xfId="3215" hidden="1" xr:uid="{00000000-0005-0000-0000-0000C41A0000}"/>
    <cellStyle name="Uwaga 3" xfId="3204" hidden="1" xr:uid="{00000000-0005-0000-0000-0000C51A0000}"/>
    <cellStyle name="Uwaga 3" xfId="3202" hidden="1" xr:uid="{00000000-0005-0000-0000-0000C61A0000}"/>
    <cellStyle name="Uwaga 3" xfId="3200" hidden="1" xr:uid="{00000000-0005-0000-0000-0000C71A0000}"/>
    <cellStyle name="Uwaga 3" xfId="3189" hidden="1" xr:uid="{00000000-0005-0000-0000-0000C81A0000}"/>
    <cellStyle name="Uwaga 3" xfId="3187" hidden="1" xr:uid="{00000000-0005-0000-0000-0000C91A0000}"/>
    <cellStyle name="Uwaga 3" xfId="3185" hidden="1" xr:uid="{00000000-0005-0000-0000-0000CA1A0000}"/>
    <cellStyle name="Uwaga 3" xfId="3174" hidden="1" xr:uid="{00000000-0005-0000-0000-0000CB1A0000}"/>
    <cellStyle name="Uwaga 3" xfId="3172" hidden="1" xr:uid="{00000000-0005-0000-0000-0000CC1A0000}"/>
    <cellStyle name="Uwaga 3" xfId="3169" hidden="1" xr:uid="{00000000-0005-0000-0000-0000CD1A0000}"/>
    <cellStyle name="Uwaga 3" xfId="3159" hidden="1" xr:uid="{00000000-0005-0000-0000-0000CE1A0000}"/>
    <cellStyle name="Uwaga 3" xfId="3156" hidden="1" xr:uid="{00000000-0005-0000-0000-0000CF1A0000}"/>
    <cellStyle name="Uwaga 3" xfId="3153" hidden="1" xr:uid="{00000000-0005-0000-0000-0000D01A0000}"/>
    <cellStyle name="Uwaga 3" xfId="3144" hidden="1" xr:uid="{00000000-0005-0000-0000-0000D11A0000}"/>
    <cellStyle name="Uwaga 3" xfId="3142" hidden="1" xr:uid="{00000000-0005-0000-0000-0000D21A0000}"/>
    <cellStyle name="Uwaga 3" xfId="3139" hidden="1" xr:uid="{00000000-0005-0000-0000-0000D31A0000}"/>
    <cellStyle name="Uwaga 3" xfId="3129" hidden="1" xr:uid="{00000000-0005-0000-0000-0000D41A0000}"/>
    <cellStyle name="Uwaga 3" xfId="3127" hidden="1" xr:uid="{00000000-0005-0000-0000-0000D51A0000}"/>
    <cellStyle name="Uwaga 3" xfId="3125" hidden="1" xr:uid="{00000000-0005-0000-0000-0000D61A0000}"/>
    <cellStyle name="Uwaga 3" xfId="3114" hidden="1" xr:uid="{00000000-0005-0000-0000-0000D71A0000}"/>
    <cellStyle name="Uwaga 3" xfId="3112" hidden="1" xr:uid="{00000000-0005-0000-0000-0000D81A0000}"/>
    <cellStyle name="Uwaga 3" xfId="3110" hidden="1" xr:uid="{00000000-0005-0000-0000-0000D91A0000}"/>
    <cellStyle name="Uwaga 3" xfId="3099" hidden="1" xr:uid="{00000000-0005-0000-0000-0000DA1A0000}"/>
    <cellStyle name="Uwaga 3" xfId="3097" hidden="1" xr:uid="{00000000-0005-0000-0000-0000DB1A0000}"/>
    <cellStyle name="Uwaga 3" xfId="3095" hidden="1" xr:uid="{00000000-0005-0000-0000-0000DC1A0000}"/>
    <cellStyle name="Uwaga 3" xfId="3084" hidden="1" xr:uid="{00000000-0005-0000-0000-0000DD1A0000}"/>
    <cellStyle name="Uwaga 3" xfId="3082" hidden="1" xr:uid="{00000000-0005-0000-0000-0000DE1A0000}"/>
    <cellStyle name="Uwaga 3" xfId="3080" hidden="1" xr:uid="{00000000-0005-0000-0000-0000DF1A0000}"/>
    <cellStyle name="Uwaga 3" xfId="3069" hidden="1" xr:uid="{00000000-0005-0000-0000-0000E01A0000}"/>
    <cellStyle name="Uwaga 3" xfId="3067" hidden="1" xr:uid="{00000000-0005-0000-0000-0000E11A0000}"/>
    <cellStyle name="Uwaga 3" xfId="3065" hidden="1" xr:uid="{00000000-0005-0000-0000-0000E21A0000}"/>
    <cellStyle name="Uwaga 3" xfId="3054" hidden="1" xr:uid="{00000000-0005-0000-0000-0000E31A0000}"/>
    <cellStyle name="Uwaga 3" xfId="3052" hidden="1" xr:uid="{00000000-0005-0000-0000-0000E41A0000}"/>
    <cellStyle name="Uwaga 3" xfId="3049" hidden="1" xr:uid="{00000000-0005-0000-0000-0000E51A0000}"/>
    <cellStyle name="Uwaga 3" xfId="3039" hidden="1" xr:uid="{00000000-0005-0000-0000-0000E61A0000}"/>
    <cellStyle name="Uwaga 3" xfId="3036" hidden="1" xr:uid="{00000000-0005-0000-0000-0000E71A0000}"/>
    <cellStyle name="Uwaga 3" xfId="3033" hidden="1" xr:uid="{00000000-0005-0000-0000-0000E81A0000}"/>
    <cellStyle name="Uwaga 3" xfId="3024" hidden="1" xr:uid="{00000000-0005-0000-0000-0000E91A0000}"/>
    <cellStyle name="Uwaga 3" xfId="3021" hidden="1" xr:uid="{00000000-0005-0000-0000-0000EA1A0000}"/>
    <cellStyle name="Uwaga 3" xfId="3018" hidden="1" xr:uid="{00000000-0005-0000-0000-0000EB1A0000}"/>
    <cellStyle name="Uwaga 3" xfId="3009" hidden="1" xr:uid="{00000000-0005-0000-0000-0000EC1A0000}"/>
    <cellStyle name="Uwaga 3" xfId="3007" hidden="1" xr:uid="{00000000-0005-0000-0000-0000ED1A0000}"/>
    <cellStyle name="Uwaga 3" xfId="3005" hidden="1" xr:uid="{00000000-0005-0000-0000-0000EE1A0000}"/>
    <cellStyle name="Uwaga 3" xfId="2994" hidden="1" xr:uid="{00000000-0005-0000-0000-0000EF1A0000}"/>
    <cellStyle name="Uwaga 3" xfId="2991" hidden="1" xr:uid="{00000000-0005-0000-0000-0000F01A0000}"/>
    <cellStyle name="Uwaga 3" xfId="2988" hidden="1" xr:uid="{00000000-0005-0000-0000-0000F11A0000}"/>
    <cellStyle name="Uwaga 3" xfId="2979" hidden="1" xr:uid="{00000000-0005-0000-0000-0000F21A0000}"/>
    <cellStyle name="Uwaga 3" xfId="2976" hidden="1" xr:uid="{00000000-0005-0000-0000-0000F31A0000}"/>
    <cellStyle name="Uwaga 3" xfId="2973" hidden="1" xr:uid="{00000000-0005-0000-0000-0000F41A0000}"/>
    <cellStyle name="Uwaga 3" xfId="2964" hidden="1" xr:uid="{00000000-0005-0000-0000-0000F51A0000}"/>
    <cellStyle name="Uwaga 3" xfId="2961" hidden="1" xr:uid="{00000000-0005-0000-0000-0000F61A0000}"/>
    <cellStyle name="Uwaga 3" xfId="2958" hidden="1" xr:uid="{00000000-0005-0000-0000-0000F71A0000}"/>
    <cellStyle name="Uwaga 3" xfId="2951" hidden="1" xr:uid="{00000000-0005-0000-0000-0000F81A0000}"/>
    <cellStyle name="Uwaga 3" xfId="2947" hidden="1" xr:uid="{00000000-0005-0000-0000-0000F91A0000}"/>
    <cellStyle name="Uwaga 3" xfId="2944" hidden="1" xr:uid="{00000000-0005-0000-0000-0000FA1A0000}"/>
    <cellStyle name="Uwaga 3" xfId="2936" hidden="1" xr:uid="{00000000-0005-0000-0000-0000FB1A0000}"/>
    <cellStyle name="Uwaga 3" xfId="2932" hidden="1" xr:uid="{00000000-0005-0000-0000-0000FC1A0000}"/>
    <cellStyle name="Uwaga 3" xfId="2929" hidden="1" xr:uid="{00000000-0005-0000-0000-0000FD1A0000}"/>
    <cellStyle name="Uwaga 3" xfId="2921" hidden="1" xr:uid="{00000000-0005-0000-0000-0000FE1A0000}"/>
    <cellStyle name="Uwaga 3" xfId="2917" hidden="1" xr:uid="{00000000-0005-0000-0000-0000FF1A0000}"/>
    <cellStyle name="Uwaga 3" xfId="2913" hidden="1" xr:uid="{00000000-0005-0000-0000-0000001B0000}"/>
    <cellStyle name="Uwaga 3" xfId="2906" hidden="1" xr:uid="{00000000-0005-0000-0000-0000011B0000}"/>
    <cellStyle name="Uwaga 3" xfId="2902" hidden="1" xr:uid="{00000000-0005-0000-0000-0000021B0000}"/>
    <cellStyle name="Uwaga 3" xfId="2899" hidden="1" xr:uid="{00000000-0005-0000-0000-0000031B0000}"/>
    <cellStyle name="Uwaga 3" xfId="2891" hidden="1" xr:uid="{00000000-0005-0000-0000-0000041B0000}"/>
    <cellStyle name="Uwaga 3" xfId="2887" hidden="1" xr:uid="{00000000-0005-0000-0000-0000051B0000}"/>
    <cellStyle name="Uwaga 3" xfId="2884" hidden="1" xr:uid="{00000000-0005-0000-0000-0000061B0000}"/>
    <cellStyle name="Uwaga 3" xfId="2875" hidden="1" xr:uid="{00000000-0005-0000-0000-0000071B0000}"/>
    <cellStyle name="Uwaga 3" xfId="2870" hidden="1" xr:uid="{00000000-0005-0000-0000-0000081B0000}"/>
    <cellStyle name="Uwaga 3" xfId="2866" hidden="1" xr:uid="{00000000-0005-0000-0000-0000091B0000}"/>
    <cellStyle name="Uwaga 3" xfId="2860" hidden="1" xr:uid="{00000000-0005-0000-0000-00000A1B0000}"/>
    <cellStyle name="Uwaga 3" xfId="2855" hidden="1" xr:uid="{00000000-0005-0000-0000-00000B1B0000}"/>
    <cellStyle name="Uwaga 3" xfId="2851" hidden="1" xr:uid="{00000000-0005-0000-0000-00000C1B0000}"/>
    <cellStyle name="Uwaga 3" xfId="2845" hidden="1" xr:uid="{00000000-0005-0000-0000-00000D1B0000}"/>
    <cellStyle name="Uwaga 3" xfId="2840" hidden="1" xr:uid="{00000000-0005-0000-0000-00000E1B0000}"/>
    <cellStyle name="Uwaga 3" xfId="2836" hidden="1" xr:uid="{00000000-0005-0000-0000-00000F1B0000}"/>
    <cellStyle name="Uwaga 3" xfId="2831" hidden="1" xr:uid="{00000000-0005-0000-0000-0000101B0000}"/>
    <cellStyle name="Uwaga 3" xfId="2827" hidden="1" xr:uid="{00000000-0005-0000-0000-0000111B0000}"/>
    <cellStyle name="Uwaga 3" xfId="2823" hidden="1" xr:uid="{00000000-0005-0000-0000-0000121B0000}"/>
    <cellStyle name="Uwaga 3" xfId="2816" hidden="1" xr:uid="{00000000-0005-0000-0000-0000131B0000}"/>
    <cellStyle name="Uwaga 3" xfId="2811" hidden="1" xr:uid="{00000000-0005-0000-0000-0000141B0000}"/>
    <cellStyle name="Uwaga 3" xfId="2807" hidden="1" xr:uid="{00000000-0005-0000-0000-0000151B0000}"/>
    <cellStyle name="Uwaga 3" xfId="2800" hidden="1" xr:uid="{00000000-0005-0000-0000-0000161B0000}"/>
    <cellStyle name="Uwaga 3" xfId="2795" hidden="1" xr:uid="{00000000-0005-0000-0000-0000171B0000}"/>
    <cellStyle name="Uwaga 3" xfId="2791" hidden="1" xr:uid="{00000000-0005-0000-0000-0000181B0000}"/>
    <cellStyle name="Uwaga 3" xfId="2786" hidden="1" xr:uid="{00000000-0005-0000-0000-0000191B0000}"/>
    <cellStyle name="Uwaga 3" xfId="2781" hidden="1" xr:uid="{00000000-0005-0000-0000-00001A1B0000}"/>
    <cellStyle name="Uwaga 3" xfId="2777" hidden="1" xr:uid="{00000000-0005-0000-0000-00001B1B0000}"/>
    <cellStyle name="Uwaga 3" xfId="2771" hidden="1" xr:uid="{00000000-0005-0000-0000-00001C1B0000}"/>
    <cellStyle name="Uwaga 3" xfId="2767" hidden="1" xr:uid="{00000000-0005-0000-0000-00001D1B0000}"/>
    <cellStyle name="Uwaga 3" xfId="2764" hidden="1" xr:uid="{00000000-0005-0000-0000-00001E1B0000}"/>
    <cellStyle name="Uwaga 3" xfId="2757" hidden="1" xr:uid="{00000000-0005-0000-0000-00001F1B0000}"/>
    <cellStyle name="Uwaga 3" xfId="2752" hidden="1" xr:uid="{00000000-0005-0000-0000-0000201B0000}"/>
    <cellStyle name="Uwaga 3" xfId="2747" hidden="1" xr:uid="{00000000-0005-0000-0000-0000211B0000}"/>
    <cellStyle name="Uwaga 3" xfId="2741" hidden="1" xr:uid="{00000000-0005-0000-0000-0000221B0000}"/>
    <cellStyle name="Uwaga 3" xfId="2736" hidden="1" xr:uid="{00000000-0005-0000-0000-0000231B0000}"/>
    <cellStyle name="Uwaga 3" xfId="2731" hidden="1" xr:uid="{00000000-0005-0000-0000-0000241B0000}"/>
    <cellStyle name="Uwaga 3" xfId="2726" hidden="1" xr:uid="{00000000-0005-0000-0000-0000251B0000}"/>
    <cellStyle name="Uwaga 3" xfId="2721" hidden="1" xr:uid="{00000000-0005-0000-0000-0000261B0000}"/>
    <cellStyle name="Uwaga 3" xfId="2716" hidden="1" xr:uid="{00000000-0005-0000-0000-0000271B0000}"/>
    <cellStyle name="Uwaga 3" xfId="2712" hidden="1" xr:uid="{00000000-0005-0000-0000-0000281B0000}"/>
    <cellStyle name="Uwaga 3" xfId="2708" hidden="1" xr:uid="{00000000-0005-0000-0000-0000291B0000}"/>
    <cellStyle name="Uwaga 3" xfId="2703" hidden="1" xr:uid="{00000000-0005-0000-0000-00002A1B0000}"/>
    <cellStyle name="Uwaga 3" xfId="2696" hidden="1" xr:uid="{00000000-0005-0000-0000-00002B1B0000}"/>
    <cellStyle name="Uwaga 3" xfId="2691" hidden="1" xr:uid="{00000000-0005-0000-0000-00002C1B0000}"/>
    <cellStyle name="Uwaga 3" xfId="2686" hidden="1" xr:uid="{00000000-0005-0000-0000-00002D1B0000}"/>
    <cellStyle name="Uwaga 3" xfId="2680" hidden="1" xr:uid="{00000000-0005-0000-0000-00002E1B0000}"/>
    <cellStyle name="Uwaga 3" xfId="2675" hidden="1" xr:uid="{00000000-0005-0000-0000-00002F1B0000}"/>
    <cellStyle name="Uwaga 3" xfId="2671" hidden="1" xr:uid="{00000000-0005-0000-0000-0000301B0000}"/>
    <cellStyle name="Uwaga 3" xfId="2666" hidden="1" xr:uid="{00000000-0005-0000-0000-0000311B0000}"/>
    <cellStyle name="Uwaga 3" xfId="2661" hidden="1" xr:uid="{00000000-0005-0000-0000-0000321B0000}"/>
    <cellStyle name="Uwaga 3" xfId="2656" hidden="1" xr:uid="{00000000-0005-0000-0000-0000331B0000}"/>
    <cellStyle name="Uwaga 3" xfId="2652" hidden="1" xr:uid="{00000000-0005-0000-0000-0000341B0000}"/>
    <cellStyle name="Uwaga 3" xfId="2647" hidden="1" xr:uid="{00000000-0005-0000-0000-0000351B0000}"/>
    <cellStyle name="Uwaga 3" xfId="2642" hidden="1" xr:uid="{00000000-0005-0000-0000-0000361B0000}"/>
    <cellStyle name="Uwaga 3" xfId="2637" hidden="1" xr:uid="{00000000-0005-0000-0000-0000371B0000}"/>
    <cellStyle name="Uwaga 3" xfId="2633" hidden="1" xr:uid="{00000000-0005-0000-0000-0000381B0000}"/>
    <cellStyle name="Uwaga 3" xfId="2629" hidden="1" xr:uid="{00000000-0005-0000-0000-0000391B0000}"/>
    <cellStyle name="Uwaga 3" xfId="2622" hidden="1" xr:uid="{00000000-0005-0000-0000-00003A1B0000}"/>
    <cellStyle name="Uwaga 3" xfId="2618" hidden="1" xr:uid="{00000000-0005-0000-0000-00003B1B0000}"/>
    <cellStyle name="Uwaga 3" xfId="2613" hidden="1" xr:uid="{00000000-0005-0000-0000-00003C1B0000}"/>
    <cellStyle name="Uwaga 3" xfId="2607" hidden="1" xr:uid="{00000000-0005-0000-0000-00003D1B0000}"/>
    <cellStyle name="Uwaga 3" xfId="2603" hidden="1" xr:uid="{00000000-0005-0000-0000-00003E1B0000}"/>
    <cellStyle name="Uwaga 3" xfId="2598" hidden="1" xr:uid="{00000000-0005-0000-0000-00003F1B0000}"/>
    <cellStyle name="Uwaga 3" xfId="2592" hidden="1" xr:uid="{00000000-0005-0000-0000-0000401B0000}"/>
    <cellStyle name="Uwaga 3" xfId="2588" hidden="1" xr:uid="{00000000-0005-0000-0000-0000411B0000}"/>
    <cellStyle name="Uwaga 3" xfId="2584" hidden="1" xr:uid="{00000000-0005-0000-0000-0000421B0000}"/>
    <cellStyle name="Uwaga 3" xfId="2577" hidden="1" xr:uid="{00000000-0005-0000-0000-0000431B0000}"/>
    <cellStyle name="Uwaga 3" xfId="2573" hidden="1" xr:uid="{00000000-0005-0000-0000-0000441B0000}"/>
    <cellStyle name="Uwaga 3" xfId="2569" hidden="1" xr:uid="{00000000-0005-0000-0000-0000451B0000}"/>
    <cellStyle name="Uwaga 3" xfId="3433" hidden="1" xr:uid="{00000000-0005-0000-0000-0000461B0000}"/>
    <cellStyle name="Uwaga 3" xfId="3431" hidden="1" xr:uid="{00000000-0005-0000-0000-0000471B0000}"/>
    <cellStyle name="Uwaga 3" xfId="3429" hidden="1" xr:uid="{00000000-0005-0000-0000-0000481B0000}"/>
    <cellStyle name="Uwaga 3" xfId="3416" hidden="1" xr:uid="{00000000-0005-0000-0000-0000491B0000}"/>
    <cellStyle name="Uwaga 3" xfId="3415" hidden="1" xr:uid="{00000000-0005-0000-0000-00004A1B0000}"/>
    <cellStyle name="Uwaga 3" xfId="3414" hidden="1" xr:uid="{00000000-0005-0000-0000-00004B1B0000}"/>
    <cellStyle name="Uwaga 3" xfId="3401" hidden="1" xr:uid="{00000000-0005-0000-0000-00004C1B0000}"/>
    <cellStyle name="Uwaga 3" xfId="3400" hidden="1" xr:uid="{00000000-0005-0000-0000-00004D1B0000}"/>
    <cellStyle name="Uwaga 3" xfId="3399" hidden="1" xr:uid="{00000000-0005-0000-0000-00004E1B0000}"/>
    <cellStyle name="Uwaga 3" xfId="3387" hidden="1" xr:uid="{00000000-0005-0000-0000-00004F1B0000}"/>
    <cellStyle name="Uwaga 3" xfId="3385" hidden="1" xr:uid="{00000000-0005-0000-0000-0000501B0000}"/>
    <cellStyle name="Uwaga 3" xfId="3384" hidden="1" xr:uid="{00000000-0005-0000-0000-0000511B0000}"/>
    <cellStyle name="Uwaga 3" xfId="3371" hidden="1" xr:uid="{00000000-0005-0000-0000-0000521B0000}"/>
    <cellStyle name="Uwaga 3" xfId="3370" hidden="1" xr:uid="{00000000-0005-0000-0000-0000531B0000}"/>
    <cellStyle name="Uwaga 3" xfId="3369" hidden="1" xr:uid="{00000000-0005-0000-0000-0000541B0000}"/>
    <cellStyle name="Uwaga 3" xfId="3357" hidden="1" xr:uid="{00000000-0005-0000-0000-0000551B0000}"/>
    <cellStyle name="Uwaga 3" xfId="3355" hidden="1" xr:uid="{00000000-0005-0000-0000-0000561B0000}"/>
    <cellStyle name="Uwaga 3" xfId="3353" hidden="1" xr:uid="{00000000-0005-0000-0000-0000571B0000}"/>
    <cellStyle name="Uwaga 3" xfId="3342" hidden="1" xr:uid="{00000000-0005-0000-0000-0000581B0000}"/>
    <cellStyle name="Uwaga 3" xfId="3340" hidden="1" xr:uid="{00000000-0005-0000-0000-0000591B0000}"/>
    <cellStyle name="Uwaga 3" xfId="3338" hidden="1" xr:uid="{00000000-0005-0000-0000-00005A1B0000}"/>
    <cellStyle name="Uwaga 3" xfId="3327" hidden="1" xr:uid="{00000000-0005-0000-0000-00005B1B0000}"/>
    <cellStyle name="Uwaga 3" xfId="3325" hidden="1" xr:uid="{00000000-0005-0000-0000-00005C1B0000}"/>
    <cellStyle name="Uwaga 3" xfId="3323" hidden="1" xr:uid="{00000000-0005-0000-0000-00005D1B0000}"/>
    <cellStyle name="Uwaga 3" xfId="3312" hidden="1" xr:uid="{00000000-0005-0000-0000-00005E1B0000}"/>
    <cellStyle name="Uwaga 3" xfId="3310" hidden="1" xr:uid="{00000000-0005-0000-0000-00005F1B0000}"/>
    <cellStyle name="Uwaga 3" xfId="3308" hidden="1" xr:uid="{00000000-0005-0000-0000-0000601B0000}"/>
    <cellStyle name="Uwaga 3" xfId="3297" hidden="1" xr:uid="{00000000-0005-0000-0000-0000611B0000}"/>
    <cellStyle name="Uwaga 3" xfId="3295" hidden="1" xr:uid="{00000000-0005-0000-0000-0000621B0000}"/>
    <cellStyle name="Uwaga 3" xfId="3293" hidden="1" xr:uid="{00000000-0005-0000-0000-0000631B0000}"/>
    <cellStyle name="Uwaga 3" xfId="3282" hidden="1" xr:uid="{00000000-0005-0000-0000-0000641B0000}"/>
    <cellStyle name="Uwaga 3" xfId="3280" hidden="1" xr:uid="{00000000-0005-0000-0000-0000651B0000}"/>
    <cellStyle name="Uwaga 3" xfId="3278" hidden="1" xr:uid="{00000000-0005-0000-0000-0000661B0000}"/>
    <cellStyle name="Uwaga 3" xfId="3267" hidden="1" xr:uid="{00000000-0005-0000-0000-0000671B0000}"/>
    <cellStyle name="Uwaga 3" xfId="3265" hidden="1" xr:uid="{00000000-0005-0000-0000-0000681B0000}"/>
    <cellStyle name="Uwaga 3" xfId="3263" hidden="1" xr:uid="{00000000-0005-0000-0000-0000691B0000}"/>
    <cellStyle name="Uwaga 3" xfId="3252" hidden="1" xr:uid="{00000000-0005-0000-0000-00006A1B0000}"/>
    <cellStyle name="Uwaga 3" xfId="3250" hidden="1" xr:uid="{00000000-0005-0000-0000-00006B1B0000}"/>
    <cellStyle name="Uwaga 3" xfId="3248" hidden="1" xr:uid="{00000000-0005-0000-0000-00006C1B0000}"/>
    <cellStyle name="Uwaga 3" xfId="3237" hidden="1" xr:uid="{00000000-0005-0000-0000-00006D1B0000}"/>
    <cellStyle name="Uwaga 3" xfId="3235" hidden="1" xr:uid="{00000000-0005-0000-0000-00006E1B0000}"/>
    <cellStyle name="Uwaga 3" xfId="3233" hidden="1" xr:uid="{00000000-0005-0000-0000-00006F1B0000}"/>
    <cellStyle name="Uwaga 3" xfId="3222" hidden="1" xr:uid="{00000000-0005-0000-0000-0000701B0000}"/>
    <cellStyle name="Uwaga 3" xfId="3220" hidden="1" xr:uid="{00000000-0005-0000-0000-0000711B0000}"/>
    <cellStyle name="Uwaga 3" xfId="3218" hidden="1" xr:uid="{00000000-0005-0000-0000-0000721B0000}"/>
    <cellStyle name="Uwaga 3" xfId="3207" hidden="1" xr:uid="{00000000-0005-0000-0000-0000731B0000}"/>
    <cellStyle name="Uwaga 3" xfId="3205" hidden="1" xr:uid="{00000000-0005-0000-0000-0000741B0000}"/>
    <cellStyle name="Uwaga 3" xfId="3203" hidden="1" xr:uid="{00000000-0005-0000-0000-0000751B0000}"/>
    <cellStyle name="Uwaga 3" xfId="3192" hidden="1" xr:uid="{00000000-0005-0000-0000-0000761B0000}"/>
    <cellStyle name="Uwaga 3" xfId="3190" hidden="1" xr:uid="{00000000-0005-0000-0000-0000771B0000}"/>
    <cellStyle name="Uwaga 3" xfId="3188" hidden="1" xr:uid="{00000000-0005-0000-0000-0000781B0000}"/>
    <cellStyle name="Uwaga 3" xfId="3177" hidden="1" xr:uid="{00000000-0005-0000-0000-0000791B0000}"/>
    <cellStyle name="Uwaga 3" xfId="3175" hidden="1" xr:uid="{00000000-0005-0000-0000-00007A1B0000}"/>
    <cellStyle name="Uwaga 3" xfId="3173" hidden="1" xr:uid="{00000000-0005-0000-0000-00007B1B0000}"/>
    <cellStyle name="Uwaga 3" xfId="3162" hidden="1" xr:uid="{00000000-0005-0000-0000-00007C1B0000}"/>
    <cellStyle name="Uwaga 3" xfId="3160" hidden="1" xr:uid="{00000000-0005-0000-0000-00007D1B0000}"/>
    <cellStyle name="Uwaga 3" xfId="3158" hidden="1" xr:uid="{00000000-0005-0000-0000-00007E1B0000}"/>
    <cellStyle name="Uwaga 3" xfId="3147" hidden="1" xr:uid="{00000000-0005-0000-0000-00007F1B0000}"/>
    <cellStyle name="Uwaga 3" xfId="3145" hidden="1" xr:uid="{00000000-0005-0000-0000-0000801B0000}"/>
    <cellStyle name="Uwaga 3" xfId="3143" hidden="1" xr:uid="{00000000-0005-0000-0000-0000811B0000}"/>
    <cellStyle name="Uwaga 3" xfId="3132" hidden="1" xr:uid="{00000000-0005-0000-0000-0000821B0000}"/>
    <cellStyle name="Uwaga 3" xfId="3130" hidden="1" xr:uid="{00000000-0005-0000-0000-0000831B0000}"/>
    <cellStyle name="Uwaga 3" xfId="3128" hidden="1" xr:uid="{00000000-0005-0000-0000-0000841B0000}"/>
    <cellStyle name="Uwaga 3" xfId="3117" hidden="1" xr:uid="{00000000-0005-0000-0000-0000851B0000}"/>
    <cellStyle name="Uwaga 3" xfId="3115" hidden="1" xr:uid="{00000000-0005-0000-0000-0000861B0000}"/>
    <cellStyle name="Uwaga 3" xfId="3113" hidden="1" xr:uid="{00000000-0005-0000-0000-0000871B0000}"/>
    <cellStyle name="Uwaga 3" xfId="3102" hidden="1" xr:uid="{00000000-0005-0000-0000-0000881B0000}"/>
    <cellStyle name="Uwaga 3" xfId="3100" hidden="1" xr:uid="{00000000-0005-0000-0000-0000891B0000}"/>
    <cellStyle name="Uwaga 3" xfId="3098" hidden="1" xr:uid="{00000000-0005-0000-0000-00008A1B0000}"/>
    <cellStyle name="Uwaga 3" xfId="3087" hidden="1" xr:uid="{00000000-0005-0000-0000-00008B1B0000}"/>
    <cellStyle name="Uwaga 3" xfId="3085" hidden="1" xr:uid="{00000000-0005-0000-0000-00008C1B0000}"/>
    <cellStyle name="Uwaga 3" xfId="3083" hidden="1" xr:uid="{00000000-0005-0000-0000-00008D1B0000}"/>
    <cellStyle name="Uwaga 3" xfId="3072" hidden="1" xr:uid="{00000000-0005-0000-0000-00008E1B0000}"/>
    <cellStyle name="Uwaga 3" xfId="3070" hidden="1" xr:uid="{00000000-0005-0000-0000-00008F1B0000}"/>
    <cellStyle name="Uwaga 3" xfId="3068" hidden="1" xr:uid="{00000000-0005-0000-0000-0000901B0000}"/>
    <cellStyle name="Uwaga 3" xfId="3057" hidden="1" xr:uid="{00000000-0005-0000-0000-0000911B0000}"/>
    <cellStyle name="Uwaga 3" xfId="3055" hidden="1" xr:uid="{00000000-0005-0000-0000-0000921B0000}"/>
    <cellStyle name="Uwaga 3" xfId="3053" hidden="1" xr:uid="{00000000-0005-0000-0000-0000931B0000}"/>
    <cellStyle name="Uwaga 3" xfId="3042" hidden="1" xr:uid="{00000000-0005-0000-0000-0000941B0000}"/>
    <cellStyle name="Uwaga 3" xfId="3040" hidden="1" xr:uid="{00000000-0005-0000-0000-0000951B0000}"/>
    <cellStyle name="Uwaga 3" xfId="3037" hidden="1" xr:uid="{00000000-0005-0000-0000-0000961B0000}"/>
    <cellStyle name="Uwaga 3" xfId="3027" hidden="1" xr:uid="{00000000-0005-0000-0000-0000971B0000}"/>
    <cellStyle name="Uwaga 3" xfId="3025" hidden="1" xr:uid="{00000000-0005-0000-0000-0000981B0000}"/>
    <cellStyle name="Uwaga 3" xfId="3023" hidden="1" xr:uid="{00000000-0005-0000-0000-0000991B0000}"/>
    <cellStyle name="Uwaga 3" xfId="3012" hidden="1" xr:uid="{00000000-0005-0000-0000-00009A1B0000}"/>
    <cellStyle name="Uwaga 3" xfId="3010" hidden="1" xr:uid="{00000000-0005-0000-0000-00009B1B0000}"/>
    <cellStyle name="Uwaga 3" xfId="3008" hidden="1" xr:uid="{00000000-0005-0000-0000-00009C1B0000}"/>
    <cellStyle name="Uwaga 3" xfId="2997" hidden="1" xr:uid="{00000000-0005-0000-0000-00009D1B0000}"/>
    <cellStyle name="Uwaga 3" xfId="2995" hidden="1" xr:uid="{00000000-0005-0000-0000-00009E1B0000}"/>
    <cellStyle name="Uwaga 3" xfId="2992" hidden="1" xr:uid="{00000000-0005-0000-0000-00009F1B0000}"/>
    <cellStyle name="Uwaga 3" xfId="2982" hidden="1" xr:uid="{00000000-0005-0000-0000-0000A01B0000}"/>
    <cellStyle name="Uwaga 3" xfId="2980" hidden="1" xr:uid="{00000000-0005-0000-0000-0000A11B0000}"/>
    <cellStyle name="Uwaga 3" xfId="2977" hidden="1" xr:uid="{00000000-0005-0000-0000-0000A21B0000}"/>
    <cellStyle name="Uwaga 3" xfId="2967" hidden="1" xr:uid="{00000000-0005-0000-0000-0000A31B0000}"/>
    <cellStyle name="Uwaga 3" xfId="2965" hidden="1" xr:uid="{00000000-0005-0000-0000-0000A41B0000}"/>
    <cellStyle name="Uwaga 3" xfId="2962" hidden="1" xr:uid="{00000000-0005-0000-0000-0000A51B0000}"/>
    <cellStyle name="Uwaga 3" xfId="2953" hidden="1" xr:uid="{00000000-0005-0000-0000-0000A61B0000}"/>
    <cellStyle name="Uwaga 3" xfId="2950" hidden="1" xr:uid="{00000000-0005-0000-0000-0000A71B0000}"/>
    <cellStyle name="Uwaga 3" xfId="2946" hidden="1" xr:uid="{00000000-0005-0000-0000-0000A81B0000}"/>
    <cellStyle name="Uwaga 3" xfId="2938" hidden="1" xr:uid="{00000000-0005-0000-0000-0000A91B0000}"/>
    <cellStyle name="Uwaga 3" xfId="2935" hidden="1" xr:uid="{00000000-0005-0000-0000-0000AA1B0000}"/>
    <cellStyle name="Uwaga 3" xfId="2931" hidden="1" xr:uid="{00000000-0005-0000-0000-0000AB1B0000}"/>
    <cellStyle name="Uwaga 3" xfId="2923" hidden="1" xr:uid="{00000000-0005-0000-0000-0000AC1B0000}"/>
    <cellStyle name="Uwaga 3" xfId="2920" hidden="1" xr:uid="{00000000-0005-0000-0000-0000AD1B0000}"/>
    <cellStyle name="Uwaga 3" xfId="2916" hidden="1" xr:uid="{00000000-0005-0000-0000-0000AE1B0000}"/>
    <cellStyle name="Uwaga 3" xfId="2908" hidden="1" xr:uid="{00000000-0005-0000-0000-0000AF1B0000}"/>
    <cellStyle name="Uwaga 3" xfId="2905" hidden="1" xr:uid="{00000000-0005-0000-0000-0000B01B0000}"/>
    <cellStyle name="Uwaga 3" xfId="2901" hidden="1" xr:uid="{00000000-0005-0000-0000-0000B11B0000}"/>
    <cellStyle name="Uwaga 3" xfId="2893" hidden="1" xr:uid="{00000000-0005-0000-0000-0000B21B0000}"/>
    <cellStyle name="Uwaga 3" xfId="2890" hidden="1" xr:uid="{00000000-0005-0000-0000-0000B31B0000}"/>
    <cellStyle name="Uwaga 3" xfId="2886" hidden="1" xr:uid="{00000000-0005-0000-0000-0000B41B0000}"/>
    <cellStyle name="Uwaga 3" xfId="2878" hidden="1" xr:uid="{00000000-0005-0000-0000-0000B51B0000}"/>
    <cellStyle name="Uwaga 3" xfId="2874" hidden="1" xr:uid="{00000000-0005-0000-0000-0000B61B0000}"/>
    <cellStyle name="Uwaga 3" xfId="2869" hidden="1" xr:uid="{00000000-0005-0000-0000-0000B71B0000}"/>
    <cellStyle name="Uwaga 3" xfId="2863" hidden="1" xr:uid="{00000000-0005-0000-0000-0000B81B0000}"/>
    <cellStyle name="Uwaga 3" xfId="2859" hidden="1" xr:uid="{00000000-0005-0000-0000-0000B91B0000}"/>
    <cellStyle name="Uwaga 3" xfId="2854" hidden="1" xr:uid="{00000000-0005-0000-0000-0000BA1B0000}"/>
    <cellStyle name="Uwaga 3" xfId="2848" hidden="1" xr:uid="{00000000-0005-0000-0000-0000BB1B0000}"/>
    <cellStyle name="Uwaga 3" xfId="2844" hidden="1" xr:uid="{00000000-0005-0000-0000-0000BC1B0000}"/>
    <cellStyle name="Uwaga 3" xfId="2839" hidden="1" xr:uid="{00000000-0005-0000-0000-0000BD1B0000}"/>
    <cellStyle name="Uwaga 3" xfId="2833" hidden="1" xr:uid="{00000000-0005-0000-0000-0000BE1B0000}"/>
    <cellStyle name="Uwaga 3" xfId="2830" hidden="1" xr:uid="{00000000-0005-0000-0000-0000BF1B0000}"/>
    <cellStyle name="Uwaga 3" xfId="2826" hidden="1" xr:uid="{00000000-0005-0000-0000-0000C01B0000}"/>
    <cellStyle name="Uwaga 3" xfId="2818" hidden="1" xr:uid="{00000000-0005-0000-0000-0000C11B0000}"/>
    <cellStyle name="Uwaga 3" xfId="2815" hidden="1" xr:uid="{00000000-0005-0000-0000-0000C21B0000}"/>
    <cellStyle name="Uwaga 3" xfId="2810" hidden="1" xr:uid="{00000000-0005-0000-0000-0000C31B0000}"/>
    <cellStyle name="Uwaga 3" xfId="2803" hidden="1" xr:uid="{00000000-0005-0000-0000-0000C41B0000}"/>
    <cellStyle name="Uwaga 3" xfId="2799" hidden="1" xr:uid="{00000000-0005-0000-0000-0000C51B0000}"/>
    <cellStyle name="Uwaga 3" xfId="2794" hidden="1" xr:uid="{00000000-0005-0000-0000-0000C61B0000}"/>
    <cellStyle name="Uwaga 3" xfId="2788" hidden="1" xr:uid="{00000000-0005-0000-0000-0000C71B0000}"/>
    <cellStyle name="Uwaga 3" xfId="2784" hidden="1" xr:uid="{00000000-0005-0000-0000-0000C81B0000}"/>
    <cellStyle name="Uwaga 3" xfId="2779" hidden="1" xr:uid="{00000000-0005-0000-0000-0000C91B0000}"/>
    <cellStyle name="Uwaga 3" xfId="2773" hidden="1" xr:uid="{00000000-0005-0000-0000-0000CA1B0000}"/>
    <cellStyle name="Uwaga 3" xfId="2770" hidden="1" xr:uid="{00000000-0005-0000-0000-0000CB1B0000}"/>
    <cellStyle name="Uwaga 3" xfId="2766" hidden="1" xr:uid="{00000000-0005-0000-0000-0000CC1B0000}"/>
    <cellStyle name="Uwaga 3" xfId="2758" hidden="1" xr:uid="{00000000-0005-0000-0000-0000CD1B0000}"/>
    <cellStyle name="Uwaga 3" xfId="2753" hidden="1" xr:uid="{00000000-0005-0000-0000-0000CE1B0000}"/>
    <cellStyle name="Uwaga 3" xfId="2748" hidden="1" xr:uid="{00000000-0005-0000-0000-0000CF1B0000}"/>
    <cellStyle name="Uwaga 3" xfId="2743" hidden="1" xr:uid="{00000000-0005-0000-0000-0000D01B0000}"/>
    <cellStyle name="Uwaga 3" xfId="2738" hidden="1" xr:uid="{00000000-0005-0000-0000-0000D11B0000}"/>
    <cellStyle name="Uwaga 3" xfId="2733" hidden="1" xr:uid="{00000000-0005-0000-0000-0000D21B0000}"/>
    <cellStyle name="Uwaga 3" xfId="2728" hidden="1" xr:uid="{00000000-0005-0000-0000-0000D31B0000}"/>
    <cellStyle name="Uwaga 3" xfId="2723" hidden="1" xr:uid="{00000000-0005-0000-0000-0000D41B0000}"/>
    <cellStyle name="Uwaga 3" xfId="2718" hidden="1" xr:uid="{00000000-0005-0000-0000-0000D51B0000}"/>
    <cellStyle name="Uwaga 3" xfId="2713" hidden="1" xr:uid="{00000000-0005-0000-0000-0000D61B0000}"/>
    <cellStyle name="Uwaga 3" xfId="2709" hidden="1" xr:uid="{00000000-0005-0000-0000-0000D71B0000}"/>
    <cellStyle name="Uwaga 3" xfId="2704" hidden="1" xr:uid="{00000000-0005-0000-0000-0000D81B0000}"/>
    <cellStyle name="Uwaga 3" xfId="2697" hidden="1" xr:uid="{00000000-0005-0000-0000-0000D91B0000}"/>
    <cellStyle name="Uwaga 3" xfId="2692" hidden="1" xr:uid="{00000000-0005-0000-0000-0000DA1B0000}"/>
    <cellStyle name="Uwaga 3" xfId="2687" hidden="1" xr:uid="{00000000-0005-0000-0000-0000DB1B0000}"/>
    <cellStyle name="Uwaga 3" xfId="2682" hidden="1" xr:uid="{00000000-0005-0000-0000-0000DC1B0000}"/>
    <cellStyle name="Uwaga 3" xfId="2677" hidden="1" xr:uid="{00000000-0005-0000-0000-0000DD1B0000}"/>
    <cellStyle name="Uwaga 3" xfId="2672" hidden="1" xr:uid="{00000000-0005-0000-0000-0000DE1B0000}"/>
    <cellStyle name="Uwaga 3" xfId="2667" hidden="1" xr:uid="{00000000-0005-0000-0000-0000DF1B0000}"/>
    <cellStyle name="Uwaga 3" xfId="2662" hidden="1" xr:uid="{00000000-0005-0000-0000-0000E01B0000}"/>
    <cellStyle name="Uwaga 3" xfId="2657" hidden="1" xr:uid="{00000000-0005-0000-0000-0000E11B0000}"/>
    <cellStyle name="Uwaga 3" xfId="2653" hidden="1" xr:uid="{00000000-0005-0000-0000-0000E21B0000}"/>
    <cellStyle name="Uwaga 3" xfId="2648" hidden="1" xr:uid="{00000000-0005-0000-0000-0000E31B0000}"/>
    <cellStyle name="Uwaga 3" xfId="2643" hidden="1" xr:uid="{00000000-0005-0000-0000-0000E41B0000}"/>
    <cellStyle name="Uwaga 3" xfId="2638" hidden="1" xr:uid="{00000000-0005-0000-0000-0000E51B0000}"/>
    <cellStyle name="Uwaga 3" xfId="2634" hidden="1" xr:uid="{00000000-0005-0000-0000-0000E61B0000}"/>
    <cellStyle name="Uwaga 3" xfId="2630" hidden="1" xr:uid="{00000000-0005-0000-0000-0000E71B0000}"/>
    <cellStyle name="Uwaga 3" xfId="2623" hidden="1" xr:uid="{00000000-0005-0000-0000-0000E81B0000}"/>
    <cellStyle name="Uwaga 3" xfId="2619" hidden="1" xr:uid="{00000000-0005-0000-0000-0000E91B0000}"/>
    <cellStyle name="Uwaga 3" xfId="2614" hidden="1" xr:uid="{00000000-0005-0000-0000-0000EA1B0000}"/>
    <cellStyle name="Uwaga 3" xfId="2608" hidden="1" xr:uid="{00000000-0005-0000-0000-0000EB1B0000}"/>
    <cellStyle name="Uwaga 3" xfId="2604" hidden="1" xr:uid="{00000000-0005-0000-0000-0000EC1B0000}"/>
    <cellStyle name="Uwaga 3" xfId="2599" hidden="1" xr:uid="{00000000-0005-0000-0000-0000ED1B0000}"/>
    <cellStyle name="Uwaga 3" xfId="2593" hidden="1" xr:uid="{00000000-0005-0000-0000-0000EE1B0000}"/>
    <cellStyle name="Uwaga 3" xfId="2589" hidden="1" xr:uid="{00000000-0005-0000-0000-0000EF1B0000}"/>
    <cellStyle name="Uwaga 3" xfId="2585" hidden="1" xr:uid="{00000000-0005-0000-0000-0000F01B0000}"/>
    <cellStyle name="Uwaga 3" xfId="2578" hidden="1" xr:uid="{00000000-0005-0000-0000-0000F11B0000}"/>
    <cellStyle name="Uwaga 3" xfId="2574" hidden="1" xr:uid="{00000000-0005-0000-0000-0000F21B0000}"/>
    <cellStyle name="Uwaga 3" xfId="2570" hidden="1" xr:uid="{00000000-0005-0000-0000-0000F31B0000}"/>
    <cellStyle name="Uwaga 3" xfId="3437" hidden="1" xr:uid="{00000000-0005-0000-0000-0000F41B0000}"/>
    <cellStyle name="Uwaga 3" xfId="3436" hidden="1" xr:uid="{00000000-0005-0000-0000-0000F51B0000}"/>
    <cellStyle name="Uwaga 3" xfId="3434" hidden="1" xr:uid="{00000000-0005-0000-0000-0000F61B0000}"/>
    <cellStyle name="Uwaga 3" xfId="3421" hidden="1" xr:uid="{00000000-0005-0000-0000-0000F71B0000}"/>
    <cellStyle name="Uwaga 3" xfId="3419" hidden="1" xr:uid="{00000000-0005-0000-0000-0000F81B0000}"/>
    <cellStyle name="Uwaga 3" xfId="3417" hidden="1" xr:uid="{00000000-0005-0000-0000-0000F91B0000}"/>
    <cellStyle name="Uwaga 3" xfId="3407" hidden="1" xr:uid="{00000000-0005-0000-0000-0000FA1B0000}"/>
    <cellStyle name="Uwaga 3" xfId="3405" hidden="1" xr:uid="{00000000-0005-0000-0000-0000FB1B0000}"/>
    <cellStyle name="Uwaga 3" xfId="3403" hidden="1" xr:uid="{00000000-0005-0000-0000-0000FC1B0000}"/>
    <cellStyle name="Uwaga 3" xfId="3392" hidden="1" xr:uid="{00000000-0005-0000-0000-0000FD1B0000}"/>
    <cellStyle name="Uwaga 3" xfId="3390" hidden="1" xr:uid="{00000000-0005-0000-0000-0000FE1B0000}"/>
    <cellStyle name="Uwaga 3" xfId="3388" hidden="1" xr:uid="{00000000-0005-0000-0000-0000FF1B0000}"/>
    <cellStyle name="Uwaga 3" xfId="3375" hidden="1" xr:uid="{00000000-0005-0000-0000-0000001C0000}"/>
    <cellStyle name="Uwaga 3" xfId="3373" hidden="1" xr:uid="{00000000-0005-0000-0000-0000011C0000}"/>
    <cellStyle name="Uwaga 3" xfId="3372" hidden="1" xr:uid="{00000000-0005-0000-0000-0000021C0000}"/>
    <cellStyle name="Uwaga 3" xfId="3359" hidden="1" xr:uid="{00000000-0005-0000-0000-0000031C0000}"/>
    <cellStyle name="Uwaga 3" xfId="3358" hidden="1" xr:uid="{00000000-0005-0000-0000-0000041C0000}"/>
    <cellStyle name="Uwaga 3" xfId="3356" hidden="1" xr:uid="{00000000-0005-0000-0000-0000051C0000}"/>
    <cellStyle name="Uwaga 3" xfId="3344" hidden="1" xr:uid="{00000000-0005-0000-0000-0000061C0000}"/>
    <cellStyle name="Uwaga 3" xfId="3343" hidden="1" xr:uid="{00000000-0005-0000-0000-0000071C0000}"/>
    <cellStyle name="Uwaga 3" xfId="3341" hidden="1" xr:uid="{00000000-0005-0000-0000-0000081C0000}"/>
    <cellStyle name="Uwaga 3" xfId="3329" hidden="1" xr:uid="{00000000-0005-0000-0000-0000091C0000}"/>
    <cellStyle name="Uwaga 3" xfId="3328" hidden="1" xr:uid="{00000000-0005-0000-0000-00000A1C0000}"/>
    <cellStyle name="Uwaga 3" xfId="3326" hidden="1" xr:uid="{00000000-0005-0000-0000-00000B1C0000}"/>
    <cellStyle name="Uwaga 3" xfId="3314" hidden="1" xr:uid="{00000000-0005-0000-0000-00000C1C0000}"/>
    <cellStyle name="Uwaga 3" xfId="3313" hidden="1" xr:uid="{00000000-0005-0000-0000-00000D1C0000}"/>
    <cellStyle name="Uwaga 3" xfId="3311" hidden="1" xr:uid="{00000000-0005-0000-0000-00000E1C0000}"/>
    <cellStyle name="Uwaga 3" xfId="3299" hidden="1" xr:uid="{00000000-0005-0000-0000-00000F1C0000}"/>
    <cellStyle name="Uwaga 3" xfId="3298" hidden="1" xr:uid="{00000000-0005-0000-0000-0000101C0000}"/>
    <cellStyle name="Uwaga 3" xfId="3296" hidden="1" xr:uid="{00000000-0005-0000-0000-0000111C0000}"/>
    <cellStyle name="Uwaga 3" xfId="3284" hidden="1" xr:uid="{00000000-0005-0000-0000-0000121C0000}"/>
    <cellStyle name="Uwaga 3" xfId="3283" hidden="1" xr:uid="{00000000-0005-0000-0000-0000131C0000}"/>
    <cellStyle name="Uwaga 3" xfId="3281" hidden="1" xr:uid="{00000000-0005-0000-0000-0000141C0000}"/>
    <cellStyle name="Uwaga 3" xfId="3269" hidden="1" xr:uid="{00000000-0005-0000-0000-0000151C0000}"/>
    <cellStyle name="Uwaga 3" xfId="3268" hidden="1" xr:uid="{00000000-0005-0000-0000-0000161C0000}"/>
    <cellStyle name="Uwaga 3" xfId="3266" hidden="1" xr:uid="{00000000-0005-0000-0000-0000171C0000}"/>
    <cellStyle name="Uwaga 3" xfId="3254" hidden="1" xr:uid="{00000000-0005-0000-0000-0000181C0000}"/>
    <cellStyle name="Uwaga 3" xfId="3253" hidden="1" xr:uid="{00000000-0005-0000-0000-0000191C0000}"/>
    <cellStyle name="Uwaga 3" xfId="3251" hidden="1" xr:uid="{00000000-0005-0000-0000-00001A1C0000}"/>
    <cellStyle name="Uwaga 3" xfId="3239" hidden="1" xr:uid="{00000000-0005-0000-0000-00001B1C0000}"/>
    <cellStyle name="Uwaga 3" xfId="3238" hidden="1" xr:uid="{00000000-0005-0000-0000-00001C1C0000}"/>
    <cellStyle name="Uwaga 3" xfId="3236" hidden="1" xr:uid="{00000000-0005-0000-0000-00001D1C0000}"/>
    <cellStyle name="Uwaga 3" xfId="3224" hidden="1" xr:uid="{00000000-0005-0000-0000-00001E1C0000}"/>
    <cellStyle name="Uwaga 3" xfId="3223" hidden="1" xr:uid="{00000000-0005-0000-0000-00001F1C0000}"/>
    <cellStyle name="Uwaga 3" xfId="3221" hidden="1" xr:uid="{00000000-0005-0000-0000-0000201C0000}"/>
    <cellStyle name="Uwaga 3" xfId="3209" hidden="1" xr:uid="{00000000-0005-0000-0000-0000211C0000}"/>
    <cellStyle name="Uwaga 3" xfId="3208" hidden="1" xr:uid="{00000000-0005-0000-0000-0000221C0000}"/>
    <cellStyle name="Uwaga 3" xfId="3206" hidden="1" xr:uid="{00000000-0005-0000-0000-0000231C0000}"/>
    <cellStyle name="Uwaga 3" xfId="3194" hidden="1" xr:uid="{00000000-0005-0000-0000-0000241C0000}"/>
    <cellStyle name="Uwaga 3" xfId="3193" hidden="1" xr:uid="{00000000-0005-0000-0000-0000251C0000}"/>
    <cellStyle name="Uwaga 3" xfId="3191" hidden="1" xr:uid="{00000000-0005-0000-0000-0000261C0000}"/>
    <cellStyle name="Uwaga 3" xfId="3179" hidden="1" xr:uid="{00000000-0005-0000-0000-0000271C0000}"/>
    <cellStyle name="Uwaga 3" xfId="3178" hidden="1" xr:uid="{00000000-0005-0000-0000-0000281C0000}"/>
    <cellStyle name="Uwaga 3" xfId="3176" hidden="1" xr:uid="{00000000-0005-0000-0000-0000291C0000}"/>
    <cellStyle name="Uwaga 3" xfId="3164" hidden="1" xr:uid="{00000000-0005-0000-0000-00002A1C0000}"/>
    <cellStyle name="Uwaga 3" xfId="3163" hidden="1" xr:uid="{00000000-0005-0000-0000-00002B1C0000}"/>
    <cellStyle name="Uwaga 3" xfId="3161" hidden="1" xr:uid="{00000000-0005-0000-0000-00002C1C0000}"/>
    <cellStyle name="Uwaga 3" xfId="3149" hidden="1" xr:uid="{00000000-0005-0000-0000-00002D1C0000}"/>
    <cellStyle name="Uwaga 3" xfId="3148" hidden="1" xr:uid="{00000000-0005-0000-0000-00002E1C0000}"/>
    <cellStyle name="Uwaga 3" xfId="3146" hidden="1" xr:uid="{00000000-0005-0000-0000-00002F1C0000}"/>
    <cellStyle name="Uwaga 3" xfId="3134" hidden="1" xr:uid="{00000000-0005-0000-0000-0000301C0000}"/>
    <cellStyle name="Uwaga 3" xfId="3133" hidden="1" xr:uid="{00000000-0005-0000-0000-0000311C0000}"/>
    <cellStyle name="Uwaga 3" xfId="3131" hidden="1" xr:uid="{00000000-0005-0000-0000-0000321C0000}"/>
    <cellStyle name="Uwaga 3" xfId="3119" hidden="1" xr:uid="{00000000-0005-0000-0000-0000331C0000}"/>
    <cellStyle name="Uwaga 3" xfId="3118" hidden="1" xr:uid="{00000000-0005-0000-0000-0000341C0000}"/>
    <cellStyle name="Uwaga 3" xfId="3116" hidden="1" xr:uid="{00000000-0005-0000-0000-0000351C0000}"/>
    <cellStyle name="Uwaga 3" xfId="3104" hidden="1" xr:uid="{00000000-0005-0000-0000-0000361C0000}"/>
    <cellStyle name="Uwaga 3" xfId="3103" hidden="1" xr:uid="{00000000-0005-0000-0000-0000371C0000}"/>
    <cellStyle name="Uwaga 3" xfId="3101" hidden="1" xr:uid="{00000000-0005-0000-0000-0000381C0000}"/>
    <cellStyle name="Uwaga 3" xfId="3089" hidden="1" xr:uid="{00000000-0005-0000-0000-0000391C0000}"/>
    <cellStyle name="Uwaga 3" xfId="3088" hidden="1" xr:uid="{00000000-0005-0000-0000-00003A1C0000}"/>
    <cellStyle name="Uwaga 3" xfId="3086" hidden="1" xr:uid="{00000000-0005-0000-0000-00003B1C0000}"/>
    <cellStyle name="Uwaga 3" xfId="3074" hidden="1" xr:uid="{00000000-0005-0000-0000-00003C1C0000}"/>
    <cellStyle name="Uwaga 3" xfId="3073" hidden="1" xr:uid="{00000000-0005-0000-0000-00003D1C0000}"/>
    <cellStyle name="Uwaga 3" xfId="3071" hidden="1" xr:uid="{00000000-0005-0000-0000-00003E1C0000}"/>
    <cellStyle name="Uwaga 3" xfId="3059" hidden="1" xr:uid="{00000000-0005-0000-0000-00003F1C0000}"/>
    <cellStyle name="Uwaga 3" xfId="3058" hidden="1" xr:uid="{00000000-0005-0000-0000-0000401C0000}"/>
    <cellStyle name="Uwaga 3" xfId="3056" hidden="1" xr:uid="{00000000-0005-0000-0000-0000411C0000}"/>
    <cellStyle name="Uwaga 3" xfId="3044" hidden="1" xr:uid="{00000000-0005-0000-0000-0000421C0000}"/>
    <cellStyle name="Uwaga 3" xfId="3043" hidden="1" xr:uid="{00000000-0005-0000-0000-0000431C0000}"/>
    <cellStyle name="Uwaga 3" xfId="3041" hidden="1" xr:uid="{00000000-0005-0000-0000-0000441C0000}"/>
    <cellStyle name="Uwaga 3" xfId="3029" hidden="1" xr:uid="{00000000-0005-0000-0000-0000451C0000}"/>
    <cellStyle name="Uwaga 3" xfId="3028" hidden="1" xr:uid="{00000000-0005-0000-0000-0000461C0000}"/>
    <cellStyle name="Uwaga 3" xfId="3026" hidden="1" xr:uid="{00000000-0005-0000-0000-0000471C0000}"/>
    <cellStyle name="Uwaga 3" xfId="3014" hidden="1" xr:uid="{00000000-0005-0000-0000-0000481C0000}"/>
    <cellStyle name="Uwaga 3" xfId="3013" hidden="1" xr:uid="{00000000-0005-0000-0000-0000491C0000}"/>
    <cellStyle name="Uwaga 3" xfId="3011" hidden="1" xr:uid="{00000000-0005-0000-0000-00004A1C0000}"/>
    <cellStyle name="Uwaga 3" xfId="2999" hidden="1" xr:uid="{00000000-0005-0000-0000-00004B1C0000}"/>
    <cellStyle name="Uwaga 3" xfId="2998" hidden="1" xr:uid="{00000000-0005-0000-0000-00004C1C0000}"/>
    <cellStyle name="Uwaga 3" xfId="2996" hidden="1" xr:uid="{00000000-0005-0000-0000-00004D1C0000}"/>
    <cellStyle name="Uwaga 3" xfId="2984" hidden="1" xr:uid="{00000000-0005-0000-0000-00004E1C0000}"/>
    <cellStyle name="Uwaga 3" xfId="2983" hidden="1" xr:uid="{00000000-0005-0000-0000-00004F1C0000}"/>
    <cellStyle name="Uwaga 3" xfId="2981" hidden="1" xr:uid="{00000000-0005-0000-0000-0000501C0000}"/>
    <cellStyle name="Uwaga 3" xfId="2969" hidden="1" xr:uid="{00000000-0005-0000-0000-0000511C0000}"/>
    <cellStyle name="Uwaga 3" xfId="2968" hidden="1" xr:uid="{00000000-0005-0000-0000-0000521C0000}"/>
    <cellStyle name="Uwaga 3" xfId="2966" hidden="1" xr:uid="{00000000-0005-0000-0000-0000531C0000}"/>
    <cellStyle name="Uwaga 3" xfId="2954" hidden="1" xr:uid="{00000000-0005-0000-0000-0000541C0000}"/>
    <cellStyle name="Uwaga 3" xfId="2952" hidden="1" xr:uid="{00000000-0005-0000-0000-0000551C0000}"/>
    <cellStyle name="Uwaga 3" xfId="2949" hidden="1" xr:uid="{00000000-0005-0000-0000-0000561C0000}"/>
    <cellStyle name="Uwaga 3" xfId="2939" hidden="1" xr:uid="{00000000-0005-0000-0000-0000571C0000}"/>
    <cellStyle name="Uwaga 3" xfId="2937" hidden="1" xr:uid="{00000000-0005-0000-0000-0000581C0000}"/>
    <cellStyle name="Uwaga 3" xfId="2934" hidden="1" xr:uid="{00000000-0005-0000-0000-0000591C0000}"/>
    <cellStyle name="Uwaga 3" xfId="2924" hidden="1" xr:uid="{00000000-0005-0000-0000-00005A1C0000}"/>
    <cellStyle name="Uwaga 3" xfId="2922" hidden="1" xr:uid="{00000000-0005-0000-0000-00005B1C0000}"/>
    <cellStyle name="Uwaga 3" xfId="2919" hidden="1" xr:uid="{00000000-0005-0000-0000-00005C1C0000}"/>
    <cellStyle name="Uwaga 3" xfId="2909" hidden="1" xr:uid="{00000000-0005-0000-0000-00005D1C0000}"/>
    <cellStyle name="Uwaga 3" xfId="2907" hidden="1" xr:uid="{00000000-0005-0000-0000-00005E1C0000}"/>
    <cellStyle name="Uwaga 3" xfId="2904" hidden="1" xr:uid="{00000000-0005-0000-0000-00005F1C0000}"/>
    <cellStyle name="Uwaga 3" xfId="2894" hidden="1" xr:uid="{00000000-0005-0000-0000-0000601C0000}"/>
    <cellStyle name="Uwaga 3" xfId="2892" hidden="1" xr:uid="{00000000-0005-0000-0000-0000611C0000}"/>
    <cellStyle name="Uwaga 3" xfId="2889" hidden="1" xr:uid="{00000000-0005-0000-0000-0000621C0000}"/>
    <cellStyle name="Uwaga 3" xfId="2879" hidden="1" xr:uid="{00000000-0005-0000-0000-0000631C0000}"/>
    <cellStyle name="Uwaga 3" xfId="2877" hidden="1" xr:uid="{00000000-0005-0000-0000-0000641C0000}"/>
    <cellStyle name="Uwaga 3" xfId="2873" hidden="1" xr:uid="{00000000-0005-0000-0000-0000651C0000}"/>
    <cellStyle name="Uwaga 3" xfId="2864" hidden="1" xr:uid="{00000000-0005-0000-0000-0000661C0000}"/>
    <cellStyle name="Uwaga 3" xfId="2861" hidden="1" xr:uid="{00000000-0005-0000-0000-0000671C0000}"/>
    <cellStyle name="Uwaga 3" xfId="2857" hidden="1" xr:uid="{00000000-0005-0000-0000-0000681C0000}"/>
    <cellStyle name="Uwaga 3" xfId="2849" hidden="1" xr:uid="{00000000-0005-0000-0000-0000691C0000}"/>
    <cellStyle name="Uwaga 3" xfId="2847" hidden="1" xr:uid="{00000000-0005-0000-0000-00006A1C0000}"/>
    <cellStyle name="Uwaga 3" xfId="2843" hidden="1" xr:uid="{00000000-0005-0000-0000-00006B1C0000}"/>
    <cellStyle name="Uwaga 3" xfId="2834" hidden="1" xr:uid="{00000000-0005-0000-0000-00006C1C0000}"/>
    <cellStyle name="Uwaga 3" xfId="2832" hidden="1" xr:uid="{00000000-0005-0000-0000-00006D1C0000}"/>
    <cellStyle name="Uwaga 3" xfId="2829" hidden="1" xr:uid="{00000000-0005-0000-0000-00006E1C0000}"/>
    <cellStyle name="Uwaga 3" xfId="2819" hidden="1" xr:uid="{00000000-0005-0000-0000-00006F1C0000}"/>
    <cellStyle name="Uwaga 3" xfId="2817" hidden="1" xr:uid="{00000000-0005-0000-0000-0000701C0000}"/>
    <cellStyle name="Uwaga 3" xfId="2812" hidden="1" xr:uid="{00000000-0005-0000-0000-0000711C0000}"/>
    <cellStyle name="Uwaga 3" xfId="2804" hidden="1" xr:uid="{00000000-0005-0000-0000-0000721C0000}"/>
    <cellStyle name="Uwaga 3" xfId="2802" hidden="1" xr:uid="{00000000-0005-0000-0000-0000731C0000}"/>
    <cellStyle name="Uwaga 3" xfId="2797" hidden="1" xr:uid="{00000000-0005-0000-0000-0000741C0000}"/>
    <cellStyle name="Uwaga 3" xfId="2789" hidden="1" xr:uid="{00000000-0005-0000-0000-0000751C0000}"/>
    <cellStyle name="Uwaga 3" xfId="2787" hidden="1" xr:uid="{00000000-0005-0000-0000-0000761C0000}"/>
    <cellStyle name="Uwaga 3" xfId="2782" hidden="1" xr:uid="{00000000-0005-0000-0000-0000771C0000}"/>
    <cellStyle name="Uwaga 3" xfId="2774" hidden="1" xr:uid="{00000000-0005-0000-0000-0000781C0000}"/>
    <cellStyle name="Uwaga 3" xfId="2772" hidden="1" xr:uid="{00000000-0005-0000-0000-0000791C0000}"/>
    <cellStyle name="Uwaga 3" xfId="2768" hidden="1" xr:uid="{00000000-0005-0000-0000-00007A1C0000}"/>
    <cellStyle name="Uwaga 3" xfId="2759" hidden="1" xr:uid="{00000000-0005-0000-0000-00007B1C0000}"/>
    <cellStyle name="Uwaga 3" xfId="2756" hidden="1" xr:uid="{00000000-0005-0000-0000-00007C1C0000}"/>
    <cellStyle name="Uwaga 3" xfId="2751" hidden="1" xr:uid="{00000000-0005-0000-0000-00007D1C0000}"/>
    <cellStyle name="Uwaga 3" xfId="2744" hidden="1" xr:uid="{00000000-0005-0000-0000-00007E1C0000}"/>
    <cellStyle name="Uwaga 3" xfId="2740" hidden="1" xr:uid="{00000000-0005-0000-0000-00007F1C0000}"/>
    <cellStyle name="Uwaga 3" xfId="2735" hidden="1" xr:uid="{00000000-0005-0000-0000-0000801C0000}"/>
    <cellStyle name="Uwaga 3" xfId="2729" hidden="1" xr:uid="{00000000-0005-0000-0000-0000811C0000}"/>
    <cellStyle name="Uwaga 3" xfId="2725" hidden="1" xr:uid="{00000000-0005-0000-0000-0000821C0000}"/>
    <cellStyle name="Uwaga 3" xfId="2720" hidden="1" xr:uid="{00000000-0005-0000-0000-0000831C0000}"/>
    <cellStyle name="Uwaga 3" xfId="2714" hidden="1" xr:uid="{00000000-0005-0000-0000-0000841C0000}"/>
    <cellStyle name="Uwaga 3" xfId="2711" hidden="1" xr:uid="{00000000-0005-0000-0000-0000851C0000}"/>
    <cellStyle name="Uwaga 3" xfId="2707" hidden="1" xr:uid="{00000000-0005-0000-0000-0000861C0000}"/>
    <cellStyle name="Uwaga 3" xfId="2698" hidden="1" xr:uid="{00000000-0005-0000-0000-0000871C0000}"/>
    <cellStyle name="Uwaga 3" xfId="2693" hidden="1" xr:uid="{00000000-0005-0000-0000-0000881C0000}"/>
    <cellStyle name="Uwaga 3" xfId="2688" hidden="1" xr:uid="{00000000-0005-0000-0000-0000891C0000}"/>
    <cellStyle name="Uwaga 3" xfId="2683" hidden="1" xr:uid="{00000000-0005-0000-0000-00008A1C0000}"/>
    <cellStyle name="Uwaga 3" xfId="2678" hidden="1" xr:uid="{00000000-0005-0000-0000-00008B1C0000}"/>
    <cellStyle name="Uwaga 3" xfId="2673" hidden="1" xr:uid="{00000000-0005-0000-0000-00008C1C0000}"/>
    <cellStyle name="Uwaga 3" xfId="2668" hidden="1" xr:uid="{00000000-0005-0000-0000-00008D1C0000}"/>
    <cellStyle name="Uwaga 3" xfId="2663" hidden="1" xr:uid="{00000000-0005-0000-0000-00008E1C0000}"/>
    <cellStyle name="Uwaga 3" xfId="2658" hidden="1" xr:uid="{00000000-0005-0000-0000-00008F1C0000}"/>
    <cellStyle name="Uwaga 3" xfId="2654" hidden="1" xr:uid="{00000000-0005-0000-0000-0000901C0000}"/>
    <cellStyle name="Uwaga 3" xfId="2649" hidden="1" xr:uid="{00000000-0005-0000-0000-0000911C0000}"/>
    <cellStyle name="Uwaga 3" xfId="2644" hidden="1" xr:uid="{00000000-0005-0000-0000-0000921C0000}"/>
    <cellStyle name="Uwaga 3" xfId="2639" hidden="1" xr:uid="{00000000-0005-0000-0000-0000931C0000}"/>
    <cellStyle name="Uwaga 3" xfId="2635" hidden="1" xr:uid="{00000000-0005-0000-0000-0000941C0000}"/>
    <cellStyle name="Uwaga 3" xfId="2631" hidden="1" xr:uid="{00000000-0005-0000-0000-0000951C0000}"/>
    <cellStyle name="Uwaga 3" xfId="2624" hidden="1" xr:uid="{00000000-0005-0000-0000-0000961C0000}"/>
    <cellStyle name="Uwaga 3" xfId="2620" hidden="1" xr:uid="{00000000-0005-0000-0000-0000971C0000}"/>
    <cellStyle name="Uwaga 3" xfId="2615" hidden="1" xr:uid="{00000000-0005-0000-0000-0000981C0000}"/>
    <cellStyle name="Uwaga 3" xfId="2609" hidden="1" xr:uid="{00000000-0005-0000-0000-0000991C0000}"/>
    <cellStyle name="Uwaga 3" xfId="2605" hidden="1" xr:uid="{00000000-0005-0000-0000-00009A1C0000}"/>
    <cellStyle name="Uwaga 3" xfId="2600" hidden="1" xr:uid="{00000000-0005-0000-0000-00009B1C0000}"/>
    <cellStyle name="Uwaga 3" xfId="2594" hidden="1" xr:uid="{00000000-0005-0000-0000-00009C1C0000}"/>
    <cellStyle name="Uwaga 3" xfId="2590" hidden="1" xr:uid="{00000000-0005-0000-0000-00009D1C0000}"/>
    <cellStyle name="Uwaga 3" xfId="2586" hidden="1" xr:uid="{00000000-0005-0000-0000-00009E1C0000}"/>
    <cellStyle name="Uwaga 3" xfId="2579" hidden="1" xr:uid="{00000000-0005-0000-0000-00009F1C0000}"/>
    <cellStyle name="Uwaga 3" xfId="2575" hidden="1" xr:uid="{00000000-0005-0000-0000-0000A01C0000}"/>
    <cellStyle name="Uwaga 3" xfId="2571" hidden="1" xr:uid="{00000000-0005-0000-0000-0000A11C0000}"/>
    <cellStyle name="Uwaga 3" xfId="3526" hidden="1" xr:uid="{00000000-0005-0000-0000-0000A21C0000}"/>
    <cellStyle name="Uwaga 3" xfId="3527" hidden="1" xr:uid="{00000000-0005-0000-0000-0000A31C0000}"/>
    <cellStyle name="Uwaga 3" xfId="3529" hidden="1" xr:uid="{00000000-0005-0000-0000-0000A41C0000}"/>
    <cellStyle name="Uwaga 3" xfId="3535" hidden="1" xr:uid="{00000000-0005-0000-0000-0000A51C0000}"/>
    <cellStyle name="Uwaga 3" xfId="3536" hidden="1" xr:uid="{00000000-0005-0000-0000-0000A61C0000}"/>
    <cellStyle name="Uwaga 3" xfId="3539" hidden="1" xr:uid="{00000000-0005-0000-0000-0000A71C0000}"/>
    <cellStyle name="Uwaga 3" xfId="3544" hidden="1" xr:uid="{00000000-0005-0000-0000-0000A81C0000}"/>
    <cellStyle name="Uwaga 3" xfId="3545" hidden="1" xr:uid="{00000000-0005-0000-0000-0000A91C0000}"/>
    <cellStyle name="Uwaga 3" xfId="3548" hidden="1" xr:uid="{00000000-0005-0000-0000-0000AA1C0000}"/>
    <cellStyle name="Uwaga 3" xfId="3553" hidden="1" xr:uid="{00000000-0005-0000-0000-0000AB1C0000}"/>
    <cellStyle name="Uwaga 3" xfId="3554" hidden="1" xr:uid="{00000000-0005-0000-0000-0000AC1C0000}"/>
    <cellStyle name="Uwaga 3" xfId="3555" hidden="1" xr:uid="{00000000-0005-0000-0000-0000AD1C0000}"/>
    <cellStyle name="Uwaga 3" xfId="3562" hidden="1" xr:uid="{00000000-0005-0000-0000-0000AE1C0000}"/>
    <cellStyle name="Uwaga 3" xfId="3565" hidden="1" xr:uid="{00000000-0005-0000-0000-0000AF1C0000}"/>
    <cellStyle name="Uwaga 3" xfId="3568" hidden="1" xr:uid="{00000000-0005-0000-0000-0000B01C0000}"/>
    <cellStyle name="Uwaga 3" xfId="3574" hidden="1" xr:uid="{00000000-0005-0000-0000-0000B11C0000}"/>
    <cellStyle name="Uwaga 3" xfId="3577" hidden="1" xr:uid="{00000000-0005-0000-0000-0000B21C0000}"/>
    <cellStyle name="Uwaga 3" xfId="3579" hidden="1" xr:uid="{00000000-0005-0000-0000-0000B31C0000}"/>
    <cellStyle name="Uwaga 3" xfId="3584" hidden="1" xr:uid="{00000000-0005-0000-0000-0000B41C0000}"/>
    <cellStyle name="Uwaga 3" xfId="3587" hidden="1" xr:uid="{00000000-0005-0000-0000-0000B51C0000}"/>
    <cellStyle name="Uwaga 3" xfId="3588" hidden="1" xr:uid="{00000000-0005-0000-0000-0000B61C0000}"/>
    <cellStyle name="Uwaga 3" xfId="3592" hidden="1" xr:uid="{00000000-0005-0000-0000-0000B71C0000}"/>
    <cellStyle name="Uwaga 3" xfId="3595" hidden="1" xr:uid="{00000000-0005-0000-0000-0000B81C0000}"/>
    <cellStyle name="Uwaga 3" xfId="3597" hidden="1" xr:uid="{00000000-0005-0000-0000-0000B91C0000}"/>
    <cellStyle name="Uwaga 3" xfId="3598" hidden="1" xr:uid="{00000000-0005-0000-0000-0000BA1C0000}"/>
    <cellStyle name="Uwaga 3" xfId="3599" hidden="1" xr:uid="{00000000-0005-0000-0000-0000BB1C0000}"/>
    <cellStyle name="Uwaga 3" xfId="3602" hidden="1" xr:uid="{00000000-0005-0000-0000-0000BC1C0000}"/>
    <cellStyle name="Uwaga 3" xfId="3609" hidden="1" xr:uid="{00000000-0005-0000-0000-0000BD1C0000}"/>
    <cellStyle name="Uwaga 3" xfId="3612" hidden="1" xr:uid="{00000000-0005-0000-0000-0000BE1C0000}"/>
    <cellStyle name="Uwaga 3" xfId="3615" hidden="1" xr:uid="{00000000-0005-0000-0000-0000BF1C0000}"/>
    <cellStyle name="Uwaga 3" xfId="3618" hidden="1" xr:uid="{00000000-0005-0000-0000-0000C01C0000}"/>
    <cellStyle name="Uwaga 3" xfId="3621" hidden="1" xr:uid="{00000000-0005-0000-0000-0000C11C0000}"/>
    <cellStyle name="Uwaga 3" xfId="3624" hidden="1" xr:uid="{00000000-0005-0000-0000-0000C21C0000}"/>
    <cellStyle name="Uwaga 3" xfId="3626" hidden="1" xr:uid="{00000000-0005-0000-0000-0000C31C0000}"/>
    <cellStyle name="Uwaga 3" xfId="3629" hidden="1" xr:uid="{00000000-0005-0000-0000-0000C41C0000}"/>
    <cellStyle name="Uwaga 3" xfId="3632" hidden="1" xr:uid="{00000000-0005-0000-0000-0000C51C0000}"/>
    <cellStyle name="Uwaga 3" xfId="3634" hidden="1" xr:uid="{00000000-0005-0000-0000-0000C61C0000}"/>
    <cellStyle name="Uwaga 3" xfId="3635" hidden="1" xr:uid="{00000000-0005-0000-0000-0000C71C0000}"/>
    <cellStyle name="Uwaga 3" xfId="3637" hidden="1" xr:uid="{00000000-0005-0000-0000-0000C81C0000}"/>
    <cellStyle name="Uwaga 3" xfId="3644" hidden="1" xr:uid="{00000000-0005-0000-0000-0000C91C0000}"/>
    <cellStyle name="Uwaga 3" xfId="3647" hidden="1" xr:uid="{00000000-0005-0000-0000-0000CA1C0000}"/>
    <cellStyle name="Uwaga 3" xfId="3650" hidden="1" xr:uid="{00000000-0005-0000-0000-0000CB1C0000}"/>
    <cellStyle name="Uwaga 3" xfId="3654" hidden="1" xr:uid="{00000000-0005-0000-0000-0000CC1C0000}"/>
    <cellStyle name="Uwaga 3" xfId="3657" hidden="1" xr:uid="{00000000-0005-0000-0000-0000CD1C0000}"/>
    <cellStyle name="Uwaga 3" xfId="3660" hidden="1" xr:uid="{00000000-0005-0000-0000-0000CE1C0000}"/>
    <cellStyle name="Uwaga 3" xfId="3662" hidden="1" xr:uid="{00000000-0005-0000-0000-0000CF1C0000}"/>
    <cellStyle name="Uwaga 3" xfId="3665" hidden="1" xr:uid="{00000000-0005-0000-0000-0000D01C0000}"/>
    <cellStyle name="Uwaga 3" xfId="3668" hidden="1" xr:uid="{00000000-0005-0000-0000-0000D11C0000}"/>
    <cellStyle name="Uwaga 3" xfId="3670" hidden="1" xr:uid="{00000000-0005-0000-0000-0000D21C0000}"/>
    <cellStyle name="Uwaga 3" xfId="3671" hidden="1" xr:uid="{00000000-0005-0000-0000-0000D31C0000}"/>
    <cellStyle name="Uwaga 3" xfId="3674" hidden="1" xr:uid="{00000000-0005-0000-0000-0000D41C0000}"/>
    <cellStyle name="Uwaga 3" xfId="3681" hidden="1" xr:uid="{00000000-0005-0000-0000-0000D51C0000}"/>
    <cellStyle name="Uwaga 3" xfId="3684" hidden="1" xr:uid="{00000000-0005-0000-0000-0000D61C0000}"/>
    <cellStyle name="Uwaga 3" xfId="3687" hidden="1" xr:uid="{00000000-0005-0000-0000-0000D71C0000}"/>
    <cellStyle name="Uwaga 3" xfId="3691" hidden="1" xr:uid="{00000000-0005-0000-0000-0000D81C0000}"/>
    <cellStyle name="Uwaga 3" xfId="3694" hidden="1" xr:uid="{00000000-0005-0000-0000-0000D91C0000}"/>
    <cellStyle name="Uwaga 3" xfId="3696" hidden="1" xr:uid="{00000000-0005-0000-0000-0000DA1C0000}"/>
    <cellStyle name="Uwaga 3" xfId="3699" hidden="1" xr:uid="{00000000-0005-0000-0000-0000DB1C0000}"/>
    <cellStyle name="Uwaga 3" xfId="3702" hidden="1" xr:uid="{00000000-0005-0000-0000-0000DC1C0000}"/>
    <cellStyle name="Uwaga 3" xfId="3705" hidden="1" xr:uid="{00000000-0005-0000-0000-0000DD1C0000}"/>
    <cellStyle name="Uwaga 3" xfId="3706" hidden="1" xr:uid="{00000000-0005-0000-0000-0000DE1C0000}"/>
    <cellStyle name="Uwaga 3" xfId="3707" hidden="1" xr:uid="{00000000-0005-0000-0000-0000DF1C0000}"/>
    <cellStyle name="Uwaga 3" xfId="3709" hidden="1" xr:uid="{00000000-0005-0000-0000-0000E01C0000}"/>
    <cellStyle name="Uwaga 3" xfId="3715" hidden="1" xr:uid="{00000000-0005-0000-0000-0000E11C0000}"/>
    <cellStyle name="Uwaga 3" xfId="3716" hidden="1" xr:uid="{00000000-0005-0000-0000-0000E21C0000}"/>
    <cellStyle name="Uwaga 3" xfId="3718" hidden="1" xr:uid="{00000000-0005-0000-0000-0000E31C0000}"/>
    <cellStyle name="Uwaga 3" xfId="3724" hidden="1" xr:uid="{00000000-0005-0000-0000-0000E41C0000}"/>
    <cellStyle name="Uwaga 3" xfId="3726" hidden="1" xr:uid="{00000000-0005-0000-0000-0000E51C0000}"/>
    <cellStyle name="Uwaga 3" xfId="3729" hidden="1" xr:uid="{00000000-0005-0000-0000-0000E61C0000}"/>
    <cellStyle name="Uwaga 3" xfId="3733" hidden="1" xr:uid="{00000000-0005-0000-0000-0000E71C0000}"/>
    <cellStyle name="Uwaga 3" xfId="3734" hidden="1" xr:uid="{00000000-0005-0000-0000-0000E81C0000}"/>
    <cellStyle name="Uwaga 3" xfId="3736" hidden="1" xr:uid="{00000000-0005-0000-0000-0000E91C0000}"/>
    <cellStyle name="Uwaga 3" xfId="3742" hidden="1" xr:uid="{00000000-0005-0000-0000-0000EA1C0000}"/>
    <cellStyle name="Uwaga 3" xfId="3743" hidden="1" xr:uid="{00000000-0005-0000-0000-0000EB1C0000}"/>
    <cellStyle name="Uwaga 3" xfId="3744" hidden="1" xr:uid="{00000000-0005-0000-0000-0000EC1C0000}"/>
    <cellStyle name="Uwaga 3" xfId="3752" hidden="1" xr:uid="{00000000-0005-0000-0000-0000ED1C0000}"/>
    <cellStyle name="Uwaga 3" xfId="3755" hidden="1" xr:uid="{00000000-0005-0000-0000-0000EE1C0000}"/>
    <cellStyle name="Uwaga 3" xfId="3758" hidden="1" xr:uid="{00000000-0005-0000-0000-0000EF1C0000}"/>
    <cellStyle name="Uwaga 3" xfId="3761" hidden="1" xr:uid="{00000000-0005-0000-0000-0000F01C0000}"/>
    <cellStyle name="Uwaga 3" xfId="3764" hidden="1" xr:uid="{00000000-0005-0000-0000-0000F11C0000}"/>
    <cellStyle name="Uwaga 3" xfId="3767" hidden="1" xr:uid="{00000000-0005-0000-0000-0000F21C0000}"/>
    <cellStyle name="Uwaga 3" xfId="3770" hidden="1" xr:uid="{00000000-0005-0000-0000-0000F31C0000}"/>
    <cellStyle name="Uwaga 3" xfId="3773" hidden="1" xr:uid="{00000000-0005-0000-0000-0000F41C0000}"/>
    <cellStyle name="Uwaga 3" xfId="3776" hidden="1" xr:uid="{00000000-0005-0000-0000-0000F51C0000}"/>
    <cellStyle name="Uwaga 3" xfId="3778" hidden="1" xr:uid="{00000000-0005-0000-0000-0000F61C0000}"/>
    <cellStyle name="Uwaga 3" xfId="3779" hidden="1" xr:uid="{00000000-0005-0000-0000-0000F71C0000}"/>
    <cellStyle name="Uwaga 3" xfId="3781" hidden="1" xr:uid="{00000000-0005-0000-0000-0000F81C0000}"/>
    <cellStyle name="Uwaga 3" xfId="3788" hidden="1" xr:uid="{00000000-0005-0000-0000-0000F91C0000}"/>
    <cellStyle name="Uwaga 3" xfId="3791" hidden="1" xr:uid="{00000000-0005-0000-0000-0000FA1C0000}"/>
    <cellStyle name="Uwaga 3" xfId="3794" hidden="1" xr:uid="{00000000-0005-0000-0000-0000FB1C0000}"/>
    <cellStyle name="Uwaga 3" xfId="3797" hidden="1" xr:uid="{00000000-0005-0000-0000-0000FC1C0000}"/>
    <cellStyle name="Uwaga 3" xfId="3800" hidden="1" xr:uid="{00000000-0005-0000-0000-0000FD1C0000}"/>
    <cellStyle name="Uwaga 3" xfId="3803" hidden="1" xr:uid="{00000000-0005-0000-0000-0000FE1C0000}"/>
    <cellStyle name="Uwaga 3" xfId="3806" hidden="1" xr:uid="{00000000-0005-0000-0000-0000FF1C0000}"/>
    <cellStyle name="Uwaga 3" xfId="3808" hidden="1" xr:uid="{00000000-0005-0000-0000-0000001D0000}"/>
    <cellStyle name="Uwaga 3" xfId="3811" hidden="1" xr:uid="{00000000-0005-0000-0000-0000011D0000}"/>
    <cellStyle name="Uwaga 3" xfId="3814" hidden="1" xr:uid="{00000000-0005-0000-0000-0000021D0000}"/>
    <cellStyle name="Uwaga 3" xfId="3815" hidden="1" xr:uid="{00000000-0005-0000-0000-0000031D0000}"/>
    <cellStyle name="Uwaga 3" xfId="3816" hidden="1" xr:uid="{00000000-0005-0000-0000-0000041D0000}"/>
    <cellStyle name="Uwaga 3" xfId="3823" hidden="1" xr:uid="{00000000-0005-0000-0000-0000051D0000}"/>
    <cellStyle name="Uwaga 3" xfId="3824" hidden="1" xr:uid="{00000000-0005-0000-0000-0000061D0000}"/>
    <cellStyle name="Uwaga 3" xfId="3826" hidden="1" xr:uid="{00000000-0005-0000-0000-0000071D0000}"/>
    <cellStyle name="Uwaga 3" xfId="3832" hidden="1" xr:uid="{00000000-0005-0000-0000-0000081D0000}"/>
    <cellStyle name="Uwaga 3" xfId="3833" hidden="1" xr:uid="{00000000-0005-0000-0000-0000091D0000}"/>
    <cellStyle name="Uwaga 3" xfId="3835" hidden="1" xr:uid="{00000000-0005-0000-0000-00000A1D0000}"/>
    <cellStyle name="Uwaga 3" xfId="3841" hidden="1" xr:uid="{00000000-0005-0000-0000-00000B1D0000}"/>
    <cellStyle name="Uwaga 3" xfId="3842" hidden="1" xr:uid="{00000000-0005-0000-0000-00000C1D0000}"/>
    <cellStyle name="Uwaga 3" xfId="3844" hidden="1" xr:uid="{00000000-0005-0000-0000-00000D1D0000}"/>
    <cellStyle name="Uwaga 3" xfId="3850" hidden="1" xr:uid="{00000000-0005-0000-0000-00000E1D0000}"/>
    <cellStyle name="Uwaga 3" xfId="3851" hidden="1" xr:uid="{00000000-0005-0000-0000-00000F1D0000}"/>
    <cellStyle name="Uwaga 3" xfId="3852" hidden="1" xr:uid="{00000000-0005-0000-0000-0000101D0000}"/>
    <cellStyle name="Uwaga 3" xfId="3860" hidden="1" xr:uid="{00000000-0005-0000-0000-0000111D0000}"/>
    <cellStyle name="Uwaga 3" xfId="3862" hidden="1" xr:uid="{00000000-0005-0000-0000-0000121D0000}"/>
    <cellStyle name="Uwaga 3" xfId="3865" hidden="1" xr:uid="{00000000-0005-0000-0000-0000131D0000}"/>
    <cellStyle name="Uwaga 3" xfId="3869" hidden="1" xr:uid="{00000000-0005-0000-0000-0000141D0000}"/>
    <cellStyle name="Uwaga 3" xfId="3872" hidden="1" xr:uid="{00000000-0005-0000-0000-0000151D0000}"/>
    <cellStyle name="Uwaga 3" xfId="3875" hidden="1" xr:uid="{00000000-0005-0000-0000-0000161D0000}"/>
    <cellStyle name="Uwaga 3" xfId="3878" hidden="1" xr:uid="{00000000-0005-0000-0000-0000171D0000}"/>
    <cellStyle name="Uwaga 3" xfId="3880" hidden="1" xr:uid="{00000000-0005-0000-0000-0000181D0000}"/>
    <cellStyle name="Uwaga 3" xfId="3883" hidden="1" xr:uid="{00000000-0005-0000-0000-0000191D0000}"/>
    <cellStyle name="Uwaga 3" xfId="3886" hidden="1" xr:uid="{00000000-0005-0000-0000-00001A1D0000}"/>
    <cellStyle name="Uwaga 3" xfId="3887" hidden="1" xr:uid="{00000000-0005-0000-0000-00001B1D0000}"/>
    <cellStyle name="Uwaga 3" xfId="3888" hidden="1" xr:uid="{00000000-0005-0000-0000-00001C1D0000}"/>
    <cellStyle name="Uwaga 3" xfId="3895" hidden="1" xr:uid="{00000000-0005-0000-0000-00001D1D0000}"/>
    <cellStyle name="Uwaga 3" xfId="3897" hidden="1" xr:uid="{00000000-0005-0000-0000-00001E1D0000}"/>
    <cellStyle name="Uwaga 3" xfId="3899" hidden="1" xr:uid="{00000000-0005-0000-0000-00001F1D0000}"/>
    <cellStyle name="Uwaga 3" xfId="3904" hidden="1" xr:uid="{00000000-0005-0000-0000-0000201D0000}"/>
    <cellStyle name="Uwaga 3" xfId="3906" hidden="1" xr:uid="{00000000-0005-0000-0000-0000211D0000}"/>
    <cellStyle name="Uwaga 3" xfId="3908" hidden="1" xr:uid="{00000000-0005-0000-0000-0000221D0000}"/>
    <cellStyle name="Uwaga 3" xfId="3913" hidden="1" xr:uid="{00000000-0005-0000-0000-0000231D0000}"/>
    <cellStyle name="Uwaga 3" xfId="3915" hidden="1" xr:uid="{00000000-0005-0000-0000-0000241D0000}"/>
    <cellStyle name="Uwaga 3" xfId="3917" hidden="1" xr:uid="{00000000-0005-0000-0000-0000251D0000}"/>
    <cellStyle name="Uwaga 3" xfId="3922" hidden="1" xr:uid="{00000000-0005-0000-0000-0000261D0000}"/>
    <cellStyle name="Uwaga 3" xfId="3923" hidden="1" xr:uid="{00000000-0005-0000-0000-0000271D0000}"/>
    <cellStyle name="Uwaga 3" xfId="3924" hidden="1" xr:uid="{00000000-0005-0000-0000-0000281D0000}"/>
    <cellStyle name="Uwaga 3" xfId="3931" hidden="1" xr:uid="{00000000-0005-0000-0000-0000291D0000}"/>
    <cellStyle name="Uwaga 3" xfId="3933" hidden="1" xr:uid="{00000000-0005-0000-0000-00002A1D0000}"/>
    <cellStyle name="Uwaga 3" xfId="3935" hidden="1" xr:uid="{00000000-0005-0000-0000-00002B1D0000}"/>
    <cellStyle name="Uwaga 3" xfId="3940" hidden="1" xr:uid="{00000000-0005-0000-0000-00002C1D0000}"/>
    <cellStyle name="Uwaga 3" xfId="3942" hidden="1" xr:uid="{00000000-0005-0000-0000-00002D1D0000}"/>
    <cellStyle name="Uwaga 3" xfId="3944" hidden="1" xr:uid="{00000000-0005-0000-0000-00002E1D0000}"/>
    <cellStyle name="Uwaga 3" xfId="3949" hidden="1" xr:uid="{00000000-0005-0000-0000-00002F1D0000}"/>
    <cellStyle name="Uwaga 3" xfId="3951" hidden="1" xr:uid="{00000000-0005-0000-0000-0000301D0000}"/>
    <cellStyle name="Uwaga 3" xfId="3952" hidden="1" xr:uid="{00000000-0005-0000-0000-0000311D0000}"/>
    <cellStyle name="Uwaga 3" xfId="3958" hidden="1" xr:uid="{00000000-0005-0000-0000-0000321D0000}"/>
    <cellStyle name="Uwaga 3" xfId="3959" hidden="1" xr:uid="{00000000-0005-0000-0000-0000331D0000}"/>
    <cellStyle name="Uwaga 3" xfId="3960" hidden="1" xr:uid="{00000000-0005-0000-0000-0000341D0000}"/>
    <cellStyle name="Uwaga 3" xfId="3967" hidden="1" xr:uid="{00000000-0005-0000-0000-0000351D0000}"/>
    <cellStyle name="Uwaga 3" xfId="3969" hidden="1" xr:uid="{00000000-0005-0000-0000-0000361D0000}"/>
    <cellStyle name="Uwaga 3" xfId="3971" hidden="1" xr:uid="{00000000-0005-0000-0000-0000371D0000}"/>
    <cellStyle name="Uwaga 3" xfId="3976" hidden="1" xr:uid="{00000000-0005-0000-0000-0000381D0000}"/>
    <cellStyle name="Uwaga 3" xfId="3978" hidden="1" xr:uid="{00000000-0005-0000-0000-0000391D0000}"/>
    <cellStyle name="Uwaga 3" xfId="3980" hidden="1" xr:uid="{00000000-0005-0000-0000-00003A1D0000}"/>
    <cellStyle name="Uwaga 3" xfId="3985" hidden="1" xr:uid="{00000000-0005-0000-0000-00003B1D0000}"/>
    <cellStyle name="Uwaga 3" xfId="3987" hidden="1" xr:uid="{00000000-0005-0000-0000-00003C1D0000}"/>
    <cellStyle name="Uwaga 3" xfId="3989" hidden="1" xr:uid="{00000000-0005-0000-0000-00003D1D0000}"/>
    <cellStyle name="Uwaga 3" xfId="3994" hidden="1" xr:uid="{00000000-0005-0000-0000-00003E1D0000}"/>
    <cellStyle name="Uwaga 3" xfId="3995" hidden="1" xr:uid="{00000000-0005-0000-0000-00003F1D0000}"/>
    <cellStyle name="Uwaga 3" xfId="3997" hidden="1" xr:uid="{00000000-0005-0000-0000-0000401D0000}"/>
    <cellStyle name="Uwaga 3" xfId="4003" hidden="1" xr:uid="{00000000-0005-0000-0000-0000411D0000}"/>
    <cellStyle name="Uwaga 3" xfId="4004" hidden="1" xr:uid="{00000000-0005-0000-0000-0000421D0000}"/>
    <cellStyle name="Uwaga 3" xfId="4005" hidden="1" xr:uid="{00000000-0005-0000-0000-0000431D0000}"/>
    <cellStyle name="Uwaga 3" xfId="4012" hidden="1" xr:uid="{00000000-0005-0000-0000-0000441D0000}"/>
    <cellStyle name="Uwaga 3" xfId="4013" hidden="1" xr:uid="{00000000-0005-0000-0000-0000451D0000}"/>
    <cellStyle name="Uwaga 3" xfId="4014" hidden="1" xr:uid="{00000000-0005-0000-0000-0000461D0000}"/>
    <cellStyle name="Uwaga 3" xfId="4021" hidden="1" xr:uid="{00000000-0005-0000-0000-0000471D0000}"/>
    <cellStyle name="Uwaga 3" xfId="4022" hidden="1" xr:uid="{00000000-0005-0000-0000-0000481D0000}"/>
    <cellStyle name="Uwaga 3" xfId="4023" hidden="1" xr:uid="{00000000-0005-0000-0000-0000491D0000}"/>
    <cellStyle name="Uwaga 3" xfId="4030" hidden="1" xr:uid="{00000000-0005-0000-0000-00004A1D0000}"/>
    <cellStyle name="Uwaga 3" xfId="4031" hidden="1" xr:uid="{00000000-0005-0000-0000-00004B1D0000}"/>
    <cellStyle name="Uwaga 3" xfId="4032" hidden="1" xr:uid="{00000000-0005-0000-0000-00004C1D0000}"/>
    <cellStyle name="Uwaga 3" xfId="4039" hidden="1" xr:uid="{00000000-0005-0000-0000-00004D1D0000}"/>
    <cellStyle name="Uwaga 3" xfId="4040" hidden="1" xr:uid="{00000000-0005-0000-0000-00004E1D0000}"/>
    <cellStyle name="Uwaga 3" xfId="4041" hidden="1" xr:uid="{00000000-0005-0000-0000-00004F1D0000}"/>
    <cellStyle name="Uwaga 3" xfId="4098" hidden="1" xr:uid="{00000000-0005-0000-0000-0000501D0000}"/>
    <cellStyle name="Uwaga 3" xfId="4099" hidden="1" xr:uid="{00000000-0005-0000-0000-0000511D0000}"/>
    <cellStyle name="Uwaga 3" xfId="4101" hidden="1" xr:uid="{00000000-0005-0000-0000-0000521D0000}"/>
    <cellStyle name="Uwaga 3" xfId="4113" hidden="1" xr:uid="{00000000-0005-0000-0000-0000531D0000}"/>
    <cellStyle name="Uwaga 3" xfId="4114" hidden="1" xr:uid="{00000000-0005-0000-0000-0000541D0000}"/>
    <cellStyle name="Uwaga 3" xfId="4119" hidden="1" xr:uid="{00000000-0005-0000-0000-0000551D0000}"/>
    <cellStyle name="Uwaga 3" xfId="4128" hidden="1" xr:uid="{00000000-0005-0000-0000-0000561D0000}"/>
    <cellStyle name="Uwaga 3" xfId="4129" hidden="1" xr:uid="{00000000-0005-0000-0000-0000571D0000}"/>
    <cellStyle name="Uwaga 3" xfId="4134" hidden="1" xr:uid="{00000000-0005-0000-0000-0000581D0000}"/>
    <cellStyle name="Uwaga 3" xfId="4143" hidden="1" xr:uid="{00000000-0005-0000-0000-0000591D0000}"/>
    <cellStyle name="Uwaga 3" xfId="4144" hidden="1" xr:uid="{00000000-0005-0000-0000-00005A1D0000}"/>
    <cellStyle name="Uwaga 3" xfId="4145" hidden="1" xr:uid="{00000000-0005-0000-0000-00005B1D0000}"/>
    <cellStyle name="Uwaga 3" xfId="4158" hidden="1" xr:uid="{00000000-0005-0000-0000-00005C1D0000}"/>
    <cellStyle name="Uwaga 3" xfId="4163" hidden="1" xr:uid="{00000000-0005-0000-0000-00005D1D0000}"/>
    <cellStyle name="Uwaga 3" xfId="4168" hidden="1" xr:uid="{00000000-0005-0000-0000-00005E1D0000}"/>
    <cellStyle name="Uwaga 3" xfId="4178" hidden="1" xr:uid="{00000000-0005-0000-0000-00005F1D0000}"/>
    <cellStyle name="Uwaga 3" xfId="4183" hidden="1" xr:uid="{00000000-0005-0000-0000-0000601D0000}"/>
    <cellStyle name="Uwaga 3" xfId="4187" hidden="1" xr:uid="{00000000-0005-0000-0000-0000611D0000}"/>
    <cellStyle name="Uwaga 3" xfId="4194" hidden="1" xr:uid="{00000000-0005-0000-0000-0000621D0000}"/>
    <cellStyle name="Uwaga 3" xfId="4199" hidden="1" xr:uid="{00000000-0005-0000-0000-0000631D0000}"/>
    <cellStyle name="Uwaga 3" xfId="4202" hidden="1" xr:uid="{00000000-0005-0000-0000-0000641D0000}"/>
    <cellStyle name="Uwaga 3" xfId="4208" hidden="1" xr:uid="{00000000-0005-0000-0000-0000651D0000}"/>
    <cellStyle name="Uwaga 3" xfId="4213" hidden="1" xr:uid="{00000000-0005-0000-0000-0000661D0000}"/>
    <cellStyle name="Uwaga 3" xfId="4217" hidden="1" xr:uid="{00000000-0005-0000-0000-0000671D0000}"/>
    <cellStyle name="Uwaga 3" xfId="4218" hidden="1" xr:uid="{00000000-0005-0000-0000-0000681D0000}"/>
    <cellStyle name="Uwaga 3" xfId="4219" hidden="1" xr:uid="{00000000-0005-0000-0000-0000691D0000}"/>
    <cellStyle name="Uwaga 3" xfId="4223" hidden="1" xr:uid="{00000000-0005-0000-0000-00006A1D0000}"/>
    <cellStyle name="Uwaga 3" xfId="4235" hidden="1" xr:uid="{00000000-0005-0000-0000-00006B1D0000}"/>
    <cellStyle name="Uwaga 3" xfId="4240" hidden="1" xr:uid="{00000000-0005-0000-0000-00006C1D0000}"/>
    <cellStyle name="Uwaga 3" xfId="4245" hidden="1" xr:uid="{00000000-0005-0000-0000-00006D1D0000}"/>
    <cellStyle name="Uwaga 3" xfId="4250" hidden="1" xr:uid="{00000000-0005-0000-0000-00006E1D0000}"/>
    <cellStyle name="Uwaga 3" xfId="4255" hidden="1" xr:uid="{00000000-0005-0000-0000-00006F1D0000}"/>
    <cellStyle name="Uwaga 3" xfId="4260" hidden="1" xr:uid="{00000000-0005-0000-0000-0000701D0000}"/>
    <cellStyle name="Uwaga 3" xfId="4264" hidden="1" xr:uid="{00000000-0005-0000-0000-0000711D0000}"/>
    <cellStyle name="Uwaga 3" xfId="4268" hidden="1" xr:uid="{00000000-0005-0000-0000-0000721D0000}"/>
    <cellStyle name="Uwaga 3" xfId="4273" hidden="1" xr:uid="{00000000-0005-0000-0000-0000731D0000}"/>
    <cellStyle name="Uwaga 3" xfId="4278" hidden="1" xr:uid="{00000000-0005-0000-0000-0000741D0000}"/>
    <cellStyle name="Uwaga 3" xfId="4279" hidden="1" xr:uid="{00000000-0005-0000-0000-0000751D0000}"/>
    <cellStyle name="Uwaga 3" xfId="4281" hidden="1" xr:uid="{00000000-0005-0000-0000-0000761D0000}"/>
    <cellStyle name="Uwaga 3" xfId="4294" hidden="1" xr:uid="{00000000-0005-0000-0000-0000771D0000}"/>
    <cellStyle name="Uwaga 3" xfId="4298" hidden="1" xr:uid="{00000000-0005-0000-0000-0000781D0000}"/>
    <cellStyle name="Uwaga 3" xfId="4303" hidden="1" xr:uid="{00000000-0005-0000-0000-0000791D0000}"/>
    <cellStyle name="Uwaga 3" xfId="4310" hidden="1" xr:uid="{00000000-0005-0000-0000-00007A1D0000}"/>
    <cellStyle name="Uwaga 3" xfId="4314" hidden="1" xr:uid="{00000000-0005-0000-0000-00007B1D0000}"/>
    <cellStyle name="Uwaga 3" xfId="4319" hidden="1" xr:uid="{00000000-0005-0000-0000-00007C1D0000}"/>
    <cellStyle name="Uwaga 3" xfId="4324" hidden="1" xr:uid="{00000000-0005-0000-0000-00007D1D0000}"/>
    <cellStyle name="Uwaga 3" xfId="4327" hidden="1" xr:uid="{00000000-0005-0000-0000-00007E1D0000}"/>
    <cellStyle name="Uwaga 3" xfId="4332" hidden="1" xr:uid="{00000000-0005-0000-0000-00007F1D0000}"/>
    <cellStyle name="Uwaga 3" xfId="4338" hidden="1" xr:uid="{00000000-0005-0000-0000-0000801D0000}"/>
    <cellStyle name="Uwaga 3" xfId="4339" hidden="1" xr:uid="{00000000-0005-0000-0000-0000811D0000}"/>
    <cellStyle name="Uwaga 3" xfId="4342" hidden="1" xr:uid="{00000000-0005-0000-0000-0000821D0000}"/>
    <cellStyle name="Uwaga 3" xfId="4355" hidden="1" xr:uid="{00000000-0005-0000-0000-0000831D0000}"/>
    <cellStyle name="Uwaga 3" xfId="4359" hidden="1" xr:uid="{00000000-0005-0000-0000-0000841D0000}"/>
    <cellStyle name="Uwaga 3" xfId="4364" hidden="1" xr:uid="{00000000-0005-0000-0000-0000851D0000}"/>
    <cellStyle name="Uwaga 3" xfId="4371" hidden="1" xr:uid="{00000000-0005-0000-0000-0000861D0000}"/>
    <cellStyle name="Uwaga 3" xfId="4376" hidden="1" xr:uid="{00000000-0005-0000-0000-0000871D0000}"/>
    <cellStyle name="Uwaga 3" xfId="4380" hidden="1" xr:uid="{00000000-0005-0000-0000-0000881D0000}"/>
    <cellStyle name="Uwaga 3" xfId="4385" hidden="1" xr:uid="{00000000-0005-0000-0000-0000891D0000}"/>
    <cellStyle name="Uwaga 3" xfId="4389" hidden="1" xr:uid="{00000000-0005-0000-0000-00008A1D0000}"/>
    <cellStyle name="Uwaga 3" xfId="4394" hidden="1" xr:uid="{00000000-0005-0000-0000-00008B1D0000}"/>
    <cellStyle name="Uwaga 3" xfId="4398" hidden="1" xr:uid="{00000000-0005-0000-0000-00008C1D0000}"/>
    <cellStyle name="Uwaga 3" xfId="4399" hidden="1" xr:uid="{00000000-0005-0000-0000-00008D1D0000}"/>
    <cellStyle name="Uwaga 3" xfId="4401" hidden="1" xr:uid="{00000000-0005-0000-0000-00008E1D0000}"/>
    <cellStyle name="Uwaga 3" xfId="4413" hidden="1" xr:uid="{00000000-0005-0000-0000-00008F1D0000}"/>
    <cellStyle name="Uwaga 3" xfId="4414" hidden="1" xr:uid="{00000000-0005-0000-0000-0000901D0000}"/>
    <cellStyle name="Uwaga 3" xfId="4416" hidden="1" xr:uid="{00000000-0005-0000-0000-0000911D0000}"/>
    <cellStyle name="Uwaga 3" xfId="4428" hidden="1" xr:uid="{00000000-0005-0000-0000-0000921D0000}"/>
    <cellStyle name="Uwaga 3" xfId="4430" hidden="1" xr:uid="{00000000-0005-0000-0000-0000931D0000}"/>
    <cellStyle name="Uwaga 3" xfId="4433" hidden="1" xr:uid="{00000000-0005-0000-0000-0000941D0000}"/>
    <cellStyle name="Uwaga 3" xfId="4443" hidden="1" xr:uid="{00000000-0005-0000-0000-0000951D0000}"/>
    <cellStyle name="Uwaga 3" xfId="4444" hidden="1" xr:uid="{00000000-0005-0000-0000-0000961D0000}"/>
    <cellStyle name="Uwaga 3" xfId="4446" hidden="1" xr:uid="{00000000-0005-0000-0000-0000971D0000}"/>
    <cellStyle name="Uwaga 3" xfId="4458" hidden="1" xr:uid="{00000000-0005-0000-0000-0000981D0000}"/>
    <cellStyle name="Uwaga 3" xfId="4459" hidden="1" xr:uid="{00000000-0005-0000-0000-0000991D0000}"/>
    <cellStyle name="Uwaga 3" xfId="4460" hidden="1" xr:uid="{00000000-0005-0000-0000-00009A1D0000}"/>
    <cellStyle name="Uwaga 3" xfId="4474" hidden="1" xr:uid="{00000000-0005-0000-0000-00009B1D0000}"/>
    <cellStyle name="Uwaga 3" xfId="4477" hidden="1" xr:uid="{00000000-0005-0000-0000-00009C1D0000}"/>
    <cellStyle name="Uwaga 3" xfId="4481" hidden="1" xr:uid="{00000000-0005-0000-0000-00009D1D0000}"/>
    <cellStyle name="Uwaga 3" xfId="4489" hidden="1" xr:uid="{00000000-0005-0000-0000-00009E1D0000}"/>
    <cellStyle name="Uwaga 3" xfId="4492" hidden="1" xr:uid="{00000000-0005-0000-0000-00009F1D0000}"/>
    <cellStyle name="Uwaga 3" xfId="4496" hidden="1" xr:uid="{00000000-0005-0000-0000-0000A01D0000}"/>
    <cellStyle name="Uwaga 3" xfId="4504" hidden="1" xr:uid="{00000000-0005-0000-0000-0000A11D0000}"/>
    <cellStyle name="Uwaga 3" xfId="4507" hidden="1" xr:uid="{00000000-0005-0000-0000-0000A21D0000}"/>
    <cellStyle name="Uwaga 3" xfId="4511" hidden="1" xr:uid="{00000000-0005-0000-0000-0000A31D0000}"/>
    <cellStyle name="Uwaga 3" xfId="4518" hidden="1" xr:uid="{00000000-0005-0000-0000-0000A41D0000}"/>
    <cellStyle name="Uwaga 3" xfId="4519" hidden="1" xr:uid="{00000000-0005-0000-0000-0000A51D0000}"/>
    <cellStyle name="Uwaga 3" xfId="4521" hidden="1" xr:uid="{00000000-0005-0000-0000-0000A61D0000}"/>
    <cellStyle name="Uwaga 3" xfId="4534" hidden="1" xr:uid="{00000000-0005-0000-0000-0000A71D0000}"/>
    <cellStyle name="Uwaga 3" xfId="4537" hidden="1" xr:uid="{00000000-0005-0000-0000-0000A81D0000}"/>
    <cellStyle name="Uwaga 3" xfId="4540" hidden="1" xr:uid="{00000000-0005-0000-0000-0000A91D0000}"/>
    <cellStyle name="Uwaga 3" xfId="4549" hidden="1" xr:uid="{00000000-0005-0000-0000-0000AA1D0000}"/>
    <cellStyle name="Uwaga 3" xfId="4552" hidden="1" xr:uid="{00000000-0005-0000-0000-0000AB1D0000}"/>
    <cellStyle name="Uwaga 3" xfId="4556" hidden="1" xr:uid="{00000000-0005-0000-0000-0000AC1D0000}"/>
    <cellStyle name="Uwaga 3" xfId="4564" hidden="1" xr:uid="{00000000-0005-0000-0000-0000AD1D0000}"/>
    <cellStyle name="Uwaga 3" xfId="4566" hidden="1" xr:uid="{00000000-0005-0000-0000-0000AE1D0000}"/>
    <cellStyle name="Uwaga 3" xfId="4569" hidden="1" xr:uid="{00000000-0005-0000-0000-0000AF1D0000}"/>
    <cellStyle name="Uwaga 3" xfId="4578" hidden="1" xr:uid="{00000000-0005-0000-0000-0000B01D0000}"/>
    <cellStyle name="Uwaga 3" xfId="4579" hidden="1" xr:uid="{00000000-0005-0000-0000-0000B11D0000}"/>
    <cellStyle name="Uwaga 3" xfId="4580" hidden="1" xr:uid="{00000000-0005-0000-0000-0000B21D0000}"/>
    <cellStyle name="Uwaga 3" xfId="4593" hidden="1" xr:uid="{00000000-0005-0000-0000-0000B31D0000}"/>
    <cellStyle name="Uwaga 3" xfId="4594" hidden="1" xr:uid="{00000000-0005-0000-0000-0000B41D0000}"/>
    <cellStyle name="Uwaga 3" xfId="4596" hidden="1" xr:uid="{00000000-0005-0000-0000-0000B51D0000}"/>
    <cellStyle name="Uwaga 3" xfId="4608" hidden="1" xr:uid="{00000000-0005-0000-0000-0000B61D0000}"/>
    <cellStyle name="Uwaga 3" xfId="4609" hidden="1" xr:uid="{00000000-0005-0000-0000-0000B71D0000}"/>
    <cellStyle name="Uwaga 3" xfId="4611" hidden="1" xr:uid="{00000000-0005-0000-0000-0000B81D0000}"/>
    <cellStyle name="Uwaga 3" xfId="4623" hidden="1" xr:uid="{00000000-0005-0000-0000-0000B91D0000}"/>
    <cellStyle name="Uwaga 3" xfId="4624" hidden="1" xr:uid="{00000000-0005-0000-0000-0000BA1D0000}"/>
    <cellStyle name="Uwaga 3" xfId="4626" hidden="1" xr:uid="{00000000-0005-0000-0000-0000BB1D0000}"/>
    <cellStyle name="Uwaga 3" xfId="4638" hidden="1" xr:uid="{00000000-0005-0000-0000-0000BC1D0000}"/>
    <cellStyle name="Uwaga 3" xfId="4639" hidden="1" xr:uid="{00000000-0005-0000-0000-0000BD1D0000}"/>
    <cellStyle name="Uwaga 3" xfId="4640" hidden="1" xr:uid="{00000000-0005-0000-0000-0000BE1D0000}"/>
    <cellStyle name="Uwaga 3" xfId="4654" hidden="1" xr:uid="{00000000-0005-0000-0000-0000BF1D0000}"/>
    <cellStyle name="Uwaga 3" xfId="4656" hidden="1" xr:uid="{00000000-0005-0000-0000-0000C01D0000}"/>
    <cellStyle name="Uwaga 3" xfId="4659" hidden="1" xr:uid="{00000000-0005-0000-0000-0000C11D0000}"/>
    <cellStyle name="Uwaga 3" xfId="4669" hidden="1" xr:uid="{00000000-0005-0000-0000-0000C21D0000}"/>
    <cellStyle name="Uwaga 3" xfId="4672" hidden="1" xr:uid="{00000000-0005-0000-0000-0000C31D0000}"/>
    <cellStyle name="Uwaga 3" xfId="4675" hidden="1" xr:uid="{00000000-0005-0000-0000-0000C41D0000}"/>
    <cellStyle name="Uwaga 3" xfId="4684" hidden="1" xr:uid="{00000000-0005-0000-0000-0000C51D0000}"/>
    <cellStyle name="Uwaga 3" xfId="4686" hidden="1" xr:uid="{00000000-0005-0000-0000-0000C61D0000}"/>
    <cellStyle name="Uwaga 3" xfId="4689" hidden="1" xr:uid="{00000000-0005-0000-0000-0000C71D0000}"/>
    <cellStyle name="Uwaga 3" xfId="4698" hidden="1" xr:uid="{00000000-0005-0000-0000-0000C81D0000}"/>
    <cellStyle name="Uwaga 3" xfId="4699" hidden="1" xr:uid="{00000000-0005-0000-0000-0000C91D0000}"/>
    <cellStyle name="Uwaga 3" xfId="4700" hidden="1" xr:uid="{00000000-0005-0000-0000-0000CA1D0000}"/>
    <cellStyle name="Uwaga 3" xfId="4713" hidden="1" xr:uid="{00000000-0005-0000-0000-0000CB1D0000}"/>
    <cellStyle name="Uwaga 3" xfId="4715" hidden="1" xr:uid="{00000000-0005-0000-0000-0000CC1D0000}"/>
    <cellStyle name="Uwaga 3" xfId="4717" hidden="1" xr:uid="{00000000-0005-0000-0000-0000CD1D0000}"/>
    <cellStyle name="Uwaga 3" xfId="4728" hidden="1" xr:uid="{00000000-0005-0000-0000-0000CE1D0000}"/>
    <cellStyle name="Uwaga 3" xfId="4730" hidden="1" xr:uid="{00000000-0005-0000-0000-0000CF1D0000}"/>
    <cellStyle name="Uwaga 3" xfId="4732" hidden="1" xr:uid="{00000000-0005-0000-0000-0000D01D0000}"/>
    <cellStyle name="Uwaga 3" xfId="4743" hidden="1" xr:uid="{00000000-0005-0000-0000-0000D11D0000}"/>
    <cellStyle name="Uwaga 3" xfId="4745" hidden="1" xr:uid="{00000000-0005-0000-0000-0000D21D0000}"/>
    <cellStyle name="Uwaga 3" xfId="4747" hidden="1" xr:uid="{00000000-0005-0000-0000-0000D31D0000}"/>
    <cellStyle name="Uwaga 3" xfId="4758" hidden="1" xr:uid="{00000000-0005-0000-0000-0000D41D0000}"/>
    <cellStyle name="Uwaga 3" xfId="4759" hidden="1" xr:uid="{00000000-0005-0000-0000-0000D51D0000}"/>
    <cellStyle name="Uwaga 3" xfId="4760" hidden="1" xr:uid="{00000000-0005-0000-0000-0000D61D0000}"/>
    <cellStyle name="Uwaga 3" xfId="4773" hidden="1" xr:uid="{00000000-0005-0000-0000-0000D71D0000}"/>
    <cellStyle name="Uwaga 3" xfId="4775" hidden="1" xr:uid="{00000000-0005-0000-0000-0000D81D0000}"/>
    <cellStyle name="Uwaga 3" xfId="4777" hidden="1" xr:uid="{00000000-0005-0000-0000-0000D91D0000}"/>
    <cellStyle name="Uwaga 3" xfId="4788" hidden="1" xr:uid="{00000000-0005-0000-0000-0000DA1D0000}"/>
    <cellStyle name="Uwaga 3" xfId="4790" hidden="1" xr:uid="{00000000-0005-0000-0000-0000DB1D0000}"/>
    <cellStyle name="Uwaga 3" xfId="4792" hidden="1" xr:uid="{00000000-0005-0000-0000-0000DC1D0000}"/>
    <cellStyle name="Uwaga 3" xfId="4803" hidden="1" xr:uid="{00000000-0005-0000-0000-0000DD1D0000}"/>
    <cellStyle name="Uwaga 3" xfId="4805" hidden="1" xr:uid="{00000000-0005-0000-0000-0000DE1D0000}"/>
    <cellStyle name="Uwaga 3" xfId="4806" hidden="1" xr:uid="{00000000-0005-0000-0000-0000DF1D0000}"/>
    <cellStyle name="Uwaga 3" xfId="4818" hidden="1" xr:uid="{00000000-0005-0000-0000-0000E01D0000}"/>
    <cellStyle name="Uwaga 3" xfId="4819" hidden="1" xr:uid="{00000000-0005-0000-0000-0000E11D0000}"/>
    <cellStyle name="Uwaga 3" xfId="4820" hidden="1" xr:uid="{00000000-0005-0000-0000-0000E21D0000}"/>
    <cellStyle name="Uwaga 3" xfId="4833" hidden="1" xr:uid="{00000000-0005-0000-0000-0000E31D0000}"/>
    <cellStyle name="Uwaga 3" xfId="4835" hidden="1" xr:uid="{00000000-0005-0000-0000-0000E41D0000}"/>
    <cellStyle name="Uwaga 3" xfId="4837" hidden="1" xr:uid="{00000000-0005-0000-0000-0000E51D0000}"/>
    <cellStyle name="Uwaga 3" xfId="4848" hidden="1" xr:uid="{00000000-0005-0000-0000-0000E61D0000}"/>
    <cellStyle name="Uwaga 3" xfId="4850" hidden="1" xr:uid="{00000000-0005-0000-0000-0000E71D0000}"/>
    <cellStyle name="Uwaga 3" xfId="4852" hidden="1" xr:uid="{00000000-0005-0000-0000-0000E81D0000}"/>
    <cellStyle name="Uwaga 3" xfId="4863" hidden="1" xr:uid="{00000000-0005-0000-0000-0000E91D0000}"/>
    <cellStyle name="Uwaga 3" xfId="4865" hidden="1" xr:uid="{00000000-0005-0000-0000-0000EA1D0000}"/>
    <cellStyle name="Uwaga 3" xfId="4867" hidden="1" xr:uid="{00000000-0005-0000-0000-0000EB1D0000}"/>
    <cellStyle name="Uwaga 3" xfId="4878" hidden="1" xr:uid="{00000000-0005-0000-0000-0000EC1D0000}"/>
    <cellStyle name="Uwaga 3" xfId="4879" hidden="1" xr:uid="{00000000-0005-0000-0000-0000ED1D0000}"/>
    <cellStyle name="Uwaga 3" xfId="4881" hidden="1" xr:uid="{00000000-0005-0000-0000-0000EE1D0000}"/>
    <cellStyle name="Uwaga 3" xfId="4892" hidden="1" xr:uid="{00000000-0005-0000-0000-0000EF1D0000}"/>
    <cellStyle name="Uwaga 3" xfId="4894" hidden="1" xr:uid="{00000000-0005-0000-0000-0000F01D0000}"/>
    <cellStyle name="Uwaga 3" xfId="4895" hidden="1" xr:uid="{00000000-0005-0000-0000-0000F11D0000}"/>
    <cellStyle name="Uwaga 3" xfId="4904" hidden="1" xr:uid="{00000000-0005-0000-0000-0000F21D0000}"/>
    <cellStyle name="Uwaga 3" xfId="4907" hidden="1" xr:uid="{00000000-0005-0000-0000-0000F31D0000}"/>
    <cellStyle name="Uwaga 3" xfId="4909" hidden="1" xr:uid="{00000000-0005-0000-0000-0000F41D0000}"/>
    <cellStyle name="Uwaga 3" xfId="4920" hidden="1" xr:uid="{00000000-0005-0000-0000-0000F51D0000}"/>
    <cellStyle name="Uwaga 3" xfId="4922" hidden="1" xr:uid="{00000000-0005-0000-0000-0000F61D0000}"/>
    <cellStyle name="Uwaga 3" xfId="4924" hidden="1" xr:uid="{00000000-0005-0000-0000-0000F71D0000}"/>
    <cellStyle name="Uwaga 3" xfId="4936" hidden="1" xr:uid="{00000000-0005-0000-0000-0000F81D0000}"/>
    <cellStyle name="Uwaga 3" xfId="4938" hidden="1" xr:uid="{00000000-0005-0000-0000-0000F91D0000}"/>
    <cellStyle name="Uwaga 3" xfId="4940" hidden="1" xr:uid="{00000000-0005-0000-0000-0000FA1D0000}"/>
    <cellStyle name="Uwaga 3" xfId="4948" hidden="1" xr:uid="{00000000-0005-0000-0000-0000FB1D0000}"/>
    <cellStyle name="Uwaga 3" xfId="4950" hidden="1" xr:uid="{00000000-0005-0000-0000-0000FC1D0000}"/>
    <cellStyle name="Uwaga 3" xfId="4953" hidden="1" xr:uid="{00000000-0005-0000-0000-0000FD1D0000}"/>
    <cellStyle name="Uwaga 3" xfId="4943" hidden="1" xr:uid="{00000000-0005-0000-0000-0000FE1D0000}"/>
    <cellStyle name="Uwaga 3" xfId="4942" hidden="1" xr:uid="{00000000-0005-0000-0000-0000FF1D0000}"/>
    <cellStyle name="Uwaga 3" xfId="4941" hidden="1" xr:uid="{00000000-0005-0000-0000-0000001E0000}"/>
    <cellStyle name="Uwaga 3" xfId="4928" hidden="1" xr:uid="{00000000-0005-0000-0000-0000011E0000}"/>
    <cellStyle name="Uwaga 3" xfId="4927" hidden="1" xr:uid="{00000000-0005-0000-0000-0000021E0000}"/>
    <cellStyle name="Uwaga 3" xfId="4926" hidden="1" xr:uid="{00000000-0005-0000-0000-0000031E0000}"/>
    <cellStyle name="Uwaga 3" xfId="4913" hidden="1" xr:uid="{00000000-0005-0000-0000-0000041E0000}"/>
    <cellStyle name="Uwaga 3" xfId="4912" hidden="1" xr:uid="{00000000-0005-0000-0000-0000051E0000}"/>
    <cellStyle name="Uwaga 3" xfId="4911" hidden="1" xr:uid="{00000000-0005-0000-0000-0000061E0000}"/>
    <cellStyle name="Uwaga 3" xfId="4898" hidden="1" xr:uid="{00000000-0005-0000-0000-0000071E0000}"/>
    <cellStyle name="Uwaga 3" xfId="4897" hidden="1" xr:uid="{00000000-0005-0000-0000-0000081E0000}"/>
    <cellStyle name="Uwaga 3" xfId="4896" hidden="1" xr:uid="{00000000-0005-0000-0000-0000091E0000}"/>
    <cellStyle name="Uwaga 3" xfId="4883" hidden="1" xr:uid="{00000000-0005-0000-0000-00000A1E0000}"/>
    <cellStyle name="Uwaga 3" xfId="4882" hidden="1" xr:uid="{00000000-0005-0000-0000-00000B1E0000}"/>
    <cellStyle name="Uwaga 3" xfId="4880" hidden="1" xr:uid="{00000000-0005-0000-0000-00000C1E0000}"/>
    <cellStyle name="Uwaga 3" xfId="4869" hidden="1" xr:uid="{00000000-0005-0000-0000-00000D1E0000}"/>
    <cellStyle name="Uwaga 3" xfId="4866" hidden="1" xr:uid="{00000000-0005-0000-0000-00000E1E0000}"/>
    <cellStyle name="Uwaga 3" xfId="4864" hidden="1" xr:uid="{00000000-0005-0000-0000-00000F1E0000}"/>
    <cellStyle name="Uwaga 3" xfId="4854" hidden="1" xr:uid="{00000000-0005-0000-0000-0000101E0000}"/>
    <cellStyle name="Uwaga 3" xfId="4851" hidden="1" xr:uid="{00000000-0005-0000-0000-0000111E0000}"/>
    <cellStyle name="Uwaga 3" xfId="4849" hidden="1" xr:uid="{00000000-0005-0000-0000-0000121E0000}"/>
    <cellStyle name="Uwaga 3" xfId="4839" hidden="1" xr:uid="{00000000-0005-0000-0000-0000131E0000}"/>
    <cellStyle name="Uwaga 3" xfId="4836" hidden="1" xr:uid="{00000000-0005-0000-0000-0000141E0000}"/>
    <cellStyle name="Uwaga 3" xfId="4834" hidden="1" xr:uid="{00000000-0005-0000-0000-0000151E0000}"/>
    <cellStyle name="Uwaga 3" xfId="4824" hidden="1" xr:uid="{00000000-0005-0000-0000-0000161E0000}"/>
    <cellStyle name="Uwaga 3" xfId="4822" hidden="1" xr:uid="{00000000-0005-0000-0000-0000171E0000}"/>
    <cellStyle name="Uwaga 3" xfId="4821" hidden="1" xr:uid="{00000000-0005-0000-0000-0000181E0000}"/>
    <cellStyle name="Uwaga 3" xfId="4809" hidden="1" xr:uid="{00000000-0005-0000-0000-0000191E0000}"/>
    <cellStyle name="Uwaga 3" xfId="4807" hidden="1" xr:uid="{00000000-0005-0000-0000-00001A1E0000}"/>
    <cellStyle name="Uwaga 3" xfId="4804" hidden="1" xr:uid="{00000000-0005-0000-0000-00001B1E0000}"/>
    <cellStyle name="Uwaga 3" xfId="4794" hidden="1" xr:uid="{00000000-0005-0000-0000-00001C1E0000}"/>
    <cellStyle name="Uwaga 3" xfId="4791" hidden="1" xr:uid="{00000000-0005-0000-0000-00001D1E0000}"/>
    <cellStyle name="Uwaga 3" xfId="4789" hidden="1" xr:uid="{00000000-0005-0000-0000-00001E1E0000}"/>
    <cellStyle name="Uwaga 3" xfId="4779" hidden="1" xr:uid="{00000000-0005-0000-0000-00001F1E0000}"/>
    <cellStyle name="Uwaga 3" xfId="4776" hidden="1" xr:uid="{00000000-0005-0000-0000-0000201E0000}"/>
    <cellStyle name="Uwaga 3" xfId="4774" hidden="1" xr:uid="{00000000-0005-0000-0000-0000211E0000}"/>
    <cellStyle name="Uwaga 3" xfId="4764" hidden="1" xr:uid="{00000000-0005-0000-0000-0000221E0000}"/>
    <cellStyle name="Uwaga 3" xfId="4762" hidden="1" xr:uid="{00000000-0005-0000-0000-0000231E0000}"/>
    <cellStyle name="Uwaga 3" xfId="4761" hidden="1" xr:uid="{00000000-0005-0000-0000-0000241E0000}"/>
    <cellStyle name="Uwaga 3" xfId="4749" hidden="1" xr:uid="{00000000-0005-0000-0000-0000251E0000}"/>
    <cellStyle name="Uwaga 3" xfId="4746" hidden="1" xr:uid="{00000000-0005-0000-0000-0000261E0000}"/>
    <cellStyle name="Uwaga 3" xfId="4744" hidden="1" xr:uid="{00000000-0005-0000-0000-0000271E0000}"/>
    <cellStyle name="Uwaga 3" xfId="4734" hidden="1" xr:uid="{00000000-0005-0000-0000-0000281E0000}"/>
    <cellStyle name="Uwaga 3" xfId="4731" hidden="1" xr:uid="{00000000-0005-0000-0000-0000291E0000}"/>
    <cellStyle name="Uwaga 3" xfId="4729" hidden="1" xr:uid="{00000000-0005-0000-0000-00002A1E0000}"/>
    <cellStyle name="Uwaga 3" xfId="4719" hidden="1" xr:uid="{00000000-0005-0000-0000-00002B1E0000}"/>
    <cellStyle name="Uwaga 3" xfId="4716" hidden="1" xr:uid="{00000000-0005-0000-0000-00002C1E0000}"/>
    <cellStyle name="Uwaga 3" xfId="4714" hidden="1" xr:uid="{00000000-0005-0000-0000-00002D1E0000}"/>
    <cellStyle name="Uwaga 3" xfId="4704" hidden="1" xr:uid="{00000000-0005-0000-0000-00002E1E0000}"/>
    <cellStyle name="Uwaga 3" xfId="4702" hidden="1" xr:uid="{00000000-0005-0000-0000-00002F1E0000}"/>
    <cellStyle name="Uwaga 3" xfId="4701" hidden="1" xr:uid="{00000000-0005-0000-0000-0000301E0000}"/>
    <cellStyle name="Uwaga 3" xfId="4688" hidden="1" xr:uid="{00000000-0005-0000-0000-0000311E0000}"/>
    <cellStyle name="Uwaga 3" xfId="4685" hidden="1" xr:uid="{00000000-0005-0000-0000-0000321E0000}"/>
    <cellStyle name="Uwaga 3" xfId="4683" hidden="1" xr:uid="{00000000-0005-0000-0000-0000331E0000}"/>
    <cellStyle name="Uwaga 3" xfId="4673" hidden="1" xr:uid="{00000000-0005-0000-0000-0000341E0000}"/>
    <cellStyle name="Uwaga 3" xfId="4670" hidden="1" xr:uid="{00000000-0005-0000-0000-0000351E0000}"/>
    <cellStyle name="Uwaga 3" xfId="4668" hidden="1" xr:uid="{00000000-0005-0000-0000-0000361E0000}"/>
    <cellStyle name="Uwaga 3" xfId="4658" hidden="1" xr:uid="{00000000-0005-0000-0000-0000371E0000}"/>
    <cellStyle name="Uwaga 3" xfId="4655" hidden="1" xr:uid="{00000000-0005-0000-0000-0000381E0000}"/>
    <cellStyle name="Uwaga 3" xfId="4653" hidden="1" xr:uid="{00000000-0005-0000-0000-0000391E0000}"/>
    <cellStyle name="Uwaga 3" xfId="4644" hidden="1" xr:uid="{00000000-0005-0000-0000-00003A1E0000}"/>
    <cellStyle name="Uwaga 3" xfId="4642" hidden="1" xr:uid="{00000000-0005-0000-0000-00003B1E0000}"/>
    <cellStyle name="Uwaga 3" xfId="4641" hidden="1" xr:uid="{00000000-0005-0000-0000-00003C1E0000}"/>
    <cellStyle name="Uwaga 3" xfId="4629" hidden="1" xr:uid="{00000000-0005-0000-0000-00003D1E0000}"/>
    <cellStyle name="Uwaga 3" xfId="4627" hidden="1" xr:uid="{00000000-0005-0000-0000-00003E1E0000}"/>
    <cellStyle name="Uwaga 3" xfId="4625" hidden="1" xr:uid="{00000000-0005-0000-0000-00003F1E0000}"/>
    <cellStyle name="Uwaga 3" xfId="4614" hidden="1" xr:uid="{00000000-0005-0000-0000-0000401E0000}"/>
    <cellStyle name="Uwaga 3" xfId="4612" hidden="1" xr:uid="{00000000-0005-0000-0000-0000411E0000}"/>
    <cellStyle name="Uwaga 3" xfId="4610" hidden="1" xr:uid="{00000000-0005-0000-0000-0000421E0000}"/>
    <cellStyle name="Uwaga 3" xfId="4599" hidden="1" xr:uid="{00000000-0005-0000-0000-0000431E0000}"/>
    <cellStyle name="Uwaga 3" xfId="4597" hidden="1" xr:uid="{00000000-0005-0000-0000-0000441E0000}"/>
    <cellStyle name="Uwaga 3" xfId="4595" hidden="1" xr:uid="{00000000-0005-0000-0000-0000451E0000}"/>
    <cellStyle name="Uwaga 3" xfId="4584" hidden="1" xr:uid="{00000000-0005-0000-0000-0000461E0000}"/>
    <cellStyle name="Uwaga 3" xfId="4582" hidden="1" xr:uid="{00000000-0005-0000-0000-0000471E0000}"/>
    <cellStyle name="Uwaga 3" xfId="4581" hidden="1" xr:uid="{00000000-0005-0000-0000-0000481E0000}"/>
    <cellStyle name="Uwaga 3" xfId="4568" hidden="1" xr:uid="{00000000-0005-0000-0000-0000491E0000}"/>
    <cellStyle name="Uwaga 3" xfId="4565" hidden="1" xr:uid="{00000000-0005-0000-0000-00004A1E0000}"/>
    <cellStyle name="Uwaga 3" xfId="4563" hidden="1" xr:uid="{00000000-0005-0000-0000-00004B1E0000}"/>
    <cellStyle name="Uwaga 3" xfId="4553" hidden="1" xr:uid="{00000000-0005-0000-0000-00004C1E0000}"/>
    <cellStyle name="Uwaga 3" xfId="4550" hidden="1" xr:uid="{00000000-0005-0000-0000-00004D1E0000}"/>
    <cellStyle name="Uwaga 3" xfId="4548" hidden="1" xr:uid="{00000000-0005-0000-0000-00004E1E0000}"/>
    <cellStyle name="Uwaga 3" xfId="4538" hidden="1" xr:uid="{00000000-0005-0000-0000-00004F1E0000}"/>
    <cellStyle name="Uwaga 3" xfId="4535" hidden="1" xr:uid="{00000000-0005-0000-0000-0000501E0000}"/>
    <cellStyle name="Uwaga 3" xfId="4533" hidden="1" xr:uid="{00000000-0005-0000-0000-0000511E0000}"/>
    <cellStyle name="Uwaga 3" xfId="4524" hidden="1" xr:uid="{00000000-0005-0000-0000-0000521E0000}"/>
    <cellStyle name="Uwaga 3" xfId="4522" hidden="1" xr:uid="{00000000-0005-0000-0000-0000531E0000}"/>
    <cellStyle name="Uwaga 3" xfId="4520" hidden="1" xr:uid="{00000000-0005-0000-0000-0000541E0000}"/>
    <cellStyle name="Uwaga 3" xfId="4508" hidden="1" xr:uid="{00000000-0005-0000-0000-0000551E0000}"/>
    <cellStyle name="Uwaga 3" xfId="4505" hidden="1" xr:uid="{00000000-0005-0000-0000-0000561E0000}"/>
    <cellStyle name="Uwaga 3" xfId="4503" hidden="1" xr:uid="{00000000-0005-0000-0000-0000571E0000}"/>
    <cellStyle name="Uwaga 3" xfId="4493" hidden="1" xr:uid="{00000000-0005-0000-0000-0000581E0000}"/>
    <cellStyle name="Uwaga 3" xfId="4490" hidden="1" xr:uid="{00000000-0005-0000-0000-0000591E0000}"/>
    <cellStyle name="Uwaga 3" xfId="4488" hidden="1" xr:uid="{00000000-0005-0000-0000-00005A1E0000}"/>
    <cellStyle name="Uwaga 3" xfId="4478" hidden="1" xr:uid="{00000000-0005-0000-0000-00005B1E0000}"/>
    <cellStyle name="Uwaga 3" xfId="4475" hidden="1" xr:uid="{00000000-0005-0000-0000-00005C1E0000}"/>
    <cellStyle name="Uwaga 3" xfId="4473" hidden="1" xr:uid="{00000000-0005-0000-0000-00005D1E0000}"/>
    <cellStyle name="Uwaga 3" xfId="4466" hidden="1" xr:uid="{00000000-0005-0000-0000-00005E1E0000}"/>
    <cellStyle name="Uwaga 3" xfId="4463" hidden="1" xr:uid="{00000000-0005-0000-0000-00005F1E0000}"/>
    <cellStyle name="Uwaga 3" xfId="4461" hidden="1" xr:uid="{00000000-0005-0000-0000-0000601E0000}"/>
    <cellStyle name="Uwaga 3" xfId="4451" hidden="1" xr:uid="{00000000-0005-0000-0000-0000611E0000}"/>
    <cellStyle name="Uwaga 3" xfId="4448" hidden="1" xr:uid="{00000000-0005-0000-0000-0000621E0000}"/>
    <cellStyle name="Uwaga 3" xfId="4445" hidden="1" xr:uid="{00000000-0005-0000-0000-0000631E0000}"/>
    <cellStyle name="Uwaga 3" xfId="4436" hidden="1" xr:uid="{00000000-0005-0000-0000-0000641E0000}"/>
    <cellStyle name="Uwaga 3" xfId="4432" hidden="1" xr:uid="{00000000-0005-0000-0000-0000651E0000}"/>
    <cellStyle name="Uwaga 3" xfId="4429" hidden="1" xr:uid="{00000000-0005-0000-0000-0000661E0000}"/>
    <cellStyle name="Uwaga 3" xfId="4421" hidden="1" xr:uid="{00000000-0005-0000-0000-0000671E0000}"/>
    <cellStyle name="Uwaga 3" xfId="4418" hidden="1" xr:uid="{00000000-0005-0000-0000-0000681E0000}"/>
    <cellStyle name="Uwaga 3" xfId="4415" hidden="1" xr:uid="{00000000-0005-0000-0000-0000691E0000}"/>
    <cellStyle name="Uwaga 3" xfId="4406" hidden="1" xr:uid="{00000000-0005-0000-0000-00006A1E0000}"/>
    <cellStyle name="Uwaga 3" xfId="4403" hidden="1" xr:uid="{00000000-0005-0000-0000-00006B1E0000}"/>
    <cellStyle name="Uwaga 3" xfId="4400" hidden="1" xr:uid="{00000000-0005-0000-0000-00006C1E0000}"/>
    <cellStyle name="Uwaga 3" xfId="4390" hidden="1" xr:uid="{00000000-0005-0000-0000-00006D1E0000}"/>
    <cellStyle name="Uwaga 3" xfId="4386" hidden="1" xr:uid="{00000000-0005-0000-0000-00006E1E0000}"/>
    <cellStyle name="Uwaga 3" xfId="4383" hidden="1" xr:uid="{00000000-0005-0000-0000-00006F1E0000}"/>
    <cellStyle name="Uwaga 3" xfId="4374" hidden="1" xr:uid="{00000000-0005-0000-0000-0000701E0000}"/>
    <cellStyle name="Uwaga 3" xfId="4370" hidden="1" xr:uid="{00000000-0005-0000-0000-0000711E0000}"/>
    <cellStyle name="Uwaga 3" xfId="4368" hidden="1" xr:uid="{00000000-0005-0000-0000-0000721E0000}"/>
    <cellStyle name="Uwaga 3" xfId="4360" hidden="1" xr:uid="{00000000-0005-0000-0000-0000731E0000}"/>
    <cellStyle name="Uwaga 3" xfId="4356" hidden="1" xr:uid="{00000000-0005-0000-0000-0000741E0000}"/>
    <cellStyle name="Uwaga 3" xfId="4353" hidden="1" xr:uid="{00000000-0005-0000-0000-0000751E0000}"/>
    <cellStyle name="Uwaga 3" xfId="4346" hidden="1" xr:uid="{00000000-0005-0000-0000-0000761E0000}"/>
    <cellStyle name="Uwaga 3" xfId="4343" hidden="1" xr:uid="{00000000-0005-0000-0000-0000771E0000}"/>
    <cellStyle name="Uwaga 3" xfId="4340" hidden="1" xr:uid="{00000000-0005-0000-0000-0000781E0000}"/>
    <cellStyle name="Uwaga 3" xfId="4331" hidden="1" xr:uid="{00000000-0005-0000-0000-0000791E0000}"/>
    <cellStyle name="Uwaga 3" xfId="4326" hidden="1" xr:uid="{00000000-0005-0000-0000-00007A1E0000}"/>
    <cellStyle name="Uwaga 3" xfId="4323" hidden="1" xr:uid="{00000000-0005-0000-0000-00007B1E0000}"/>
    <cellStyle name="Uwaga 3" xfId="4316" hidden="1" xr:uid="{00000000-0005-0000-0000-00007C1E0000}"/>
    <cellStyle name="Uwaga 3" xfId="4311" hidden="1" xr:uid="{00000000-0005-0000-0000-00007D1E0000}"/>
    <cellStyle name="Uwaga 3" xfId="4308" hidden="1" xr:uid="{00000000-0005-0000-0000-00007E1E0000}"/>
    <cellStyle name="Uwaga 3" xfId="4301" hidden="1" xr:uid="{00000000-0005-0000-0000-00007F1E0000}"/>
    <cellStyle name="Uwaga 3" xfId="4296" hidden="1" xr:uid="{00000000-0005-0000-0000-0000801E0000}"/>
    <cellStyle name="Uwaga 3" xfId="4293" hidden="1" xr:uid="{00000000-0005-0000-0000-0000811E0000}"/>
    <cellStyle name="Uwaga 3" xfId="4287" hidden="1" xr:uid="{00000000-0005-0000-0000-0000821E0000}"/>
    <cellStyle name="Uwaga 3" xfId="4283" hidden="1" xr:uid="{00000000-0005-0000-0000-0000831E0000}"/>
    <cellStyle name="Uwaga 3" xfId="4280" hidden="1" xr:uid="{00000000-0005-0000-0000-0000841E0000}"/>
    <cellStyle name="Uwaga 3" xfId="4272" hidden="1" xr:uid="{00000000-0005-0000-0000-0000851E0000}"/>
    <cellStyle name="Uwaga 3" xfId="4267" hidden="1" xr:uid="{00000000-0005-0000-0000-0000861E0000}"/>
    <cellStyle name="Uwaga 3" xfId="4263" hidden="1" xr:uid="{00000000-0005-0000-0000-0000871E0000}"/>
    <cellStyle name="Uwaga 3" xfId="4257" hidden="1" xr:uid="{00000000-0005-0000-0000-0000881E0000}"/>
    <cellStyle name="Uwaga 3" xfId="4252" hidden="1" xr:uid="{00000000-0005-0000-0000-0000891E0000}"/>
    <cellStyle name="Uwaga 3" xfId="4248" hidden="1" xr:uid="{00000000-0005-0000-0000-00008A1E0000}"/>
    <cellStyle name="Uwaga 3" xfId="4242" hidden="1" xr:uid="{00000000-0005-0000-0000-00008B1E0000}"/>
    <cellStyle name="Uwaga 3" xfId="4237" hidden="1" xr:uid="{00000000-0005-0000-0000-00008C1E0000}"/>
    <cellStyle name="Uwaga 3" xfId="4233" hidden="1" xr:uid="{00000000-0005-0000-0000-00008D1E0000}"/>
    <cellStyle name="Uwaga 3" xfId="4228" hidden="1" xr:uid="{00000000-0005-0000-0000-00008E1E0000}"/>
    <cellStyle name="Uwaga 3" xfId="4224" hidden="1" xr:uid="{00000000-0005-0000-0000-00008F1E0000}"/>
    <cellStyle name="Uwaga 3" xfId="4220" hidden="1" xr:uid="{00000000-0005-0000-0000-0000901E0000}"/>
    <cellStyle name="Uwaga 3" xfId="4212" hidden="1" xr:uid="{00000000-0005-0000-0000-0000911E0000}"/>
    <cellStyle name="Uwaga 3" xfId="4207" hidden="1" xr:uid="{00000000-0005-0000-0000-0000921E0000}"/>
    <cellStyle name="Uwaga 3" xfId="4203" hidden="1" xr:uid="{00000000-0005-0000-0000-0000931E0000}"/>
    <cellStyle name="Uwaga 3" xfId="4197" hidden="1" xr:uid="{00000000-0005-0000-0000-0000941E0000}"/>
    <cellStyle name="Uwaga 3" xfId="4192" hidden="1" xr:uid="{00000000-0005-0000-0000-0000951E0000}"/>
    <cellStyle name="Uwaga 3" xfId="4188" hidden="1" xr:uid="{00000000-0005-0000-0000-0000961E0000}"/>
    <cellStyle name="Uwaga 3" xfId="4182" hidden="1" xr:uid="{00000000-0005-0000-0000-0000971E0000}"/>
    <cellStyle name="Uwaga 3" xfId="4177" hidden="1" xr:uid="{00000000-0005-0000-0000-0000981E0000}"/>
    <cellStyle name="Uwaga 3" xfId="4173" hidden="1" xr:uid="{00000000-0005-0000-0000-0000991E0000}"/>
    <cellStyle name="Uwaga 3" xfId="4169" hidden="1" xr:uid="{00000000-0005-0000-0000-00009A1E0000}"/>
    <cellStyle name="Uwaga 3" xfId="4164" hidden="1" xr:uid="{00000000-0005-0000-0000-00009B1E0000}"/>
    <cellStyle name="Uwaga 3" xfId="4159" hidden="1" xr:uid="{00000000-0005-0000-0000-00009C1E0000}"/>
    <cellStyle name="Uwaga 3" xfId="4154" hidden="1" xr:uid="{00000000-0005-0000-0000-00009D1E0000}"/>
    <cellStyle name="Uwaga 3" xfId="4150" hidden="1" xr:uid="{00000000-0005-0000-0000-00009E1E0000}"/>
    <cellStyle name="Uwaga 3" xfId="4146" hidden="1" xr:uid="{00000000-0005-0000-0000-00009F1E0000}"/>
    <cellStyle name="Uwaga 3" xfId="4139" hidden="1" xr:uid="{00000000-0005-0000-0000-0000A01E0000}"/>
    <cellStyle name="Uwaga 3" xfId="4135" hidden="1" xr:uid="{00000000-0005-0000-0000-0000A11E0000}"/>
    <cellStyle name="Uwaga 3" xfId="4130" hidden="1" xr:uid="{00000000-0005-0000-0000-0000A21E0000}"/>
    <cellStyle name="Uwaga 3" xfId="4124" hidden="1" xr:uid="{00000000-0005-0000-0000-0000A31E0000}"/>
    <cellStyle name="Uwaga 3" xfId="4120" hidden="1" xr:uid="{00000000-0005-0000-0000-0000A41E0000}"/>
    <cellStyle name="Uwaga 3" xfId="4115" hidden="1" xr:uid="{00000000-0005-0000-0000-0000A51E0000}"/>
    <cellStyle name="Uwaga 3" xfId="4109" hidden="1" xr:uid="{00000000-0005-0000-0000-0000A61E0000}"/>
    <cellStyle name="Uwaga 3" xfId="4105" hidden="1" xr:uid="{00000000-0005-0000-0000-0000A71E0000}"/>
    <cellStyle name="Uwaga 3" xfId="4100" hidden="1" xr:uid="{00000000-0005-0000-0000-0000A81E0000}"/>
    <cellStyle name="Uwaga 3" xfId="4094" hidden="1" xr:uid="{00000000-0005-0000-0000-0000A91E0000}"/>
    <cellStyle name="Uwaga 3" xfId="4090" hidden="1" xr:uid="{00000000-0005-0000-0000-0000AA1E0000}"/>
    <cellStyle name="Uwaga 3" xfId="4086" hidden="1" xr:uid="{00000000-0005-0000-0000-0000AB1E0000}"/>
    <cellStyle name="Uwaga 3" xfId="4946" hidden="1" xr:uid="{00000000-0005-0000-0000-0000AC1E0000}"/>
    <cellStyle name="Uwaga 3" xfId="4945" hidden="1" xr:uid="{00000000-0005-0000-0000-0000AD1E0000}"/>
    <cellStyle name="Uwaga 3" xfId="4944" hidden="1" xr:uid="{00000000-0005-0000-0000-0000AE1E0000}"/>
    <cellStyle name="Uwaga 3" xfId="4931" hidden="1" xr:uid="{00000000-0005-0000-0000-0000AF1E0000}"/>
    <cellStyle name="Uwaga 3" xfId="4930" hidden="1" xr:uid="{00000000-0005-0000-0000-0000B01E0000}"/>
    <cellStyle name="Uwaga 3" xfId="4929" hidden="1" xr:uid="{00000000-0005-0000-0000-0000B11E0000}"/>
    <cellStyle name="Uwaga 3" xfId="4916" hidden="1" xr:uid="{00000000-0005-0000-0000-0000B21E0000}"/>
    <cellStyle name="Uwaga 3" xfId="4915" hidden="1" xr:uid="{00000000-0005-0000-0000-0000B31E0000}"/>
    <cellStyle name="Uwaga 3" xfId="4914" hidden="1" xr:uid="{00000000-0005-0000-0000-0000B41E0000}"/>
    <cellStyle name="Uwaga 3" xfId="4901" hidden="1" xr:uid="{00000000-0005-0000-0000-0000B51E0000}"/>
    <cellStyle name="Uwaga 3" xfId="4900" hidden="1" xr:uid="{00000000-0005-0000-0000-0000B61E0000}"/>
    <cellStyle name="Uwaga 3" xfId="4899" hidden="1" xr:uid="{00000000-0005-0000-0000-0000B71E0000}"/>
    <cellStyle name="Uwaga 3" xfId="4886" hidden="1" xr:uid="{00000000-0005-0000-0000-0000B81E0000}"/>
    <cellStyle name="Uwaga 3" xfId="4885" hidden="1" xr:uid="{00000000-0005-0000-0000-0000B91E0000}"/>
    <cellStyle name="Uwaga 3" xfId="4884" hidden="1" xr:uid="{00000000-0005-0000-0000-0000BA1E0000}"/>
    <cellStyle name="Uwaga 3" xfId="4872" hidden="1" xr:uid="{00000000-0005-0000-0000-0000BB1E0000}"/>
    <cellStyle name="Uwaga 3" xfId="4870" hidden="1" xr:uid="{00000000-0005-0000-0000-0000BC1E0000}"/>
    <cellStyle name="Uwaga 3" xfId="4868" hidden="1" xr:uid="{00000000-0005-0000-0000-0000BD1E0000}"/>
    <cellStyle name="Uwaga 3" xfId="4857" hidden="1" xr:uid="{00000000-0005-0000-0000-0000BE1E0000}"/>
    <cellStyle name="Uwaga 3" xfId="4855" hidden="1" xr:uid="{00000000-0005-0000-0000-0000BF1E0000}"/>
    <cellStyle name="Uwaga 3" xfId="4853" hidden="1" xr:uid="{00000000-0005-0000-0000-0000C01E0000}"/>
    <cellStyle name="Uwaga 3" xfId="4842" hidden="1" xr:uid="{00000000-0005-0000-0000-0000C11E0000}"/>
    <cellStyle name="Uwaga 3" xfId="4840" hidden="1" xr:uid="{00000000-0005-0000-0000-0000C21E0000}"/>
    <cellStyle name="Uwaga 3" xfId="4838" hidden="1" xr:uid="{00000000-0005-0000-0000-0000C31E0000}"/>
    <cellStyle name="Uwaga 3" xfId="4827" hidden="1" xr:uid="{00000000-0005-0000-0000-0000C41E0000}"/>
    <cellStyle name="Uwaga 3" xfId="4825" hidden="1" xr:uid="{00000000-0005-0000-0000-0000C51E0000}"/>
    <cellStyle name="Uwaga 3" xfId="4823" hidden="1" xr:uid="{00000000-0005-0000-0000-0000C61E0000}"/>
    <cellStyle name="Uwaga 3" xfId="4812" hidden="1" xr:uid="{00000000-0005-0000-0000-0000C71E0000}"/>
    <cellStyle name="Uwaga 3" xfId="4810" hidden="1" xr:uid="{00000000-0005-0000-0000-0000C81E0000}"/>
    <cellStyle name="Uwaga 3" xfId="4808" hidden="1" xr:uid="{00000000-0005-0000-0000-0000C91E0000}"/>
    <cellStyle name="Uwaga 3" xfId="4797" hidden="1" xr:uid="{00000000-0005-0000-0000-0000CA1E0000}"/>
    <cellStyle name="Uwaga 3" xfId="4795" hidden="1" xr:uid="{00000000-0005-0000-0000-0000CB1E0000}"/>
    <cellStyle name="Uwaga 3" xfId="4793" hidden="1" xr:uid="{00000000-0005-0000-0000-0000CC1E0000}"/>
    <cellStyle name="Uwaga 3" xfId="4782" hidden="1" xr:uid="{00000000-0005-0000-0000-0000CD1E0000}"/>
    <cellStyle name="Uwaga 3" xfId="4780" hidden="1" xr:uid="{00000000-0005-0000-0000-0000CE1E0000}"/>
    <cellStyle name="Uwaga 3" xfId="4778" hidden="1" xr:uid="{00000000-0005-0000-0000-0000CF1E0000}"/>
    <cellStyle name="Uwaga 3" xfId="4767" hidden="1" xr:uid="{00000000-0005-0000-0000-0000D01E0000}"/>
    <cellStyle name="Uwaga 3" xfId="4765" hidden="1" xr:uid="{00000000-0005-0000-0000-0000D11E0000}"/>
    <cellStyle name="Uwaga 3" xfId="4763" hidden="1" xr:uid="{00000000-0005-0000-0000-0000D21E0000}"/>
    <cellStyle name="Uwaga 3" xfId="4752" hidden="1" xr:uid="{00000000-0005-0000-0000-0000D31E0000}"/>
    <cellStyle name="Uwaga 3" xfId="4750" hidden="1" xr:uid="{00000000-0005-0000-0000-0000D41E0000}"/>
    <cellStyle name="Uwaga 3" xfId="4748" hidden="1" xr:uid="{00000000-0005-0000-0000-0000D51E0000}"/>
    <cellStyle name="Uwaga 3" xfId="4737" hidden="1" xr:uid="{00000000-0005-0000-0000-0000D61E0000}"/>
    <cellStyle name="Uwaga 3" xfId="4735" hidden="1" xr:uid="{00000000-0005-0000-0000-0000D71E0000}"/>
    <cellStyle name="Uwaga 3" xfId="4733" hidden="1" xr:uid="{00000000-0005-0000-0000-0000D81E0000}"/>
    <cellStyle name="Uwaga 3" xfId="4722" hidden="1" xr:uid="{00000000-0005-0000-0000-0000D91E0000}"/>
    <cellStyle name="Uwaga 3" xfId="4720" hidden="1" xr:uid="{00000000-0005-0000-0000-0000DA1E0000}"/>
    <cellStyle name="Uwaga 3" xfId="4718" hidden="1" xr:uid="{00000000-0005-0000-0000-0000DB1E0000}"/>
    <cellStyle name="Uwaga 3" xfId="4707" hidden="1" xr:uid="{00000000-0005-0000-0000-0000DC1E0000}"/>
    <cellStyle name="Uwaga 3" xfId="4705" hidden="1" xr:uid="{00000000-0005-0000-0000-0000DD1E0000}"/>
    <cellStyle name="Uwaga 3" xfId="4703" hidden="1" xr:uid="{00000000-0005-0000-0000-0000DE1E0000}"/>
    <cellStyle name="Uwaga 3" xfId="4692" hidden="1" xr:uid="{00000000-0005-0000-0000-0000DF1E0000}"/>
    <cellStyle name="Uwaga 3" xfId="4690" hidden="1" xr:uid="{00000000-0005-0000-0000-0000E01E0000}"/>
    <cellStyle name="Uwaga 3" xfId="4687" hidden="1" xr:uid="{00000000-0005-0000-0000-0000E11E0000}"/>
    <cellStyle name="Uwaga 3" xfId="4677" hidden="1" xr:uid="{00000000-0005-0000-0000-0000E21E0000}"/>
    <cellStyle name="Uwaga 3" xfId="4674" hidden="1" xr:uid="{00000000-0005-0000-0000-0000E31E0000}"/>
    <cellStyle name="Uwaga 3" xfId="4671" hidden="1" xr:uid="{00000000-0005-0000-0000-0000E41E0000}"/>
    <cellStyle name="Uwaga 3" xfId="4662" hidden="1" xr:uid="{00000000-0005-0000-0000-0000E51E0000}"/>
    <cellStyle name="Uwaga 3" xfId="4660" hidden="1" xr:uid="{00000000-0005-0000-0000-0000E61E0000}"/>
    <cellStyle name="Uwaga 3" xfId="4657" hidden="1" xr:uid="{00000000-0005-0000-0000-0000E71E0000}"/>
    <cellStyle name="Uwaga 3" xfId="4647" hidden="1" xr:uid="{00000000-0005-0000-0000-0000E81E0000}"/>
    <cellStyle name="Uwaga 3" xfId="4645" hidden="1" xr:uid="{00000000-0005-0000-0000-0000E91E0000}"/>
    <cellStyle name="Uwaga 3" xfId="4643" hidden="1" xr:uid="{00000000-0005-0000-0000-0000EA1E0000}"/>
    <cellStyle name="Uwaga 3" xfId="4632" hidden="1" xr:uid="{00000000-0005-0000-0000-0000EB1E0000}"/>
    <cellStyle name="Uwaga 3" xfId="4630" hidden="1" xr:uid="{00000000-0005-0000-0000-0000EC1E0000}"/>
    <cellStyle name="Uwaga 3" xfId="4628" hidden="1" xr:uid="{00000000-0005-0000-0000-0000ED1E0000}"/>
    <cellStyle name="Uwaga 3" xfId="4617" hidden="1" xr:uid="{00000000-0005-0000-0000-0000EE1E0000}"/>
    <cellStyle name="Uwaga 3" xfId="4615" hidden="1" xr:uid="{00000000-0005-0000-0000-0000EF1E0000}"/>
    <cellStyle name="Uwaga 3" xfId="4613" hidden="1" xr:uid="{00000000-0005-0000-0000-0000F01E0000}"/>
    <cellStyle name="Uwaga 3" xfId="4602" hidden="1" xr:uid="{00000000-0005-0000-0000-0000F11E0000}"/>
    <cellStyle name="Uwaga 3" xfId="4600" hidden="1" xr:uid="{00000000-0005-0000-0000-0000F21E0000}"/>
    <cellStyle name="Uwaga 3" xfId="4598" hidden="1" xr:uid="{00000000-0005-0000-0000-0000F31E0000}"/>
    <cellStyle name="Uwaga 3" xfId="4587" hidden="1" xr:uid="{00000000-0005-0000-0000-0000F41E0000}"/>
    <cellStyle name="Uwaga 3" xfId="4585" hidden="1" xr:uid="{00000000-0005-0000-0000-0000F51E0000}"/>
    <cellStyle name="Uwaga 3" xfId="4583" hidden="1" xr:uid="{00000000-0005-0000-0000-0000F61E0000}"/>
    <cellStyle name="Uwaga 3" xfId="4572" hidden="1" xr:uid="{00000000-0005-0000-0000-0000F71E0000}"/>
    <cellStyle name="Uwaga 3" xfId="4570" hidden="1" xr:uid="{00000000-0005-0000-0000-0000F81E0000}"/>
    <cellStyle name="Uwaga 3" xfId="4567" hidden="1" xr:uid="{00000000-0005-0000-0000-0000F91E0000}"/>
    <cellStyle name="Uwaga 3" xfId="4557" hidden="1" xr:uid="{00000000-0005-0000-0000-0000FA1E0000}"/>
    <cellStyle name="Uwaga 3" xfId="4554" hidden="1" xr:uid="{00000000-0005-0000-0000-0000FB1E0000}"/>
    <cellStyle name="Uwaga 3" xfId="4551" hidden="1" xr:uid="{00000000-0005-0000-0000-0000FC1E0000}"/>
    <cellStyle name="Uwaga 3" xfId="4542" hidden="1" xr:uid="{00000000-0005-0000-0000-0000FD1E0000}"/>
    <cellStyle name="Uwaga 3" xfId="4539" hidden="1" xr:uid="{00000000-0005-0000-0000-0000FE1E0000}"/>
    <cellStyle name="Uwaga 3" xfId="4536" hidden="1" xr:uid="{00000000-0005-0000-0000-0000FF1E0000}"/>
    <cellStyle name="Uwaga 3" xfId="4527" hidden="1" xr:uid="{00000000-0005-0000-0000-0000001F0000}"/>
    <cellStyle name="Uwaga 3" xfId="4525" hidden="1" xr:uid="{00000000-0005-0000-0000-0000011F0000}"/>
    <cellStyle name="Uwaga 3" xfId="4523" hidden="1" xr:uid="{00000000-0005-0000-0000-0000021F0000}"/>
    <cellStyle name="Uwaga 3" xfId="4512" hidden="1" xr:uid="{00000000-0005-0000-0000-0000031F0000}"/>
    <cellStyle name="Uwaga 3" xfId="4509" hidden="1" xr:uid="{00000000-0005-0000-0000-0000041F0000}"/>
    <cellStyle name="Uwaga 3" xfId="4506" hidden="1" xr:uid="{00000000-0005-0000-0000-0000051F0000}"/>
    <cellStyle name="Uwaga 3" xfId="4497" hidden="1" xr:uid="{00000000-0005-0000-0000-0000061F0000}"/>
    <cellStyle name="Uwaga 3" xfId="4494" hidden="1" xr:uid="{00000000-0005-0000-0000-0000071F0000}"/>
    <cellStyle name="Uwaga 3" xfId="4491" hidden="1" xr:uid="{00000000-0005-0000-0000-0000081F0000}"/>
    <cellStyle name="Uwaga 3" xfId="4482" hidden="1" xr:uid="{00000000-0005-0000-0000-0000091F0000}"/>
    <cellStyle name="Uwaga 3" xfId="4479" hidden="1" xr:uid="{00000000-0005-0000-0000-00000A1F0000}"/>
    <cellStyle name="Uwaga 3" xfId="4476" hidden="1" xr:uid="{00000000-0005-0000-0000-00000B1F0000}"/>
    <cellStyle name="Uwaga 3" xfId="4469" hidden="1" xr:uid="{00000000-0005-0000-0000-00000C1F0000}"/>
    <cellStyle name="Uwaga 3" xfId="4465" hidden="1" xr:uid="{00000000-0005-0000-0000-00000D1F0000}"/>
    <cellStyle name="Uwaga 3" xfId="4462" hidden="1" xr:uid="{00000000-0005-0000-0000-00000E1F0000}"/>
    <cellStyle name="Uwaga 3" xfId="4454" hidden="1" xr:uid="{00000000-0005-0000-0000-00000F1F0000}"/>
    <cellStyle name="Uwaga 3" xfId="4450" hidden="1" xr:uid="{00000000-0005-0000-0000-0000101F0000}"/>
    <cellStyle name="Uwaga 3" xfId="4447" hidden="1" xr:uid="{00000000-0005-0000-0000-0000111F0000}"/>
    <cellStyle name="Uwaga 3" xfId="4439" hidden="1" xr:uid="{00000000-0005-0000-0000-0000121F0000}"/>
    <cellStyle name="Uwaga 3" xfId="4435" hidden="1" xr:uid="{00000000-0005-0000-0000-0000131F0000}"/>
    <cellStyle name="Uwaga 3" xfId="4431" hidden="1" xr:uid="{00000000-0005-0000-0000-0000141F0000}"/>
    <cellStyle name="Uwaga 3" xfId="4424" hidden="1" xr:uid="{00000000-0005-0000-0000-0000151F0000}"/>
    <cellStyle name="Uwaga 3" xfId="4420" hidden="1" xr:uid="{00000000-0005-0000-0000-0000161F0000}"/>
    <cellStyle name="Uwaga 3" xfId="4417" hidden="1" xr:uid="{00000000-0005-0000-0000-0000171F0000}"/>
    <cellStyle name="Uwaga 3" xfId="4409" hidden="1" xr:uid="{00000000-0005-0000-0000-0000181F0000}"/>
    <cellStyle name="Uwaga 3" xfId="4405" hidden="1" xr:uid="{00000000-0005-0000-0000-0000191F0000}"/>
    <cellStyle name="Uwaga 3" xfId="4402" hidden="1" xr:uid="{00000000-0005-0000-0000-00001A1F0000}"/>
    <cellStyle name="Uwaga 3" xfId="4393" hidden="1" xr:uid="{00000000-0005-0000-0000-00001B1F0000}"/>
    <cellStyle name="Uwaga 3" xfId="4388" hidden="1" xr:uid="{00000000-0005-0000-0000-00001C1F0000}"/>
    <cellStyle name="Uwaga 3" xfId="4384" hidden="1" xr:uid="{00000000-0005-0000-0000-00001D1F0000}"/>
    <cellStyle name="Uwaga 3" xfId="4378" hidden="1" xr:uid="{00000000-0005-0000-0000-00001E1F0000}"/>
    <cellStyle name="Uwaga 3" xfId="4373" hidden="1" xr:uid="{00000000-0005-0000-0000-00001F1F0000}"/>
    <cellStyle name="Uwaga 3" xfId="4369" hidden="1" xr:uid="{00000000-0005-0000-0000-0000201F0000}"/>
    <cellStyle name="Uwaga 3" xfId="4363" hidden="1" xr:uid="{00000000-0005-0000-0000-0000211F0000}"/>
    <cellStyle name="Uwaga 3" xfId="4358" hidden="1" xr:uid="{00000000-0005-0000-0000-0000221F0000}"/>
    <cellStyle name="Uwaga 3" xfId="4354" hidden="1" xr:uid="{00000000-0005-0000-0000-0000231F0000}"/>
    <cellStyle name="Uwaga 3" xfId="4349" hidden="1" xr:uid="{00000000-0005-0000-0000-0000241F0000}"/>
    <cellStyle name="Uwaga 3" xfId="4345" hidden="1" xr:uid="{00000000-0005-0000-0000-0000251F0000}"/>
    <cellStyle name="Uwaga 3" xfId="4341" hidden="1" xr:uid="{00000000-0005-0000-0000-0000261F0000}"/>
    <cellStyle name="Uwaga 3" xfId="4334" hidden="1" xr:uid="{00000000-0005-0000-0000-0000271F0000}"/>
    <cellStyle name="Uwaga 3" xfId="4329" hidden="1" xr:uid="{00000000-0005-0000-0000-0000281F0000}"/>
    <cellStyle name="Uwaga 3" xfId="4325" hidden="1" xr:uid="{00000000-0005-0000-0000-0000291F0000}"/>
    <cellStyle name="Uwaga 3" xfId="4318" hidden="1" xr:uid="{00000000-0005-0000-0000-00002A1F0000}"/>
    <cellStyle name="Uwaga 3" xfId="4313" hidden="1" xr:uid="{00000000-0005-0000-0000-00002B1F0000}"/>
    <cellStyle name="Uwaga 3" xfId="4309" hidden="1" xr:uid="{00000000-0005-0000-0000-00002C1F0000}"/>
    <cellStyle name="Uwaga 3" xfId="4304" hidden="1" xr:uid="{00000000-0005-0000-0000-00002D1F0000}"/>
    <cellStyle name="Uwaga 3" xfId="4299" hidden="1" xr:uid="{00000000-0005-0000-0000-00002E1F0000}"/>
    <cellStyle name="Uwaga 3" xfId="4295" hidden="1" xr:uid="{00000000-0005-0000-0000-00002F1F0000}"/>
    <cellStyle name="Uwaga 3" xfId="4289" hidden="1" xr:uid="{00000000-0005-0000-0000-0000301F0000}"/>
    <cellStyle name="Uwaga 3" xfId="4285" hidden="1" xr:uid="{00000000-0005-0000-0000-0000311F0000}"/>
    <cellStyle name="Uwaga 3" xfId="4282" hidden="1" xr:uid="{00000000-0005-0000-0000-0000321F0000}"/>
    <cellStyle name="Uwaga 3" xfId="4275" hidden="1" xr:uid="{00000000-0005-0000-0000-0000331F0000}"/>
    <cellStyle name="Uwaga 3" xfId="4270" hidden="1" xr:uid="{00000000-0005-0000-0000-0000341F0000}"/>
    <cellStyle name="Uwaga 3" xfId="4265" hidden="1" xr:uid="{00000000-0005-0000-0000-0000351F0000}"/>
    <cellStyle name="Uwaga 3" xfId="4259" hidden="1" xr:uid="{00000000-0005-0000-0000-0000361F0000}"/>
    <cellStyle name="Uwaga 3" xfId="4254" hidden="1" xr:uid="{00000000-0005-0000-0000-0000371F0000}"/>
    <cellStyle name="Uwaga 3" xfId="4249" hidden="1" xr:uid="{00000000-0005-0000-0000-0000381F0000}"/>
    <cellStyle name="Uwaga 3" xfId="4244" hidden="1" xr:uid="{00000000-0005-0000-0000-0000391F0000}"/>
    <cellStyle name="Uwaga 3" xfId="4239" hidden="1" xr:uid="{00000000-0005-0000-0000-00003A1F0000}"/>
    <cellStyle name="Uwaga 3" xfId="4234" hidden="1" xr:uid="{00000000-0005-0000-0000-00003B1F0000}"/>
    <cellStyle name="Uwaga 3" xfId="4230" hidden="1" xr:uid="{00000000-0005-0000-0000-00003C1F0000}"/>
    <cellStyle name="Uwaga 3" xfId="4226" hidden="1" xr:uid="{00000000-0005-0000-0000-00003D1F0000}"/>
    <cellStyle name="Uwaga 3" xfId="4221" hidden="1" xr:uid="{00000000-0005-0000-0000-00003E1F0000}"/>
    <cellStyle name="Uwaga 3" xfId="4214" hidden="1" xr:uid="{00000000-0005-0000-0000-00003F1F0000}"/>
    <cellStyle name="Uwaga 3" xfId="4209" hidden="1" xr:uid="{00000000-0005-0000-0000-0000401F0000}"/>
    <cellStyle name="Uwaga 3" xfId="4204" hidden="1" xr:uid="{00000000-0005-0000-0000-0000411F0000}"/>
    <cellStyle name="Uwaga 3" xfId="4198" hidden="1" xr:uid="{00000000-0005-0000-0000-0000421F0000}"/>
    <cellStyle name="Uwaga 3" xfId="4193" hidden="1" xr:uid="{00000000-0005-0000-0000-0000431F0000}"/>
    <cellStyle name="Uwaga 3" xfId="4189" hidden="1" xr:uid="{00000000-0005-0000-0000-0000441F0000}"/>
    <cellStyle name="Uwaga 3" xfId="4184" hidden="1" xr:uid="{00000000-0005-0000-0000-0000451F0000}"/>
    <cellStyle name="Uwaga 3" xfId="4179" hidden="1" xr:uid="{00000000-0005-0000-0000-0000461F0000}"/>
    <cellStyle name="Uwaga 3" xfId="4174" hidden="1" xr:uid="{00000000-0005-0000-0000-0000471F0000}"/>
    <cellStyle name="Uwaga 3" xfId="4170" hidden="1" xr:uid="{00000000-0005-0000-0000-0000481F0000}"/>
    <cellStyle name="Uwaga 3" xfId="4165" hidden="1" xr:uid="{00000000-0005-0000-0000-0000491F0000}"/>
    <cellStyle name="Uwaga 3" xfId="4160" hidden="1" xr:uid="{00000000-0005-0000-0000-00004A1F0000}"/>
    <cellStyle name="Uwaga 3" xfId="4155" hidden="1" xr:uid="{00000000-0005-0000-0000-00004B1F0000}"/>
    <cellStyle name="Uwaga 3" xfId="4151" hidden="1" xr:uid="{00000000-0005-0000-0000-00004C1F0000}"/>
    <cellStyle name="Uwaga 3" xfId="4147" hidden="1" xr:uid="{00000000-0005-0000-0000-00004D1F0000}"/>
    <cellStyle name="Uwaga 3" xfId="4140" hidden="1" xr:uid="{00000000-0005-0000-0000-00004E1F0000}"/>
    <cellStyle name="Uwaga 3" xfId="4136" hidden="1" xr:uid="{00000000-0005-0000-0000-00004F1F0000}"/>
    <cellStyle name="Uwaga 3" xfId="4131" hidden="1" xr:uid="{00000000-0005-0000-0000-0000501F0000}"/>
    <cellStyle name="Uwaga 3" xfId="4125" hidden="1" xr:uid="{00000000-0005-0000-0000-0000511F0000}"/>
    <cellStyle name="Uwaga 3" xfId="4121" hidden="1" xr:uid="{00000000-0005-0000-0000-0000521F0000}"/>
    <cellStyle name="Uwaga 3" xfId="4116" hidden="1" xr:uid="{00000000-0005-0000-0000-0000531F0000}"/>
    <cellStyle name="Uwaga 3" xfId="4110" hidden="1" xr:uid="{00000000-0005-0000-0000-0000541F0000}"/>
    <cellStyle name="Uwaga 3" xfId="4106" hidden="1" xr:uid="{00000000-0005-0000-0000-0000551F0000}"/>
    <cellStyle name="Uwaga 3" xfId="4102" hidden="1" xr:uid="{00000000-0005-0000-0000-0000561F0000}"/>
    <cellStyle name="Uwaga 3" xfId="4095" hidden="1" xr:uid="{00000000-0005-0000-0000-0000571F0000}"/>
    <cellStyle name="Uwaga 3" xfId="4091" hidden="1" xr:uid="{00000000-0005-0000-0000-0000581F0000}"/>
    <cellStyle name="Uwaga 3" xfId="4087" hidden="1" xr:uid="{00000000-0005-0000-0000-0000591F0000}"/>
    <cellStyle name="Uwaga 3" xfId="4951" hidden="1" xr:uid="{00000000-0005-0000-0000-00005A1F0000}"/>
    <cellStyle name="Uwaga 3" xfId="4949" hidden="1" xr:uid="{00000000-0005-0000-0000-00005B1F0000}"/>
    <cellStyle name="Uwaga 3" xfId="4947" hidden="1" xr:uid="{00000000-0005-0000-0000-00005C1F0000}"/>
    <cellStyle name="Uwaga 3" xfId="4934" hidden="1" xr:uid="{00000000-0005-0000-0000-00005D1F0000}"/>
    <cellStyle name="Uwaga 3" xfId="4933" hidden="1" xr:uid="{00000000-0005-0000-0000-00005E1F0000}"/>
    <cellStyle name="Uwaga 3" xfId="4932" hidden="1" xr:uid="{00000000-0005-0000-0000-00005F1F0000}"/>
    <cellStyle name="Uwaga 3" xfId="4919" hidden="1" xr:uid="{00000000-0005-0000-0000-0000601F0000}"/>
    <cellStyle name="Uwaga 3" xfId="4918" hidden="1" xr:uid="{00000000-0005-0000-0000-0000611F0000}"/>
    <cellStyle name="Uwaga 3" xfId="4917" hidden="1" xr:uid="{00000000-0005-0000-0000-0000621F0000}"/>
    <cellStyle name="Uwaga 3" xfId="4905" hidden="1" xr:uid="{00000000-0005-0000-0000-0000631F0000}"/>
    <cellStyle name="Uwaga 3" xfId="4903" hidden="1" xr:uid="{00000000-0005-0000-0000-0000641F0000}"/>
    <cellStyle name="Uwaga 3" xfId="4902" hidden="1" xr:uid="{00000000-0005-0000-0000-0000651F0000}"/>
    <cellStyle name="Uwaga 3" xfId="4889" hidden="1" xr:uid="{00000000-0005-0000-0000-0000661F0000}"/>
    <cellStyle name="Uwaga 3" xfId="4888" hidden="1" xr:uid="{00000000-0005-0000-0000-0000671F0000}"/>
    <cellStyle name="Uwaga 3" xfId="4887" hidden="1" xr:uid="{00000000-0005-0000-0000-0000681F0000}"/>
    <cellStyle name="Uwaga 3" xfId="4875" hidden="1" xr:uid="{00000000-0005-0000-0000-0000691F0000}"/>
    <cellStyle name="Uwaga 3" xfId="4873" hidden="1" xr:uid="{00000000-0005-0000-0000-00006A1F0000}"/>
    <cellStyle name="Uwaga 3" xfId="4871" hidden="1" xr:uid="{00000000-0005-0000-0000-00006B1F0000}"/>
    <cellStyle name="Uwaga 3" xfId="4860" hidden="1" xr:uid="{00000000-0005-0000-0000-00006C1F0000}"/>
    <cellStyle name="Uwaga 3" xfId="4858" hidden="1" xr:uid="{00000000-0005-0000-0000-00006D1F0000}"/>
    <cellStyle name="Uwaga 3" xfId="4856" hidden="1" xr:uid="{00000000-0005-0000-0000-00006E1F0000}"/>
    <cellStyle name="Uwaga 3" xfId="4845" hidden="1" xr:uid="{00000000-0005-0000-0000-00006F1F0000}"/>
    <cellStyle name="Uwaga 3" xfId="4843" hidden="1" xr:uid="{00000000-0005-0000-0000-0000701F0000}"/>
    <cellStyle name="Uwaga 3" xfId="4841" hidden="1" xr:uid="{00000000-0005-0000-0000-0000711F0000}"/>
    <cellStyle name="Uwaga 3" xfId="4830" hidden="1" xr:uid="{00000000-0005-0000-0000-0000721F0000}"/>
    <cellStyle name="Uwaga 3" xfId="4828" hidden="1" xr:uid="{00000000-0005-0000-0000-0000731F0000}"/>
    <cellStyle name="Uwaga 3" xfId="4826" hidden="1" xr:uid="{00000000-0005-0000-0000-0000741F0000}"/>
    <cellStyle name="Uwaga 3" xfId="4815" hidden="1" xr:uid="{00000000-0005-0000-0000-0000751F0000}"/>
    <cellStyle name="Uwaga 3" xfId="4813" hidden="1" xr:uid="{00000000-0005-0000-0000-0000761F0000}"/>
    <cellStyle name="Uwaga 3" xfId="4811" hidden="1" xr:uid="{00000000-0005-0000-0000-0000771F0000}"/>
    <cellStyle name="Uwaga 3" xfId="4800" hidden="1" xr:uid="{00000000-0005-0000-0000-0000781F0000}"/>
    <cellStyle name="Uwaga 3" xfId="4798" hidden="1" xr:uid="{00000000-0005-0000-0000-0000791F0000}"/>
    <cellStyle name="Uwaga 3" xfId="4796" hidden="1" xr:uid="{00000000-0005-0000-0000-00007A1F0000}"/>
    <cellStyle name="Uwaga 3" xfId="4785" hidden="1" xr:uid="{00000000-0005-0000-0000-00007B1F0000}"/>
    <cellStyle name="Uwaga 3" xfId="4783" hidden="1" xr:uid="{00000000-0005-0000-0000-00007C1F0000}"/>
    <cellStyle name="Uwaga 3" xfId="4781" hidden="1" xr:uid="{00000000-0005-0000-0000-00007D1F0000}"/>
    <cellStyle name="Uwaga 3" xfId="4770" hidden="1" xr:uid="{00000000-0005-0000-0000-00007E1F0000}"/>
    <cellStyle name="Uwaga 3" xfId="4768" hidden="1" xr:uid="{00000000-0005-0000-0000-00007F1F0000}"/>
    <cellStyle name="Uwaga 3" xfId="4766" hidden="1" xr:uid="{00000000-0005-0000-0000-0000801F0000}"/>
    <cellStyle name="Uwaga 3" xfId="4755" hidden="1" xr:uid="{00000000-0005-0000-0000-0000811F0000}"/>
    <cellStyle name="Uwaga 3" xfId="4753" hidden="1" xr:uid="{00000000-0005-0000-0000-0000821F0000}"/>
    <cellStyle name="Uwaga 3" xfId="4751" hidden="1" xr:uid="{00000000-0005-0000-0000-0000831F0000}"/>
    <cellStyle name="Uwaga 3" xfId="4740" hidden="1" xr:uid="{00000000-0005-0000-0000-0000841F0000}"/>
    <cellStyle name="Uwaga 3" xfId="4738" hidden="1" xr:uid="{00000000-0005-0000-0000-0000851F0000}"/>
    <cellStyle name="Uwaga 3" xfId="4736" hidden="1" xr:uid="{00000000-0005-0000-0000-0000861F0000}"/>
    <cellStyle name="Uwaga 3" xfId="4725" hidden="1" xr:uid="{00000000-0005-0000-0000-0000871F0000}"/>
    <cellStyle name="Uwaga 3" xfId="4723" hidden="1" xr:uid="{00000000-0005-0000-0000-0000881F0000}"/>
    <cellStyle name="Uwaga 3" xfId="4721" hidden="1" xr:uid="{00000000-0005-0000-0000-0000891F0000}"/>
    <cellStyle name="Uwaga 3" xfId="4710" hidden="1" xr:uid="{00000000-0005-0000-0000-00008A1F0000}"/>
    <cellStyle name="Uwaga 3" xfId="4708" hidden="1" xr:uid="{00000000-0005-0000-0000-00008B1F0000}"/>
    <cellStyle name="Uwaga 3" xfId="4706" hidden="1" xr:uid="{00000000-0005-0000-0000-00008C1F0000}"/>
    <cellStyle name="Uwaga 3" xfId="4695" hidden="1" xr:uid="{00000000-0005-0000-0000-00008D1F0000}"/>
    <cellStyle name="Uwaga 3" xfId="4693" hidden="1" xr:uid="{00000000-0005-0000-0000-00008E1F0000}"/>
    <cellStyle name="Uwaga 3" xfId="4691" hidden="1" xr:uid="{00000000-0005-0000-0000-00008F1F0000}"/>
    <cellStyle name="Uwaga 3" xfId="4680" hidden="1" xr:uid="{00000000-0005-0000-0000-0000901F0000}"/>
    <cellStyle name="Uwaga 3" xfId="4678" hidden="1" xr:uid="{00000000-0005-0000-0000-0000911F0000}"/>
    <cellStyle name="Uwaga 3" xfId="4676" hidden="1" xr:uid="{00000000-0005-0000-0000-0000921F0000}"/>
    <cellStyle name="Uwaga 3" xfId="4665" hidden="1" xr:uid="{00000000-0005-0000-0000-0000931F0000}"/>
    <cellStyle name="Uwaga 3" xfId="4663" hidden="1" xr:uid="{00000000-0005-0000-0000-0000941F0000}"/>
    <cellStyle name="Uwaga 3" xfId="4661" hidden="1" xr:uid="{00000000-0005-0000-0000-0000951F0000}"/>
    <cellStyle name="Uwaga 3" xfId="4650" hidden="1" xr:uid="{00000000-0005-0000-0000-0000961F0000}"/>
    <cellStyle name="Uwaga 3" xfId="4648" hidden="1" xr:uid="{00000000-0005-0000-0000-0000971F0000}"/>
    <cellStyle name="Uwaga 3" xfId="4646" hidden="1" xr:uid="{00000000-0005-0000-0000-0000981F0000}"/>
    <cellStyle name="Uwaga 3" xfId="4635" hidden="1" xr:uid="{00000000-0005-0000-0000-0000991F0000}"/>
    <cellStyle name="Uwaga 3" xfId="4633" hidden="1" xr:uid="{00000000-0005-0000-0000-00009A1F0000}"/>
    <cellStyle name="Uwaga 3" xfId="4631" hidden="1" xr:uid="{00000000-0005-0000-0000-00009B1F0000}"/>
    <cellStyle name="Uwaga 3" xfId="4620" hidden="1" xr:uid="{00000000-0005-0000-0000-00009C1F0000}"/>
    <cellStyle name="Uwaga 3" xfId="4618" hidden="1" xr:uid="{00000000-0005-0000-0000-00009D1F0000}"/>
    <cellStyle name="Uwaga 3" xfId="4616" hidden="1" xr:uid="{00000000-0005-0000-0000-00009E1F0000}"/>
    <cellStyle name="Uwaga 3" xfId="4605" hidden="1" xr:uid="{00000000-0005-0000-0000-00009F1F0000}"/>
    <cellStyle name="Uwaga 3" xfId="4603" hidden="1" xr:uid="{00000000-0005-0000-0000-0000A01F0000}"/>
    <cellStyle name="Uwaga 3" xfId="4601" hidden="1" xr:uid="{00000000-0005-0000-0000-0000A11F0000}"/>
    <cellStyle name="Uwaga 3" xfId="4590" hidden="1" xr:uid="{00000000-0005-0000-0000-0000A21F0000}"/>
    <cellStyle name="Uwaga 3" xfId="4588" hidden="1" xr:uid="{00000000-0005-0000-0000-0000A31F0000}"/>
    <cellStyle name="Uwaga 3" xfId="4586" hidden="1" xr:uid="{00000000-0005-0000-0000-0000A41F0000}"/>
    <cellStyle name="Uwaga 3" xfId="4575" hidden="1" xr:uid="{00000000-0005-0000-0000-0000A51F0000}"/>
    <cellStyle name="Uwaga 3" xfId="4573" hidden="1" xr:uid="{00000000-0005-0000-0000-0000A61F0000}"/>
    <cellStyle name="Uwaga 3" xfId="4571" hidden="1" xr:uid="{00000000-0005-0000-0000-0000A71F0000}"/>
    <cellStyle name="Uwaga 3" xfId="4560" hidden="1" xr:uid="{00000000-0005-0000-0000-0000A81F0000}"/>
    <cellStyle name="Uwaga 3" xfId="4558" hidden="1" xr:uid="{00000000-0005-0000-0000-0000A91F0000}"/>
    <cellStyle name="Uwaga 3" xfId="4555" hidden="1" xr:uid="{00000000-0005-0000-0000-0000AA1F0000}"/>
    <cellStyle name="Uwaga 3" xfId="4545" hidden="1" xr:uid="{00000000-0005-0000-0000-0000AB1F0000}"/>
    <cellStyle name="Uwaga 3" xfId="4543" hidden="1" xr:uid="{00000000-0005-0000-0000-0000AC1F0000}"/>
    <cellStyle name="Uwaga 3" xfId="4541" hidden="1" xr:uid="{00000000-0005-0000-0000-0000AD1F0000}"/>
    <cellStyle name="Uwaga 3" xfId="4530" hidden="1" xr:uid="{00000000-0005-0000-0000-0000AE1F0000}"/>
    <cellStyle name="Uwaga 3" xfId="4528" hidden="1" xr:uid="{00000000-0005-0000-0000-0000AF1F0000}"/>
    <cellStyle name="Uwaga 3" xfId="4526" hidden="1" xr:uid="{00000000-0005-0000-0000-0000B01F0000}"/>
    <cellStyle name="Uwaga 3" xfId="4515" hidden="1" xr:uid="{00000000-0005-0000-0000-0000B11F0000}"/>
    <cellStyle name="Uwaga 3" xfId="4513" hidden="1" xr:uid="{00000000-0005-0000-0000-0000B21F0000}"/>
    <cellStyle name="Uwaga 3" xfId="4510" hidden="1" xr:uid="{00000000-0005-0000-0000-0000B31F0000}"/>
    <cellStyle name="Uwaga 3" xfId="4500" hidden="1" xr:uid="{00000000-0005-0000-0000-0000B41F0000}"/>
    <cellStyle name="Uwaga 3" xfId="4498" hidden="1" xr:uid="{00000000-0005-0000-0000-0000B51F0000}"/>
    <cellStyle name="Uwaga 3" xfId="4495" hidden="1" xr:uid="{00000000-0005-0000-0000-0000B61F0000}"/>
    <cellStyle name="Uwaga 3" xfId="4485" hidden="1" xr:uid="{00000000-0005-0000-0000-0000B71F0000}"/>
    <cellStyle name="Uwaga 3" xfId="4483" hidden="1" xr:uid="{00000000-0005-0000-0000-0000B81F0000}"/>
    <cellStyle name="Uwaga 3" xfId="4480" hidden="1" xr:uid="{00000000-0005-0000-0000-0000B91F0000}"/>
    <cellStyle name="Uwaga 3" xfId="4471" hidden="1" xr:uid="{00000000-0005-0000-0000-0000BA1F0000}"/>
    <cellStyle name="Uwaga 3" xfId="4468" hidden="1" xr:uid="{00000000-0005-0000-0000-0000BB1F0000}"/>
    <cellStyle name="Uwaga 3" xfId="4464" hidden="1" xr:uid="{00000000-0005-0000-0000-0000BC1F0000}"/>
    <cellStyle name="Uwaga 3" xfId="4456" hidden="1" xr:uid="{00000000-0005-0000-0000-0000BD1F0000}"/>
    <cellStyle name="Uwaga 3" xfId="4453" hidden="1" xr:uid="{00000000-0005-0000-0000-0000BE1F0000}"/>
    <cellStyle name="Uwaga 3" xfId="4449" hidden="1" xr:uid="{00000000-0005-0000-0000-0000BF1F0000}"/>
    <cellStyle name="Uwaga 3" xfId="4441" hidden="1" xr:uid="{00000000-0005-0000-0000-0000C01F0000}"/>
    <cellStyle name="Uwaga 3" xfId="4438" hidden="1" xr:uid="{00000000-0005-0000-0000-0000C11F0000}"/>
    <cellStyle name="Uwaga 3" xfId="4434" hidden="1" xr:uid="{00000000-0005-0000-0000-0000C21F0000}"/>
    <cellStyle name="Uwaga 3" xfId="4426" hidden="1" xr:uid="{00000000-0005-0000-0000-0000C31F0000}"/>
    <cellStyle name="Uwaga 3" xfId="4423" hidden="1" xr:uid="{00000000-0005-0000-0000-0000C41F0000}"/>
    <cellStyle name="Uwaga 3" xfId="4419" hidden="1" xr:uid="{00000000-0005-0000-0000-0000C51F0000}"/>
    <cellStyle name="Uwaga 3" xfId="4411" hidden="1" xr:uid="{00000000-0005-0000-0000-0000C61F0000}"/>
    <cellStyle name="Uwaga 3" xfId="4408" hidden="1" xr:uid="{00000000-0005-0000-0000-0000C71F0000}"/>
    <cellStyle name="Uwaga 3" xfId="4404" hidden="1" xr:uid="{00000000-0005-0000-0000-0000C81F0000}"/>
    <cellStyle name="Uwaga 3" xfId="4396" hidden="1" xr:uid="{00000000-0005-0000-0000-0000C91F0000}"/>
    <cellStyle name="Uwaga 3" xfId="4392" hidden="1" xr:uid="{00000000-0005-0000-0000-0000CA1F0000}"/>
    <cellStyle name="Uwaga 3" xfId="4387" hidden="1" xr:uid="{00000000-0005-0000-0000-0000CB1F0000}"/>
    <cellStyle name="Uwaga 3" xfId="4381" hidden="1" xr:uid="{00000000-0005-0000-0000-0000CC1F0000}"/>
    <cellStyle name="Uwaga 3" xfId="4377" hidden="1" xr:uid="{00000000-0005-0000-0000-0000CD1F0000}"/>
    <cellStyle name="Uwaga 3" xfId="4372" hidden="1" xr:uid="{00000000-0005-0000-0000-0000CE1F0000}"/>
    <cellStyle name="Uwaga 3" xfId="4366" hidden="1" xr:uid="{00000000-0005-0000-0000-0000CF1F0000}"/>
    <cellStyle name="Uwaga 3" xfId="4362" hidden="1" xr:uid="{00000000-0005-0000-0000-0000D01F0000}"/>
    <cellStyle name="Uwaga 3" xfId="4357" hidden="1" xr:uid="{00000000-0005-0000-0000-0000D11F0000}"/>
    <cellStyle name="Uwaga 3" xfId="4351" hidden="1" xr:uid="{00000000-0005-0000-0000-0000D21F0000}"/>
    <cellStyle name="Uwaga 3" xfId="4348" hidden="1" xr:uid="{00000000-0005-0000-0000-0000D31F0000}"/>
    <cellStyle name="Uwaga 3" xfId="4344" hidden="1" xr:uid="{00000000-0005-0000-0000-0000D41F0000}"/>
    <cellStyle name="Uwaga 3" xfId="4336" hidden="1" xr:uid="{00000000-0005-0000-0000-0000D51F0000}"/>
    <cellStyle name="Uwaga 3" xfId="4333" hidden="1" xr:uid="{00000000-0005-0000-0000-0000D61F0000}"/>
    <cellStyle name="Uwaga 3" xfId="4328" hidden="1" xr:uid="{00000000-0005-0000-0000-0000D71F0000}"/>
    <cellStyle name="Uwaga 3" xfId="4321" hidden="1" xr:uid="{00000000-0005-0000-0000-0000D81F0000}"/>
    <cellStyle name="Uwaga 3" xfId="4317" hidden="1" xr:uid="{00000000-0005-0000-0000-0000D91F0000}"/>
    <cellStyle name="Uwaga 3" xfId="4312" hidden="1" xr:uid="{00000000-0005-0000-0000-0000DA1F0000}"/>
    <cellStyle name="Uwaga 3" xfId="4306" hidden="1" xr:uid="{00000000-0005-0000-0000-0000DB1F0000}"/>
    <cellStyle name="Uwaga 3" xfId="4302" hidden="1" xr:uid="{00000000-0005-0000-0000-0000DC1F0000}"/>
    <cellStyle name="Uwaga 3" xfId="4297" hidden="1" xr:uid="{00000000-0005-0000-0000-0000DD1F0000}"/>
    <cellStyle name="Uwaga 3" xfId="4291" hidden="1" xr:uid="{00000000-0005-0000-0000-0000DE1F0000}"/>
    <cellStyle name="Uwaga 3" xfId="4288" hidden="1" xr:uid="{00000000-0005-0000-0000-0000DF1F0000}"/>
    <cellStyle name="Uwaga 3" xfId="4284" hidden="1" xr:uid="{00000000-0005-0000-0000-0000E01F0000}"/>
    <cellStyle name="Uwaga 3" xfId="4276" hidden="1" xr:uid="{00000000-0005-0000-0000-0000E11F0000}"/>
    <cellStyle name="Uwaga 3" xfId="4271" hidden="1" xr:uid="{00000000-0005-0000-0000-0000E21F0000}"/>
    <cellStyle name="Uwaga 3" xfId="4266" hidden="1" xr:uid="{00000000-0005-0000-0000-0000E31F0000}"/>
    <cellStyle name="Uwaga 3" xfId="4261" hidden="1" xr:uid="{00000000-0005-0000-0000-0000E41F0000}"/>
    <cellStyle name="Uwaga 3" xfId="4256" hidden="1" xr:uid="{00000000-0005-0000-0000-0000E51F0000}"/>
    <cellStyle name="Uwaga 3" xfId="4251" hidden="1" xr:uid="{00000000-0005-0000-0000-0000E61F0000}"/>
    <cellStyle name="Uwaga 3" xfId="4246" hidden="1" xr:uid="{00000000-0005-0000-0000-0000E71F0000}"/>
    <cellStyle name="Uwaga 3" xfId="4241" hidden="1" xr:uid="{00000000-0005-0000-0000-0000E81F0000}"/>
    <cellStyle name="Uwaga 3" xfId="4236" hidden="1" xr:uid="{00000000-0005-0000-0000-0000E91F0000}"/>
    <cellStyle name="Uwaga 3" xfId="4231" hidden="1" xr:uid="{00000000-0005-0000-0000-0000EA1F0000}"/>
    <cellStyle name="Uwaga 3" xfId="4227" hidden="1" xr:uid="{00000000-0005-0000-0000-0000EB1F0000}"/>
    <cellStyle name="Uwaga 3" xfId="4222" hidden="1" xr:uid="{00000000-0005-0000-0000-0000EC1F0000}"/>
    <cellStyle name="Uwaga 3" xfId="4215" hidden="1" xr:uid="{00000000-0005-0000-0000-0000ED1F0000}"/>
    <cellStyle name="Uwaga 3" xfId="4210" hidden="1" xr:uid="{00000000-0005-0000-0000-0000EE1F0000}"/>
    <cellStyle name="Uwaga 3" xfId="4205" hidden="1" xr:uid="{00000000-0005-0000-0000-0000EF1F0000}"/>
    <cellStyle name="Uwaga 3" xfId="4200" hidden="1" xr:uid="{00000000-0005-0000-0000-0000F01F0000}"/>
    <cellStyle name="Uwaga 3" xfId="4195" hidden="1" xr:uid="{00000000-0005-0000-0000-0000F11F0000}"/>
    <cellStyle name="Uwaga 3" xfId="4190" hidden="1" xr:uid="{00000000-0005-0000-0000-0000F21F0000}"/>
    <cellStyle name="Uwaga 3" xfId="4185" hidden="1" xr:uid="{00000000-0005-0000-0000-0000F31F0000}"/>
    <cellStyle name="Uwaga 3" xfId="4180" hidden="1" xr:uid="{00000000-0005-0000-0000-0000F41F0000}"/>
    <cellStyle name="Uwaga 3" xfId="4175" hidden="1" xr:uid="{00000000-0005-0000-0000-0000F51F0000}"/>
    <cellStyle name="Uwaga 3" xfId="4171" hidden="1" xr:uid="{00000000-0005-0000-0000-0000F61F0000}"/>
    <cellStyle name="Uwaga 3" xfId="4166" hidden="1" xr:uid="{00000000-0005-0000-0000-0000F71F0000}"/>
    <cellStyle name="Uwaga 3" xfId="4161" hidden="1" xr:uid="{00000000-0005-0000-0000-0000F81F0000}"/>
    <cellStyle name="Uwaga 3" xfId="4156" hidden="1" xr:uid="{00000000-0005-0000-0000-0000F91F0000}"/>
    <cellStyle name="Uwaga 3" xfId="4152" hidden="1" xr:uid="{00000000-0005-0000-0000-0000FA1F0000}"/>
    <cellStyle name="Uwaga 3" xfId="4148" hidden="1" xr:uid="{00000000-0005-0000-0000-0000FB1F0000}"/>
    <cellStyle name="Uwaga 3" xfId="4141" hidden="1" xr:uid="{00000000-0005-0000-0000-0000FC1F0000}"/>
    <cellStyle name="Uwaga 3" xfId="4137" hidden="1" xr:uid="{00000000-0005-0000-0000-0000FD1F0000}"/>
    <cellStyle name="Uwaga 3" xfId="4132" hidden="1" xr:uid="{00000000-0005-0000-0000-0000FE1F0000}"/>
    <cellStyle name="Uwaga 3" xfId="4126" hidden="1" xr:uid="{00000000-0005-0000-0000-0000FF1F0000}"/>
    <cellStyle name="Uwaga 3" xfId="4122" hidden="1" xr:uid="{00000000-0005-0000-0000-000000200000}"/>
    <cellStyle name="Uwaga 3" xfId="4117" hidden="1" xr:uid="{00000000-0005-0000-0000-000001200000}"/>
    <cellStyle name="Uwaga 3" xfId="4111" hidden="1" xr:uid="{00000000-0005-0000-0000-000002200000}"/>
    <cellStyle name="Uwaga 3" xfId="4107" hidden="1" xr:uid="{00000000-0005-0000-0000-000003200000}"/>
    <cellStyle name="Uwaga 3" xfId="4103" hidden="1" xr:uid="{00000000-0005-0000-0000-000004200000}"/>
    <cellStyle name="Uwaga 3" xfId="4096" hidden="1" xr:uid="{00000000-0005-0000-0000-000005200000}"/>
    <cellStyle name="Uwaga 3" xfId="4092" hidden="1" xr:uid="{00000000-0005-0000-0000-000006200000}"/>
    <cellStyle name="Uwaga 3" xfId="4088" hidden="1" xr:uid="{00000000-0005-0000-0000-000007200000}"/>
    <cellStyle name="Uwaga 3" xfId="4955" hidden="1" xr:uid="{00000000-0005-0000-0000-000008200000}"/>
    <cellStyle name="Uwaga 3" xfId="4954" hidden="1" xr:uid="{00000000-0005-0000-0000-000009200000}"/>
    <cellStyle name="Uwaga 3" xfId="4952" hidden="1" xr:uid="{00000000-0005-0000-0000-00000A200000}"/>
    <cellStyle name="Uwaga 3" xfId="4939" hidden="1" xr:uid="{00000000-0005-0000-0000-00000B200000}"/>
    <cellStyle name="Uwaga 3" xfId="4937" hidden="1" xr:uid="{00000000-0005-0000-0000-00000C200000}"/>
    <cellStyle name="Uwaga 3" xfId="4935" hidden="1" xr:uid="{00000000-0005-0000-0000-00000D200000}"/>
    <cellStyle name="Uwaga 3" xfId="4925" hidden="1" xr:uid="{00000000-0005-0000-0000-00000E200000}"/>
    <cellStyle name="Uwaga 3" xfId="4923" hidden="1" xr:uid="{00000000-0005-0000-0000-00000F200000}"/>
    <cellStyle name="Uwaga 3" xfId="4921" hidden="1" xr:uid="{00000000-0005-0000-0000-000010200000}"/>
    <cellStyle name="Uwaga 3" xfId="4910" hidden="1" xr:uid="{00000000-0005-0000-0000-000011200000}"/>
    <cellStyle name="Uwaga 3" xfId="4908" hidden="1" xr:uid="{00000000-0005-0000-0000-000012200000}"/>
    <cellStyle name="Uwaga 3" xfId="4906" hidden="1" xr:uid="{00000000-0005-0000-0000-000013200000}"/>
    <cellStyle name="Uwaga 3" xfId="4893" hidden="1" xr:uid="{00000000-0005-0000-0000-000014200000}"/>
    <cellStyle name="Uwaga 3" xfId="4891" hidden="1" xr:uid="{00000000-0005-0000-0000-000015200000}"/>
    <cellStyle name="Uwaga 3" xfId="4890" hidden="1" xr:uid="{00000000-0005-0000-0000-000016200000}"/>
    <cellStyle name="Uwaga 3" xfId="4877" hidden="1" xr:uid="{00000000-0005-0000-0000-000017200000}"/>
    <cellStyle name="Uwaga 3" xfId="4876" hidden="1" xr:uid="{00000000-0005-0000-0000-000018200000}"/>
    <cellStyle name="Uwaga 3" xfId="4874" hidden="1" xr:uid="{00000000-0005-0000-0000-000019200000}"/>
    <cellStyle name="Uwaga 3" xfId="4862" hidden="1" xr:uid="{00000000-0005-0000-0000-00001A200000}"/>
    <cellStyle name="Uwaga 3" xfId="4861" hidden="1" xr:uid="{00000000-0005-0000-0000-00001B200000}"/>
    <cellStyle name="Uwaga 3" xfId="4859" hidden="1" xr:uid="{00000000-0005-0000-0000-00001C200000}"/>
    <cellStyle name="Uwaga 3" xfId="4847" hidden="1" xr:uid="{00000000-0005-0000-0000-00001D200000}"/>
    <cellStyle name="Uwaga 3" xfId="4846" hidden="1" xr:uid="{00000000-0005-0000-0000-00001E200000}"/>
    <cellStyle name="Uwaga 3" xfId="4844" hidden="1" xr:uid="{00000000-0005-0000-0000-00001F200000}"/>
    <cellStyle name="Uwaga 3" xfId="4832" hidden="1" xr:uid="{00000000-0005-0000-0000-000020200000}"/>
    <cellStyle name="Uwaga 3" xfId="4831" hidden="1" xr:uid="{00000000-0005-0000-0000-000021200000}"/>
    <cellStyle name="Uwaga 3" xfId="4829" hidden="1" xr:uid="{00000000-0005-0000-0000-000022200000}"/>
    <cellStyle name="Uwaga 3" xfId="4817" hidden="1" xr:uid="{00000000-0005-0000-0000-000023200000}"/>
    <cellStyle name="Uwaga 3" xfId="4816" hidden="1" xr:uid="{00000000-0005-0000-0000-000024200000}"/>
    <cellStyle name="Uwaga 3" xfId="4814" hidden="1" xr:uid="{00000000-0005-0000-0000-000025200000}"/>
    <cellStyle name="Uwaga 3" xfId="4802" hidden="1" xr:uid="{00000000-0005-0000-0000-000026200000}"/>
    <cellStyle name="Uwaga 3" xfId="4801" hidden="1" xr:uid="{00000000-0005-0000-0000-000027200000}"/>
    <cellStyle name="Uwaga 3" xfId="4799" hidden="1" xr:uid="{00000000-0005-0000-0000-000028200000}"/>
    <cellStyle name="Uwaga 3" xfId="4787" hidden="1" xr:uid="{00000000-0005-0000-0000-000029200000}"/>
    <cellStyle name="Uwaga 3" xfId="4786" hidden="1" xr:uid="{00000000-0005-0000-0000-00002A200000}"/>
    <cellStyle name="Uwaga 3" xfId="4784" hidden="1" xr:uid="{00000000-0005-0000-0000-00002B200000}"/>
    <cellStyle name="Uwaga 3" xfId="4772" hidden="1" xr:uid="{00000000-0005-0000-0000-00002C200000}"/>
    <cellStyle name="Uwaga 3" xfId="4771" hidden="1" xr:uid="{00000000-0005-0000-0000-00002D200000}"/>
    <cellStyle name="Uwaga 3" xfId="4769" hidden="1" xr:uid="{00000000-0005-0000-0000-00002E200000}"/>
    <cellStyle name="Uwaga 3" xfId="4757" hidden="1" xr:uid="{00000000-0005-0000-0000-00002F200000}"/>
    <cellStyle name="Uwaga 3" xfId="4756" hidden="1" xr:uid="{00000000-0005-0000-0000-000030200000}"/>
    <cellStyle name="Uwaga 3" xfId="4754" hidden="1" xr:uid="{00000000-0005-0000-0000-000031200000}"/>
    <cellStyle name="Uwaga 3" xfId="4742" hidden="1" xr:uid="{00000000-0005-0000-0000-000032200000}"/>
    <cellStyle name="Uwaga 3" xfId="4741" hidden="1" xr:uid="{00000000-0005-0000-0000-000033200000}"/>
    <cellStyle name="Uwaga 3" xfId="4739" hidden="1" xr:uid="{00000000-0005-0000-0000-000034200000}"/>
    <cellStyle name="Uwaga 3" xfId="4727" hidden="1" xr:uid="{00000000-0005-0000-0000-000035200000}"/>
    <cellStyle name="Uwaga 3" xfId="4726" hidden="1" xr:uid="{00000000-0005-0000-0000-000036200000}"/>
    <cellStyle name="Uwaga 3" xfId="4724" hidden="1" xr:uid="{00000000-0005-0000-0000-000037200000}"/>
    <cellStyle name="Uwaga 3" xfId="4712" hidden="1" xr:uid="{00000000-0005-0000-0000-000038200000}"/>
    <cellStyle name="Uwaga 3" xfId="4711" hidden="1" xr:uid="{00000000-0005-0000-0000-000039200000}"/>
    <cellStyle name="Uwaga 3" xfId="4709" hidden="1" xr:uid="{00000000-0005-0000-0000-00003A200000}"/>
    <cellStyle name="Uwaga 3" xfId="4697" hidden="1" xr:uid="{00000000-0005-0000-0000-00003B200000}"/>
    <cellStyle name="Uwaga 3" xfId="4696" hidden="1" xr:uid="{00000000-0005-0000-0000-00003C200000}"/>
    <cellStyle name="Uwaga 3" xfId="4694" hidden="1" xr:uid="{00000000-0005-0000-0000-00003D200000}"/>
    <cellStyle name="Uwaga 3" xfId="4682" hidden="1" xr:uid="{00000000-0005-0000-0000-00003E200000}"/>
    <cellStyle name="Uwaga 3" xfId="4681" hidden="1" xr:uid="{00000000-0005-0000-0000-00003F200000}"/>
    <cellStyle name="Uwaga 3" xfId="4679" hidden="1" xr:uid="{00000000-0005-0000-0000-000040200000}"/>
    <cellStyle name="Uwaga 3" xfId="4667" hidden="1" xr:uid="{00000000-0005-0000-0000-000041200000}"/>
    <cellStyle name="Uwaga 3" xfId="4666" hidden="1" xr:uid="{00000000-0005-0000-0000-000042200000}"/>
    <cellStyle name="Uwaga 3" xfId="4664" hidden="1" xr:uid="{00000000-0005-0000-0000-000043200000}"/>
    <cellStyle name="Uwaga 3" xfId="4652" hidden="1" xr:uid="{00000000-0005-0000-0000-000044200000}"/>
    <cellStyle name="Uwaga 3" xfId="4651" hidden="1" xr:uid="{00000000-0005-0000-0000-000045200000}"/>
    <cellStyle name="Uwaga 3" xfId="4649" hidden="1" xr:uid="{00000000-0005-0000-0000-000046200000}"/>
    <cellStyle name="Uwaga 3" xfId="4637" hidden="1" xr:uid="{00000000-0005-0000-0000-000047200000}"/>
    <cellStyle name="Uwaga 3" xfId="4636" hidden="1" xr:uid="{00000000-0005-0000-0000-000048200000}"/>
    <cellStyle name="Uwaga 3" xfId="4634" hidden="1" xr:uid="{00000000-0005-0000-0000-000049200000}"/>
    <cellStyle name="Uwaga 3" xfId="4622" hidden="1" xr:uid="{00000000-0005-0000-0000-00004A200000}"/>
    <cellStyle name="Uwaga 3" xfId="4621" hidden="1" xr:uid="{00000000-0005-0000-0000-00004B200000}"/>
    <cellStyle name="Uwaga 3" xfId="4619" hidden="1" xr:uid="{00000000-0005-0000-0000-00004C200000}"/>
    <cellStyle name="Uwaga 3" xfId="4607" hidden="1" xr:uid="{00000000-0005-0000-0000-00004D200000}"/>
    <cellStyle name="Uwaga 3" xfId="4606" hidden="1" xr:uid="{00000000-0005-0000-0000-00004E200000}"/>
    <cellStyle name="Uwaga 3" xfId="4604" hidden="1" xr:uid="{00000000-0005-0000-0000-00004F200000}"/>
    <cellStyle name="Uwaga 3" xfId="4592" hidden="1" xr:uid="{00000000-0005-0000-0000-000050200000}"/>
    <cellStyle name="Uwaga 3" xfId="4591" hidden="1" xr:uid="{00000000-0005-0000-0000-000051200000}"/>
    <cellStyle name="Uwaga 3" xfId="4589" hidden="1" xr:uid="{00000000-0005-0000-0000-000052200000}"/>
    <cellStyle name="Uwaga 3" xfId="4577" hidden="1" xr:uid="{00000000-0005-0000-0000-000053200000}"/>
    <cellStyle name="Uwaga 3" xfId="4576" hidden="1" xr:uid="{00000000-0005-0000-0000-000054200000}"/>
    <cellStyle name="Uwaga 3" xfId="4574" hidden="1" xr:uid="{00000000-0005-0000-0000-000055200000}"/>
    <cellStyle name="Uwaga 3" xfId="4562" hidden="1" xr:uid="{00000000-0005-0000-0000-000056200000}"/>
    <cellStyle name="Uwaga 3" xfId="4561" hidden="1" xr:uid="{00000000-0005-0000-0000-000057200000}"/>
    <cellStyle name="Uwaga 3" xfId="4559" hidden="1" xr:uid="{00000000-0005-0000-0000-000058200000}"/>
    <cellStyle name="Uwaga 3" xfId="4547" hidden="1" xr:uid="{00000000-0005-0000-0000-000059200000}"/>
    <cellStyle name="Uwaga 3" xfId="4546" hidden="1" xr:uid="{00000000-0005-0000-0000-00005A200000}"/>
    <cellStyle name="Uwaga 3" xfId="4544" hidden="1" xr:uid="{00000000-0005-0000-0000-00005B200000}"/>
    <cellStyle name="Uwaga 3" xfId="4532" hidden="1" xr:uid="{00000000-0005-0000-0000-00005C200000}"/>
    <cellStyle name="Uwaga 3" xfId="4531" hidden="1" xr:uid="{00000000-0005-0000-0000-00005D200000}"/>
    <cellStyle name="Uwaga 3" xfId="4529" hidden="1" xr:uid="{00000000-0005-0000-0000-00005E200000}"/>
    <cellStyle name="Uwaga 3" xfId="4517" hidden="1" xr:uid="{00000000-0005-0000-0000-00005F200000}"/>
    <cellStyle name="Uwaga 3" xfId="4516" hidden="1" xr:uid="{00000000-0005-0000-0000-000060200000}"/>
    <cellStyle name="Uwaga 3" xfId="4514" hidden="1" xr:uid="{00000000-0005-0000-0000-000061200000}"/>
    <cellStyle name="Uwaga 3" xfId="4502" hidden="1" xr:uid="{00000000-0005-0000-0000-000062200000}"/>
    <cellStyle name="Uwaga 3" xfId="4501" hidden="1" xr:uid="{00000000-0005-0000-0000-000063200000}"/>
    <cellStyle name="Uwaga 3" xfId="4499" hidden="1" xr:uid="{00000000-0005-0000-0000-000064200000}"/>
    <cellStyle name="Uwaga 3" xfId="4487" hidden="1" xr:uid="{00000000-0005-0000-0000-000065200000}"/>
    <cellStyle name="Uwaga 3" xfId="4486" hidden="1" xr:uid="{00000000-0005-0000-0000-000066200000}"/>
    <cellStyle name="Uwaga 3" xfId="4484" hidden="1" xr:uid="{00000000-0005-0000-0000-000067200000}"/>
    <cellStyle name="Uwaga 3" xfId="4472" hidden="1" xr:uid="{00000000-0005-0000-0000-000068200000}"/>
    <cellStyle name="Uwaga 3" xfId="4470" hidden="1" xr:uid="{00000000-0005-0000-0000-000069200000}"/>
    <cellStyle name="Uwaga 3" xfId="4467" hidden="1" xr:uid="{00000000-0005-0000-0000-00006A200000}"/>
    <cellStyle name="Uwaga 3" xfId="4457" hidden="1" xr:uid="{00000000-0005-0000-0000-00006B200000}"/>
    <cellStyle name="Uwaga 3" xfId="4455" hidden="1" xr:uid="{00000000-0005-0000-0000-00006C200000}"/>
    <cellStyle name="Uwaga 3" xfId="4452" hidden="1" xr:uid="{00000000-0005-0000-0000-00006D200000}"/>
    <cellStyle name="Uwaga 3" xfId="4442" hidden="1" xr:uid="{00000000-0005-0000-0000-00006E200000}"/>
    <cellStyle name="Uwaga 3" xfId="4440" hidden="1" xr:uid="{00000000-0005-0000-0000-00006F200000}"/>
    <cellStyle name="Uwaga 3" xfId="4437" hidden="1" xr:uid="{00000000-0005-0000-0000-000070200000}"/>
    <cellStyle name="Uwaga 3" xfId="4427" hidden="1" xr:uid="{00000000-0005-0000-0000-000071200000}"/>
    <cellStyle name="Uwaga 3" xfId="4425" hidden="1" xr:uid="{00000000-0005-0000-0000-000072200000}"/>
    <cellStyle name="Uwaga 3" xfId="4422" hidden="1" xr:uid="{00000000-0005-0000-0000-000073200000}"/>
    <cellStyle name="Uwaga 3" xfId="4412" hidden="1" xr:uid="{00000000-0005-0000-0000-000074200000}"/>
    <cellStyle name="Uwaga 3" xfId="4410" hidden="1" xr:uid="{00000000-0005-0000-0000-000075200000}"/>
    <cellStyle name="Uwaga 3" xfId="4407" hidden="1" xr:uid="{00000000-0005-0000-0000-000076200000}"/>
    <cellStyle name="Uwaga 3" xfId="4397" hidden="1" xr:uid="{00000000-0005-0000-0000-000077200000}"/>
    <cellStyle name="Uwaga 3" xfId="4395" hidden="1" xr:uid="{00000000-0005-0000-0000-000078200000}"/>
    <cellStyle name="Uwaga 3" xfId="4391" hidden="1" xr:uid="{00000000-0005-0000-0000-000079200000}"/>
    <cellStyle name="Uwaga 3" xfId="4382" hidden="1" xr:uid="{00000000-0005-0000-0000-00007A200000}"/>
    <cellStyle name="Uwaga 3" xfId="4379" hidden="1" xr:uid="{00000000-0005-0000-0000-00007B200000}"/>
    <cellStyle name="Uwaga 3" xfId="4375" hidden="1" xr:uid="{00000000-0005-0000-0000-00007C200000}"/>
    <cellStyle name="Uwaga 3" xfId="4367" hidden="1" xr:uid="{00000000-0005-0000-0000-00007D200000}"/>
    <cellStyle name="Uwaga 3" xfId="4365" hidden="1" xr:uid="{00000000-0005-0000-0000-00007E200000}"/>
    <cellStyle name="Uwaga 3" xfId="4361" hidden="1" xr:uid="{00000000-0005-0000-0000-00007F200000}"/>
    <cellStyle name="Uwaga 3" xfId="4352" hidden="1" xr:uid="{00000000-0005-0000-0000-000080200000}"/>
    <cellStyle name="Uwaga 3" xfId="4350" hidden="1" xr:uid="{00000000-0005-0000-0000-000081200000}"/>
    <cellStyle name="Uwaga 3" xfId="4347" hidden="1" xr:uid="{00000000-0005-0000-0000-000082200000}"/>
    <cellStyle name="Uwaga 3" xfId="4337" hidden="1" xr:uid="{00000000-0005-0000-0000-000083200000}"/>
    <cellStyle name="Uwaga 3" xfId="4335" hidden="1" xr:uid="{00000000-0005-0000-0000-000084200000}"/>
    <cellStyle name="Uwaga 3" xfId="4330" hidden="1" xr:uid="{00000000-0005-0000-0000-000085200000}"/>
    <cellStyle name="Uwaga 3" xfId="4322" hidden="1" xr:uid="{00000000-0005-0000-0000-000086200000}"/>
    <cellStyle name="Uwaga 3" xfId="4320" hidden="1" xr:uid="{00000000-0005-0000-0000-000087200000}"/>
    <cellStyle name="Uwaga 3" xfId="4315" hidden="1" xr:uid="{00000000-0005-0000-0000-000088200000}"/>
    <cellStyle name="Uwaga 3" xfId="4307" hidden="1" xr:uid="{00000000-0005-0000-0000-000089200000}"/>
    <cellStyle name="Uwaga 3" xfId="4305" hidden="1" xr:uid="{00000000-0005-0000-0000-00008A200000}"/>
    <cellStyle name="Uwaga 3" xfId="4300" hidden="1" xr:uid="{00000000-0005-0000-0000-00008B200000}"/>
    <cellStyle name="Uwaga 3" xfId="4292" hidden="1" xr:uid="{00000000-0005-0000-0000-00008C200000}"/>
    <cellStyle name="Uwaga 3" xfId="4290" hidden="1" xr:uid="{00000000-0005-0000-0000-00008D200000}"/>
    <cellStyle name="Uwaga 3" xfId="4286" hidden="1" xr:uid="{00000000-0005-0000-0000-00008E200000}"/>
    <cellStyle name="Uwaga 3" xfId="4277" hidden="1" xr:uid="{00000000-0005-0000-0000-00008F200000}"/>
    <cellStyle name="Uwaga 3" xfId="4274" hidden="1" xr:uid="{00000000-0005-0000-0000-000090200000}"/>
    <cellStyle name="Uwaga 3" xfId="4269" hidden="1" xr:uid="{00000000-0005-0000-0000-000091200000}"/>
    <cellStyle name="Uwaga 3" xfId="4262" hidden="1" xr:uid="{00000000-0005-0000-0000-000092200000}"/>
    <cellStyle name="Uwaga 3" xfId="4258" hidden="1" xr:uid="{00000000-0005-0000-0000-000093200000}"/>
    <cellStyle name="Uwaga 3" xfId="4253" hidden="1" xr:uid="{00000000-0005-0000-0000-000094200000}"/>
    <cellStyle name="Uwaga 3" xfId="4247" hidden="1" xr:uid="{00000000-0005-0000-0000-000095200000}"/>
    <cellStyle name="Uwaga 3" xfId="4243" hidden="1" xr:uid="{00000000-0005-0000-0000-000096200000}"/>
    <cellStyle name="Uwaga 3" xfId="4238" hidden="1" xr:uid="{00000000-0005-0000-0000-000097200000}"/>
    <cellStyle name="Uwaga 3" xfId="4232" hidden="1" xr:uid="{00000000-0005-0000-0000-000098200000}"/>
    <cellStyle name="Uwaga 3" xfId="4229" hidden="1" xr:uid="{00000000-0005-0000-0000-000099200000}"/>
    <cellStyle name="Uwaga 3" xfId="4225" hidden="1" xr:uid="{00000000-0005-0000-0000-00009A200000}"/>
    <cellStyle name="Uwaga 3" xfId="4216" hidden="1" xr:uid="{00000000-0005-0000-0000-00009B200000}"/>
    <cellStyle name="Uwaga 3" xfId="4211" hidden="1" xr:uid="{00000000-0005-0000-0000-00009C200000}"/>
    <cellStyle name="Uwaga 3" xfId="4206" hidden="1" xr:uid="{00000000-0005-0000-0000-00009D200000}"/>
    <cellStyle name="Uwaga 3" xfId="4201" hidden="1" xr:uid="{00000000-0005-0000-0000-00009E200000}"/>
    <cellStyle name="Uwaga 3" xfId="4196" hidden="1" xr:uid="{00000000-0005-0000-0000-00009F200000}"/>
    <cellStyle name="Uwaga 3" xfId="4191" hidden="1" xr:uid="{00000000-0005-0000-0000-0000A0200000}"/>
    <cellStyle name="Uwaga 3" xfId="4186" hidden="1" xr:uid="{00000000-0005-0000-0000-0000A1200000}"/>
    <cellStyle name="Uwaga 3" xfId="4181" hidden="1" xr:uid="{00000000-0005-0000-0000-0000A2200000}"/>
    <cellStyle name="Uwaga 3" xfId="4176" hidden="1" xr:uid="{00000000-0005-0000-0000-0000A3200000}"/>
    <cellStyle name="Uwaga 3" xfId="4172" hidden="1" xr:uid="{00000000-0005-0000-0000-0000A4200000}"/>
    <cellStyle name="Uwaga 3" xfId="4167" hidden="1" xr:uid="{00000000-0005-0000-0000-0000A5200000}"/>
    <cellStyle name="Uwaga 3" xfId="4162" hidden="1" xr:uid="{00000000-0005-0000-0000-0000A6200000}"/>
    <cellStyle name="Uwaga 3" xfId="4157" hidden="1" xr:uid="{00000000-0005-0000-0000-0000A7200000}"/>
    <cellStyle name="Uwaga 3" xfId="4153" hidden="1" xr:uid="{00000000-0005-0000-0000-0000A8200000}"/>
    <cellStyle name="Uwaga 3" xfId="4149" hidden="1" xr:uid="{00000000-0005-0000-0000-0000A9200000}"/>
    <cellStyle name="Uwaga 3" xfId="4142" hidden="1" xr:uid="{00000000-0005-0000-0000-0000AA200000}"/>
    <cellStyle name="Uwaga 3" xfId="4138" hidden="1" xr:uid="{00000000-0005-0000-0000-0000AB200000}"/>
    <cellStyle name="Uwaga 3" xfId="4133" hidden="1" xr:uid="{00000000-0005-0000-0000-0000AC200000}"/>
    <cellStyle name="Uwaga 3" xfId="4127" hidden="1" xr:uid="{00000000-0005-0000-0000-0000AD200000}"/>
    <cellStyle name="Uwaga 3" xfId="4123" hidden="1" xr:uid="{00000000-0005-0000-0000-0000AE200000}"/>
    <cellStyle name="Uwaga 3" xfId="4118" hidden="1" xr:uid="{00000000-0005-0000-0000-0000AF200000}"/>
    <cellStyle name="Uwaga 3" xfId="4112" hidden="1" xr:uid="{00000000-0005-0000-0000-0000B0200000}"/>
    <cellStyle name="Uwaga 3" xfId="4108" hidden="1" xr:uid="{00000000-0005-0000-0000-0000B1200000}"/>
    <cellStyle name="Uwaga 3" xfId="4104" hidden="1" xr:uid="{00000000-0005-0000-0000-0000B2200000}"/>
    <cellStyle name="Uwaga 3" xfId="4097" hidden="1" xr:uid="{00000000-0005-0000-0000-0000B3200000}"/>
    <cellStyle name="Uwaga 3" xfId="4093" hidden="1" xr:uid="{00000000-0005-0000-0000-0000B4200000}"/>
    <cellStyle name="Uwaga 3" xfId="4089" hidden="1" xr:uid="{00000000-0005-0000-0000-0000B5200000}"/>
    <cellStyle name="Uwaga 3" xfId="4035" hidden="1" xr:uid="{00000000-0005-0000-0000-0000B6200000}"/>
    <cellStyle name="Uwaga 3" xfId="4034" hidden="1" xr:uid="{00000000-0005-0000-0000-0000B7200000}"/>
    <cellStyle name="Uwaga 3" xfId="4033" hidden="1" xr:uid="{00000000-0005-0000-0000-0000B8200000}"/>
    <cellStyle name="Uwaga 3" xfId="4026" hidden="1" xr:uid="{00000000-0005-0000-0000-0000B9200000}"/>
    <cellStyle name="Uwaga 3" xfId="4025" hidden="1" xr:uid="{00000000-0005-0000-0000-0000BA200000}"/>
    <cellStyle name="Uwaga 3" xfId="4024" hidden="1" xr:uid="{00000000-0005-0000-0000-0000BB200000}"/>
    <cellStyle name="Uwaga 3" xfId="4017" hidden="1" xr:uid="{00000000-0005-0000-0000-0000BC200000}"/>
    <cellStyle name="Uwaga 3" xfId="4016" hidden="1" xr:uid="{00000000-0005-0000-0000-0000BD200000}"/>
    <cellStyle name="Uwaga 3" xfId="4015" hidden="1" xr:uid="{00000000-0005-0000-0000-0000BE200000}"/>
    <cellStyle name="Uwaga 3" xfId="4008" hidden="1" xr:uid="{00000000-0005-0000-0000-0000BF200000}"/>
    <cellStyle name="Uwaga 3" xfId="4007" hidden="1" xr:uid="{00000000-0005-0000-0000-0000C0200000}"/>
    <cellStyle name="Uwaga 3" xfId="4006" hidden="1" xr:uid="{00000000-0005-0000-0000-0000C1200000}"/>
    <cellStyle name="Uwaga 3" xfId="3999" hidden="1" xr:uid="{00000000-0005-0000-0000-0000C2200000}"/>
    <cellStyle name="Uwaga 3" xfId="3998" hidden="1" xr:uid="{00000000-0005-0000-0000-0000C3200000}"/>
    <cellStyle name="Uwaga 3" xfId="3996" hidden="1" xr:uid="{00000000-0005-0000-0000-0000C4200000}"/>
    <cellStyle name="Uwaga 3" xfId="3991" hidden="1" xr:uid="{00000000-0005-0000-0000-0000C5200000}"/>
    <cellStyle name="Uwaga 3" xfId="3988" hidden="1" xr:uid="{00000000-0005-0000-0000-0000C6200000}"/>
    <cellStyle name="Uwaga 3" xfId="3986" hidden="1" xr:uid="{00000000-0005-0000-0000-0000C7200000}"/>
    <cellStyle name="Uwaga 3" xfId="3982" hidden="1" xr:uid="{00000000-0005-0000-0000-0000C8200000}"/>
    <cellStyle name="Uwaga 3" xfId="3979" hidden="1" xr:uid="{00000000-0005-0000-0000-0000C9200000}"/>
    <cellStyle name="Uwaga 3" xfId="3977" hidden="1" xr:uid="{00000000-0005-0000-0000-0000CA200000}"/>
    <cellStyle name="Uwaga 3" xfId="3973" hidden="1" xr:uid="{00000000-0005-0000-0000-0000CB200000}"/>
    <cellStyle name="Uwaga 3" xfId="3970" hidden="1" xr:uid="{00000000-0005-0000-0000-0000CC200000}"/>
    <cellStyle name="Uwaga 3" xfId="3968" hidden="1" xr:uid="{00000000-0005-0000-0000-0000CD200000}"/>
    <cellStyle name="Uwaga 3" xfId="3964" hidden="1" xr:uid="{00000000-0005-0000-0000-0000CE200000}"/>
    <cellStyle name="Uwaga 3" xfId="3962" hidden="1" xr:uid="{00000000-0005-0000-0000-0000CF200000}"/>
    <cellStyle name="Uwaga 3" xfId="3961" hidden="1" xr:uid="{00000000-0005-0000-0000-0000D0200000}"/>
    <cellStyle name="Uwaga 3" xfId="3955" hidden="1" xr:uid="{00000000-0005-0000-0000-0000D1200000}"/>
    <cellStyle name="Uwaga 3" xfId="3953" hidden="1" xr:uid="{00000000-0005-0000-0000-0000D2200000}"/>
    <cellStyle name="Uwaga 3" xfId="3950" hidden="1" xr:uid="{00000000-0005-0000-0000-0000D3200000}"/>
    <cellStyle name="Uwaga 3" xfId="3946" hidden="1" xr:uid="{00000000-0005-0000-0000-0000D4200000}"/>
    <cellStyle name="Uwaga 3" xfId="3943" hidden="1" xr:uid="{00000000-0005-0000-0000-0000D5200000}"/>
    <cellStyle name="Uwaga 3" xfId="3941" hidden="1" xr:uid="{00000000-0005-0000-0000-0000D6200000}"/>
    <cellStyle name="Uwaga 3" xfId="3937" hidden="1" xr:uid="{00000000-0005-0000-0000-0000D7200000}"/>
    <cellStyle name="Uwaga 3" xfId="3934" hidden="1" xr:uid="{00000000-0005-0000-0000-0000D8200000}"/>
    <cellStyle name="Uwaga 3" xfId="3932" hidden="1" xr:uid="{00000000-0005-0000-0000-0000D9200000}"/>
    <cellStyle name="Uwaga 3" xfId="3928" hidden="1" xr:uid="{00000000-0005-0000-0000-0000DA200000}"/>
    <cellStyle name="Uwaga 3" xfId="3926" hidden="1" xr:uid="{00000000-0005-0000-0000-0000DB200000}"/>
    <cellStyle name="Uwaga 3" xfId="3925" hidden="1" xr:uid="{00000000-0005-0000-0000-0000DC200000}"/>
    <cellStyle name="Uwaga 3" xfId="3919" hidden="1" xr:uid="{00000000-0005-0000-0000-0000DD200000}"/>
    <cellStyle name="Uwaga 3" xfId="3916" hidden="1" xr:uid="{00000000-0005-0000-0000-0000DE200000}"/>
    <cellStyle name="Uwaga 3" xfId="3914" hidden="1" xr:uid="{00000000-0005-0000-0000-0000DF200000}"/>
    <cellStyle name="Uwaga 3" xfId="3910" hidden="1" xr:uid="{00000000-0005-0000-0000-0000E0200000}"/>
    <cellStyle name="Uwaga 3" xfId="3907" hidden="1" xr:uid="{00000000-0005-0000-0000-0000E1200000}"/>
    <cellStyle name="Uwaga 3" xfId="3905" hidden="1" xr:uid="{00000000-0005-0000-0000-0000E2200000}"/>
    <cellStyle name="Uwaga 3" xfId="3901" hidden="1" xr:uid="{00000000-0005-0000-0000-0000E3200000}"/>
    <cellStyle name="Uwaga 3" xfId="3898" hidden="1" xr:uid="{00000000-0005-0000-0000-0000E4200000}"/>
    <cellStyle name="Uwaga 3" xfId="3896" hidden="1" xr:uid="{00000000-0005-0000-0000-0000E5200000}"/>
    <cellStyle name="Uwaga 3" xfId="3892" hidden="1" xr:uid="{00000000-0005-0000-0000-0000E6200000}"/>
    <cellStyle name="Uwaga 3" xfId="3890" hidden="1" xr:uid="{00000000-0005-0000-0000-0000E7200000}"/>
    <cellStyle name="Uwaga 3" xfId="3889" hidden="1" xr:uid="{00000000-0005-0000-0000-0000E8200000}"/>
    <cellStyle name="Uwaga 3" xfId="3882" hidden="1" xr:uid="{00000000-0005-0000-0000-0000E9200000}"/>
    <cellStyle name="Uwaga 3" xfId="3879" hidden="1" xr:uid="{00000000-0005-0000-0000-0000EA200000}"/>
    <cellStyle name="Uwaga 3" xfId="3877" hidden="1" xr:uid="{00000000-0005-0000-0000-0000EB200000}"/>
    <cellStyle name="Uwaga 3" xfId="3873" hidden="1" xr:uid="{00000000-0005-0000-0000-0000EC200000}"/>
    <cellStyle name="Uwaga 3" xfId="3870" hidden="1" xr:uid="{00000000-0005-0000-0000-0000ED200000}"/>
    <cellStyle name="Uwaga 3" xfId="3868" hidden="1" xr:uid="{00000000-0005-0000-0000-0000EE200000}"/>
    <cellStyle name="Uwaga 3" xfId="3864" hidden="1" xr:uid="{00000000-0005-0000-0000-0000EF200000}"/>
    <cellStyle name="Uwaga 3" xfId="3861" hidden="1" xr:uid="{00000000-0005-0000-0000-0000F0200000}"/>
    <cellStyle name="Uwaga 3" xfId="3859" hidden="1" xr:uid="{00000000-0005-0000-0000-0000F1200000}"/>
    <cellStyle name="Uwaga 3" xfId="3856" hidden="1" xr:uid="{00000000-0005-0000-0000-0000F2200000}"/>
    <cellStyle name="Uwaga 3" xfId="3854" hidden="1" xr:uid="{00000000-0005-0000-0000-0000F3200000}"/>
    <cellStyle name="Uwaga 3" xfId="3853" hidden="1" xr:uid="{00000000-0005-0000-0000-0000F4200000}"/>
    <cellStyle name="Uwaga 3" xfId="3847" hidden="1" xr:uid="{00000000-0005-0000-0000-0000F5200000}"/>
    <cellStyle name="Uwaga 3" xfId="3845" hidden="1" xr:uid="{00000000-0005-0000-0000-0000F6200000}"/>
    <cellStyle name="Uwaga 3" xfId="3843" hidden="1" xr:uid="{00000000-0005-0000-0000-0000F7200000}"/>
    <cellStyle name="Uwaga 3" xfId="3838" hidden="1" xr:uid="{00000000-0005-0000-0000-0000F8200000}"/>
    <cellStyle name="Uwaga 3" xfId="3836" hidden="1" xr:uid="{00000000-0005-0000-0000-0000F9200000}"/>
    <cellStyle name="Uwaga 3" xfId="3834" hidden="1" xr:uid="{00000000-0005-0000-0000-0000FA200000}"/>
    <cellStyle name="Uwaga 3" xfId="3829" hidden="1" xr:uid="{00000000-0005-0000-0000-0000FB200000}"/>
    <cellStyle name="Uwaga 3" xfId="3827" hidden="1" xr:uid="{00000000-0005-0000-0000-0000FC200000}"/>
    <cellStyle name="Uwaga 3" xfId="3825" hidden="1" xr:uid="{00000000-0005-0000-0000-0000FD200000}"/>
    <cellStyle name="Uwaga 3" xfId="3820" hidden="1" xr:uid="{00000000-0005-0000-0000-0000FE200000}"/>
    <cellStyle name="Uwaga 3" xfId="3818" hidden="1" xr:uid="{00000000-0005-0000-0000-0000FF200000}"/>
    <cellStyle name="Uwaga 3" xfId="3817" hidden="1" xr:uid="{00000000-0005-0000-0000-000000210000}"/>
    <cellStyle name="Uwaga 3" xfId="3810" hidden="1" xr:uid="{00000000-0005-0000-0000-000001210000}"/>
    <cellStyle name="Uwaga 3" xfId="3807" hidden="1" xr:uid="{00000000-0005-0000-0000-000002210000}"/>
    <cellStyle name="Uwaga 3" xfId="3805" hidden="1" xr:uid="{00000000-0005-0000-0000-000003210000}"/>
    <cellStyle name="Uwaga 3" xfId="3801" hidden="1" xr:uid="{00000000-0005-0000-0000-000004210000}"/>
    <cellStyle name="Uwaga 3" xfId="3798" hidden="1" xr:uid="{00000000-0005-0000-0000-000005210000}"/>
    <cellStyle name="Uwaga 3" xfId="3796" hidden="1" xr:uid="{00000000-0005-0000-0000-000006210000}"/>
    <cellStyle name="Uwaga 3" xfId="3792" hidden="1" xr:uid="{00000000-0005-0000-0000-000007210000}"/>
    <cellStyle name="Uwaga 3" xfId="3789" hidden="1" xr:uid="{00000000-0005-0000-0000-000008210000}"/>
    <cellStyle name="Uwaga 3" xfId="3787" hidden="1" xr:uid="{00000000-0005-0000-0000-000009210000}"/>
    <cellStyle name="Uwaga 3" xfId="3784" hidden="1" xr:uid="{00000000-0005-0000-0000-00000A210000}"/>
    <cellStyle name="Uwaga 3" xfId="3782" hidden="1" xr:uid="{00000000-0005-0000-0000-00000B210000}"/>
    <cellStyle name="Uwaga 3" xfId="3780" hidden="1" xr:uid="{00000000-0005-0000-0000-00000C210000}"/>
    <cellStyle name="Uwaga 3" xfId="3774" hidden="1" xr:uid="{00000000-0005-0000-0000-00000D210000}"/>
    <cellStyle name="Uwaga 3" xfId="3771" hidden="1" xr:uid="{00000000-0005-0000-0000-00000E210000}"/>
    <cellStyle name="Uwaga 3" xfId="3769" hidden="1" xr:uid="{00000000-0005-0000-0000-00000F210000}"/>
    <cellStyle name="Uwaga 3" xfId="3765" hidden="1" xr:uid="{00000000-0005-0000-0000-000010210000}"/>
    <cellStyle name="Uwaga 3" xfId="3762" hidden="1" xr:uid="{00000000-0005-0000-0000-000011210000}"/>
    <cellStyle name="Uwaga 3" xfId="3760" hidden="1" xr:uid="{00000000-0005-0000-0000-000012210000}"/>
    <cellStyle name="Uwaga 3" xfId="3756" hidden="1" xr:uid="{00000000-0005-0000-0000-000013210000}"/>
    <cellStyle name="Uwaga 3" xfId="3753" hidden="1" xr:uid="{00000000-0005-0000-0000-000014210000}"/>
    <cellStyle name="Uwaga 3" xfId="3751" hidden="1" xr:uid="{00000000-0005-0000-0000-000015210000}"/>
    <cellStyle name="Uwaga 3" xfId="3749" hidden="1" xr:uid="{00000000-0005-0000-0000-000016210000}"/>
    <cellStyle name="Uwaga 3" xfId="3747" hidden="1" xr:uid="{00000000-0005-0000-0000-000017210000}"/>
    <cellStyle name="Uwaga 3" xfId="3745" hidden="1" xr:uid="{00000000-0005-0000-0000-000018210000}"/>
    <cellStyle name="Uwaga 3" xfId="3740" hidden="1" xr:uid="{00000000-0005-0000-0000-000019210000}"/>
    <cellStyle name="Uwaga 3" xfId="3738" hidden="1" xr:uid="{00000000-0005-0000-0000-00001A210000}"/>
    <cellStyle name="Uwaga 3" xfId="3735" hidden="1" xr:uid="{00000000-0005-0000-0000-00001B210000}"/>
    <cellStyle name="Uwaga 3" xfId="3731" hidden="1" xr:uid="{00000000-0005-0000-0000-00001C210000}"/>
    <cellStyle name="Uwaga 3" xfId="3728" hidden="1" xr:uid="{00000000-0005-0000-0000-00001D210000}"/>
    <cellStyle name="Uwaga 3" xfId="3725" hidden="1" xr:uid="{00000000-0005-0000-0000-00001E210000}"/>
    <cellStyle name="Uwaga 3" xfId="3722" hidden="1" xr:uid="{00000000-0005-0000-0000-00001F210000}"/>
    <cellStyle name="Uwaga 3" xfId="3720" hidden="1" xr:uid="{00000000-0005-0000-0000-000020210000}"/>
    <cellStyle name="Uwaga 3" xfId="3717" hidden="1" xr:uid="{00000000-0005-0000-0000-000021210000}"/>
    <cellStyle name="Uwaga 3" xfId="3713" hidden="1" xr:uid="{00000000-0005-0000-0000-000022210000}"/>
    <cellStyle name="Uwaga 3" xfId="3711" hidden="1" xr:uid="{00000000-0005-0000-0000-000023210000}"/>
    <cellStyle name="Uwaga 3" xfId="3708" hidden="1" xr:uid="{00000000-0005-0000-0000-000024210000}"/>
    <cellStyle name="Uwaga 3" xfId="3703" hidden="1" xr:uid="{00000000-0005-0000-0000-000025210000}"/>
    <cellStyle name="Uwaga 3" xfId="3700" hidden="1" xr:uid="{00000000-0005-0000-0000-000026210000}"/>
    <cellStyle name="Uwaga 3" xfId="3697" hidden="1" xr:uid="{00000000-0005-0000-0000-000027210000}"/>
    <cellStyle name="Uwaga 3" xfId="3693" hidden="1" xr:uid="{00000000-0005-0000-0000-000028210000}"/>
    <cellStyle name="Uwaga 3" xfId="3690" hidden="1" xr:uid="{00000000-0005-0000-0000-000029210000}"/>
    <cellStyle name="Uwaga 3" xfId="3688" hidden="1" xr:uid="{00000000-0005-0000-0000-00002A210000}"/>
    <cellStyle name="Uwaga 3" xfId="3685" hidden="1" xr:uid="{00000000-0005-0000-0000-00002B210000}"/>
    <cellStyle name="Uwaga 3" xfId="3682" hidden="1" xr:uid="{00000000-0005-0000-0000-00002C210000}"/>
    <cellStyle name="Uwaga 3" xfId="3679" hidden="1" xr:uid="{00000000-0005-0000-0000-00002D210000}"/>
    <cellStyle name="Uwaga 3" xfId="3677" hidden="1" xr:uid="{00000000-0005-0000-0000-00002E210000}"/>
    <cellStyle name="Uwaga 3" xfId="3675" hidden="1" xr:uid="{00000000-0005-0000-0000-00002F210000}"/>
    <cellStyle name="Uwaga 3" xfId="3672" hidden="1" xr:uid="{00000000-0005-0000-0000-000030210000}"/>
    <cellStyle name="Uwaga 3" xfId="3667" hidden="1" xr:uid="{00000000-0005-0000-0000-000031210000}"/>
    <cellStyle name="Uwaga 3" xfId="3664" hidden="1" xr:uid="{00000000-0005-0000-0000-000032210000}"/>
    <cellStyle name="Uwaga 3" xfId="3661" hidden="1" xr:uid="{00000000-0005-0000-0000-000033210000}"/>
    <cellStyle name="Uwaga 3" xfId="3658" hidden="1" xr:uid="{00000000-0005-0000-0000-000034210000}"/>
    <cellStyle name="Uwaga 3" xfId="3655" hidden="1" xr:uid="{00000000-0005-0000-0000-000035210000}"/>
    <cellStyle name="Uwaga 3" xfId="3652" hidden="1" xr:uid="{00000000-0005-0000-0000-000036210000}"/>
    <cellStyle name="Uwaga 3" xfId="3649" hidden="1" xr:uid="{00000000-0005-0000-0000-000037210000}"/>
    <cellStyle name="Uwaga 3" xfId="3646" hidden="1" xr:uid="{00000000-0005-0000-0000-000038210000}"/>
    <cellStyle name="Uwaga 3" xfId="3643" hidden="1" xr:uid="{00000000-0005-0000-0000-000039210000}"/>
    <cellStyle name="Uwaga 3" xfId="3641" hidden="1" xr:uid="{00000000-0005-0000-0000-00003A210000}"/>
    <cellStyle name="Uwaga 3" xfId="3639" hidden="1" xr:uid="{00000000-0005-0000-0000-00003B210000}"/>
    <cellStyle name="Uwaga 3" xfId="3636" hidden="1" xr:uid="{00000000-0005-0000-0000-00003C210000}"/>
    <cellStyle name="Uwaga 3" xfId="3631" hidden="1" xr:uid="{00000000-0005-0000-0000-00003D210000}"/>
    <cellStyle name="Uwaga 3" xfId="3628" hidden="1" xr:uid="{00000000-0005-0000-0000-00003E210000}"/>
    <cellStyle name="Uwaga 3" xfId="3625" hidden="1" xr:uid="{00000000-0005-0000-0000-00003F210000}"/>
    <cellStyle name="Uwaga 3" xfId="3622" hidden="1" xr:uid="{00000000-0005-0000-0000-000040210000}"/>
    <cellStyle name="Uwaga 3" xfId="3619" hidden="1" xr:uid="{00000000-0005-0000-0000-000041210000}"/>
    <cellStyle name="Uwaga 3" xfId="3616" hidden="1" xr:uid="{00000000-0005-0000-0000-000042210000}"/>
    <cellStyle name="Uwaga 3" xfId="3613" hidden="1" xr:uid="{00000000-0005-0000-0000-000043210000}"/>
    <cellStyle name="Uwaga 3" xfId="3610" hidden="1" xr:uid="{00000000-0005-0000-0000-000044210000}"/>
    <cellStyle name="Uwaga 3" xfId="3607" hidden="1" xr:uid="{00000000-0005-0000-0000-000045210000}"/>
    <cellStyle name="Uwaga 3" xfId="3605" hidden="1" xr:uid="{00000000-0005-0000-0000-000046210000}"/>
    <cellStyle name="Uwaga 3" xfId="3603" hidden="1" xr:uid="{00000000-0005-0000-0000-000047210000}"/>
    <cellStyle name="Uwaga 3" xfId="3600" hidden="1" xr:uid="{00000000-0005-0000-0000-000048210000}"/>
    <cellStyle name="Uwaga 3" xfId="3594" hidden="1" xr:uid="{00000000-0005-0000-0000-000049210000}"/>
    <cellStyle name="Uwaga 3" xfId="3591" hidden="1" xr:uid="{00000000-0005-0000-0000-00004A210000}"/>
    <cellStyle name="Uwaga 3" xfId="3589" hidden="1" xr:uid="{00000000-0005-0000-0000-00004B210000}"/>
    <cellStyle name="Uwaga 3" xfId="3585" hidden="1" xr:uid="{00000000-0005-0000-0000-00004C210000}"/>
    <cellStyle name="Uwaga 3" xfId="3582" hidden="1" xr:uid="{00000000-0005-0000-0000-00004D210000}"/>
    <cellStyle name="Uwaga 3" xfId="3580" hidden="1" xr:uid="{00000000-0005-0000-0000-00004E210000}"/>
    <cellStyle name="Uwaga 3" xfId="3576" hidden="1" xr:uid="{00000000-0005-0000-0000-00004F210000}"/>
    <cellStyle name="Uwaga 3" xfId="3573" hidden="1" xr:uid="{00000000-0005-0000-0000-000050210000}"/>
    <cellStyle name="Uwaga 3" xfId="3571" hidden="1" xr:uid="{00000000-0005-0000-0000-000051210000}"/>
    <cellStyle name="Uwaga 3" xfId="3569" hidden="1" xr:uid="{00000000-0005-0000-0000-000052210000}"/>
    <cellStyle name="Uwaga 3" xfId="3566" hidden="1" xr:uid="{00000000-0005-0000-0000-000053210000}"/>
    <cellStyle name="Uwaga 3" xfId="3563" hidden="1" xr:uid="{00000000-0005-0000-0000-000054210000}"/>
    <cellStyle name="Uwaga 3" xfId="3560" hidden="1" xr:uid="{00000000-0005-0000-0000-000055210000}"/>
    <cellStyle name="Uwaga 3" xfId="3558" hidden="1" xr:uid="{00000000-0005-0000-0000-000056210000}"/>
    <cellStyle name="Uwaga 3" xfId="3556" hidden="1" xr:uid="{00000000-0005-0000-0000-000057210000}"/>
    <cellStyle name="Uwaga 3" xfId="3551" hidden="1" xr:uid="{00000000-0005-0000-0000-000058210000}"/>
    <cellStyle name="Uwaga 3" xfId="3549" hidden="1" xr:uid="{00000000-0005-0000-0000-000059210000}"/>
    <cellStyle name="Uwaga 3" xfId="3546" hidden="1" xr:uid="{00000000-0005-0000-0000-00005A210000}"/>
    <cellStyle name="Uwaga 3" xfId="3542" hidden="1" xr:uid="{00000000-0005-0000-0000-00005B210000}"/>
    <cellStyle name="Uwaga 3" xfId="3540" hidden="1" xr:uid="{00000000-0005-0000-0000-00005C210000}"/>
    <cellStyle name="Uwaga 3" xfId="3537" hidden="1" xr:uid="{00000000-0005-0000-0000-00005D210000}"/>
    <cellStyle name="Uwaga 3" xfId="3533" hidden="1" xr:uid="{00000000-0005-0000-0000-00005E210000}"/>
    <cellStyle name="Uwaga 3" xfId="3531" hidden="1" xr:uid="{00000000-0005-0000-0000-00005F210000}"/>
    <cellStyle name="Uwaga 3" xfId="3528" hidden="1" xr:uid="{00000000-0005-0000-0000-000060210000}"/>
    <cellStyle name="Uwaga 3" xfId="3524" hidden="1" xr:uid="{00000000-0005-0000-0000-000061210000}"/>
    <cellStyle name="Uwaga 3" xfId="3522" hidden="1" xr:uid="{00000000-0005-0000-0000-000062210000}"/>
    <cellStyle name="Uwaga 3" xfId="3520" hidden="1" xr:uid="{00000000-0005-0000-0000-000063210000}"/>
    <cellStyle name="Uwaga 3" xfId="5050" hidden="1" xr:uid="{00000000-0005-0000-0000-000064210000}"/>
    <cellStyle name="Uwaga 3" xfId="5051" hidden="1" xr:uid="{00000000-0005-0000-0000-000065210000}"/>
    <cellStyle name="Uwaga 3" xfId="5053" hidden="1" xr:uid="{00000000-0005-0000-0000-000066210000}"/>
    <cellStyle name="Uwaga 3" xfId="5065" hidden="1" xr:uid="{00000000-0005-0000-0000-000067210000}"/>
    <cellStyle name="Uwaga 3" xfId="5066" hidden="1" xr:uid="{00000000-0005-0000-0000-000068210000}"/>
    <cellStyle name="Uwaga 3" xfId="5071" hidden="1" xr:uid="{00000000-0005-0000-0000-000069210000}"/>
    <cellStyle name="Uwaga 3" xfId="5080" hidden="1" xr:uid="{00000000-0005-0000-0000-00006A210000}"/>
    <cellStyle name="Uwaga 3" xfId="5081" hidden="1" xr:uid="{00000000-0005-0000-0000-00006B210000}"/>
    <cellStyle name="Uwaga 3" xfId="5086" hidden="1" xr:uid="{00000000-0005-0000-0000-00006C210000}"/>
    <cellStyle name="Uwaga 3" xfId="5095" hidden="1" xr:uid="{00000000-0005-0000-0000-00006D210000}"/>
    <cellStyle name="Uwaga 3" xfId="5096" hidden="1" xr:uid="{00000000-0005-0000-0000-00006E210000}"/>
    <cellStyle name="Uwaga 3" xfId="5097" hidden="1" xr:uid="{00000000-0005-0000-0000-00006F210000}"/>
    <cellStyle name="Uwaga 3" xfId="5110" hidden="1" xr:uid="{00000000-0005-0000-0000-000070210000}"/>
    <cellStyle name="Uwaga 3" xfId="5115" hidden="1" xr:uid="{00000000-0005-0000-0000-000071210000}"/>
    <cellStyle name="Uwaga 3" xfId="5120" hidden="1" xr:uid="{00000000-0005-0000-0000-000072210000}"/>
    <cellStyle name="Uwaga 3" xfId="5130" hidden="1" xr:uid="{00000000-0005-0000-0000-000073210000}"/>
    <cellStyle name="Uwaga 3" xfId="5135" hidden="1" xr:uid="{00000000-0005-0000-0000-000074210000}"/>
    <cellStyle name="Uwaga 3" xfId="5139" hidden="1" xr:uid="{00000000-0005-0000-0000-000075210000}"/>
    <cellStyle name="Uwaga 3" xfId="5146" hidden="1" xr:uid="{00000000-0005-0000-0000-000076210000}"/>
    <cellStyle name="Uwaga 3" xfId="5151" hidden="1" xr:uid="{00000000-0005-0000-0000-000077210000}"/>
    <cellStyle name="Uwaga 3" xfId="5154" hidden="1" xr:uid="{00000000-0005-0000-0000-000078210000}"/>
    <cellStyle name="Uwaga 3" xfId="5160" hidden="1" xr:uid="{00000000-0005-0000-0000-000079210000}"/>
    <cellStyle name="Uwaga 3" xfId="5165" hidden="1" xr:uid="{00000000-0005-0000-0000-00007A210000}"/>
    <cellStyle name="Uwaga 3" xfId="5169" hidden="1" xr:uid="{00000000-0005-0000-0000-00007B210000}"/>
    <cellStyle name="Uwaga 3" xfId="5170" hidden="1" xr:uid="{00000000-0005-0000-0000-00007C210000}"/>
    <cellStyle name="Uwaga 3" xfId="5171" hidden="1" xr:uid="{00000000-0005-0000-0000-00007D210000}"/>
    <cellStyle name="Uwaga 3" xfId="5175" hidden="1" xr:uid="{00000000-0005-0000-0000-00007E210000}"/>
    <cellStyle name="Uwaga 3" xfId="5187" hidden="1" xr:uid="{00000000-0005-0000-0000-00007F210000}"/>
    <cellStyle name="Uwaga 3" xfId="5192" hidden="1" xr:uid="{00000000-0005-0000-0000-000080210000}"/>
    <cellStyle name="Uwaga 3" xfId="5197" hidden="1" xr:uid="{00000000-0005-0000-0000-000081210000}"/>
    <cellStyle name="Uwaga 3" xfId="5202" hidden="1" xr:uid="{00000000-0005-0000-0000-000082210000}"/>
    <cellStyle name="Uwaga 3" xfId="5207" hidden="1" xr:uid="{00000000-0005-0000-0000-000083210000}"/>
    <cellStyle name="Uwaga 3" xfId="5212" hidden="1" xr:uid="{00000000-0005-0000-0000-000084210000}"/>
    <cellStyle name="Uwaga 3" xfId="5216" hidden="1" xr:uid="{00000000-0005-0000-0000-000085210000}"/>
    <cellStyle name="Uwaga 3" xfId="5220" hidden="1" xr:uid="{00000000-0005-0000-0000-000086210000}"/>
    <cellStyle name="Uwaga 3" xfId="5225" hidden="1" xr:uid="{00000000-0005-0000-0000-000087210000}"/>
    <cellStyle name="Uwaga 3" xfId="5230" hidden="1" xr:uid="{00000000-0005-0000-0000-000088210000}"/>
    <cellStyle name="Uwaga 3" xfId="5231" hidden="1" xr:uid="{00000000-0005-0000-0000-000089210000}"/>
    <cellStyle name="Uwaga 3" xfId="5233" hidden="1" xr:uid="{00000000-0005-0000-0000-00008A210000}"/>
    <cellStyle name="Uwaga 3" xfId="5246" hidden="1" xr:uid="{00000000-0005-0000-0000-00008B210000}"/>
    <cellStyle name="Uwaga 3" xfId="5250" hidden="1" xr:uid="{00000000-0005-0000-0000-00008C210000}"/>
    <cellStyle name="Uwaga 3" xfId="5255" hidden="1" xr:uid="{00000000-0005-0000-0000-00008D210000}"/>
    <cellStyle name="Uwaga 3" xfId="5262" hidden="1" xr:uid="{00000000-0005-0000-0000-00008E210000}"/>
    <cellStyle name="Uwaga 3" xfId="5266" hidden="1" xr:uid="{00000000-0005-0000-0000-00008F210000}"/>
    <cellStyle name="Uwaga 3" xfId="5271" hidden="1" xr:uid="{00000000-0005-0000-0000-000090210000}"/>
    <cellStyle name="Uwaga 3" xfId="5276" hidden="1" xr:uid="{00000000-0005-0000-0000-000091210000}"/>
    <cellStyle name="Uwaga 3" xfId="5279" hidden="1" xr:uid="{00000000-0005-0000-0000-000092210000}"/>
    <cellStyle name="Uwaga 3" xfId="5284" hidden="1" xr:uid="{00000000-0005-0000-0000-000093210000}"/>
    <cellStyle name="Uwaga 3" xfId="5290" hidden="1" xr:uid="{00000000-0005-0000-0000-000094210000}"/>
    <cellStyle name="Uwaga 3" xfId="5291" hidden="1" xr:uid="{00000000-0005-0000-0000-000095210000}"/>
    <cellStyle name="Uwaga 3" xfId="5294" hidden="1" xr:uid="{00000000-0005-0000-0000-000096210000}"/>
    <cellStyle name="Uwaga 3" xfId="5307" hidden="1" xr:uid="{00000000-0005-0000-0000-000097210000}"/>
    <cellStyle name="Uwaga 3" xfId="5311" hidden="1" xr:uid="{00000000-0005-0000-0000-000098210000}"/>
    <cellStyle name="Uwaga 3" xfId="5316" hidden="1" xr:uid="{00000000-0005-0000-0000-000099210000}"/>
    <cellStyle name="Uwaga 3" xfId="5323" hidden="1" xr:uid="{00000000-0005-0000-0000-00009A210000}"/>
    <cellStyle name="Uwaga 3" xfId="5328" hidden="1" xr:uid="{00000000-0005-0000-0000-00009B210000}"/>
    <cellStyle name="Uwaga 3" xfId="5332" hidden="1" xr:uid="{00000000-0005-0000-0000-00009C210000}"/>
    <cellStyle name="Uwaga 3" xfId="5337" hidden="1" xr:uid="{00000000-0005-0000-0000-00009D210000}"/>
    <cellStyle name="Uwaga 3" xfId="5341" hidden="1" xr:uid="{00000000-0005-0000-0000-00009E210000}"/>
    <cellStyle name="Uwaga 3" xfId="5346" hidden="1" xr:uid="{00000000-0005-0000-0000-00009F210000}"/>
    <cellStyle name="Uwaga 3" xfId="5350" hidden="1" xr:uid="{00000000-0005-0000-0000-0000A0210000}"/>
    <cellStyle name="Uwaga 3" xfId="5351" hidden="1" xr:uid="{00000000-0005-0000-0000-0000A1210000}"/>
    <cellStyle name="Uwaga 3" xfId="5353" hidden="1" xr:uid="{00000000-0005-0000-0000-0000A2210000}"/>
    <cellStyle name="Uwaga 3" xfId="5365" hidden="1" xr:uid="{00000000-0005-0000-0000-0000A3210000}"/>
    <cellStyle name="Uwaga 3" xfId="5366" hidden="1" xr:uid="{00000000-0005-0000-0000-0000A4210000}"/>
    <cellStyle name="Uwaga 3" xfId="5368" hidden="1" xr:uid="{00000000-0005-0000-0000-0000A5210000}"/>
    <cellStyle name="Uwaga 3" xfId="5380" hidden="1" xr:uid="{00000000-0005-0000-0000-0000A6210000}"/>
    <cellStyle name="Uwaga 3" xfId="5382" hidden="1" xr:uid="{00000000-0005-0000-0000-0000A7210000}"/>
    <cellStyle name="Uwaga 3" xfId="5385" hidden="1" xr:uid="{00000000-0005-0000-0000-0000A8210000}"/>
    <cellStyle name="Uwaga 3" xfId="5395" hidden="1" xr:uid="{00000000-0005-0000-0000-0000A9210000}"/>
    <cellStyle name="Uwaga 3" xfId="5396" hidden="1" xr:uid="{00000000-0005-0000-0000-0000AA210000}"/>
    <cellStyle name="Uwaga 3" xfId="5398" hidden="1" xr:uid="{00000000-0005-0000-0000-0000AB210000}"/>
    <cellStyle name="Uwaga 3" xfId="5410" hidden="1" xr:uid="{00000000-0005-0000-0000-0000AC210000}"/>
    <cellStyle name="Uwaga 3" xfId="5411" hidden="1" xr:uid="{00000000-0005-0000-0000-0000AD210000}"/>
    <cellStyle name="Uwaga 3" xfId="5412" hidden="1" xr:uid="{00000000-0005-0000-0000-0000AE210000}"/>
    <cellStyle name="Uwaga 3" xfId="5426" hidden="1" xr:uid="{00000000-0005-0000-0000-0000AF210000}"/>
    <cellStyle name="Uwaga 3" xfId="5429" hidden="1" xr:uid="{00000000-0005-0000-0000-0000B0210000}"/>
    <cellStyle name="Uwaga 3" xfId="5433" hidden="1" xr:uid="{00000000-0005-0000-0000-0000B1210000}"/>
    <cellStyle name="Uwaga 3" xfId="5441" hidden="1" xr:uid="{00000000-0005-0000-0000-0000B2210000}"/>
    <cellStyle name="Uwaga 3" xfId="5444" hidden="1" xr:uid="{00000000-0005-0000-0000-0000B3210000}"/>
    <cellStyle name="Uwaga 3" xfId="5448" hidden="1" xr:uid="{00000000-0005-0000-0000-0000B4210000}"/>
    <cellStyle name="Uwaga 3" xfId="5456" hidden="1" xr:uid="{00000000-0005-0000-0000-0000B5210000}"/>
    <cellStyle name="Uwaga 3" xfId="5459" hidden="1" xr:uid="{00000000-0005-0000-0000-0000B6210000}"/>
    <cellStyle name="Uwaga 3" xfId="5463" hidden="1" xr:uid="{00000000-0005-0000-0000-0000B7210000}"/>
    <cellStyle name="Uwaga 3" xfId="5470" hidden="1" xr:uid="{00000000-0005-0000-0000-0000B8210000}"/>
    <cellStyle name="Uwaga 3" xfId="5471" hidden="1" xr:uid="{00000000-0005-0000-0000-0000B9210000}"/>
    <cellStyle name="Uwaga 3" xfId="5473" hidden="1" xr:uid="{00000000-0005-0000-0000-0000BA210000}"/>
    <cellStyle name="Uwaga 3" xfId="5486" hidden="1" xr:uid="{00000000-0005-0000-0000-0000BB210000}"/>
    <cellStyle name="Uwaga 3" xfId="5489" hidden="1" xr:uid="{00000000-0005-0000-0000-0000BC210000}"/>
    <cellStyle name="Uwaga 3" xfId="5492" hidden="1" xr:uid="{00000000-0005-0000-0000-0000BD210000}"/>
    <cellStyle name="Uwaga 3" xfId="5501" hidden="1" xr:uid="{00000000-0005-0000-0000-0000BE210000}"/>
    <cellStyle name="Uwaga 3" xfId="5504" hidden="1" xr:uid="{00000000-0005-0000-0000-0000BF210000}"/>
    <cellStyle name="Uwaga 3" xfId="5508" hidden="1" xr:uid="{00000000-0005-0000-0000-0000C0210000}"/>
    <cellStyle name="Uwaga 3" xfId="5516" hidden="1" xr:uid="{00000000-0005-0000-0000-0000C1210000}"/>
    <cellStyle name="Uwaga 3" xfId="5518" hidden="1" xr:uid="{00000000-0005-0000-0000-0000C2210000}"/>
    <cellStyle name="Uwaga 3" xfId="5521" hidden="1" xr:uid="{00000000-0005-0000-0000-0000C3210000}"/>
    <cellStyle name="Uwaga 3" xfId="5530" hidden="1" xr:uid="{00000000-0005-0000-0000-0000C4210000}"/>
    <cellStyle name="Uwaga 3" xfId="5531" hidden="1" xr:uid="{00000000-0005-0000-0000-0000C5210000}"/>
    <cellStyle name="Uwaga 3" xfId="5532" hidden="1" xr:uid="{00000000-0005-0000-0000-0000C6210000}"/>
    <cellStyle name="Uwaga 3" xfId="5545" hidden="1" xr:uid="{00000000-0005-0000-0000-0000C7210000}"/>
    <cellStyle name="Uwaga 3" xfId="5546" hidden="1" xr:uid="{00000000-0005-0000-0000-0000C8210000}"/>
    <cellStyle name="Uwaga 3" xfId="5548" hidden="1" xr:uid="{00000000-0005-0000-0000-0000C9210000}"/>
    <cellStyle name="Uwaga 3" xfId="5560" hidden="1" xr:uid="{00000000-0005-0000-0000-0000CA210000}"/>
    <cellStyle name="Uwaga 3" xfId="5561" hidden="1" xr:uid="{00000000-0005-0000-0000-0000CB210000}"/>
    <cellStyle name="Uwaga 3" xfId="5563" hidden="1" xr:uid="{00000000-0005-0000-0000-0000CC210000}"/>
    <cellStyle name="Uwaga 3" xfId="5575" hidden="1" xr:uid="{00000000-0005-0000-0000-0000CD210000}"/>
    <cellStyle name="Uwaga 3" xfId="5576" hidden="1" xr:uid="{00000000-0005-0000-0000-0000CE210000}"/>
    <cellStyle name="Uwaga 3" xfId="5578" hidden="1" xr:uid="{00000000-0005-0000-0000-0000CF210000}"/>
    <cellStyle name="Uwaga 3" xfId="5590" hidden="1" xr:uid="{00000000-0005-0000-0000-0000D0210000}"/>
    <cellStyle name="Uwaga 3" xfId="5591" hidden="1" xr:uid="{00000000-0005-0000-0000-0000D1210000}"/>
    <cellStyle name="Uwaga 3" xfId="5592" hidden="1" xr:uid="{00000000-0005-0000-0000-0000D2210000}"/>
    <cellStyle name="Uwaga 3" xfId="5606" hidden="1" xr:uid="{00000000-0005-0000-0000-0000D3210000}"/>
    <cellStyle name="Uwaga 3" xfId="5608" hidden="1" xr:uid="{00000000-0005-0000-0000-0000D4210000}"/>
    <cellStyle name="Uwaga 3" xfId="5611" hidden="1" xr:uid="{00000000-0005-0000-0000-0000D5210000}"/>
    <cellStyle name="Uwaga 3" xfId="5621" hidden="1" xr:uid="{00000000-0005-0000-0000-0000D6210000}"/>
    <cellStyle name="Uwaga 3" xfId="5624" hidden="1" xr:uid="{00000000-0005-0000-0000-0000D7210000}"/>
    <cellStyle name="Uwaga 3" xfId="5627" hidden="1" xr:uid="{00000000-0005-0000-0000-0000D8210000}"/>
    <cellStyle name="Uwaga 3" xfId="5636" hidden="1" xr:uid="{00000000-0005-0000-0000-0000D9210000}"/>
    <cellStyle name="Uwaga 3" xfId="5638" hidden="1" xr:uid="{00000000-0005-0000-0000-0000DA210000}"/>
    <cellStyle name="Uwaga 3" xfId="5641" hidden="1" xr:uid="{00000000-0005-0000-0000-0000DB210000}"/>
    <cellStyle name="Uwaga 3" xfId="5650" hidden="1" xr:uid="{00000000-0005-0000-0000-0000DC210000}"/>
    <cellStyle name="Uwaga 3" xfId="5651" hidden="1" xr:uid="{00000000-0005-0000-0000-0000DD210000}"/>
    <cellStyle name="Uwaga 3" xfId="5652" hidden="1" xr:uid="{00000000-0005-0000-0000-0000DE210000}"/>
    <cellStyle name="Uwaga 3" xfId="5665" hidden="1" xr:uid="{00000000-0005-0000-0000-0000DF210000}"/>
    <cellStyle name="Uwaga 3" xfId="5667" hidden="1" xr:uid="{00000000-0005-0000-0000-0000E0210000}"/>
    <cellStyle name="Uwaga 3" xfId="5669" hidden="1" xr:uid="{00000000-0005-0000-0000-0000E1210000}"/>
    <cellStyle name="Uwaga 3" xfId="5680" hidden="1" xr:uid="{00000000-0005-0000-0000-0000E2210000}"/>
    <cellStyle name="Uwaga 3" xfId="5682" hidden="1" xr:uid="{00000000-0005-0000-0000-0000E3210000}"/>
    <cellStyle name="Uwaga 3" xfId="5684" hidden="1" xr:uid="{00000000-0005-0000-0000-0000E4210000}"/>
    <cellStyle name="Uwaga 3" xfId="5695" hidden="1" xr:uid="{00000000-0005-0000-0000-0000E5210000}"/>
    <cellStyle name="Uwaga 3" xfId="5697" hidden="1" xr:uid="{00000000-0005-0000-0000-0000E6210000}"/>
    <cellStyle name="Uwaga 3" xfId="5699" hidden="1" xr:uid="{00000000-0005-0000-0000-0000E7210000}"/>
    <cellStyle name="Uwaga 3" xfId="5710" hidden="1" xr:uid="{00000000-0005-0000-0000-0000E8210000}"/>
    <cellStyle name="Uwaga 3" xfId="5711" hidden="1" xr:uid="{00000000-0005-0000-0000-0000E9210000}"/>
    <cellStyle name="Uwaga 3" xfId="5712" hidden="1" xr:uid="{00000000-0005-0000-0000-0000EA210000}"/>
    <cellStyle name="Uwaga 3" xfId="5725" hidden="1" xr:uid="{00000000-0005-0000-0000-0000EB210000}"/>
    <cellStyle name="Uwaga 3" xfId="5727" hidden="1" xr:uid="{00000000-0005-0000-0000-0000EC210000}"/>
    <cellStyle name="Uwaga 3" xfId="5729" hidden="1" xr:uid="{00000000-0005-0000-0000-0000ED210000}"/>
    <cellStyle name="Uwaga 3" xfId="5740" hidden="1" xr:uid="{00000000-0005-0000-0000-0000EE210000}"/>
    <cellStyle name="Uwaga 3" xfId="5742" hidden="1" xr:uid="{00000000-0005-0000-0000-0000EF210000}"/>
    <cellStyle name="Uwaga 3" xfId="5744" hidden="1" xr:uid="{00000000-0005-0000-0000-0000F0210000}"/>
    <cellStyle name="Uwaga 3" xfId="5755" hidden="1" xr:uid="{00000000-0005-0000-0000-0000F1210000}"/>
    <cellStyle name="Uwaga 3" xfId="5757" hidden="1" xr:uid="{00000000-0005-0000-0000-0000F2210000}"/>
    <cellStyle name="Uwaga 3" xfId="5758" hidden="1" xr:uid="{00000000-0005-0000-0000-0000F3210000}"/>
    <cellStyle name="Uwaga 3" xfId="5770" hidden="1" xr:uid="{00000000-0005-0000-0000-0000F4210000}"/>
    <cellStyle name="Uwaga 3" xfId="5771" hidden="1" xr:uid="{00000000-0005-0000-0000-0000F5210000}"/>
    <cellStyle name="Uwaga 3" xfId="5772" hidden="1" xr:uid="{00000000-0005-0000-0000-0000F6210000}"/>
    <cellStyle name="Uwaga 3" xfId="5785" hidden="1" xr:uid="{00000000-0005-0000-0000-0000F7210000}"/>
    <cellStyle name="Uwaga 3" xfId="5787" hidden="1" xr:uid="{00000000-0005-0000-0000-0000F8210000}"/>
    <cellStyle name="Uwaga 3" xfId="5789" hidden="1" xr:uid="{00000000-0005-0000-0000-0000F9210000}"/>
    <cellStyle name="Uwaga 3" xfId="5800" hidden="1" xr:uid="{00000000-0005-0000-0000-0000FA210000}"/>
    <cellStyle name="Uwaga 3" xfId="5802" hidden="1" xr:uid="{00000000-0005-0000-0000-0000FB210000}"/>
    <cellStyle name="Uwaga 3" xfId="5804" hidden="1" xr:uid="{00000000-0005-0000-0000-0000FC210000}"/>
    <cellStyle name="Uwaga 3" xfId="5815" hidden="1" xr:uid="{00000000-0005-0000-0000-0000FD210000}"/>
    <cellStyle name="Uwaga 3" xfId="5817" hidden="1" xr:uid="{00000000-0005-0000-0000-0000FE210000}"/>
    <cellStyle name="Uwaga 3" xfId="5819" hidden="1" xr:uid="{00000000-0005-0000-0000-0000FF210000}"/>
    <cellStyle name="Uwaga 3" xfId="5830" hidden="1" xr:uid="{00000000-0005-0000-0000-000000220000}"/>
    <cellStyle name="Uwaga 3" xfId="5831" hidden="1" xr:uid="{00000000-0005-0000-0000-000001220000}"/>
    <cellStyle name="Uwaga 3" xfId="5833" hidden="1" xr:uid="{00000000-0005-0000-0000-000002220000}"/>
    <cellStyle name="Uwaga 3" xfId="5844" hidden="1" xr:uid="{00000000-0005-0000-0000-000003220000}"/>
    <cellStyle name="Uwaga 3" xfId="5846" hidden="1" xr:uid="{00000000-0005-0000-0000-000004220000}"/>
    <cellStyle name="Uwaga 3" xfId="5847" hidden="1" xr:uid="{00000000-0005-0000-0000-000005220000}"/>
    <cellStyle name="Uwaga 3" xfId="5856" hidden="1" xr:uid="{00000000-0005-0000-0000-000006220000}"/>
    <cellStyle name="Uwaga 3" xfId="5859" hidden="1" xr:uid="{00000000-0005-0000-0000-000007220000}"/>
    <cellStyle name="Uwaga 3" xfId="5861" hidden="1" xr:uid="{00000000-0005-0000-0000-000008220000}"/>
    <cellStyle name="Uwaga 3" xfId="5872" hidden="1" xr:uid="{00000000-0005-0000-0000-000009220000}"/>
    <cellStyle name="Uwaga 3" xfId="5874" hidden="1" xr:uid="{00000000-0005-0000-0000-00000A220000}"/>
    <cellStyle name="Uwaga 3" xfId="5876" hidden="1" xr:uid="{00000000-0005-0000-0000-00000B220000}"/>
    <cellStyle name="Uwaga 3" xfId="5888" hidden="1" xr:uid="{00000000-0005-0000-0000-00000C220000}"/>
    <cellStyle name="Uwaga 3" xfId="5890" hidden="1" xr:uid="{00000000-0005-0000-0000-00000D220000}"/>
    <cellStyle name="Uwaga 3" xfId="5892" hidden="1" xr:uid="{00000000-0005-0000-0000-00000E220000}"/>
    <cellStyle name="Uwaga 3" xfId="5900" hidden="1" xr:uid="{00000000-0005-0000-0000-00000F220000}"/>
    <cellStyle name="Uwaga 3" xfId="5902" hidden="1" xr:uid="{00000000-0005-0000-0000-000010220000}"/>
    <cellStyle name="Uwaga 3" xfId="5905" hidden="1" xr:uid="{00000000-0005-0000-0000-000011220000}"/>
    <cellStyle name="Uwaga 3" xfId="5895" hidden="1" xr:uid="{00000000-0005-0000-0000-000012220000}"/>
    <cellStyle name="Uwaga 3" xfId="5894" hidden="1" xr:uid="{00000000-0005-0000-0000-000013220000}"/>
    <cellStyle name="Uwaga 3" xfId="5893" hidden="1" xr:uid="{00000000-0005-0000-0000-000014220000}"/>
    <cellStyle name="Uwaga 3" xfId="5880" hidden="1" xr:uid="{00000000-0005-0000-0000-000015220000}"/>
    <cellStyle name="Uwaga 3" xfId="5879" hidden="1" xr:uid="{00000000-0005-0000-0000-000016220000}"/>
    <cellStyle name="Uwaga 3" xfId="5878" hidden="1" xr:uid="{00000000-0005-0000-0000-000017220000}"/>
    <cellStyle name="Uwaga 3" xfId="5865" hidden="1" xr:uid="{00000000-0005-0000-0000-000018220000}"/>
    <cellStyle name="Uwaga 3" xfId="5864" hidden="1" xr:uid="{00000000-0005-0000-0000-000019220000}"/>
    <cellStyle name="Uwaga 3" xfId="5863" hidden="1" xr:uid="{00000000-0005-0000-0000-00001A220000}"/>
    <cellStyle name="Uwaga 3" xfId="5850" hidden="1" xr:uid="{00000000-0005-0000-0000-00001B220000}"/>
    <cellStyle name="Uwaga 3" xfId="5849" hidden="1" xr:uid="{00000000-0005-0000-0000-00001C220000}"/>
    <cellStyle name="Uwaga 3" xfId="5848" hidden="1" xr:uid="{00000000-0005-0000-0000-00001D220000}"/>
    <cellStyle name="Uwaga 3" xfId="5835" hidden="1" xr:uid="{00000000-0005-0000-0000-00001E220000}"/>
    <cellStyle name="Uwaga 3" xfId="5834" hidden="1" xr:uid="{00000000-0005-0000-0000-00001F220000}"/>
    <cellStyle name="Uwaga 3" xfId="5832" hidden="1" xr:uid="{00000000-0005-0000-0000-000020220000}"/>
    <cellStyle name="Uwaga 3" xfId="5821" hidden="1" xr:uid="{00000000-0005-0000-0000-000021220000}"/>
    <cellStyle name="Uwaga 3" xfId="5818" hidden="1" xr:uid="{00000000-0005-0000-0000-000022220000}"/>
    <cellStyle name="Uwaga 3" xfId="5816" hidden="1" xr:uid="{00000000-0005-0000-0000-000023220000}"/>
    <cellStyle name="Uwaga 3" xfId="5806" hidden="1" xr:uid="{00000000-0005-0000-0000-000024220000}"/>
    <cellStyle name="Uwaga 3" xfId="5803" hidden="1" xr:uid="{00000000-0005-0000-0000-000025220000}"/>
    <cellStyle name="Uwaga 3" xfId="5801" hidden="1" xr:uid="{00000000-0005-0000-0000-000026220000}"/>
    <cellStyle name="Uwaga 3" xfId="5791" hidden="1" xr:uid="{00000000-0005-0000-0000-000027220000}"/>
    <cellStyle name="Uwaga 3" xfId="5788" hidden="1" xr:uid="{00000000-0005-0000-0000-000028220000}"/>
    <cellStyle name="Uwaga 3" xfId="5786" hidden="1" xr:uid="{00000000-0005-0000-0000-000029220000}"/>
    <cellStyle name="Uwaga 3" xfId="5776" hidden="1" xr:uid="{00000000-0005-0000-0000-00002A220000}"/>
    <cellStyle name="Uwaga 3" xfId="5774" hidden="1" xr:uid="{00000000-0005-0000-0000-00002B220000}"/>
    <cellStyle name="Uwaga 3" xfId="5773" hidden="1" xr:uid="{00000000-0005-0000-0000-00002C220000}"/>
    <cellStyle name="Uwaga 3" xfId="5761" hidden="1" xr:uid="{00000000-0005-0000-0000-00002D220000}"/>
    <cellStyle name="Uwaga 3" xfId="5759" hidden="1" xr:uid="{00000000-0005-0000-0000-00002E220000}"/>
    <cellStyle name="Uwaga 3" xfId="5756" hidden="1" xr:uid="{00000000-0005-0000-0000-00002F220000}"/>
    <cellStyle name="Uwaga 3" xfId="5746" hidden="1" xr:uid="{00000000-0005-0000-0000-000030220000}"/>
    <cellStyle name="Uwaga 3" xfId="5743" hidden="1" xr:uid="{00000000-0005-0000-0000-000031220000}"/>
    <cellStyle name="Uwaga 3" xfId="5741" hidden="1" xr:uid="{00000000-0005-0000-0000-000032220000}"/>
    <cellStyle name="Uwaga 3" xfId="5731" hidden="1" xr:uid="{00000000-0005-0000-0000-000033220000}"/>
    <cellStyle name="Uwaga 3" xfId="5728" hidden="1" xr:uid="{00000000-0005-0000-0000-000034220000}"/>
    <cellStyle name="Uwaga 3" xfId="5726" hidden="1" xr:uid="{00000000-0005-0000-0000-000035220000}"/>
    <cellStyle name="Uwaga 3" xfId="5716" hidden="1" xr:uid="{00000000-0005-0000-0000-000036220000}"/>
    <cellStyle name="Uwaga 3" xfId="5714" hidden="1" xr:uid="{00000000-0005-0000-0000-000037220000}"/>
    <cellStyle name="Uwaga 3" xfId="5713" hidden="1" xr:uid="{00000000-0005-0000-0000-000038220000}"/>
    <cellStyle name="Uwaga 3" xfId="5701" hidden="1" xr:uid="{00000000-0005-0000-0000-000039220000}"/>
    <cellStyle name="Uwaga 3" xfId="5698" hidden="1" xr:uid="{00000000-0005-0000-0000-00003A220000}"/>
    <cellStyle name="Uwaga 3" xfId="5696" hidden="1" xr:uid="{00000000-0005-0000-0000-00003B220000}"/>
    <cellStyle name="Uwaga 3" xfId="5686" hidden="1" xr:uid="{00000000-0005-0000-0000-00003C220000}"/>
    <cellStyle name="Uwaga 3" xfId="5683" hidden="1" xr:uid="{00000000-0005-0000-0000-00003D220000}"/>
    <cellStyle name="Uwaga 3" xfId="5681" hidden="1" xr:uid="{00000000-0005-0000-0000-00003E220000}"/>
    <cellStyle name="Uwaga 3" xfId="5671" hidden="1" xr:uid="{00000000-0005-0000-0000-00003F220000}"/>
    <cellStyle name="Uwaga 3" xfId="5668" hidden="1" xr:uid="{00000000-0005-0000-0000-000040220000}"/>
    <cellStyle name="Uwaga 3" xfId="5666" hidden="1" xr:uid="{00000000-0005-0000-0000-000041220000}"/>
    <cellStyle name="Uwaga 3" xfId="5656" hidden="1" xr:uid="{00000000-0005-0000-0000-000042220000}"/>
    <cellStyle name="Uwaga 3" xfId="5654" hidden="1" xr:uid="{00000000-0005-0000-0000-000043220000}"/>
    <cellStyle name="Uwaga 3" xfId="5653" hidden="1" xr:uid="{00000000-0005-0000-0000-000044220000}"/>
    <cellStyle name="Uwaga 3" xfId="5640" hidden="1" xr:uid="{00000000-0005-0000-0000-000045220000}"/>
    <cellStyle name="Uwaga 3" xfId="5637" hidden="1" xr:uid="{00000000-0005-0000-0000-000046220000}"/>
    <cellStyle name="Uwaga 3" xfId="5635" hidden="1" xr:uid="{00000000-0005-0000-0000-000047220000}"/>
    <cellStyle name="Uwaga 3" xfId="5625" hidden="1" xr:uid="{00000000-0005-0000-0000-000048220000}"/>
    <cellStyle name="Uwaga 3" xfId="5622" hidden="1" xr:uid="{00000000-0005-0000-0000-000049220000}"/>
    <cellStyle name="Uwaga 3" xfId="5620" hidden="1" xr:uid="{00000000-0005-0000-0000-00004A220000}"/>
    <cellStyle name="Uwaga 3" xfId="5610" hidden="1" xr:uid="{00000000-0005-0000-0000-00004B220000}"/>
    <cellStyle name="Uwaga 3" xfId="5607" hidden="1" xr:uid="{00000000-0005-0000-0000-00004C220000}"/>
    <cellStyle name="Uwaga 3" xfId="5605" hidden="1" xr:uid="{00000000-0005-0000-0000-00004D220000}"/>
    <cellStyle name="Uwaga 3" xfId="5596" hidden="1" xr:uid="{00000000-0005-0000-0000-00004E220000}"/>
    <cellStyle name="Uwaga 3" xfId="5594" hidden="1" xr:uid="{00000000-0005-0000-0000-00004F220000}"/>
    <cellStyle name="Uwaga 3" xfId="5593" hidden="1" xr:uid="{00000000-0005-0000-0000-000050220000}"/>
    <cellStyle name="Uwaga 3" xfId="5581" hidden="1" xr:uid="{00000000-0005-0000-0000-000051220000}"/>
    <cellStyle name="Uwaga 3" xfId="5579" hidden="1" xr:uid="{00000000-0005-0000-0000-000052220000}"/>
    <cellStyle name="Uwaga 3" xfId="5577" hidden="1" xr:uid="{00000000-0005-0000-0000-000053220000}"/>
    <cellStyle name="Uwaga 3" xfId="5566" hidden="1" xr:uid="{00000000-0005-0000-0000-000054220000}"/>
    <cellStyle name="Uwaga 3" xfId="5564" hidden="1" xr:uid="{00000000-0005-0000-0000-000055220000}"/>
    <cellStyle name="Uwaga 3" xfId="5562" hidden="1" xr:uid="{00000000-0005-0000-0000-000056220000}"/>
    <cellStyle name="Uwaga 3" xfId="5551" hidden="1" xr:uid="{00000000-0005-0000-0000-000057220000}"/>
    <cellStyle name="Uwaga 3" xfId="5549" hidden="1" xr:uid="{00000000-0005-0000-0000-000058220000}"/>
    <cellStyle name="Uwaga 3" xfId="5547" hidden="1" xr:uid="{00000000-0005-0000-0000-000059220000}"/>
    <cellStyle name="Uwaga 3" xfId="5536" hidden="1" xr:uid="{00000000-0005-0000-0000-00005A220000}"/>
    <cellStyle name="Uwaga 3" xfId="5534" hidden="1" xr:uid="{00000000-0005-0000-0000-00005B220000}"/>
    <cellStyle name="Uwaga 3" xfId="5533" hidden="1" xr:uid="{00000000-0005-0000-0000-00005C220000}"/>
    <cellStyle name="Uwaga 3" xfId="5520" hidden="1" xr:uid="{00000000-0005-0000-0000-00005D220000}"/>
    <cellStyle name="Uwaga 3" xfId="5517" hidden="1" xr:uid="{00000000-0005-0000-0000-00005E220000}"/>
    <cellStyle name="Uwaga 3" xfId="5515" hidden="1" xr:uid="{00000000-0005-0000-0000-00005F220000}"/>
    <cellStyle name="Uwaga 3" xfId="5505" hidden="1" xr:uid="{00000000-0005-0000-0000-000060220000}"/>
    <cellStyle name="Uwaga 3" xfId="5502" hidden="1" xr:uid="{00000000-0005-0000-0000-000061220000}"/>
    <cellStyle name="Uwaga 3" xfId="5500" hidden="1" xr:uid="{00000000-0005-0000-0000-000062220000}"/>
    <cellStyle name="Uwaga 3" xfId="5490" hidden="1" xr:uid="{00000000-0005-0000-0000-000063220000}"/>
    <cellStyle name="Uwaga 3" xfId="5487" hidden="1" xr:uid="{00000000-0005-0000-0000-000064220000}"/>
    <cellStyle name="Uwaga 3" xfId="5485" hidden="1" xr:uid="{00000000-0005-0000-0000-000065220000}"/>
    <cellStyle name="Uwaga 3" xfId="5476" hidden="1" xr:uid="{00000000-0005-0000-0000-000066220000}"/>
    <cellStyle name="Uwaga 3" xfId="5474" hidden="1" xr:uid="{00000000-0005-0000-0000-000067220000}"/>
    <cellStyle name="Uwaga 3" xfId="5472" hidden="1" xr:uid="{00000000-0005-0000-0000-000068220000}"/>
    <cellStyle name="Uwaga 3" xfId="5460" hidden="1" xr:uid="{00000000-0005-0000-0000-000069220000}"/>
    <cellStyle name="Uwaga 3" xfId="5457" hidden="1" xr:uid="{00000000-0005-0000-0000-00006A220000}"/>
    <cellStyle name="Uwaga 3" xfId="5455" hidden="1" xr:uid="{00000000-0005-0000-0000-00006B220000}"/>
    <cellStyle name="Uwaga 3" xfId="5445" hidden="1" xr:uid="{00000000-0005-0000-0000-00006C220000}"/>
    <cellStyle name="Uwaga 3" xfId="5442" hidden="1" xr:uid="{00000000-0005-0000-0000-00006D220000}"/>
    <cellStyle name="Uwaga 3" xfId="5440" hidden="1" xr:uid="{00000000-0005-0000-0000-00006E220000}"/>
    <cellStyle name="Uwaga 3" xfId="5430" hidden="1" xr:uid="{00000000-0005-0000-0000-00006F220000}"/>
    <cellStyle name="Uwaga 3" xfId="5427" hidden="1" xr:uid="{00000000-0005-0000-0000-000070220000}"/>
    <cellStyle name="Uwaga 3" xfId="5425" hidden="1" xr:uid="{00000000-0005-0000-0000-000071220000}"/>
    <cellStyle name="Uwaga 3" xfId="5418" hidden="1" xr:uid="{00000000-0005-0000-0000-000072220000}"/>
    <cellStyle name="Uwaga 3" xfId="5415" hidden="1" xr:uid="{00000000-0005-0000-0000-000073220000}"/>
    <cellStyle name="Uwaga 3" xfId="5413" hidden="1" xr:uid="{00000000-0005-0000-0000-000074220000}"/>
    <cellStyle name="Uwaga 3" xfId="5403" hidden="1" xr:uid="{00000000-0005-0000-0000-000075220000}"/>
    <cellStyle name="Uwaga 3" xfId="5400" hidden="1" xr:uid="{00000000-0005-0000-0000-000076220000}"/>
    <cellStyle name="Uwaga 3" xfId="5397" hidden="1" xr:uid="{00000000-0005-0000-0000-000077220000}"/>
    <cellStyle name="Uwaga 3" xfId="5388" hidden="1" xr:uid="{00000000-0005-0000-0000-000078220000}"/>
    <cellStyle name="Uwaga 3" xfId="5384" hidden="1" xr:uid="{00000000-0005-0000-0000-000079220000}"/>
    <cellStyle name="Uwaga 3" xfId="5381" hidden="1" xr:uid="{00000000-0005-0000-0000-00007A220000}"/>
    <cellStyle name="Uwaga 3" xfId="5373" hidden="1" xr:uid="{00000000-0005-0000-0000-00007B220000}"/>
    <cellStyle name="Uwaga 3" xfId="5370" hidden="1" xr:uid="{00000000-0005-0000-0000-00007C220000}"/>
    <cellStyle name="Uwaga 3" xfId="5367" hidden="1" xr:uid="{00000000-0005-0000-0000-00007D220000}"/>
    <cellStyle name="Uwaga 3" xfId="5358" hidden="1" xr:uid="{00000000-0005-0000-0000-00007E220000}"/>
    <cellStyle name="Uwaga 3" xfId="5355" hidden="1" xr:uid="{00000000-0005-0000-0000-00007F220000}"/>
    <cellStyle name="Uwaga 3" xfId="5352" hidden="1" xr:uid="{00000000-0005-0000-0000-000080220000}"/>
    <cellStyle name="Uwaga 3" xfId="5342" hidden="1" xr:uid="{00000000-0005-0000-0000-000081220000}"/>
    <cellStyle name="Uwaga 3" xfId="5338" hidden="1" xr:uid="{00000000-0005-0000-0000-000082220000}"/>
    <cellStyle name="Uwaga 3" xfId="5335" hidden="1" xr:uid="{00000000-0005-0000-0000-000083220000}"/>
    <cellStyle name="Uwaga 3" xfId="5326" hidden="1" xr:uid="{00000000-0005-0000-0000-000084220000}"/>
    <cellStyle name="Uwaga 3" xfId="5322" hidden="1" xr:uid="{00000000-0005-0000-0000-000085220000}"/>
    <cellStyle name="Uwaga 3" xfId="5320" hidden="1" xr:uid="{00000000-0005-0000-0000-000086220000}"/>
    <cellStyle name="Uwaga 3" xfId="5312" hidden="1" xr:uid="{00000000-0005-0000-0000-000087220000}"/>
    <cellStyle name="Uwaga 3" xfId="5308" hidden="1" xr:uid="{00000000-0005-0000-0000-000088220000}"/>
    <cellStyle name="Uwaga 3" xfId="5305" hidden="1" xr:uid="{00000000-0005-0000-0000-000089220000}"/>
    <cellStyle name="Uwaga 3" xfId="5298" hidden="1" xr:uid="{00000000-0005-0000-0000-00008A220000}"/>
    <cellStyle name="Uwaga 3" xfId="5295" hidden="1" xr:uid="{00000000-0005-0000-0000-00008B220000}"/>
    <cellStyle name="Uwaga 3" xfId="5292" hidden="1" xr:uid="{00000000-0005-0000-0000-00008C220000}"/>
    <cellStyle name="Uwaga 3" xfId="5283" hidden="1" xr:uid="{00000000-0005-0000-0000-00008D220000}"/>
    <cellStyle name="Uwaga 3" xfId="5278" hidden="1" xr:uid="{00000000-0005-0000-0000-00008E220000}"/>
    <cellStyle name="Uwaga 3" xfId="5275" hidden="1" xr:uid="{00000000-0005-0000-0000-00008F220000}"/>
    <cellStyle name="Uwaga 3" xfId="5268" hidden="1" xr:uid="{00000000-0005-0000-0000-000090220000}"/>
    <cellStyle name="Uwaga 3" xfId="5263" hidden="1" xr:uid="{00000000-0005-0000-0000-000091220000}"/>
    <cellStyle name="Uwaga 3" xfId="5260" hidden="1" xr:uid="{00000000-0005-0000-0000-000092220000}"/>
    <cellStyle name="Uwaga 3" xfId="5253" hidden="1" xr:uid="{00000000-0005-0000-0000-000093220000}"/>
    <cellStyle name="Uwaga 3" xfId="5248" hidden="1" xr:uid="{00000000-0005-0000-0000-000094220000}"/>
    <cellStyle name="Uwaga 3" xfId="5245" hidden="1" xr:uid="{00000000-0005-0000-0000-000095220000}"/>
    <cellStyle name="Uwaga 3" xfId="5239" hidden="1" xr:uid="{00000000-0005-0000-0000-000096220000}"/>
    <cellStyle name="Uwaga 3" xfId="5235" hidden="1" xr:uid="{00000000-0005-0000-0000-000097220000}"/>
    <cellStyle name="Uwaga 3" xfId="5232" hidden="1" xr:uid="{00000000-0005-0000-0000-000098220000}"/>
    <cellStyle name="Uwaga 3" xfId="5224" hidden="1" xr:uid="{00000000-0005-0000-0000-000099220000}"/>
    <cellStyle name="Uwaga 3" xfId="5219" hidden="1" xr:uid="{00000000-0005-0000-0000-00009A220000}"/>
    <cellStyle name="Uwaga 3" xfId="5215" hidden="1" xr:uid="{00000000-0005-0000-0000-00009B220000}"/>
    <cellStyle name="Uwaga 3" xfId="5209" hidden="1" xr:uid="{00000000-0005-0000-0000-00009C220000}"/>
    <cellStyle name="Uwaga 3" xfId="5204" hidden="1" xr:uid="{00000000-0005-0000-0000-00009D220000}"/>
    <cellStyle name="Uwaga 3" xfId="5200" hidden="1" xr:uid="{00000000-0005-0000-0000-00009E220000}"/>
    <cellStyle name="Uwaga 3" xfId="5194" hidden="1" xr:uid="{00000000-0005-0000-0000-00009F220000}"/>
    <cellStyle name="Uwaga 3" xfId="5189" hidden="1" xr:uid="{00000000-0005-0000-0000-0000A0220000}"/>
    <cellStyle name="Uwaga 3" xfId="5185" hidden="1" xr:uid="{00000000-0005-0000-0000-0000A1220000}"/>
    <cellStyle name="Uwaga 3" xfId="5180" hidden="1" xr:uid="{00000000-0005-0000-0000-0000A2220000}"/>
    <cellStyle name="Uwaga 3" xfId="5176" hidden="1" xr:uid="{00000000-0005-0000-0000-0000A3220000}"/>
    <cellStyle name="Uwaga 3" xfId="5172" hidden="1" xr:uid="{00000000-0005-0000-0000-0000A4220000}"/>
    <cellStyle name="Uwaga 3" xfId="5164" hidden="1" xr:uid="{00000000-0005-0000-0000-0000A5220000}"/>
    <cellStyle name="Uwaga 3" xfId="5159" hidden="1" xr:uid="{00000000-0005-0000-0000-0000A6220000}"/>
    <cellStyle name="Uwaga 3" xfId="5155" hidden="1" xr:uid="{00000000-0005-0000-0000-0000A7220000}"/>
    <cellStyle name="Uwaga 3" xfId="5149" hidden="1" xr:uid="{00000000-0005-0000-0000-0000A8220000}"/>
    <cellStyle name="Uwaga 3" xfId="5144" hidden="1" xr:uid="{00000000-0005-0000-0000-0000A9220000}"/>
    <cellStyle name="Uwaga 3" xfId="5140" hidden="1" xr:uid="{00000000-0005-0000-0000-0000AA220000}"/>
    <cellStyle name="Uwaga 3" xfId="5134" hidden="1" xr:uid="{00000000-0005-0000-0000-0000AB220000}"/>
    <cellStyle name="Uwaga 3" xfId="5129" hidden="1" xr:uid="{00000000-0005-0000-0000-0000AC220000}"/>
    <cellStyle name="Uwaga 3" xfId="5125" hidden="1" xr:uid="{00000000-0005-0000-0000-0000AD220000}"/>
    <cellStyle name="Uwaga 3" xfId="5121" hidden="1" xr:uid="{00000000-0005-0000-0000-0000AE220000}"/>
    <cellStyle name="Uwaga 3" xfId="5116" hidden="1" xr:uid="{00000000-0005-0000-0000-0000AF220000}"/>
    <cellStyle name="Uwaga 3" xfId="5111" hidden="1" xr:uid="{00000000-0005-0000-0000-0000B0220000}"/>
    <cellStyle name="Uwaga 3" xfId="5106" hidden="1" xr:uid="{00000000-0005-0000-0000-0000B1220000}"/>
    <cellStyle name="Uwaga 3" xfId="5102" hidden="1" xr:uid="{00000000-0005-0000-0000-0000B2220000}"/>
    <cellStyle name="Uwaga 3" xfId="5098" hidden="1" xr:uid="{00000000-0005-0000-0000-0000B3220000}"/>
    <cellStyle name="Uwaga 3" xfId="5091" hidden="1" xr:uid="{00000000-0005-0000-0000-0000B4220000}"/>
    <cellStyle name="Uwaga 3" xfId="5087" hidden="1" xr:uid="{00000000-0005-0000-0000-0000B5220000}"/>
    <cellStyle name="Uwaga 3" xfId="5082" hidden="1" xr:uid="{00000000-0005-0000-0000-0000B6220000}"/>
    <cellStyle name="Uwaga 3" xfId="5076" hidden="1" xr:uid="{00000000-0005-0000-0000-0000B7220000}"/>
    <cellStyle name="Uwaga 3" xfId="5072" hidden="1" xr:uid="{00000000-0005-0000-0000-0000B8220000}"/>
    <cellStyle name="Uwaga 3" xfId="5067" hidden="1" xr:uid="{00000000-0005-0000-0000-0000B9220000}"/>
    <cellStyle name="Uwaga 3" xfId="5061" hidden="1" xr:uid="{00000000-0005-0000-0000-0000BA220000}"/>
    <cellStyle name="Uwaga 3" xfId="5057" hidden="1" xr:uid="{00000000-0005-0000-0000-0000BB220000}"/>
    <cellStyle name="Uwaga 3" xfId="5052" hidden="1" xr:uid="{00000000-0005-0000-0000-0000BC220000}"/>
    <cellStyle name="Uwaga 3" xfId="5046" hidden="1" xr:uid="{00000000-0005-0000-0000-0000BD220000}"/>
    <cellStyle name="Uwaga 3" xfId="5042" hidden="1" xr:uid="{00000000-0005-0000-0000-0000BE220000}"/>
    <cellStyle name="Uwaga 3" xfId="5038" hidden="1" xr:uid="{00000000-0005-0000-0000-0000BF220000}"/>
    <cellStyle name="Uwaga 3" xfId="5898" hidden="1" xr:uid="{00000000-0005-0000-0000-0000C0220000}"/>
    <cellStyle name="Uwaga 3" xfId="5897" hidden="1" xr:uid="{00000000-0005-0000-0000-0000C1220000}"/>
    <cellStyle name="Uwaga 3" xfId="5896" hidden="1" xr:uid="{00000000-0005-0000-0000-0000C2220000}"/>
    <cellStyle name="Uwaga 3" xfId="5883" hidden="1" xr:uid="{00000000-0005-0000-0000-0000C3220000}"/>
    <cellStyle name="Uwaga 3" xfId="5882" hidden="1" xr:uid="{00000000-0005-0000-0000-0000C4220000}"/>
    <cellStyle name="Uwaga 3" xfId="5881" hidden="1" xr:uid="{00000000-0005-0000-0000-0000C5220000}"/>
    <cellStyle name="Uwaga 3" xfId="5868" hidden="1" xr:uid="{00000000-0005-0000-0000-0000C6220000}"/>
    <cellStyle name="Uwaga 3" xfId="5867" hidden="1" xr:uid="{00000000-0005-0000-0000-0000C7220000}"/>
    <cellStyle name="Uwaga 3" xfId="5866" hidden="1" xr:uid="{00000000-0005-0000-0000-0000C8220000}"/>
    <cellStyle name="Uwaga 3" xfId="5853" hidden="1" xr:uid="{00000000-0005-0000-0000-0000C9220000}"/>
    <cellStyle name="Uwaga 3" xfId="5852" hidden="1" xr:uid="{00000000-0005-0000-0000-0000CA220000}"/>
    <cellStyle name="Uwaga 3" xfId="5851" hidden="1" xr:uid="{00000000-0005-0000-0000-0000CB220000}"/>
    <cellStyle name="Uwaga 3" xfId="5838" hidden="1" xr:uid="{00000000-0005-0000-0000-0000CC220000}"/>
    <cellStyle name="Uwaga 3" xfId="5837" hidden="1" xr:uid="{00000000-0005-0000-0000-0000CD220000}"/>
    <cellStyle name="Uwaga 3" xfId="5836" hidden="1" xr:uid="{00000000-0005-0000-0000-0000CE220000}"/>
    <cellStyle name="Uwaga 3" xfId="5824" hidden="1" xr:uid="{00000000-0005-0000-0000-0000CF220000}"/>
    <cellStyle name="Uwaga 3" xfId="5822" hidden="1" xr:uid="{00000000-0005-0000-0000-0000D0220000}"/>
    <cellStyle name="Uwaga 3" xfId="5820" hidden="1" xr:uid="{00000000-0005-0000-0000-0000D1220000}"/>
    <cellStyle name="Uwaga 3" xfId="5809" hidden="1" xr:uid="{00000000-0005-0000-0000-0000D2220000}"/>
    <cellStyle name="Uwaga 3" xfId="5807" hidden="1" xr:uid="{00000000-0005-0000-0000-0000D3220000}"/>
    <cellStyle name="Uwaga 3" xfId="5805" hidden="1" xr:uid="{00000000-0005-0000-0000-0000D4220000}"/>
    <cellStyle name="Uwaga 3" xfId="5794" hidden="1" xr:uid="{00000000-0005-0000-0000-0000D5220000}"/>
    <cellStyle name="Uwaga 3" xfId="5792" hidden="1" xr:uid="{00000000-0005-0000-0000-0000D6220000}"/>
    <cellStyle name="Uwaga 3" xfId="5790" hidden="1" xr:uid="{00000000-0005-0000-0000-0000D7220000}"/>
    <cellStyle name="Uwaga 3" xfId="5779" hidden="1" xr:uid="{00000000-0005-0000-0000-0000D8220000}"/>
    <cellStyle name="Uwaga 3" xfId="5777" hidden="1" xr:uid="{00000000-0005-0000-0000-0000D9220000}"/>
    <cellStyle name="Uwaga 3" xfId="5775" hidden="1" xr:uid="{00000000-0005-0000-0000-0000DA220000}"/>
    <cellStyle name="Uwaga 3" xfId="5764" hidden="1" xr:uid="{00000000-0005-0000-0000-0000DB220000}"/>
    <cellStyle name="Uwaga 3" xfId="5762" hidden="1" xr:uid="{00000000-0005-0000-0000-0000DC220000}"/>
    <cellStyle name="Uwaga 3" xfId="5760" hidden="1" xr:uid="{00000000-0005-0000-0000-0000DD220000}"/>
    <cellStyle name="Uwaga 3" xfId="5749" hidden="1" xr:uid="{00000000-0005-0000-0000-0000DE220000}"/>
    <cellStyle name="Uwaga 3" xfId="5747" hidden="1" xr:uid="{00000000-0005-0000-0000-0000DF220000}"/>
    <cellStyle name="Uwaga 3" xfId="5745" hidden="1" xr:uid="{00000000-0005-0000-0000-0000E0220000}"/>
    <cellStyle name="Uwaga 3" xfId="5734" hidden="1" xr:uid="{00000000-0005-0000-0000-0000E1220000}"/>
    <cellStyle name="Uwaga 3" xfId="5732" hidden="1" xr:uid="{00000000-0005-0000-0000-0000E2220000}"/>
    <cellStyle name="Uwaga 3" xfId="5730" hidden="1" xr:uid="{00000000-0005-0000-0000-0000E3220000}"/>
    <cellStyle name="Uwaga 3" xfId="5719" hidden="1" xr:uid="{00000000-0005-0000-0000-0000E4220000}"/>
    <cellStyle name="Uwaga 3" xfId="5717" hidden="1" xr:uid="{00000000-0005-0000-0000-0000E5220000}"/>
    <cellStyle name="Uwaga 3" xfId="5715" hidden="1" xr:uid="{00000000-0005-0000-0000-0000E6220000}"/>
    <cellStyle name="Uwaga 3" xfId="5704" hidden="1" xr:uid="{00000000-0005-0000-0000-0000E7220000}"/>
    <cellStyle name="Uwaga 3" xfId="5702" hidden="1" xr:uid="{00000000-0005-0000-0000-0000E8220000}"/>
    <cellStyle name="Uwaga 3" xfId="5700" hidden="1" xr:uid="{00000000-0005-0000-0000-0000E9220000}"/>
    <cellStyle name="Uwaga 3" xfId="5689" hidden="1" xr:uid="{00000000-0005-0000-0000-0000EA220000}"/>
    <cellStyle name="Uwaga 3" xfId="5687" hidden="1" xr:uid="{00000000-0005-0000-0000-0000EB220000}"/>
    <cellStyle name="Uwaga 3" xfId="5685" hidden="1" xr:uid="{00000000-0005-0000-0000-0000EC220000}"/>
    <cellStyle name="Uwaga 3" xfId="5674" hidden="1" xr:uid="{00000000-0005-0000-0000-0000ED220000}"/>
    <cellStyle name="Uwaga 3" xfId="5672" hidden="1" xr:uid="{00000000-0005-0000-0000-0000EE220000}"/>
    <cellStyle name="Uwaga 3" xfId="5670" hidden="1" xr:uid="{00000000-0005-0000-0000-0000EF220000}"/>
    <cellStyle name="Uwaga 3" xfId="5659" hidden="1" xr:uid="{00000000-0005-0000-0000-0000F0220000}"/>
    <cellStyle name="Uwaga 3" xfId="5657" hidden="1" xr:uid="{00000000-0005-0000-0000-0000F1220000}"/>
    <cellStyle name="Uwaga 3" xfId="5655" hidden="1" xr:uid="{00000000-0005-0000-0000-0000F2220000}"/>
    <cellStyle name="Uwaga 3" xfId="5644" hidden="1" xr:uid="{00000000-0005-0000-0000-0000F3220000}"/>
    <cellStyle name="Uwaga 3" xfId="5642" hidden="1" xr:uid="{00000000-0005-0000-0000-0000F4220000}"/>
    <cellStyle name="Uwaga 3" xfId="5639" hidden="1" xr:uid="{00000000-0005-0000-0000-0000F5220000}"/>
    <cellStyle name="Uwaga 3" xfId="5629" hidden="1" xr:uid="{00000000-0005-0000-0000-0000F6220000}"/>
    <cellStyle name="Uwaga 3" xfId="5626" hidden="1" xr:uid="{00000000-0005-0000-0000-0000F7220000}"/>
    <cellStyle name="Uwaga 3" xfId="5623" hidden="1" xr:uid="{00000000-0005-0000-0000-0000F8220000}"/>
    <cellStyle name="Uwaga 3" xfId="5614" hidden="1" xr:uid="{00000000-0005-0000-0000-0000F9220000}"/>
    <cellStyle name="Uwaga 3" xfId="5612" hidden="1" xr:uid="{00000000-0005-0000-0000-0000FA220000}"/>
    <cellStyle name="Uwaga 3" xfId="5609" hidden="1" xr:uid="{00000000-0005-0000-0000-0000FB220000}"/>
    <cellStyle name="Uwaga 3" xfId="5599" hidden="1" xr:uid="{00000000-0005-0000-0000-0000FC220000}"/>
    <cellStyle name="Uwaga 3" xfId="5597" hidden="1" xr:uid="{00000000-0005-0000-0000-0000FD220000}"/>
    <cellStyle name="Uwaga 3" xfId="5595" hidden="1" xr:uid="{00000000-0005-0000-0000-0000FE220000}"/>
    <cellStyle name="Uwaga 3" xfId="5584" hidden="1" xr:uid="{00000000-0005-0000-0000-0000FF220000}"/>
    <cellStyle name="Uwaga 3" xfId="5582" hidden="1" xr:uid="{00000000-0005-0000-0000-000000230000}"/>
    <cellStyle name="Uwaga 3" xfId="5580" hidden="1" xr:uid="{00000000-0005-0000-0000-000001230000}"/>
    <cellStyle name="Uwaga 3" xfId="5569" hidden="1" xr:uid="{00000000-0005-0000-0000-000002230000}"/>
    <cellStyle name="Uwaga 3" xfId="5567" hidden="1" xr:uid="{00000000-0005-0000-0000-000003230000}"/>
    <cellStyle name="Uwaga 3" xfId="5565" hidden="1" xr:uid="{00000000-0005-0000-0000-000004230000}"/>
    <cellStyle name="Uwaga 3" xfId="5554" hidden="1" xr:uid="{00000000-0005-0000-0000-000005230000}"/>
    <cellStyle name="Uwaga 3" xfId="5552" hidden="1" xr:uid="{00000000-0005-0000-0000-000006230000}"/>
    <cellStyle name="Uwaga 3" xfId="5550" hidden="1" xr:uid="{00000000-0005-0000-0000-000007230000}"/>
    <cellStyle name="Uwaga 3" xfId="5539" hidden="1" xr:uid="{00000000-0005-0000-0000-000008230000}"/>
    <cellStyle name="Uwaga 3" xfId="5537" hidden="1" xr:uid="{00000000-0005-0000-0000-000009230000}"/>
    <cellStyle name="Uwaga 3" xfId="5535" hidden="1" xr:uid="{00000000-0005-0000-0000-00000A230000}"/>
    <cellStyle name="Uwaga 3" xfId="5524" hidden="1" xr:uid="{00000000-0005-0000-0000-00000B230000}"/>
    <cellStyle name="Uwaga 3" xfId="5522" hidden="1" xr:uid="{00000000-0005-0000-0000-00000C230000}"/>
    <cellStyle name="Uwaga 3" xfId="5519" hidden="1" xr:uid="{00000000-0005-0000-0000-00000D230000}"/>
    <cellStyle name="Uwaga 3" xfId="5509" hidden="1" xr:uid="{00000000-0005-0000-0000-00000E230000}"/>
    <cellStyle name="Uwaga 3" xfId="5506" hidden="1" xr:uid="{00000000-0005-0000-0000-00000F230000}"/>
    <cellStyle name="Uwaga 3" xfId="5503" hidden="1" xr:uid="{00000000-0005-0000-0000-000010230000}"/>
    <cellStyle name="Uwaga 3" xfId="5494" hidden="1" xr:uid="{00000000-0005-0000-0000-000011230000}"/>
    <cellStyle name="Uwaga 3" xfId="5491" hidden="1" xr:uid="{00000000-0005-0000-0000-000012230000}"/>
    <cellStyle name="Uwaga 3" xfId="5488" hidden="1" xr:uid="{00000000-0005-0000-0000-000013230000}"/>
    <cellStyle name="Uwaga 3" xfId="5479" hidden="1" xr:uid="{00000000-0005-0000-0000-000014230000}"/>
    <cellStyle name="Uwaga 3" xfId="5477" hidden="1" xr:uid="{00000000-0005-0000-0000-000015230000}"/>
    <cellStyle name="Uwaga 3" xfId="5475" hidden="1" xr:uid="{00000000-0005-0000-0000-000016230000}"/>
    <cellStyle name="Uwaga 3" xfId="5464" hidden="1" xr:uid="{00000000-0005-0000-0000-000017230000}"/>
    <cellStyle name="Uwaga 3" xfId="5461" hidden="1" xr:uid="{00000000-0005-0000-0000-000018230000}"/>
    <cellStyle name="Uwaga 3" xfId="5458" hidden="1" xr:uid="{00000000-0005-0000-0000-000019230000}"/>
    <cellStyle name="Uwaga 3" xfId="5449" hidden="1" xr:uid="{00000000-0005-0000-0000-00001A230000}"/>
    <cellStyle name="Uwaga 3" xfId="5446" hidden="1" xr:uid="{00000000-0005-0000-0000-00001B230000}"/>
    <cellStyle name="Uwaga 3" xfId="5443" hidden="1" xr:uid="{00000000-0005-0000-0000-00001C230000}"/>
    <cellStyle name="Uwaga 3" xfId="5434" hidden="1" xr:uid="{00000000-0005-0000-0000-00001D230000}"/>
    <cellStyle name="Uwaga 3" xfId="5431" hidden="1" xr:uid="{00000000-0005-0000-0000-00001E230000}"/>
    <cellStyle name="Uwaga 3" xfId="5428" hidden="1" xr:uid="{00000000-0005-0000-0000-00001F230000}"/>
    <cellStyle name="Uwaga 3" xfId="5421" hidden="1" xr:uid="{00000000-0005-0000-0000-000020230000}"/>
    <cellStyle name="Uwaga 3" xfId="5417" hidden="1" xr:uid="{00000000-0005-0000-0000-000021230000}"/>
    <cellStyle name="Uwaga 3" xfId="5414" hidden="1" xr:uid="{00000000-0005-0000-0000-000022230000}"/>
    <cellStyle name="Uwaga 3" xfId="5406" hidden="1" xr:uid="{00000000-0005-0000-0000-000023230000}"/>
    <cellStyle name="Uwaga 3" xfId="5402" hidden="1" xr:uid="{00000000-0005-0000-0000-000024230000}"/>
    <cellStyle name="Uwaga 3" xfId="5399" hidden="1" xr:uid="{00000000-0005-0000-0000-000025230000}"/>
    <cellStyle name="Uwaga 3" xfId="5391" hidden="1" xr:uid="{00000000-0005-0000-0000-000026230000}"/>
    <cellStyle name="Uwaga 3" xfId="5387" hidden="1" xr:uid="{00000000-0005-0000-0000-000027230000}"/>
    <cellStyle name="Uwaga 3" xfId="5383" hidden="1" xr:uid="{00000000-0005-0000-0000-000028230000}"/>
    <cellStyle name="Uwaga 3" xfId="5376" hidden="1" xr:uid="{00000000-0005-0000-0000-000029230000}"/>
    <cellStyle name="Uwaga 3" xfId="5372" hidden="1" xr:uid="{00000000-0005-0000-0000-00002A230000}"/>
    <cellStyle name="Uwaga 3" xfId="5369" hidden="1" xr:uid="{00000000-0005-0000-0000-00002B230000}"/>
    <cellStyle name="Uwaga 3" xfId="5361" hidden="1" xr:uid="{00000000-0005-0000-0000-00002C230000}"/>
    <cellStyle name="Uwaga 3" xfId="5357" hidden="1" xr:uid="{00000000-0005-0000-0000-00002D230000}"/>
    <cellStyle name="Uwaga 3" xfId="5354" hidden="1" xr:uid="{00000000-0005-0000-0000-00002E230000}"/>
    <cellStyle name="Uwaga 3" xfId="5345" hidden="1" xr:uid="{00000000-0005-0000-0000-00002F230000}"/>
    <cellStyle name="Uwaga 3" xfId="5340" hidden="1" xr:uid="{00000000-0005-0000-0000-000030230000}"/>
    <cellStyle name="Uwaga 3" xfId="5336" hidden="1" xr:uid="{00000000-0005-0000-0000-000031230000}"/>
    <cellStyle name="Uwaga 3" xfId="5330" hidden="1" xr:uid="{00000000-0005-0000-0000-000032230000}"/>
    <cellStyle name="Uwaga 3" xfId="5325" hidden="1" xr:uid="{00000000-0005-0000-0000-000033230000}"/>
    <cellStyle name="Uwaga 3" xfId="5321" hidden="1" xr:uid="{00000000-0005-0000-0000-000034230000}"/>
    <cellStyle name="Uwaga 3" xfId="5315" hidden="1" xr:uid="{00000000-0005-0000-0000-000035230000}"/>
    <cellStyle name="Uwaga 3" xfId="5310" hidden="1" xr:uid="{00000000-0005-0000-0000-000036230000}"/>
    <cellStyle name="Uwaga 3" xfId="5306" hidden="1" xr:uid="{00000000-0005-0000-0000-000037230000}"/>
    <cellStyle name="Uwaga 3" xfId="5301" hidden="1" xr:uid="{00000000-0005-0000-0000-000038230000}"/>
    <cellStyle name="Uwaga 3" xfId="5297" hidden="1" xr:uid="{00000000-0005-0000-0000-000039230000}"/>
    <cellStyle name="Uwaga 3" xfId="5293" hidden="1" xr:uid="{00000000-0005-0000-0000-00003A230000}"/>
    <cellStyle name="Uwaga 3" xfId="5286" hidden="1" xr:uid="{00000000-0005-0000-0000-00003B230000}"/>
    <cellStyle name="Uwaga 3" xfId="5281" hidden="1" xr:uid="{00000000-0005-0000-0000-00003C230000}"/>
    <cellStyle name="Uwaga 3" xfId="5277" hidden="1" xr:uid="{00000000-0005-0000-0000-00003D230000}"/>
    <cellStyle name="Uwaga 3" xfId="5270" hidden="1" xr:uid="{00000000-0005-0000-0000-00003E230000}"/>
    <cellStyle name="Uwaga 3" xfId="5265" hidden="1" xr:uid="{00000000-0005-0000-0000-00003F230000}"/>
    <cellStyle name="Uwaga 3" xfId="5261" hidden="1" xr:uid="{00000000-0005-0000-0000-000040230000}"/>
    <cellStyle name="Uwaga 3" xfId="5256" hidden="1" xr:uid="{00000000-0005-0000-0000-000041230000}"/>
    <cellStyle name="Uwaga 3" xfId="5251" hidden="1" xr:uid="{00000000-0005-0000-0000-000042230000}"/>
    <cellStyle name="Uwaga 3" xfId="5247" hidden="1" xr:uid="{00000000-0005-0000-0000-000043230000}"/>
    <cellStyle name="Uwaga 3" xfId="5241" hidden="1" xr:uid="{00000000-0005-0000-0000-000044230000}"/>
    <cellStyle name="Uwaga 3" xfId="5237" hidden="1" xr:uid="{00000000-0005-0000-0000-000045230000}"/>
    <cellStyle name="Uwaga 3" xfId="5234" hidden="1" xr:uid="{00000000-0005-0000-0000-000046230000}"/>
    <cellStyle name="Uwaga 3" xfId="5227" hidden="1" xr:uid="{00000000-0005-0000-0000-000047230000}"/>
    <cellStyle name="Uwaga 3" xfId="5222" hidden="1" xr:uid="{00000000-0005-0000-0000-000048230000}"/>
    <cellStyle name="Uwaga 3" xfId="5217" hidden="1" xr:uid="{00000000-0005-0000-0000-000049230000}"/>
    <cellStyle name="Uwaga 3" xfId="5211" hidden="1" xr:uid="{00000000-0005-0000-0000-00004A230000}"/>
    <cellStyle name="Uwaga 3" xfId="5206" hidden="1" xr:uid="{00000000-0005-0000-0000-00004B230000}"/>
    <cellStyle name="Uwaga 3" xfId="5201" hidden="1" xr:uid="{00000000-0005-0000-0000-00004C230000}"/>
    <cellStyle name="Uwaga 3" xfId="5196" hidden="1" xr:uid="{00000000-0005-0000-0000-00004D230000}"/>
    <cellStyle name="Uwaga 3" xfId="5191" hidden="1" xr:uid="{00000000-0005-0000-0000-00004E230000}"/>
    <cellStyle name="Uwaga 3" xfId="5186" hidden="1" xr:uid="{00000000-0005-0000-0000-00004F230000}"/>
    <cellStyle name="Uwaga 3" xfId="5182" hidden="1" xr:uid="{00000000-0005-0000-0000-000050230000}"/>
    <cellStyle name="Uwaga 3" xfId="5178" hidden="1" xr:uid="{00000000-0005-0000-0000-000051230000}"/>
    <cellStyle name="Uwaga 3" xfId="5173" hidden="1" xr:uid="{00000000-0005-0000-0000-000052230000}"/>
    <cellStyle name="Uwaga 3" xfId="5166" hidden="1" xr:uid="{00000000-0005-0000-0000-000053230000}"/>
    <cellStyle name="Uwaga 3" xfId="5161" hidden="1" xr:uid="{00000000-0005-0000-0000-000054230000}"/>
    <cellStyle name="Uwaga 3" xfId="5156" hidden="1" xr:uid="{00000000-0005-0000-0000-000055230000}"/>
    <cellStyle name="Uwaga 3" xfId="5150" hidden="1" xr:uid="{00000000-0005-0000-0000-000056230000}"/>
    <cellStyle name="Uwaga 3" xfId="5145" hidden="1" xr:uid="{00000000-0005-0000-0000-000057230000}"/>
    <cellStyle name="Uwaga 3" xfId="5141" hidden="1" xr:uid="{00000000-0005-0000-0000-000058230000}"/>
    <cellStyle name="Uwaga 3" xfId="5136" hidden="1" xr:uid="{00000000-0005-0000-0000-000059230000}"/>
    <cellStyle name="Uwaga 3" xfId="5131" hidden="1" xr:uid="{00000000-0005-0000-0000-00005A230000}"/>
    <cellStyle name="Uwaga 3" xfId="5126" hidden="1" xr:uid="{00000000-0005-0000-0000-00005B230000}"/>
    <cellStyle name="Uwaga 3" xfId="5122" hidden="1" xr:uid="{00000000-0005-0000-0000-00005C230000}"/>
    <cellStyle name="Uwaga 3" xfId="5117" hidden="1" xr:uid="{00000000-0005-0000-0000-00005D230000}"/>
    <cellStyle name="Uwaga 3" xfId="5112" hidden="1" xr:uid="{00000000-0005-0000-0000-00005E230000}"/>
    <cellStyle name="Uwaga 3" xfId="5107" hidden="1" xr:uid="{00000000-0005-0000-0000-00005F230000}"/>
    <cellStyle name="Uwaga 3" xfId="5103" hidden="1" xr:uid="{00000000-0005-0000-0000-000060230000}"/>
    <cellStyle name="Uwaga 3" xfId="5099" hidden="1" xr:uid="{00000000-0005-0000-0000-000061230000}"/>
    <cellStyle name="Uwaga 3" xfId="5092" hidden="1" xr:uid="{00000000-0005-0000-0000-000062230000}"/>
    <cellStyle name="Uwaga 3" xfId="5088" hidden="1" xr:uid="{00000000-0005-0000-0000-000063230000}"/>
    <cellStyle name="Uwaga 3" xfId="5083" hidden="1" xr:uid="{00000000-0005-0000-0000-000064230000}"/>
    <cellStyle name="Uwaga 3" xfId="5077" hidden="1" xr:uid="{00000000-0005-0000-0000-000065230000}"/>
    <cellStyle name="Uwaga 3" xfId="5073" hidden="1" xr:uid="{00000000-0005-0000-0000-000066230000}"/>
    <cellStyle name="Uwaga 3" xfId="5068" hidden="1" xr:uid="{00000000-0005-0000-0000-000067230000}"/>
    <cellStyle name="Uwaga 3" xfId="5062" hidden="1" xr:uid="{00000000-0005-0000-0000-000068230000}"/>
    <cellStyle name="Uwaga 3" xfId="5058" hidden="1" xr:uid="{00000000-0005-0000-0000-000069230000}"/>
    <cellStyle name="Uwaga 3" xfId="5054" hidden="1" xr:uid="{00000000-0005-0000-0000-00006A230000}"/>
    <cellStyle name="Uwaga 3" xfId="5047" hidden="1" xr:uid="{00000000-0005-0000-0000-00006B230000}"/>
    <cellStyle name="Uwaga 3" xfId="5043" hidden="1" xr:uid="{00000000-0005-0000-0000-00006C230000}"/>
    <cellStyle name="Uwaga 3" xfId="5039" hidden="1" xr:uid="{00000000-0005-0000-0000-00006D230000}"/>
    <cellStyle name="Uwaga 3" xfId="5903" hidden="1" xr:uid="{00000000-0005-0000-0000-00006E230000}"/>
    <cellStyle name="Uwaga 3" xfId="5901" hidden="1" xr:uid="{00000000-0005-0000-0000-00006F230000}"/>
    <cellStyle name="Uwaga 3" xfId="5899" hidden="1" xr:uid="{00000000-0005-0000-0000-000070230000}"/>
    <cellStyle name="Uwaga 3" xfId="5886" hidden="1" xr:uid="{00000000-0005-0000-0000-000071230000}"/>
    <cellStyle name="Uwaga 3" xfId="5885" hidden="1" xr:uid="{00000000-0005-0000-0000-000072230000}"/>
    <cellStyle name="Uwaga 3" xfId="5884" hidden="1" xr:uid="{00000000-0005-0000-0000-000073230000}"/>
    <cellStyle name="Uwaga 3" xfId="5871" hidden="1" xr:uid="{00000000-0005-0000-0000-000074230000}"/>
    <cellStyle name="Uwaga 3" xfId="5870" hidden="1" xr:uid="{00000000-0005-0000-0000-000075230000}"/>
    <cellStyle name="Uwaga 3" xfId="5869" hidden="1" xr:uid="{00000000-0005-0000-0000-000076230000}"/>
    <cellStyle name="Uwaga 3" xfId="5857" hidden="1" xr:uid="{00000000-0005-0000-0000-000077230000}"/>
    <cellStyle name="Uwaga 3" xfId="5855" hidden="1" xr:uid="{00000000-0005-0000-0000-000078230000}"/>
    <cellStyle name="Uwaga 3" xfId="5854" hidden="1" xr:uid="{00000000-0005-0000-0000-000079230000}"/>
    <cellStyle name="Uwaga 3" xfId="5841" hidden="1" xr:uid="{00000000-0005-0000-0000-00007A230000}"/>
    <cellStyle name="Uwaga 3" xfId="5840" hidden="1" xr:uid="{00000000-0005-0000-0000-00007B230000}"/>
    <cellStyle name="Uwaga 3" xfId="5839" hidden="1" xr:uid="{00000000-0005-0000-0000-00007C230000}"/>
    <cellStyle name="Uwaga 3" xfId="5827" hidden="1" xr:uid="{00000000-0005-0000-0000-00007D230000}"/>
    <cellStyle name="Uwaga 3" xfId="5825" hidden="1" xr:uid="{00000000-0005-0000-0000-00007E230000}"/>
    <cellStyle name="Uwaga 3" xfId="5823" hidden="1" xr:uid="{00000000-0005-0000-0000-00007F230000}"/>
    <cellStyle name="Uwaga 3" xfId="5812" hidden="1" xr:uid="{00000000-0005-0000-0000-000080230000}"/>
    <cellStyle name="Uwaga 3" xfId="5810" hidden="1" xr:uid="{00000000-0005-0000-0000-000081230000}"/>
    <cellStyle name="Uwaga 3" xfId="5808" hidden="1" xr:uid="{00000000-0005-0000-0000-000082230000}"/>
    <cellStyle name="Uwaga 3" xfId="5797" hidden="1" xr:uid="{00000000-0005-0000-0000-000083230000}"/>
    <cellStyle name="Uwaga 3" xfId="5795" hidden="1" xr:uid="{00000000-0005-0000-0000-000084230000}"/>
    <cellStyle name="Uwaga 3" xfId="5793" hidden="1" xr:uid="{00000000-0005-0000-0000-000085230000}"/>
    <cellStyle name="Uwaga 3" xfId="5782" hidden="1" xr:uid="{00000000-0005-0000-0000-000086230000}"/>
    <cellStyle name="Uwaga 3" xfId="5780" hidden="1" xr:uid="{00000000-0005-0000-0000-000087230000}"/>
    <cellStyle name="Uwaga 3" xfId="5778" hidden="1" xr:uid="{00000000-0005-0000-0000-000088230000}"/>
    <cellStyle name="Uwaga 3" xfId="5767" hidden="1" xr:uid="{00000000-0005-0000-0000-000089230000}"/>
    <cellStyle name="Uwaga 3" xfId="5765" hidden="1" xr:uid="{00000000-0005-0000-0000-00008A230000}"/>
    <cellStyle name="Uwaga 3" xfId="5763" hidden="1" xr:uid="{00000000-0005-0000-0000-00008B230000}"/>
    <cellStyle name="Uwaga 3" xfId="5752" hidden="1" xr:uid="{00000000-0005-0000-0000-00008C230000}"/>
    <cellStyle name="Uwaga 3" xfId="5750" hidden="1" xr:uid="{00000000-0005-0000-0000-00008D230000}"/>
    <cellStyle name="Uwaga 3" xfId="5748" hidden="1" xr:uid="{00000000-0005-0000-0000-00008E230000}"/>
    <cellStyle name="Uwaga 3" xfId="5737" hidden="1" xr:uid="{00000000-0005-0000-0000-00008F230000}"/>
    <cellStyle name="Uwaga 3" xfId="5735" hidden="1" xr:uid="{00000000-0005-0000-0000-000090230000}"/>
    <cellStyle name="Uwaga 3" xfId="5733" hidden="1" xr:uid="{00000000-0005-0000-0000-000091230000}"/>
    <cellStyle name="Uwaga 3" xfId="5722" hidden="1" xr:uid="{00000000-0005-0000-0000-000092230000}"/>
    <cellStyle name="Uwaga 3" xfId="5720" hidden="1" xr:uid="{00000000-0005-0000-0000-000093230000}"/>
    <cellStyle name="Uwaga 3" xfId="5718" hidden="1" xr:uid="{00000000-0005-0000-0000-000094230000}"/>
    <cellStyle name="Uwaga 3" xfId="5707" hidden="1" xr:uid="{00000000-0005-0000-0000-000095230000}"/>
    <cellStyle name="Uwaga 3" xfId="5705" hidden="1" xr:uid="{00000000-0005-0000-0000-000096230000}"/>
    <cellStyle name="Uwaga 3" xfId="5703" hidden="1" xr:uid="{00000000-0005-0000-0000-000097230000}"/>
    <cellStyle name="Uwaga 3" xfId="5692" hidden="1" xr:uid="{00000000-0005-0000-0000-000098230000}"/>
    <cellStyle name="Uwaga 3" xfId="5690" hidden="1" xr:uid="{00000000-0005-0000-0000-000099230000}"/>
    <cellStyle name="Uwaga 3" xfId="5688" hidden="1" xr:uid="{00000000-0005-0000-0000-00009A230000}"/>
    <cellStyle name="Uwaga 3" xfId="5677" hidden="1" xr:uid="{00000000-0005-0000-0000-00009B230000}"/>
    <cellStyle name="Uwaga 3" xfId="5675" hidden="1" xr:uid="{00000000-0005-0000-0000-00009C230000}"/>
    <cellStyle name="Uwaga 3" xfId="5673" hidden="1" xr:uid="{00000000-0005-0000-0000-00009D230000}"/>
    <cellStyle name="Uwaga 3" xfId="5662" hidden="1" xr:uid="{00000000-0005-0000-0000-00009E230000}"/>
    <cellStyle name="Uwaga 3" xfId="5660" hidden="1" xr:uid="{00000000-0005-0000-0000-00009F230000}"/>
    <cellStyle name="Uwaga 3" xfId="5658" hidden="1" xr:uid="{00000000-0005-0000-0000-0000A0230000}"/>
    <cellStyle name="Uwaga 3" xfId="5647" hidden="1" xr:uid="{00000000-0005-0000-0000-0000A1230000}"/>
    <cellStyle name="Uwaga 3" xfId="5645" hidden="1" xr:uid="{00000000-0005-0000-0000-0000A2230000}"/>
    <cellStyle name="Uwaga 3" xfId="5643" hidden="1" xr:uid="{00000000-0005-0000-0000-0000A3230000}"/>
    <cellStyle name="Uwaga 3" xfId="5632" hidden="1" xr:uid="{00000000-0005-0000-0000-0000A4230000}"/>
    <cellStyle name="Uwaga 3" xfId="5630" hidden="1" xr:uid="{00000000-0005-0000-0000-0000A5230000}"/>
    <cellStyle name="Uwaga 3" xfId="5628" hidden="1" xr:uid="{00000000-0005-0000-0000-0000A6230000}"/>
    <cellStyle name="Uwaga 3" xfId="5617" hidden="1" xr:uid="{00000000-0005-0000-0000-0000A7230000}"/>
    <cellStyle name="Uwaga 3" xfId="5615" hidden="1" xr:uid="{00000000-0005-0000-0000-0000A8230000}"/>
    <cellStyle name="Uwaga 3" xfId="5613" hidden="1" xr:uid="{00000000-0005-0000-0000-0000A9230000}"/>
    <cellStyle name="Uwaga 3" xfId="5602" hidden="1" xr:uid="{00000000-0005-0000-0000-0000AA230000}"/>
    <cellStyle name="Uwaga 3" xfId="5600" hidden="1" xr:uid="{00000000-0005-0000-0000-0000AB230000}"/>
    <cellStyle name="Uwaga 3" xfId="5598" hidden="1" xr:uid="{00000000-0005-0000-0000-0000AC230000}"/>
    <cellStyle name="Uwaga 3" xfId="5587" hidden="1" xr:uid="{00000000-0005-0000-0000-0000AD230000}"/>
    <cellStyle name="Uwaga 3" xfId="5585" hidden="1" xr:uid="{00000000-0005-0000-0000-0000AE230000}"/>
    <cellStyle name="Uwaga 3" xfId="5583" hidden="1" xr:uid="{00000000-0005-0000-0000-0000AF230000}"/>
    <cellStyle name="Uwaga 3" xfId="5572" hidden="1" xr:uid="{00000000-0005-0000-0000-0000B0230000}"/>
    <cellStyle name="Uwaga 3" xfId="5570" hidden="1" xr:uid="{00000000-0005-0000-0000-0000B1230000}"/>
    <cellStyle name="Uwaga 3" xfId="5568" hidden="1" xr:uid="{00000000-0005-0000-0000-0000B2230000}"/>
    <cellStyle name="Uwaga 3" xfId="5557" hidden="1" xr:uid="{00000000-0005-0000-0000-0000B3230000}"/>
    <cellStyle name="Uwaga 3" xfId="5555" hidden="1" xr:uid="{00000000-0005-0000-0000-0000B4230000}"/>
    <cellStyle name="Uwaga 3" xfId="5553" hidden="1" xr:uid="{00000000-0005-0000-0000-0000B5230000}"/>
    <cellStyle name="Uwaga 3" xfId="5542" hidden="1" xr:uid="{00000000-0005-0000-0000-0000B6230000}"/>
    <cellStyle name="Uwaga 3" xfId="5540" hidden="1" xr:uid="{00000000-0005-0000-0000-0000B7230000}"/>
    <cellStyle name="Uwaga 3" xfId="5538" hidden="1" xr:uid="{00000000-0005-0000-0000-0000B8230000}"/>
    <cellStyle name="Uwaga 3" xfId="5527" hidden="1" xr:uid="{00000000-0005-0000-0000-0000B9230000}"/>
    <cellStyle name="Uwaga 3" xfId="5525" hidden="1" xr:uid="{00000000-0005-0000-0000-0000BA230000}"/>
    <cellStyle name="Uwaga 3" xfId="5523" hidden="1" xr:uid="{00000000-0005-0000-0000-0000BB230000}"/>
    <cellStyle name="Uwaga 3" xfId="5512" hidden="1" xr:uid="{00000000-0005-0000-0000-0000BC230000}"/>
    <cellStyle name="Uwaga 3" xfId="5510" hidden="1" xr:uid="{00000000-0005-0000-0000-0000BD230000}"/>
    <cellStyle name="Uwaga 3" xfId="5507" hidden="1" xr:uid="{00000000-0005-0000-0000-0000BE230000}"/>
    <cellStyle name="Uwaga 3" xfId="5497" hidden="1" xr:uid="{00000000-0005-0000-0000-0000BF230000}"/>
    <cellStyle name="Uwaga 3" xfId="5495" hidden="1" xr:uid="{00000000-0005-0000-0000-0000C0230000}"/>
    <cellStyle name="Uwaga 3" xfId="5493" hidden="1" xr:uid="{00000000-0005-0000-0000-0000C1230000}"/>
    <cellStyle name="Uwaga 3" xfId="5482" hidden="1" xr:uid="{00000000-0005-0000-0000-0000C2230000}"/>
    <cellStyle name="Uwaga 3" xfId="5480" hidden="1" xr:uid="{00000000-0005-0000-0000-0000C3230000}"/>
    <cellStyle name="Uwaga 3" xfId="5478" hidden="1" xr:uid="{00000000-0005-0000-0000-0000C4230000}"/>
    <cellStyle name="Uwaga 3" xfId="5467" hidden="1" xr:uid="{00000000-0005-0000-0000-0000C5230000}"/>
    <cellStyle name="Uwaga 3" xfId="5465" hidden="1" xr:uid="{00000000-0005-0000-0000-0000C6230000}"/>
    <cellStyle name="Uwaga 3" xfId="5462" hidden="1" xr:uid="{00000000-0005-0000-0000-0000C7230000}"/>
    <cellStyle name="Uwaga 3" xfId="5452" hidden="1" xr:uid="{00000000-0005-0000-0000-0000C8230000}"/>
    <cellStyle name="Uwaga 3" xfId="5450" hidden="1" xr:uid="{00000000-0005-0000-0000-0000C9230000}"/>
    <cellStyle name="Uwaga 3" xfId="5447" hidden="1" xr:uid="{00000000-0005-0000-0000-0000CA230000}"/>
    <cellStyle name="Uwaga 3" xfId="5437" hidden="1" xr:uid="{00000000-0005-0000-0000-0000CB230000}"/>
    <cellStyle name="Uwaga 3" xfId="5435" hidden="1" xr:uid="{00000000-0005-0000-0000-0000CC230000}"/>
    <cellStyle name="Uwaga 3" xfId="5432" hidden="1" xr:uid="{00000000-0005-0000-0000-0000CD230000}"/>
    <cellStyle name="Uwaga 3" xfId="5423" hidden="1" xr:uid="{00000000-0005-0000-0000-0000CE230000}"/>
    <cellStyle name="Uwaga 3" xfId="5420" hidden="1" xr:uid="{00000000-0005-0000-0000-0000CF230000}"/>
    <cellStyle name="Uwaga 3" xfId="5416" hidden="1" xr:uid="{00000000-0005-0000-0000-0000D0230000}"/>
    <cellStyle name="Uwaga 3" xfId="5408" hidden="1" xr:uid="{00000000-0005-0000-0000-0000D1230000}"/>
    <cellStyle name="Uwaga 3" xfId="5405" hidden="1" xr:uid="{00000000-0005-0000-0000-0000D2230000}"/>
    <cellStyle name="Uwaga 3" xfId="5401" hidden="1" xr:uid="{00000000-0005-0000-0000-0000D3230000}"/>
    <cellStyle name="Uwaga 3" xfId="5393" hidden="1" xr:uid="{00000000-0005-0000-0000-0000D4230000}"/>
    <cellStyle name="Uwaga 3" xfId="5390" hidden="1" xr:uid="{00000000-0005-0000-0000-0000D5230000}"/>
    <cellStyle name="Uwaga 3" xfId="5386" hidden="1" xr:uid="{00000000-0005-0000-0000-0000D6230000}"/>
    <cellStyle name="Uwaga 3" xfId="5378" hidden="1" xr:uid="{00000000-0005-0000-0000-0000D7230000}"/>
    <cellStyle name="Uwaga 3" xfId="5375" hidden="1" xr:uid="{00000000-0005-0000-0000-0000D8230000}"/>
    <cellStyle name="Uwaga 3" xfId="5371" hidden="1" xr:uid="{00000000-0005-0000-0000-0000D9230000}"/>
    <cellStyle name="Uwaga 3" xfId="5363" hidden="1" xr:uid="{00000000-0005-0000-0000-0000DA230000}"/>
    <cellStyle name="Uwaga 3" xfId="5360" hidden="1" xr:uid="{00000000-0005-0000-0000-0000DB230000}"/>
    <cellStyle name="Uwaga 3" xfId="5356" hidden="1" xr:uid="{00000000-0005-0000-0000-0000DC230000}"/>
    <cellStyle name="Uwaga 3" xfId="5348" hidden="1" xr:uid="{00000000-0005-0000-0000-0000DD230000}"/>
    <cellStyle name="Uwaga 3" xfId="5344" hidden="1" xr:uid="{00000000-0005-0000-0000-0000DE230000}"/>
    <cellStyle name="Uwaga 3" xfId="5339" hidden="1" xr:uid="{00000000-0005-0000-0000-0000DF230000}"/>
    <cellStyle name="Uwaga 3" xfId="5333" hidden="1" xr:uid="{00000000-0005-0000-0000-0000E0230000}"/>
    <cellStyle name="Uwaga 3" xfId="5329" hidden="1" xr:uid="{00000000-0005-0000-0000-0000E1230000}"/>
    <cellStyle name="Uwaga 3" xfId="5324" hidden="1" xr:uid="{00000000-0005-0000-0000-0000E2230000}"/>
    <cellStyle name="Uwaga 3" xfId="5318" hidden="1" xr:uid="{00000000-0005-0000-0000-0000E3230000}"/>
    <cellStyle name="Uwaga 3" xfId="5314" hidden="1" xr:uid="{00000000-0005-0000-0000-0000E4230000}"/>
    <cellStyle name="Uwaga 3" xfId="5309" hidden="1" xr:uid="{00000000-0005-0000-0000-0000E5230000}"/>
    <cellStyle name="Uwaga 3" xfId="5303" hidden="1" xr:uid="{00000000-0005-0000-0000-0000E6230000}"/>
    <cellStyle name="Uwaga 3" xfId="5300" hidden="1" xr:uid="{00000000-0005-0000-0000-0000E7230000}"/>
    <cellStyle name="Uwaga 3" xfId="5296" hidden="1" xr:uid="{00000000-0005-0000-0000-0000E8230000}"/>
    <cellStyle name="Uwaga 3" xfId="5288" hidden="1" xr:uid="{00000000-0005-0000-0000-0000E9230000}"/>
    <cellStyle name="Uwaga 3" xfId="5285" hidden="1" xr:uid="{00000000-0005-0000-0000-0000EA230000}"/>
    <cellStyle name="Uwaga 3" xfId="5280" hidden="1" xr:uid="{00000000-0005-0000-0000-0000EB230000}"/>
    <cellStyle name="Uwaga 3" xfId="5273" hidden="1" xr:uid="{00000000-0005-0000-0000-0000EC230000}"/>
    <cellStyle name="Uwaga 3" xfId="5269" hidden="1" xr:uid="{00000000-0005-0000-0000-0000ED230000}"/>
    <cellStyle name="Uwaga 3" xfId="5264" hidden="1" xr:uid="{00000000-0005-0000-0000-0000EE230000}"/>
    <cellStyle name="Uwaga 3" xfId="5258" hidden="1" xr:uid="{00000000-0005-0000-0000-0000EF230000}"/>
    <cellStyle name="Uwaga 3" xfId="5254" hidden="1" xr:uid="{00000000-0005-0000-0000-0000F0230000}"/>
    <cellStyle name="Uwaga 3" xfId="5249" hidden="1" xr:uid="{00000000-0005-0000-0000-0000F1230000}"/>
    <cellStyle name="Uwaga 3" xfId="5243" hidden="1" xr:uid="{00000000-0005-0000-0000-0000F2230000}"/>
    <cellStyle name="Uwaga 3" xfId="5240" hidden="1" xr:uid="{00000000-0005-0000-0000-0000F3230000}"/>
    <cellStyle name="Uwaga 3" xfId="5236" hidden="1" xr:uid="{00000000-0005-0000-0000-0000F4230000}"/>
    <cellStyle name="Uwaga 3" xfId="5228" hidden="1" xr:uid="{00000000-0005-0000-0000-0000F5230000}"/>
    <cellStyle name="Uwaga 3" xfId="5223" hidden="1" xr:uid="{00000000-0005-0000-0000-0000F6230000}"/>
    <cellStyle name="Uwaga 3" xfId="5218" hidden="1" xr:uid="{00000000-0005-0000-0000-0000F7230000}"/>
    <cellStyle name="Uwaga 3" xfId="5213" hidden="1" xr:uid="{00000000-0005-0000-0000-0000F8230000}"/>
    <cellStyle name="Uwaga 3" xfId="5208" hidden="1" xr:uid="{00000000-0005-0000-0000-0000F9230000}"/>
    <cellStyle name="Uwaga 3" xfId="5203" hidden="1" xr:uid="{00000000-0005-0000-0000-0000FA230000}"/>
    <cellStyle name="Uwaga 3" xfId="5198" hidden="1" xr:uid="{00000000-0005-0000-0000-0000FB230000}"/>
    <cellStyle name="Uwaga 3" xfId="5193" hidden="1" xr:uid="{00000000-0005-0000-0000-0000FC230000}"/>
    <cellStyle name="Uwaga 3" xfId="5188" hidden="1" xr:uid="{00000000-0005-0000-0000-0000FD230000}"/>
    <cellStyle name="Uwaga 3" xfId="5183" hidden="1" xr:uid="{00000000-0005-0000-0000-0000FE230000}"/>
    <cellStyle name="Uwaga 3" xfId="5179" hidden="1" xr:uid="{00000000-0005-0000-0000-0000FF230000}"/>
    <cellStyle name="Uwaga 3" xfId="5174" hidden="1" xr:uid="{00000000-0005-0000-0000-000000240000}"/>
    <cellStyle name="Uwaga 3" xfId="5167" hidden="1" xr:uid="{00000000-0005-0000-0000-000001240000}"/>
    <cellStyle name="Uwaga 3" xfId="5162" hidden="1" xr:uid="{00000000-0005-0000-0000-000002240000}"/>
    <cellStyle name="Uwaga 3" xfId="5157" hidden="1" xr:uid="{00000000-0005-0000-0000-000003240000}"/>
    <cellStyle name="Uwaga 3" xfId="5152" hidden="1" xr:uid="{00000000-0005-0000-0000-000004240000}"/>
    <cellStyle name="Uwaga 3" xfId="5147" hidden="1" xr:uid="{00000000-0005-0000-0000-000005240000}"/>
    <cellStyle name="Uwaga 3" xfId="5142" hidden="1" xr:uid="{00000000-0005-0000-0000-000006240000}"/>
    <cellStyle name="Uwaga 3" xfId="5137" hidden="1" xr:uid="{00000000-0005-0000-0000-000007240000}"/>
    <cellStyle name="Uwaga 3" xfId="5132" hidden="1" xr:uid="{00000000-0005-0000-0000-000008240000}"/>
    <cellStyle name="Uwaga 3" xfId="5127" hidden="1" xr:uid="{00000000-0005-0000-0000-000009240000}"/>
    <cellStyle name="Uwaga 3" xfId="5123" hidden="1" xr:uid="{00000000-0005-0000-0000-00000A240000}"/>
    <cellStyle name="Uwaga 3" xfId="5118" hidden="1" xr:uid="{00000000-0005-0000-0000-00000B240000}"/>
    <cellStyle name="Uwaga 3" xfId="5113" hidden="1" xr:uid="{00000000-0005-0000-0000-00000C240000}"/>
    <cellStyle name="Uwaga 3" xfId="5108" hidden="1" xr:uid="{00000000-0005-0000-0000-00000D240000}"/>
    <cellStyle name="Uwaga 3" xfId="5104" hidden="1" xr:uid="{00000000-0005-0000-0000-00000E240000}"/>
    <cellStyle name="Uwaga 3" xfId="5100" hidden="1" xr:uid="{00000000-0005-0000-0000-00000F240000}"/>
    <cellStyle name="Uwaga 3" xfId="5093" hidden="1" xr:uid="{00000000-0005-0000-0000-000010240000}"/>
    <cellStyle name="Uwaga 3" xfId="5089" hidden="1" xr:uid="{00000000-0005-0000-0000-000011240000}"/>
    <cellStyle name="Uwaga 3" xfId="5084" hidden="1" xr:uid="{00000000-0005-0000-0000-000012240000}"/>
    <cellStyle name="Uwaga 3" xfId="5078" hidden="1" xr:uid="{00000000-0005-0000-0000-000013240000}"/>
    <cellStyle name="Uwaga 3" xfId="5074" hidden="1" xr:uid="{00000000-0005-0000-0000-000014240000}"/>
    <cellStyle name="Uwaga 3" xfId="5069" hidden="1" xr:uid="{00000000-0005-0000-0000-000015240000}"/>
    <cellStyle name="Uwaga 3" xfId="5063" hidden="1" xr:uid="{00000000-0005-0000-0000-000016240000}"/>
    <cellStyle name="Uwaga 3" xfId="5059" hidden="1" xr:uid="{00000000-0005-0000-0000-000017240000}"/>
    <cellStyle name="Uwaga 3" xfId="5055" hidden="1" xr:uid="{00000000-0005-0000-0000-000018240000}"/>
    <cellStyle name="Uwaga 3" xfId="5048" hidden="1" xr:uid="{00000000-0005-0000-0000-000019240000}"/>
    <cellStyle name="Uwaga 3" xfId="5044" hidden="1" xr:uid="{00000000-0005-0000-0000-00001A240000}"/>
    <cellStyle name="Uwaga 3" xfId="5040" hidden="1" xr:uid="{00000000-0005-0000-0000-00001B240000}"/>
    <cellStyle name="Uwaga 3" xfId="5907" hidden="1" xr:uid="{00000000-0005-0000-0000-00001C240000}"/>
    <cellStyle name="Uwaga 3" xfId="5906" hidden="1" xr:uid="{00000000-0005-0000-0000-00001D240000}"/>
    <cellStyle name="Uwaga 3" xfId="5904" hidden="1" xr:uid="{00000000-0005-0000-0000-00001E240000}"/>
    <cellStyle name="Uwaga 3" xfId="5891" hidden="1" xr:uid="{00000000-0005-0000-0000-00001F240000}"/>
    <cellStyle name="Uwaga 3" xfId="5889" hidden="1" xr:uid="{00000000-0005-0000-0000-000020240000}"/>
    <cellStyle name="Uwaga 3" xfId="5887" hidden="1" xr:uid="{00000000-0005-0000-0000-000021240000}"/>
    <cellStyle name="Uwaga 3" xfId="5877" hidden="1" xr:uid="{00000000-0005-0000-0000-000022240000}"/>
    <cellStyle name="Uwaga 3" xfId="5875" hidden="1" xr:uid="{00000000-0005-0000-0000-000023240000}"/>
    <cellStyle name="Uwaga 3" xfId="5873" hidden="1" xr:uid="{00000000-0005-0000-0000-000024240000}"/>
    <cellStyle name="Uwaga 3" xfId="5862" hidden="1" xr:uid="{00000000-0005-0000-0000-000025240000}"/>
    <cellStyle name="Uwaga 3" xfId="5860" hidden="1" xr:uid="{00000000-0005-0000-0000-000026240000}"/>
    <cellStyle name="Uwaga 3" xfId="5858" hidden="1" xr:uid="{00000000-0005-0000-0000-000027240000}"/>
    <cellStyle name="Uwaga 3" xfId="5845" hidden="1" xr:uid="{00000000-0005-0000-0000-000028240000}"/>
    <cellStyle name="Uwaga 3" xfId="5843" hidden="1" xr:uid="{00000000-0005-0000-0000-000029240000}"/>
    <cellStyle name="Uwaga 3" xfId="5842" hidden="1" xr:uid="{00000000-0005-0000-0000-00002A240000}"/>
    <cellStyle name="Uwaga 3" xfId="5829" hidden="1" xr:uid="{00000000-0005-0000-0000-00002B240000}"/>
    <cellStyle name="Uwaga 3" xfId="5828" hidden="1" xr:uid="{00000000-0005-0000-0000-00002C240000}"/>
    <cellStyle name="Uwaga 3" xfId="5826" hidden="1" xr:uid="{00000000-0005-0000-0000-00002D240000}"/>
    <cellStyle name="Uwaga 3" xfId="5814" hidden="1" xr:uid="{00000000-0005-0000-0000-00002E240000}"/>
    <cellStyle name="Uwaga 3" xfId="5813" hidden="1" xr:uid="{00000000-0005-0000-0000-00002F240000}"/>
    <cellStyle name="Uwaga 3" xfId="5811" hidden="1" xr:uid="{00000000-0005-0000-0000-000030240000}"/>
    <cellStyle name="Uwaga 3" xfId="5799" hidden="1" xr:uid="{00000000-0005-0000-0000-000031240000}"/>
    <cellStyle name="Uwaga 3" xfId="5798" hidden="1" xr:uid="{00000000-0005-0000-0000-000032240000}"/>
    <cellStyle name="Uwaga 3" xfId="5796" hidden="1" xr:uid="{00000000-0005-0000-0000-000033240000}"/>
    <cellStyle name="Uwaga 3" xfId="5784" hidden="1" xr:uid="{00000000-0005-0000-0000-000034240000}"/>
    <cellStyle name="Uwaga 3" xfId="5783" hidden="1" xr:uid="{00000000-0005-0000-0000-000035240000}"/>
    <cellStyle name="Uwaga 3" xfId="5781" hidden="1" xr:uid="{00000000-0005-0000-0000-000036240000}"/>
    <cellStyle name="Uwaga 3" xfId="5769" hidden="1" xr:uid="{00000000-0005-0000-0000-000037240000}"/>
    <cellStyle name="Uwaga 3" xfId="5768" hidden="1" xr:uid="{00000000-0005-0000-0000-000038240000}"/>
    <cellStyle name="Uwaga 3" xfId="5766" hidden="1" xr:uid="{00000000-0005-0000-0000-000039240000}"/>
    <cellStyle name="Uwaga 3" xfId="5754" hidden="1" xr:uid="{00000000-0005-0000-0000-00003A240000}"/>
    <cellStyle name="Uwaga 3" xfId="5753" hidden="1" xr:uid="{00000000-0005-0000-0000-00003B240000}"/>
    <cellStyle name="Uwaga 3" xfId="5751" hidden="1" xr:uid="{00000000-0005-0000-0000-00003C240000}"/>
    <cellStyle name="Uwaga 3" xfId="5739" hidden="1" xr:uid="{00000000-0005-0000-0000-00003D240000}"/>
    <cellStyle name="Uwaga 3" xfId="5738" hidden="1" xr:uid="{00000000-0005-0000-0000-00003E240000}"/>
    <cellStyle name="Uwaga 3" xfId="5736" hidden="1" xr:uid="{00000000-0005-0000-0000-00003F240000}"/>
    <cellStyle name="Uwaga 3" xfId="5724" hidden="1" xr:uid="{00000000-0005-0000-0000-000040240000}"/>
    <cellStyle name="Uwaga 3" xfId="5723" hidden="1" xr:uid="{00000000-0005-0000-0000-000041240000}"/>
    <cellStyle name="Uwaga 3" xfId="5721" hidden="1" xr:uid="{00000000-0005-0000-0000-000042240000}"/>
    <cellStyle name="Uwaga 3" xfId="5709" hidden="1" xr:uid="{00000000-0005-0000-0000-000043240000}"/>
    <cellStyle name="Uwaga 3" xfId="5708" hidden="1" xr:uid="{00000000-0005-0000-0000-000044240000}"/>
    <cellStyle name="Uwaga 3" xfId="5706" hidden="1" xr:uid="{00000000-0005-0000-0000-000045240000}"/>
    <cellStyle name="Uwaga 3" xfId="5694" hidden="1" xr:uid="{00000000-0005-0000-0000-000046240000}"/>
    <cellStyle name="Uwaga 3" xfId="5693" hidden="1" xr:uid="{00000000-0005-0000-0000-000047240000}"/>
    <cellStyle name="Uwaga 3" xfId="5691" hidden="1" xr:uid="{00000000-0005-0000-0000-000048240000}"/>
    <cellStyle name="Uwaga 3" xfId="5679" hidden="1" xr:uid="{00000000-0005-0000-0000-000049240000}"/>
    <cellStyle name="Uwaga 3" xfId="5678" hidden="1" xr:uid="{00000000-0005-0000-0000-00004A240000}"/>
    <cellStyle name="Uwaga 3" xfId="5676" hidden="1" xr:uid="{00000000-0005-0000-0000-00004B240000}"/>
    <cellStyle name="Uwaga 3" xfId="5664" hidden="1" xr:uid="{00000000-0005-0000-0000-00004C240000}"/>
    <cellStyle name="Uwaga 3" xfId="5663" hidden="1" xr:uid="{00000000-0005-0000-0000-00004D240000}"/>
    <cellStyle name="Uwaga 3" xfId="5661" hidden="1" xr:uid="{00000000-0005-0000-0000-00004E240000}"/>
    <cellStyle name="Uwaga 3" xfId="5649" hidden="1" xr:uid="{00000000-0005-0000-0000-00004F240000}"/>
    <cellStyle name="Uwaga 3" xfId="5648" hidden="1" xr:uid="{00000000-0005-0000-0000-000050240000}"/>
    <cellStyle name="Uwaga 3" xfId="5646" hidden="1" xr:uid="{00000000-0005-0000-0000-000051240000}"/>
    <cellStyle name="Uwaga 3" xfId="5634" hidden="1" xr:uid="{00000000-0005-0000-0000-000052240000}"/>
    <cellStyle name="Uwaga 3" xfId="5633" hidden="1" xr:uid="{00000000-0005-0000-0000-000053240000}"/>
    <cellStyle name="Uwaga 3" xfId="5631" hidden="1" xr:uid="{00000000-0005-0000-0000-000054240000}"/>
    <cellStyle name="Uwaga 3" xfId="5619" hidden="1" xr:uid="{00000000-0005-0000-0000-000055240000}"/>
    <cellStyle name="Uwaga 3" xfId="5618" hidden="1" xr:uid="{00000000-0005-0000-0000-000056240000}"/>
    <cellStyle name="Uwaga 3" xfId="5616" hidden="1" xr:uid="{00000000-0005-0000-0000-000057240000}"/>
    <cellStyle name="Uwaga 3" xfId="5604" hidden="1" xr:uid="{00000000-0005-0000-0000-000058240000}"/>
    <cellStyle name="Uwaga 3" xfId="5603" hidden="1" xr:uid="{00000000-0005-0000-0000-000059240000}"/>
    <cellStyle name="Uwaga 3" xfId="5601" hidden="1" xr:uid="{00000000-0005-0000-0000-00005A240000}"/>
    <cellStyle name="Uwaga 3" xfId="5589" hidden="1" xr:uid="{00000000-0005-0000-0000-00005B240000}"/>
    <cellStyle name="Uwaga 3" xfId="5588" hidden="1" xr:uid="{00000000-0005-0000-0000-00005C240000}"/>
    <cellStyle name="Uwaga 3" xfId="5586" hidden="1" xr:uid="{00000000-0005-0000-0000-00005D240000}"/>
    <cellStyle name="Uwaga 3" xfId="5574" hidden="1" xr:uid="{00000000-0005-0000-0000-00005E240000}"/>
    <cellStyle name="Uwaga 3" xfId="5573" hidden="1" xr:uid="{00000000-0005-0000-0000-00005F240000}"/>
    <cellStyle name="Uwaga 3" xfId="5571" hidden="1" xr:uid="{00000000-0005-0000-0000-000060240000}"/>
    <cellStyle name="Uwaga 3" xfId="5559" hidden="1" xr:uid="{00000000-0005-0000-0000-000061240000}"/>
    <cellStyle name="Uwaga 3" xfId="5558" hidden="1" xr:uid="{00000000-0005-0000-0000-000062240000}"/>
    <cellStyle name="Uwaga 3" xfId="5556" hidden="1" xr:uid="{00000000-0005-0000-0000-000063240000}"/>
    <cellStyle name="Uwaga 3" xfId="5544" hidden="1" xr:uid="{00000000-0005-0000-0000-000064240000}"/>
    <cellStyle name="Uwaga 3" xfId="5543" hidden="1" xr:uid="{00000000-0005-0000-0000-000065240000}"/>
    <cellStyle name="Uwaga 3" xfId="5541" hidden="1" xr:uid="{00000000-0005-0000-0000-000066240000}"/>
    <cellStyle name="Uwaga 3" xfId="5529" hidden="1" xr:uid="{00000000-0005-0000-0000-000067240000}"/>
    <cellStyle name="Uwaga 3" xfId="5528" hidden="1" xr:uid="{00000000-0005-0000-0000-000068240000}"/>
    <cellStyle name="Uwaga 3" xfId="5526" hidden="1" xr:uid="{00000000-0005-0000-0000-000069240000}"/>
    <cellStyle name="Uwaga 3" xfId="5514" hidden="1" xr:uid="{00000000-0005-0000-0000-00006A240000}"/>
    <cellStyle name="Uwaga 3" xfId="5513" hidden="1" xr:uid="{00000000-0005-0000-0000-00006B240000}"/>
    <cellStyle name="Uwaga 3" xfId="5511" hidden="1" xr:uid="{00000000-0005-0000-0000-00006C240000}"/>
    <cellStyle name="Uwaga 3" xfId="5499" hidden="1" xr:uid="{00000000-0005-0000-0000-00006D240000}"/>
    <cellStyle name="Uwaga 3" xfId="5498" hidden="1" xr:uid="{00000000-0005-0000-0000-00006E240000}"/>
    <cellStyle name="Uwaga 3" xfId="5496" hidden="1" xr:uid="{00000000-0005-0000-0000-00006F240000}"/>
    <cellStyle name="Uwaga 3" xfId="5484" hidden="1" xr:uid="{00000000-0005-0000-0000-000070240000}"/>
    <cellStyle name="Uwaga 3" xfId="5483" hidden="1" xr:uid="{00000000-0005-0000-0000-000071240000}"/>
    <cellStyle name="Uwaga 3" xfId="5481" hidden="1" xr:uid="{00000000-0005-0000-0000-000072240000}"/>
    <cellStyle name="Uwaga 3" xfId="5469" hidden="1" xr:uid="{00000000-0005-0000-0000-000073240000}"/>
    <cellStyle name="Uwaga 3" xfId="5468" hidden="1" xr:uid="{00000000-0005-0000-0000-000074240000}"/>
    <cellStyle name="Uwaga 3" xfId="5466" hidden="1" xr:uid="{00000000-0005-0000-0000-000075240000}"/>
    <cellStyle name="Uwaga 3" xfId="5454" hidden="1" xr:uid="{00000000-0005-0000-0000-000076240000}"/>
    <cellStyle name="Uwaga 3" xfId="5453" hidden="1" xr:uid="{00000000-0005-0000-0000-000077240000}"/>
    <cellStyle name="Uwaga 3" xfId="5451" hidden="1" xr:uid="{00000000-0005-0000-0000-000078240000}"/>
    <cellStyle name="Uwaga 3" xfId="5439" hidden="1" xr:uid="{00000000-0005-0000-0000-000079240000}"/>
    <cellStyle name="Uwaga 3" xfId="5438" hidden="1" xr:uid="{00000000-0005-0000-0000-00007A240000}"/>
    <cellStyle name="Uwaga 3" xfId="5436" hidden="1" xr:uid="{00000000-0005-0000-0000-00007B240000}"/>
    <cellStyle name="Uwaga 3" xfId="5424" hidden="1" xr:uid="{00000000-0005-0000-0000-00007C240000}"/>
    <cellStyle name="Uwaga 3" xfId="5422" hidden="1" xr:uid="{00000000-0005-0000-0000-00007D240000}"/>
    <cellStyle name="Uwaga 3" xfId="5419" hidden="1" xr:uid="{00000000-0005-0000-0000-00007E240000}"/>
    <cellStyle name="Uwaga 3" xfId="5409" hidden="1" xr:uid="{00000000-0005-0000-0000-00007F240000}"/>
    <cellStyle name="Uwaga 3" xfId="5407" hidden="1" xr:uid="{00000000-0005-0000-0000-000080240000}"/>
    <cellStyle name="Uwaga 3" xfId="5404" hidden="1" xr:uid="{00000000-0005-0000-0000-000081240000}"/>
    <cellStyle name="Uwaga 3" xfId="5394" hidden="1" xr:uid="{00000000-0005-0000-0000-000082240000}"/>
    <cellStyle name="Uwaga 3" xfId="5392" hidden="1" xr:uid="{00000000-0005-0000-0000-000083240000}"/>
    <cellStyle name="Uwaga 3" xfId="5389" hidden="1" xr:uid="{00000000-0005-0000-0000-000084240000}"/>
    <cellStyle name="Uwaga 3" xfId="5379" hidden="1" xr:uid="{00000000-0005-0000-0000-000085240000}"/>
    <cellStyle name="Uwaga 3" xfId="5377" hidden="1" xr:uid="{00000000-0005-0000-0000-000086240000}"/>
    <cellStyle name="Uwaga 3" xfId="5374" hidden="1" xr:uid="{00000000-0005-0000-0000-000087240000}"/>
    <cellStyle name="Uwaga 3" xfId="5364" hidden="1" xr:uid="{00000000-0005-0000-0000-000088240000}"/>
    <cellStyle name="Uwaga 3" xfId="5362" hidden="1" xr:uid="{00000000-0005-0000-0000-000089240000}"/>
    <cellStyle name="Uwaga 3" xfId="5359" hidden="1" xr:uid="{00000000-0005-0000-0000-00008A240000}"/>
    <cellStyle name="Uwaga 3" xfId="5349" hidden="1" xr:uid="{00000000-0005-0000-0000-00008B240000}"/>
    <cellStyle name="Uwaga 3" xfId="5347" hidden="1" xr:uid="{00000000-0005-0000-0000-00008C240000}"/>
    <cellStyle name="Uwaga 3" xfId="5343" hidden="1" xr:uid="{00000000-0005-0000-0000-00008D240000}"/>
    <cellStyle name="Uwaga 3" xfId="5334" hidden="1" xr:uid="{00000000-0005-0000-0000-00008E240000}"/>
    <cellStyle name="Uwaga 3" xfId="5331" hidden="1" xr:uid="{00000000-0005-0000-0000-00008F240000}"/>
    <cellStyle name="Uwaga 3" xfId="5327" hidden="1" xr:uid="{00000000-0005-0000-0000-000090240000}"/>
    <cellStyle name="Uwaga 3" xfId="5319" hidden="1" xr:uid="{00000000-0005-0000-0000-000091240000}"/>
    <cellStyle name="Uwaga 3" xfId="5317" hidden="1" xr:uid="{00000000-0005-0000-0000-000092240000}"/>
    <cellStyle name="Uwaga 3" xfId="5313" hidden="1" xr:uid="{00000000-0005-0000-0000-000093240000}"/>
    <cellStyle name="Uwaga 3" xfId="5304" hidden="1" xr:uid="{00000000-0005-0000-0000-000094240000}"/>
    <cellStyle name="Uwaga 3" xfId="5302" hidden="1" xr:uid="{00000000-0005-0000-0000-000095240000}"/>
    <cellStyle name="Uwaga 3" xfId="5299" hidden="1" xr:uid="{00000000-0005-0000-0000-000096240000}"/>
    <cellStyle name="Uwaga 3" xfId="5289" hidden="1" xr:uid="{00000000-0005-0000-0000-000097240000}"/>
    <cellStyle name="Uwaga 3" xfId="5287" hidden="1" xr:uid="{00000000-0005-0000-0000-000098240000}"/>
    <cellStyle name="Uwaga 3" xfId="5282" hidden="1" xr:uid="{00000000-0005-0000-0000-000099240000}"/>
    <cellStyle name="Uwaga 3" xfId="5274" hidden="1" xr:uid="{00000000-0005-0000-0000-00009A240000}"/>
    <cellStyle name="Uwaga 3" xfId="5272" hidden="1" xr:uid="{00000000-0005-0000-0000-00009B240000}"/>
    <cellStyle name="Uwaga 3" xfId="5267" hidden="1" xr:uid="{00000000-0005-0000-0000-00009C240000}"/>
    <cellStyle name="Uwaga 3" xfId="5259" hidden="1" xr:uid="{00000000-0005-0000-0000-00009D240000}"/>
    <cellStyle name="Uwaga 3" xfId="5257" hidden="1" xr:uid="{00000000-0005-0000-0000-00009E240000}"/>
    <cellStyle name="Uwaga 3" xfId="5252" hidden="1" xr:uid="{00000000-0005-0000-0000-00009F240000}"/>
    <cellStyle name="Uwaga 3" xfId="5244" hidden="1" xr:uid="{00000000-0005-0000-0000-0000A0240000}"/>
    <cellStyle name="Uwaga 3" xfId="5242" hidden="1" xr:uid="{00000000-0005-0000-0000-0000A1240000}"/>
    <cellStyle name="Uwaga 3" xfId="5238" hidden="1" xr:uid="{00000000-0005-0000-0000-0000A2240000}"/>
    <cellStyle name="Uwaga 3" xfId="5229" hidden="1" xr:uid="{00000000-0005-0000-0000-0000A3240000}"/>
    <cellStyle name="Uwaga 3" xfId="5226" hidden="1" xr:uid="{00000000-0005-0000-0000-0000A4240000}"/>
    <cellStyle name="Uwaga 3" xfId="5221" hidden="1" xr:uid="{00000000-0005-0000-0000-0000A5240000}"/>
    <cellStyle name="Uwaga 3" xfId="5214" hidden="1" xr:uid="{00000000-0005-0000-0000-0000A6240000}"/>
    <cellStyle name="Uwaga 3" xfId="5210" hidden="1" xr:uid="{00000000-0005-0000-0000-0000A7240000}"/>
    <cellStyle name="Uwaga 3" xfId="5205" hidden="1" xr:uid="{00000000-0005-0000-0000-0000A8240000}"/>
    <cellStyle name="Uwaga 3" xfId="5199" hidden="1" xr:uid="{00000000-0005-0000-0000-0000A9240000}"/>
    <cellStyle name="Uwaga 3" xfId="5195" hidden="1" xr:uid="{00000000-0005-0000-0000-0000AA240000}"/>
    <cellStyle name="Uwaga 3" xfId="5190" hidden="1" xr:uid="{00000000-0005-0000-0000-0000AB240000}"/>
    <cellStyle name="Uwaga 3" xfId="5184" hidden="1" xr:uid="{00000000-0005-0000-0000-0000AC240000}"/>
    <cellStyle name="Uwaga 3" xfId="5181" hidden="1" xr:uid="{00000000-0005-0000-0000-0000AD240000}"/>
    <cellStyle name="Uwaga 3" xfId="5177" hidden="1" xr:uid="{00000000-0005-0000-0000-0000AE240000}"/>
    <cellStyle name="Uwaga 3" xfId="5168" hidden="1" xr:uid="{00000000-0005-0000-0000-0000AF240000}"/>
    <cellStyle name="Uwaga 3" xfId="5163" hidden="1" xr:uid="{00000000-0005-0000-0000-0000B0240000}"/>
    <cellStyle name="Uwaga 3" xfId="5158" hidden="1" xr:uid="{00000000-0005-0000-0000-0000B1240000}"/>
    <cellStyle name="Uwaga 3" xfId="5153" hidden="1" xr:uid="{00000000-0005-0000-0000-0000B2240000}"/>
    <cellStyle name="Uwaga 3" xfId="5148" hidden="1" xr:uid="{00000000-0005-0000-0000-0000B3240000}"/>
    <cellStyle name="Uwaga 3" xfId="5143" hidden="1" xr:uid="{00000000-0005-0000-0000-0000B4240000}"/>
    <cellStyle name="Uwaga 3" xfId="5138" hidden="1" xr:uid="{00000000-0005-0000-0000-0000B5240000}"/>
    <cellStyle name="Uwaga 3" xfId="5133" hidden="1" xr:uid="{00000000-0005-0000-0000-0000B6240000}"/>
    <cellStyle name="Uwaga 3" xfId="5128" hidden="1" xr:uid="{00000000-0005-0000-0000-0000B7240000}"/>
    <cellStyle name="Uwaga 3" xfId="5124" hidden="1" xr:uid="{00000000-0005-0000-0000-0000B8240000}"/>
    <cellStyle name="Uwaga 3" xfId="5119" hidden="1" xr:uid="{00000000-0005-0000-0000-0000B9240000}"/>
    <cellStyle name="Uwaga 3" xfId="5114" hidden="1" xr:uid="{00000000-0005-0000-0000-0000BA240000}"/>
    <cellStyle name="Uwaga 3" xfId="5109" hidden="1" xr:uid="{00000000-0005-0000-0000-0000BB240000}"/>
    <cellStyle name="Uwaga 3" xfId="5105" hidden="1" xr:uid="{00000000-0005-0000-0000-0000BC240000}"/>
    <cellStyle name="Uwaga 3" xfId="5101" hidden="1" xr:uid="{00000000-0005-0000-0000-0000BD240000}"/>
    <cellStyle name="Uwaga 3" xfId="5094" hidden="1" xr:uid="{00000000-0005-0000-0000-0000BE240000}"/>
    <cellStyle name="Uwaga 3" xfId="5090" hidden="1" xr:uid="{00000000-0005-0000-0000-0000BF240000}"/>
    <cellStyle name="Uwaga 3" xfId="5085" hidden="1" xr:uid="{00000000-0005-0000-0000-0000C0240000}"/>
    <cellStyle name="Uwaga 3" xfId="5079" hidden="1" xr:uid="{00000000-0005-0000-0000-0000C1240000}"/>
    <cellStyle name="Uwaga 3" xfId="5075" hidden="1" xr:uid="{00000000-0005-0000-0000-0000C2240000}"/>
    <cellStyle name="Uwaga 3" xfId="5070" hidden="1" xr:uid="{00000000-0005-0000-0000-0000C3240000}"/>
    <cellStyle name="Uwaga 3" xfId="5064" hidden="1" xr:uid="{00000000-0005-0000-0000-0000C4240000}"/>
    <cellStyle name="Uwaga 3" xfId="5060" hidden="1" xr:uid="{00000000-0005-0000-0000-0000C5240000}"/>
    <cellStyle name="Uwaga 3" xfId="5056" hidden="1" xr:uid="{00000000-0005-0000-0000-0000C6240000}"/>
    <cellStyle name="Uwaga 3" xfId="5049" hidden="1" xr:uid="{00000000-0005-0000-0000-0000C7240000}"/>
    <cellStyle name="Uwaga 3" xfId="5045" hidden="1" xr:uid="{00000000-0005-0000-0000-0000C8240000}"/>
    <cellStyle name="Uwaga 3" xfId="5041" hidden="1" xr:uid="{00000000-0005-0000-0000-0000C9240000}"/>
    <cellStyle name="Uwaga 3" xfId="4038" hidden="1" xr:uid="{00000000-0005-0000-0000-0000CA240000}"/>
    <cellStyle name="Uwaga 3" xfId="4037" hidden="1" xr:uid="{00000000-0005-0000-0000-0000CB240000}"/>
    <cellStyle name="Uwaga 3" xfId="4036" hidden="1" xr:uid="{00000000-0005-0000-0000-0000CC240000}"/>
    <cellStyle name="Uwaga 3" xfId="4029" hidden="1" xr:uid="{00000000-0005-0000-0000-0000CD240000}"/>
    <cellStyle name="Uwaga 3" xfId="4028" hidden="1" xr:uid="{00000000-0005-0000-0000-0000CE240000}"/>
    <cellStyle name="Uwaga 3" xfId="4027" hidden="1" xr:uid="{00000000-0005-0000-0000-0000CF240000}"/>
    <cellStyle name="Uwaga 3" xfId="4020" hidden="1" xr:uid="{00000000-0005-0000-0000-0000D0240000}"/>
    <cellStyle name="Uwaga 3" xfId="4019" hidden="1" xr:uid="{00000000-0005-0000-0000-0000D1240000}"/>
    <cellStyle name="Uwaga 3" xfId="4018" hidden="1" xr:uid="{00000000-0005-0000-0000-0000D2240000}"/>
    <cellStyle name="Uwaga 3" xfId="4011" hidden="1" xr:uid="{00000000-0005-0000-0000-0000D3240000}"/>
    <cellStyle name="Uwaga 3" xfId="4010" hidden="1" xr:uid="{00000000-0005-0000-0000-0000D4240000}"/>
    <cellStyle name="Uwaga 3" xfId="4009" hidden="1" xr:uid="{00000000-0005-0000-0000-0000D5240000}"/>
    <cellStyle name="Uwaga 3" xfId="4002" hidden="1" xr:uid="{00000000-0005-0000-0000-0000D6240000}"/>
    <cellStyle name="Uwaga 3" xfId="4001" hidden="1" xr:uid="{00000000-0005-0000-0000-0000D7240000}"/>
    <cellStyle name="Uwaga 3" xfId="4000" hidden="1" xr:uid="{00000000-0005-0000-0000-0000D8240000}"/>
    <cellStyle name="Uwaga 3" xfId="3993" hidden="1" xr:uid="{00000000-0005-0000-0000-0000D9240000}"/>
    <cellStyle name="Uwaga 3" xfId="3992" hidden="1" xr:uid="{00000000-0005-0000-0000-0000DA240000}"/>
    <cellStyle name="Uwaga 3" xfId="3990" hidden="1" xr:uid="{00000000-0005-0000-0000-0000DB240000}"/>
    <cellStyle name="Uwaga 3" xfId="3984" hidden="1" xr:uid="{00000000-0005-0000-0000-0000DC240000}"/>
    <cellStyle name="Uwaga 3" xfId="3983" hidden="1" xr:uid="{00000000-0005-0000-0000-0000DD240000}"/>
    <cellStyle name="Uwaga 3" xfId="3981" hidden="1" xr:uid="{00000000-0005-0000-0000-0000DE240000}"/>
    <cellStyle name="Uwaga 3" xfId="3975" hidden="1" xr:uid="{00000000-0005-0000-0000-0000DF240000}"/>
    <cellStyle name="Uwaga 3" xfId="3974" hidden="1" xr:uid="{00000000-0005-0000-0000-0000E0240000}"/>
    <cellStyle name="Uwaga 3" xfId="3972" hidden="1" xr:uid="{00000000-0005-0000-0000-0000E1240000}"/>
    <cellStyle name="Uwaga 3" xfId="3966" hidden="1" xr:uid="{00000000-0005-0000-0000-0000E2240000}"/>
    <cellStyle name="Uwaga 3" xfId="3965" hidden="1" xr:uid="{00000000-0005-0000-0000-0000E3240000}"/>
    <cellStyle name="Uwaga 3" xfId="3963" hidden="1" xr:uid="{00000000-0005-0000-0000-0000E4240000}"/>
    <cellStyle name="Uwaga 3" xfId="3957" hidden="1" xr:uid="{00000000-0005-0000-0000-0000E5240000}"/>
    <cellStyle name="Uwaga 3" xfId="3956" hidden="1" xr:uid="{00000000-0005-0000-0000-0000E6240000}"/>
    <cellStyle name="Uwaga 3" xfId="3954" hidden="1" xr:uid="{00000000-0005-0000-0000-0000E7240000}"/>
    <cellStyle name="Uwaga 3" xfId="3948" hidden="1" xr:uid="{00000000-0005-0000-0000-0000E8240000}"/>
    <cellStyle name="Uwaga 3" xfId="3947" hidden="1" xr:uid="{00000000-0005-0000-0000-0000E9240000}"/>
    <cellStyle name="Uwaga 3" xfId="3945" hidden="1" xr:uid="{00000000-0005-0000-0000-0000EA240000}"/>
    <cellStyle name="Uwaga 3" xfId="3939" hidden="1" xr:uid="{00000000-0005-0000-0000-0000EB240000}"/>
    <cellStyle name="Uwaga 3" xfId="3938" hidden="1" xr:uid="{00000000-0005-0000-0000-0000EC240000}"/>
    <cellStyle name="Uwaga 3" xfId="3936" hidden="1" xr:uid="{00000000-0005-0000-0000-0000ED240000}"/>
    <cellStyle name="Uwaga 3" xfId="3930" hidden="1" xr:uid="{00000000-0005-0000-0000-0000EE240000}"/>
    <cellStyle name="Uwaga 3" xfId="3929" hidden="1" xr:uid="{00000000-0005-0000-0000-0000EF240000}"/>
    <cellStyle name="Uwaga 3" xfId="3927" hidden="1" xr:uid="{00000000-0005-0000-0000-0000F0240000}"/>
    <cellStyle name="Uwaga 3" xfId="3921" hidden="1" xr:uid="{00000000-0005-0000-0000-0000F1240000}"/>
    <cellStyle name="Uwaga 3" xfId="3920" hidden="1" xr:uid="{00000000-0005-0000-0000-0000F2240000}"/>
    <cellStyle name="Uwaga 3" xfId="3918" hidden="1" xr:uid="{00000000-0005-0000-0000-0000F3240000}"/>
    <cellStyle name="Uwaga 3" xfId="3912" hidden="1" xr:uid="{00000000-0005-0000-0000-0000F4240000}"/>
    <cellStyle name="Uwaga 3" xfId="3911" hidden="1" xr:uid="{00000000-0005-0000-0000-0000F5240000}"/>
    <cellStyle name="Uwaga 3" xfId="3909" hidden="1" xr:uid="{00000000-0005-0000-0000-0000F6240000}"/>
    <cellStyle name="Uwaga 3" xfId="3903" hidden="1" xr:uid="{00000000-0005-0000-0000-0000F7240000}"/>
    <cellStyle name="Uwaga 3" xfId="3902" hidden="1" xr:uid="{00000000-0005-0000-0000-0000F8240000}"/>
    <cellStyle name="Uwaga 3" xfId="3900" hidden="1" xr:uid="{00000000-0005-0000-0000-0000F9240000}"/>
    <cellStyle name="Uwaga 3" xfId="3894" hidden="1" xr:uid="{00000000-0005-0000-0000-0000FA240000}"/>
    <cellStyle name="Uwaga 3" xfId="3893" hidden="1" xr:uid="{00000000-0005-0000-0000-0000FB240000}"/>
    <cellStyle name="Uwaga 3" xfId="3891" hidden="1" xr:uid="{00000000-0005-0000-0000-0000FC240000}"/>
    <cellStyle name="Uwaga 3" xfId="3885" hidden="1" xr:uid="{00000000-0005-0000-0000-0000FD240000}"/>
    <cellStyle name="Uwaga 3" xfId="3884" hidden="1" xr:uid="{00000000-0005-0000-0000-0000FE240000}"/>
    <cellStyle name="Uwaga 3" xfId="3881" hidden="1" xr:uid="{00000000-0005-0000-0000-0000FF240000}"/>
    <cellStyle name="Uwaga 3" xfId="3876" hidden="1" xr:uid="{00000000-0005-0000-0000-000000250000}"/>
    <cellStyle name="Uwaga 3" xfId="3874" hidden="1" xr:uid="{00000000-0005-0000-0000-000001250000}"/>
    <cellStyle name="Uwaga 3" xfId="3871" hidden="1" xr:uid="{00000000-0005-0000-0000-000002250000}"/>
    <cellStyle name="Uwaga 3" xfId="3867" hidden="1" xr:uid="{00000000-0005-0000-0000-000003250000}"/>
    <cellStyle name="Uwaga 3" xfId="3866" hidden="1" xr:uid="{00000000-0005-0000-0000-000004250000}"/>
    <cellStyle name="Uwaga 3" xfId="3863" hidden="1" xr:uid="{00000000-0005-0000-0000-000005250000}"/>
    <cellStyle name="Uwaga 3" xfId="3858" hidden="1" xr:uid="{00000000-0005-0000-0000-000006250000}"/>
    <cellStyle name="Uwaga 3" xfId="3857" hidden="1" xr:uid="{00000000-0005-0000-0000-000007250000}"/>
    <cellStyle name="Uwaga 3" xfId="3855" hidden="1" xr:uid="{00000000-0005-0000-0000-000008250000}"/>
    <cellStyle name="Uwaga 3" xfId="3849" hidden="1" xr:uid="{00000000-0005-0000-0000-000009250000}"/>
    <cellStyle name="Uwaga 3" xfId="3848" hidden="1" xr:uid="{00000000-0005-0000-0000-00000A250000}"/>
    <cellStyle name="Uwaga 3" xfId="3846" hidden="1" xr:uid="{00000000-0005-0000-0000-00000B250000}"/>
    <cellStyle name="Uwaga 3" xfId="3840" hidden="1" xr:uid="{00000000-0005-0000-0000-00000C250000}"/>
    <cellStyle name="Uwaga 3" xfId="3839" hidden="1" xr:uid="{00000000-0005-0000-0000-00000D250000}"/>
    <cellStyle name="Uwaga 3" xfId="3837" hidden="1" xr:uid="{00000000-0005-0000-0000-00000E250000}"/>
    <cellStyle name="Uwaga 3" xfId="3831" hidden="1" xr:uid="{00000000-0005-0000-0000-00000F250000}"/>
    <cellStyle name="Uwaga 3" xfId="3830" hidden="1" xr:uid="{00000000-0005-0000-0000-000010250000}"/>
    <cellStyle name="Uwaga 3" xfId="3828" hidden="1" xr:uid="{00000000-0005-0000-0000-000011250000}"/>
    <cellStyle name="Uwaga 3" xfId="3822" hidden="1" xr:uid="{00000000-0005-0000-0000-000012250000}"/>
    <cellStyle name="Uwaga 3" xfId="3821" hidden="1" xr:uid="{00000000-0005-0000-0000-000013250000}"/>
    <cellStyle name="Uwaga 3" xfId="3819" hidden="1" xr:uid="{00000000-0005-0000-0000-000014250000}"/>
    <cellStyle name="Uwaga 3" xfId="3813" hidden="1" xr:uid="{00000000-0005-0000-0000-000015250000}"/>
    <cellStyle name="Uwaga 3" xfId="3812" hidden="1" xr:uid="{00000000-0005-0000-0000-000016250000}"/>
    <cellStyle name="Uwaga 3" xfId="3809" hidden="1" xr:uid="{00000000-0005-0000-0000-000017250000}"/>
    <cellStyle name="Uwaga 3" xfId="3804" hidden="1" xr:uid="{00000000-0005-0000-0000-000018250000}"/>
    <cellStyle name="Uwaga 3" xfId="3802" hidden="1" xr:uid="{00000000-0005-0000-0000-000019250000}"/>
    <cellStyle name="Uwaga 3" xfId="3799" hidden="1" xr:uid="{00000000-0005-0000-0000-00001A250000}"/>
    <cellStyle name="Uwaga 3" xfId="3795" hidden="1" xr:uid="{00000000-0005-0000-0000-00001B250000}"/>
    <cellStyle name="Uwaga 3" xfId="3793" hidden="1" xr:uid="{00000000-0005-0000-0000-00001C250000}"/>
    <cellStyle name="Uwaga 3" xfId="3790" hidden="1" xr:uid="{00000000-0005-0000-0000-00001D250000}"/>
    <cellStyle name="Uwaga 3" xfId="3786" hidden="1" xr:uid="{00000000-0005-0000-0000-00001E250000}"/>
    <cellStyle name="Uwaga 3" xfId="3785" hidden="1" xr:uid="{00000000-0005-0000-0000-00001F250000}"/>
    <cellStyle name="Uwaga 3" xfId="3783" hidden="1" xr:uid="{00000000-0005-0000-0000-000020250000}"/>
    <cellStyle name="Uwaga 3" xfId="3777" hidden="1" xr:uid="{00000000-0005-0000-0000-000021250000}"/>
    <cellStyle name="Uwaga 3" xfId="3775" hidden="1" xr:uid="{00000000-0005-0000-0000-000022250000}"/>
    <cellStyle name="Uwaga 3" xfId="3772" hidden="1" xr:uid="{00000000-0005-0000-0000-000023250000}"/>
    <cellStyle name="Uwaga 3" xfId="3768" hidden="1" xr:uid="{00000000-0005-0000-0000-000024250000}"/>
    <cellStyle name="Uwaga 3" xfId="3766" hidden="1" xr:uid="{00000000-0005-0000-0000-000025250000}"/>
    <cellStyle name="Uwaga 3" xfId="3763" hidden="1" xr:uid="{00000000-0005-0000-0000-000026250000}"/>
    <cellStyle name="Uwaga 3" xfId="3759" hidden="1" xr:uid="{00000000-0005-0000-0000-000027250000}"/>
    <cellStyle name="Uwaga 3" xfId="3757" hidden="1" xr:uid="{00000000-0005-0000-0000-000028250000}"/>
    <cellStyle name="Uwaga 3" xfId="3754" hidden="1" xr:uid="{00000000-0005-0000-0000-000029250000}"/>
    <cellStyle name="Uwaga 3" xfId="3750" hidden="1" xr:uid="{00000000-0005-0000-0000-00002A250000}"/>
    <cellStyle name="Uwaga 3" xfId="3748" hidden="1" xr:uid="{00000000-0005-0000-0000-00002B250000}"/>
    <cellStyle name="Uwaga 3" xfId="3746" hidden="1" xr:uid="{00000000-0005-0000-0000-00002C250000}"/>
    <cellStyle name="Uwaga 3" xfId="3741" hidden="1" xr:uid="{00000000-0005-0000-0000-00002D250000}"/>
    <cellStyle name="Uwaga 3" xfId="3739" hidden="1" xr:uid="{00000000-0005-0000-0000-00002E250000}"/>
    <cellStyle name="Uwaga 3" xfId="3737" hidden="1" xr:uid="{00000000-0005-0000-0000-00002F250000}"/>
    <cellStyle name="Uwaga 3" xfId="3732" hidden="1" xr:uid="{00000000-0005-0000-0000-000030250000}"/>
    <cellStyle name="Uwaga 3" xfId="3730" hidden="1" xr:uid="{00000000-0005-0000-0000-000031250000}"/>
    <cellStyle name="Uwaga 3" xfId="3727" hidden="1" xr:uid="{00000000-0005-0000-0000-000032250000}"/>
    <cellStyle name="Uwaga 3" xfId="3723" hidden="1" xr:uid="{00000000-0005-0000-0000-000033250000}"/>
    <cellStyle name="Uwaga 3" xfId="3721" hidden="1" xr:uid="{00000000-0005-0000-0000-000034250000}"/>
    <cellStyle name="Uwaga 3" xfId="3719" hidden="1" xr:uid="{00000000-0005-0000-0000-000035250000}"/>
    <cellStyle name="Uwaga 3" xfId="3714" hidden="1" xr:uid="{00000000-0005-0000-0000-000036250000}"/>
    <cellStyle name="Uwaga 3" xfId="3712" hidden="1" xr:uid="{00000000-0005-0000-0000-000037250000}"/>
    <cellStyle name="Uwaga 3" xfId="3710" hidden="1" xr:uid="{00000000-0005-0000-0000-000038250000}"/>
    <cellStyle name="Uwaga 3" xfId="3704" hidden="1" xr:uid="{00000000-0005-0000-0000-000039250000}"/>
    <cellStyle name="Uwaga 3" xfId="3701" hidden="1" xr:uid="{00000000-0005-0000-0000-00003A250000}"/>
    <cellStyle name="Uwaga 3" xfId="3698" hidden="1" xr:uid="{00000000-0005-0000-0000-00003B250000}"/>
    <cellStyle name="Uwaga 3" xfId="3695" hidden="1" xr:uid="{00000000-0005-0000-0000-00003C250000}"/>
    <cellStyle name="Uwaga 3" xfId="3692" hidden="1" xr:uid="{00000000-0005-0000-0000-00003D250000}"/>
    <cellStyle name="Uwaga 3" xfId="3689" hidden="1" xr:uid="{00000000-0005-0000-0000-00003E250000}"/>
    <cellStyle name="Uwaga 3" xfId="3686" hidden="1" xr:uid="{00000000-0005-0000-0000-00003F250000}"/>
    <cellStyle name="Uwaga 3" xfId="3683" hidden="1" xr:uid="{00000000-0005-0000-0000-000040250000}"/>
    <cellStyle name="Uwaga 3" xfId="3680" hidden="1" xr:uid="{00000000-0005-0000-0000-000041250000}"/>
    <cellStyle name="Uwaga 3" xfId="3678" hidden="1" xr:uid="{00000000-0005-0000-0000-000042250000}"/>
    <cellStyle name="Uwaga 3" xfId="3676" hidden="1" xr:uid="{00000000-0005-0000-0000-000043250000}"/>
    <cellStyle name="Uwaga 3" xfId="3673" hidden="1" xr:uid="{00000000-0005-0000-0000-000044250000}"/>
    <cellStyle name="Uwaga 3" xfId="3669" hidden="1" xr:uid="{00000000-0005-0000-0000-000045250000}"/>
    <cellStyle name="Uwaga 3" xfId="3666" hidden="1" xr:uid="{00000000-0005-0000-0000-000046250000}"/>
    <cellStyle name="Uwaga 3" xfId="3663" hidden="1" xr:uid="{00000000-0005-0000-0000-000047250000}"/>
    <cellStyle name="Uwaga 3" xfId="3659" hidden="1" xr:uid="{00000000-0005-0000-0000-000048250000}"/>
    <cellStyle name="Uwaga 3" xfId="3656" hidden="1" xr:uid="{00000000-0005-0000-0000-000049250000}"/>
    <cellStyle name="Uwaga 3" xfId="3653" hidden="1" xr:uid="{00000000-0005-0000-0000-00004A250000}"/>
    <cellStyle name="Uwaga 3" xfId="3651" hidden="1" xr:uid="{00000000-0005-0000-0000-00004B250000}"/>
    <cellStyle name="Uwaga 3" xfId="3648" hidden="1" xr:uid="{00000000-0005-0000-0000-00004C250000}"/>
    <cellStyle name="Uwaga 3" xfId="3645" hidden="1" xr:uid="{00000000-0005-0000-0000-00004D250000}"/>
    <cellStyle name="Uwaga 3" xfId="3642" hidden="1" xr:uid="{00000000-0005-0000-0000-00004E250000}"/>
    <cellStyle name="Uwaga 3" xfId="3640" hidden="1" xr:uid="{00000000-0005-0000-0000-00004F250000}"/>
    <cellStyle name="Uwaga 3" xfId="3638" hidden="1" xr:uid="{00000000-0005-0000-0000-000050250000}"/>
    <cellStyle name="Uwaga 3" xfId="3633" hidden="1" xr:uid="{00000000-0005-0000-0000-000051250000}"/>
    <cellStyle name="Uwaga 3" xfId="3630" hidden="1" xr:uid="{00000000-0005-0000-0000-000052250000}"/>
    <cellStyle name="Uwaga 3" xfId="3627" hidden="1" xr:uid="{00000000-0005-0000-0000-000053250000}"/>
    <cellStyle name="Uwaga 3" xfId="3623" hidden="1" xr:uid="{00000000-0005-0000-0000-000054250000}"/>
    <cellStyle name="Uwaga 3" xfId="3620" hidden="1" xr:uid="{00000000-0005-0000-0000-000055250000}"/>
    <cellStyle name="Uwaga 3" xfId="3617" hidden="1" xr:uid="{00000000-0005-0000-0000-000056250000}"/>
    <cellStyle name="Uwaga 3" xfId="3614" hidden="1" xr:uid="{00000000-0005-0000-0000-000057250000}"/>
    <cellStyle name="Uwaga 3" xfId="3611" hidden="1" xr:uid="{00000000-0005-0000-0000-000058250000}"/>
    <cellStyle name="Uwaga 3" xfId="3608" hidden="1" xr:uid="{00000000-0005-0000-0000-000059250000}"/>
    <cellStyle name="Uwaga 3" xfId="3606" hidden="1" xr:uid="{00000000-0005-0000-0000-00005A250000}"/>
    <cellStyle name="Uwaga 3" xfId="3604" hidden="1" xr:uid="{00000000-0005-0000-0000-00005B250000}"/>
    <cellStyle name="Uwaga 3" xfId="3601" hidden="1" xr:uid="{00000000-0005-0000-0000-00005C250000}"/>
    <cellStyle name="Uwaga 3" xfId="3596" hidden="1" xr:uid="{00000000-0005-0000-0000-00005D250000}"/>
    <cellStyle name="Uwaga 3" xfId="3593" hidden="1" xr:uid="{00000000-0005-0000-0000-00005E250000}"/>
    <cellStyle name="Uwaga 3" xfId="3590" hidden="1" xr:uid="{00000000-0005-0000-0000-00005F250000}"/>
    <cellStyle name="Uwaga 3" xfId="3586" hidden="1" xr:uid="{00000000-0005-0000-0000-000060250000}"/>
    <cellStyle name="Uwaga 3" xfId="3583" hidden="1" xr:uid="{00000000-0005-0000-0000-000061250000}"/>
    <cellStyle name="Uwaga 3" xfId="3581" hidden="1" xr:uid="{00000000-0005-0000-0000-000062250000}"/>
    <cellStyle name="Uwaga 3" xfId="3578" hidden="1" xr:uid="{00000000-0005-0000-0000-000063250000}"/>
    <cellStyle name="Uwaga 3" xfId="3575" hidden="1" xr:uid="{00000000-0005-0000-0000-000064250000}"/>
    <cellStyle name="Uwaga 3" xfId="3572" hidden="1" xr:uid="{00000000-0005-0000-0000-000065250000}"/>
    <cellStyle name="Uwaga 3" xfId="3570" hidden="1" xr:uid="{00000000-0005-0000-0000-000066250000}"/>
    <cellStyle name="Uwaga 3" xfId="3567" hidden="1" xr:uid="{00000000-0005-0000-0000-000067250000}"/>
    <cellStyle name="Uwaga 3" xfId="3564" hidden="1" xr:uid="{00000000-0005-0000-0000-000068250000}"/>
    <cellStyle name="Uwaga 3" xfId="3561" hidden="1" xr:uid="{00000000-0005-0000-0000-000069250000}"/>
    <cellStyle name="Uwaga 3" xfId="3559" hidden="1" xr:uid="{00000000-0005-0000-0000-00006A250000}"/>
    <cellStyle name="Uwaga 3" xfId="3557" hidden="1" xr:uid="{00000000-0005-0000-0000-00006B250000}"/>
    <cellStyle name="Uwaga 3" xfId="3552" hidden="1" xr:uid="{00000000-0005-0000-0000-00006C250000}"/>
    <cellStyle name="Uwaga 3" xfId="3550" hidden="1" xr:uid="{00000000-0005-0000-0000-00006D250000}"/>
    <cellStyle name="Uwaga 3" xfId="3547" hidden="1" xr:uid="{00000000-0005-0000-0000-00006E250000}"/>
    <cellStyle name="Uwaga 3" xfId="3543" hidden="1" xr:uid="{00000000-0005-0000-0000-00006F250000}"/>
    <cellStyle name="Uwaga 3" xfId="3541" hidden="1" xr:uid="{00000000-0005-0000-0000-000070250000}"/>
    <cellStyle name="Uwaga 3" xfId="3538" hidden="1" xr:uid="{00000000-0005-0000-0000-000071250000}"/>
    <cellStyle name="Uwaga 3" xfId="3534" hidden="1" xr:uid="{00000000-0005-0000-0000-000072250000}"/>
    <cellStyle name="Uwaga 3" xfId="3532" hidden="1" xr:uid="{00000000-0005-0000-0000-000073250000}"/>
    <cellStyle name="Uwaga 3" xfId="3530" hidden="1" xr:uid="{00000000-0005-0000-0000-000074250000}"/>
    <cellStyle name="Uwaga 3" xfId="3525" hidden="1" xr:uid="{00000000-0005-0000-0000-000075250000}"/>
    <cellStyle name="Uwaga 3" xfId="3523" hidden="1" xr:uid="{00000000-0005-0000-0000-000076250000}"/>
    <cellStyle name="Uwaga 3" xfId="3521" hidden="1" xr:uid="{00000000-0005-0000-0000-000077250000}"/>
    <cellStyle name="Uwaga 3" xfId="5995" hidden="1" xr:uid="{00000000-0005-0000-0000-000078250000}"/>
    <cellStyle name="Uwaga 3" xfId="5996" hidden="1" xr:uid="{00000000-0005-0000-0000-000079250000}"/>
    <cellStyle name="Uwaga 3" xfId="5998" hidden="1" xr:uid="{00000000-0005-0000-0000-00007A250000}"/>
    <cellStyle name="Uwaga 3" xfId="6010" hidden="1" xr:uid="{00000000-0005-0000-0000-00007B250000}"/>
    <cellStyle name="Uwaga 3" xfId="6011" hidden="1" xr:uid="{00000000-0005-0000-0000-00007C250000}"/>
    <cellStyle name="Uwaga 3" xfId="6016" hidden="1" xr:uid="{00000000-0005-0000-0000-00007D250000}"/>
    <cellStyle name="Uwaga 3" xfId="6025" hidden="1" xr:uid="{00000000-0005-0000-0000-00007E250000}"/>
    <cellStyle name="Uwaga 3" xfId="6026" hidden="1" xr:uid="{00000000-0005-0000-0000-00007F250000}"/>
    <cellStyle name="Uwaga 3" xfId="6031" hidden="1" xr:uid="{00000000-0005-0000-0000-000080250000}"/>
    <cellStyle name="Uwaga 3" xfId="6040" hidden="1" xr:uid="{00000000-0005-0000-0000-000081250000}"/>
    <cellStyle name="Uwaga 3" xfId="6041" hidden="1" xr:uid="{00000000-0005-0000-0000-000082250000}"/>
    <cellStyle name="Uwaga 3" xfId="6042" hidden="1" xr:uid="{00000000-0005-0000-0000-000083250000}"/>
    <cellStyle name="Uwaga 3" xfId="6055" hidden="1" xr:uid="{00000000-0005-0000-0000-000084250000}"/>
    <cellStyle name="Uwaga 3" xfId="6060" hidden="1" xr:uid="{00000000-0005-0000-0000-000085250000}"/>
    <cellStyle name="Uwaga 3" xfId="6065" hidden="1" xr:uid="{00000000-0005-0000-0000-000086250000}"/>
    <cellStyle name="Uwaga 3" xfId="6075" hidden="1" xr:uid="{00000000-0005-0000-0000-000087250000}"/>
    <cellStyle name="Uwaga 3" xfId="6080" hidden="1" xr:uid="{00000000-0005-0000-0000-000088250000}"/>
    <cellStyle name="Uwaga 3" xfId="6084" hidden="1" xr:uid="{00000000-0005-0000-0000-000089250000}"/>
    <cellStyle name="Uwaga 3" xfId="6091" hidden="1" xr:uid="{00000000-0005-0000-0000-00008A250000}"/>
    <cellStyle name="Uwaga 3" xfId="6096" hidden="1" xr:uid="{00000000-0005-0000-0000-00008B250000}"/>
    <cellStyle name="Uwaga 3" xfId="6099" hidden="1" xr:uid="{00000000-0005-0000-0000-00008C250000}"/>
    <cellStyle name="Uwaga 3" xfId="6105" hidden="1" xr:uid="{00000000-0005-0000-0000-00008D250000}"/>
    <cellStyle name="Uwaga 3" xfId="6110" hidden="1" xr:uid="{00000000-0005-0000-0000-00008E250000}"/>
    <cellStyle name="Uwaga 3" xfId="6114" hidden="1" xr:uid="{00000000-0005-0000-0000-00008F250000}"/>
    <cellStyle name="Uwaga 3" xfId="6115" hidden="1" xr:uid="{00000000-0005-0000-0000-000090250000}"/>
    <cellStyle name="Uwaga 3" xfId="6116" hidden="1" xr:uid="{00000000-0005-0000-0000-000091250000}"/>
    <cellStyle name="Uwaga 3" xfId="6120" hidden="1" xr:uid="{00000000-0005-0000-0000-000092250000}"/>
    <cellStyle name="Uwaga 3" xfId="6132" hidden="1" xr:uid="{00000000-0005-0000-0000-000093250000}"/>
    <cellStyle name="Uwaga 3" xfId="6137" hidden="1" xr:uid="{00000000-0005-0000-0000-000094250000}"/>
    <cellStyle name="Uwaga 3" xfId="6142" hidden="1" xr:uid="{00000000-0005-0000-0000-000095250000}"/>
    <cellStyle name="Uwaga 3" xfId="6147" hidden="1" xr:uid="{00000000-0005-0000-0000-000096250000}"/>
    <cellStyle name="Uwaga 3" xfId="6152" hidden="1" xr:uid="{00000000-0005-0000-0000-000097250000}"/>
    <cellStyle name="Uwaga 3" xfId="6157" hidden="1" xr:uid="{00000000-0005-0000-0000-000098250000}"/>
    <cellStyle name="Uwaga 3" xfId="6161" hidden="1" xr:uid="{00000000-0005-0000-0000-000099250000}"/>
    <cellStyle name="Uwaga 3" xfId="6165" hidden="1" xr:uid="{00000000-0005-0000-0000-00009A250000}"/>
    <cellStyle name="Uwaga 3" xfId="6170" hidden="1" xr:uid="{00000000-0005-0000-0000-00009B250000}"/>
    <cellStyle name="Uwaga 3" xfId="6175" hidden="1" xr:uid="{00000000-0005-0000-0000-00009C250000}"/>
    <cellStyle name="Uwaga 3" xfId="6176" hidden="1" xr:uid="{00000000-0005-0000-0000-00009D250000}"/>
    <cellStyle name="Uwaga 3" xfId="6178" hidden="1" xr:uid="{00000000-0005-0000-0000-00009E250000}"/>
    <cellStyle name="Uwaga 3" xfId="6191" hidden="1" xr:uid="{00000000-0005-0000-0000-00009F250000}"/>
    <cellStyle name="Uwaga 3" xfId="6195" hidden="1" xr:uid="{00000000-0005-0000-0000-0000A0250000}"/>
    <cellStyle name="Uwaga 3" xfId="6200" hidden="1" xr:uid="{00000000-0005-0000-0000-0000A1250000}"/>
    <cellStyle name="Uwaga 3" xfId="6207" hidden="1" xr:uid="{00000000-0005-0000-0000-0000A2250000}"/>
    <cellStyle name="Uwaga 3" xfId="6211" hidden="1" xr:uid="{00000000-0005-0000-0000-0000A3250000}"/>
    <cellStyle name="Uwaga 3" xfId="6216" hidden="1" xr:uid="{00000000-0005-0000-0000-0000A4250000}"/>
    <cellStyle name="Uwaga 3" xfId="6221" hidden="1" xr:uid="{00000000-0005-0000-0000-0000A5250000}"/>
    <cellStyle name="Uwaga 3" xfId="6224" hidden="1" xr:uid="{00000000-0005-0000-0000-0000A6250000}"/>
    <cellStyle name="Uwaga 3" xfId="6229" hidden="1" xr:uid="{00000000-0005-0000-0000-0000A7250000}"/>
    <cellStyle name="Uwaga 3" xfId="6235" hidden="1" xr:uid="{00000000-0005-0000-0000-0000A8250000}"/>
    <cellStyle name="Uwaga 3" xfId="6236" hidden="1" xr:uid="{00000000-0005-0000-0000-0000A9250000}"/>
    <cellStyle name="Uwaga 3" xfId="6239" hidden="1" xr:uid="{00000000-0005-0000-0000-0000AA250000}"/>
    <cellStyle name="Uwaga 3" xfId="6252" hidden="1" xr:uid="{00000000-0005-0000-0000-0000AB250000}"/>
    <cellStyle name="Uwaga 3" xfId="6256" hidden="1" xr:uid="{00000000-0005-0000-0000-0000AC250000}"/>
    <cellStyle name="Uwaga 3" xfId="6261" hidden="1" xr:uid="{00000000-0005-0000-0000-0000AD250000}"/>
    <cellStyle name="Uwaga 3" xfId="6268" hidden="1" xr:uid="{00000000-0005-0000-0000-0000AE250000}"/>
    <cellStyle name="Uwaga 3" xfId="6273" hidden="1" xr:uid="{00000000-0005-0000-0000-0000AF250000}"/>
    <cellStyle name="Uwaga 3" xfId="6277" hidden="1" xr:uid="{00000000-0005-0000-0000-0000B0250000}"/>
    <cellStyle name="Uwaga 3" xfId="6282" hidden="1" xr:uid="{00000000-0005-0000-0000-0000B1250000}"/>
    <cellStyle name="Uwaga 3" xfId="6286" hidden="1" xr:uid="{00000000-0005-0000-0000-0000B2250000}"/>
    <cellStyle name="Uwaga 3" xfId="6291" hidden="1" xr:uid="{00000000-0005-0000-0000-0000B3250000}"/>
    <cellStyle name="Uwaga 3" xfId="6295" hidden="1" xr:uid="{00000000-0005-0000-0000-0000B4250000}"/>
    <cellStyle name="Uwaga 3" xfId="6296" hidden="1" xr:uid="{00000000-0005-0000-0000-0000B5250000}"/>
    <cellStyle name="Uwaga 3" xfId="6298" hidden="1" xr:uid="{00000000-0005-0000-0000-0000B6250000}"/>
    <cellStyle name="Uwaga 3" xfId="6310" hidden="1" xr:uid="{00000000-0005-0000-0000-0000B7250000}"/>
    <cellStyle name="Uwaga 3" xfId="6311" hidden="1" xr:uid="{00000000-0005-0000-0000-0000B8250000}"/>
    <cellStyle name="Uwaga 3" xfId="6313" hidden="1" xr:uid="{00000000-0005-0000-0000-0000B9250000}"/>
    <cellStyle name="Uwaga 3" xfId="6325" hidden="1" xr:uid="{00000000-0005-0000-0000-0000BA250000}"/>
    <cellStyle name="Uwaga 3" xfId="6327" hidden="1" xr:uid="{00000000-0005-0000-0000-0000BB250000}"/>
    <cellStyle name="Uwaga 3" xfId="6330" hidden="1" xr:uid="{00000000-0005-0000-0000-0000BC250000}"/>
    <cellStyle name="Uwaga 3" xfId="6340" hidden="1" xr:uid="{00000000-0005-0000-0000-0000BD250000}"/>
    <cellStyle name="Uwaga 3" xfId="6341" hidden="1" xr:uid="{00000000-0005-0000-0000-0000BE250000}"/>
    <cellStyle name="Uwaga 3" xfId="6343" hidden="1" xr:uid="{00000000-0005-0000-0000-0000BF250000}"/>
    <cellStyle name="Uwaga 3" xfId="6355" hidden="1" xr:uid="{00000000-0005-0000-0000-0000C0250000}"/>
    <cellStyle name="Uwaga 3" xfId="6356" hidden="1" xr:uid="{00000000-0005-0000-0000-0000C1250000}"/>
    <cellStyle name="Uwaga 3" xfId="6357" hidden="1" xr:uid="{00000000-0005-0000-0000-0000C2250000}"/>
    <cellStyle name="Uwaga 3" xfId="6371" hidden="1" xr:uid="{00000000-0005-0000-0000-0000C3250000}"/>
    <cellStyle name="Uwaga 3" xfId="6374" hidden="1" xr:uid="{00000000-0005-0000-0000-0000C4250000}"/>
    <cellStyle name="Uwaga 3" xfId="6378" hidden="1" xr:uid="{00000000-0005-0000-0000-0000C5250000}"/>
    <cellStyle name="Uwaga 3" xfId="6386" hidden="1" xr:uid="{00000000-0005-0000-0000-0000C6250000}"/>
    <cellStyle name="Uwaga 3" xfId="6389" hidden="1" xr:uid="{00000000-0005-0000-0000-0000C7250000}"/>
    <cellStyle name="Uwaga 3" xfId="6393" hidden="1" xr:uid="{00000000-0005-0000-0000-0000C8250000}"/>
    <cellStyle name="Uwaga 3" xfId="6401" hidden="1" xr:uid="{00000000-0005-0000-0000-0000C9250000}"/>
    <cellStyle name="Uwaga 3" xfId="6404" hidden="1" xr:uid="{00000000-0005-0000-0000-0000CA250000}"/>
    <cellStyle name="Uwaga 3" xfId="6408" hidden="1" xr:uid="{00000000-0005-0000-0000-0000CB250000}"/>
    <cellStyle name="Uwaga 3" xfId="6415" hidden="1" xr:uid="{00000000-0005-0000-0000-0000CC250000}"/>
    <cellStyle name="Uwaga 3" xfId="6416" hidden="1" xr:uid="{00000000-0005-0000-0000-0000CD250000}"/>
    <cellStyle name="Uwaga 3" xfId="6418" hidden="1" xr:uid="{00000000-0005-0000-0000-0000CE250000}"/>
    <cellStyle name="Uwaga 3" xfId="6431" hidden="1" xr:uid="{00000000-0005-0000-0000-0000CF250000}"/>
    <cellStyle name="Uwaga 3" xfId="6434" hidden="1" xr:uid="{00000000-0005-0000-0000-0000D0250000}"/>
    <cellStyle name="Uwaga 3" xfId="6437" hidden="1" xr:uid="{00000000-0005-0000-0000-0000D1250000}"/>
    <cellStyle name="Uwaga 3" xfId="6446" hidden="1" xr:uid="{00000000-0005-0000-0000-0000D2250000}"/>
    <cellStyle name="Uwaga 3" xfId="6449" hidden="1" xr:uid="{00000000-0005-0000-0000-0000D3250000}"/>
    <cellStyle name="Uwaga 3" xfId="6453" hidden="1" xr:uid="{00000000-0005-0000-0000-0000D4250000}"/>
    <cellStyle name="Uwaga 3" xfId="6461" hidden="1" xr:uid="{00000000-0005-0000-0000-0000D5250000}"/>
    <cellStyle name="Uwaga 3" xfId="6463" hidden="1" xr:uid="{00000000-0005-0000-0000-0000D6250000}"/>
    <cellStyle name="Uwaga 3" xfId="6466" hidden="1" xr:uid="{00000000-0005-0000-0000-0000D7250000}"/>
    <cellStyle name="Uwaga 3" xfId="6475" hidden="1" xr:uid="{00000000-0005-0000-0000-0000D8250000}"/>
    <cellStyle name="Uwaga 3" xfId="6476" hidden="1" xr:uid="{00000000-0005-0000-0000-0000D9250000}"/>
    <cellStyle name="Uwaga 3" xfId="6477" hidden="1" xr:uid="{00000000-0005-0000-0000-0000DA250000}"/>
    <cellStyle name="Uwaga 3" xfId="6490" hidden="1" xr:uid="{00000000-0005-0000-0000-0000DB250000}"/>
    <cellStyle name="Uwaga 3" xfId="6491" hidden="1" xr:uid="{00000000-0005-0000-0000-0000DC250000}"/>
    <cellStyle name="Uwaga 3" xfId="6493" hidden="1" xr:uid="{00000000-0005-0000-0000-0000DD250000}"/>
    <cellStyle name="Uwaga 3" xfId="6505" hidden="1" xr:uid="{00000000-0005-0000-0000-0000DE250000}"/>
    <cellStyle name="Uwaga 3" xfId="6506" hidden="1" xr:uid="{00000000-0005-0000-0000-0000DF250000}"/>
    <cellStyle name="Uwaga 3" xfId="6508" hidden="1" xr:uid="{00000000-0005-0000-0000-0000E0250000}"/>
    <cellStyle name="Uwaga 3" xfId="6520" hidden="1" xr:uid="{00000000-0005-0000-0000-0000E1250000}"/>
    <cellStyle name="Uwaga 3" xfId="6521" hidden="1" xr:uid="{00000000-0005-0000-0000-0000E2250000}"/>
    <cellStyle name="Uwaga 3" xfId="6523" hidden="1" xr:uid="{00000000-0005-0000-0000-0000E3250000}"/>
    <cellStyle name="Uwaga 3" xfId="6535" hidden="1" xr:uid="{00000000-0005-0000-0000-0000E4250000}"/>
    <cellStyle name="Uwaga 3" xfId="6536" hidden="1" xr:uid="{00000000-0005-0000-0000-0000E5250000}"/>
    <cellStyle name="Uwaga 3" xfId="6537" hidden="1" xr:uid="{00000000-0005-0000-0000-0000E6250000}"/>
    <cellStyle name="Uwaga 3" xfId="6551" hidden="1" xr:uid="{00000000-0005-0000-0000-0000E7250000}"/>
    <cellStyle name="Uwaga 3" xfId="6553" hidden="1" xr:uid="{00000000-0005-0000-0000-0000E8250000}"/>
    <cellStyle name="Uwaga 3" xfId="6556" hidden="1" xr:uid="{00000000-0005-0000-0000-0000E9250000}"/>
    <cellStyle name="Uwaga 3" xfId="6566" hidden="1" xr:uid="{00000000-0005-0000-0000-0000EA250000}"/>
    <cellStyle name="Uwaga 3" xfId="6569" hidden="1" xr:uid="{00000000-0005-0000-0000-0000EB250000}"/>
    <cellStyle name="Uwaga 3" xfId="6572" hidden="1" xr:uid="{00000000-0005-0000-0000-0000EC250000}"/>
    <cellStyle name="Uwaga 3" xfId="6581" hidden="1" xr:uid="{00000000-0005-0000-0000-0000ED250000}"/>
    <cellStyle name="Uwaga 3" xfId="6583" hidden="1" xr:uid="{00000000-0005-0000-0000-0000EE250000}"/>
    <cellStyle name="Uwaga 3" xfId="6586" hidden="1" xr:uid="{00000000-0005-0000-0000-0000EF250000}"/>
    <cellStyle name="Uwaga 3" xfId="6595" hidden="1" xr:uid="{00000000-0005-0000-0000-0000F0250000}"/>
    <cellStyle name="Uwaga 3" xfId="6596" hidden="1" xr:uid="{00000000-0005-0000-0000-0000F1250000}"/>
    <cellStyle name="Uwaga 3" xfId="6597" hidden="1" xr:uid="{00000000-0005-0000-0000-0000F2250000}"/>
    <cellStyle name="Uwaga 3" xfId="6610" hidden="1" xr:uid="{00000000-0005-0000-0000-0000F3250000}"/>
    <cellStyle name="Uwaga 3" xfId="6612" hidden="1" xr:uid="{00000000-0005-0000-0000-0000F4250000}"/>
    <cellStyle name="Uwaga 3" xfId="6614" hidden="1" xr:uid="{00000000-0005-0000-0000-0000F5250000}"/>
    <cellStyle name="Uwaga 3" xfId="6625" hidden="1" xr:uid="{00000000-0005-0000-0000-0000F6250000}"/>
    <cellStyle name="Uwaga 3" xfId="6627" hidden="1" xr:uid="{00000000-0005-0000-0000-0000F7250000}"/>
    <cellStyle name="Uwaga 3" xfId="6629" hidden="1" xr:uid="{00000000-0005-0000-0000-0000F8250000}"/>
    <cellStyle name="Uwaga 3" xfId="6640" hidden="1" xr:uid="{00000000-0005-0000-0000-0000F9250000}"/>
    <cellStyle name="Uwaga 3" xfId="6642" hidden="1" xr:uid="{00000000-0005-0000-0000-0000FA250000}"/>
    <cellStyle name="Uwaga 3" xfId="6644" hidden="1" xr:uid="{00000000-0005-0000-0000-0000FB250000}"/>
    <cellStyle name="Uwaga 3" xfId="6655" hidden="1" xr:uid="{00000000-0005-0000-0000-0000FC250000}"/>
    <cellStyle name="Uwaga 3" xfId="6656" hidden="1" xr:uid="{00000000-0005-0000-0000-0000FD250000}"/>
    <cellStyle name="Uwaga 3" xfId="6657" hidden="1" xr:uid="{00000000-0005-0000-0000-0000FE250000}"/>
    <cellStyle name="Uwaga 3" xfId="6670" hidden="1" xr:uid="{00000000-0005-0000-0000-0000FF250000}"/>
    <cellStyle name="Uwaga 3" xfId="6672" hidden="1" xr:uid="{00000000-0005-0000-0000-000000260000}"/>
    <cellStyle name="Uwaga 3" xfId="6674" hidden="1" xr:uid="{00000000-0005-0000-0000-000001260000}"/>
    <cellStyle name="Uwaga 3" xfId="6685" hidden="1" xr:uid="{00000000-0005-0000-0000-000002260000}"/>
    <cellStyle name="Uwaga 3" xfId="6687" hidden="1" xr:uid="{00000000-0005-0000-0000-000003260000}"/>
    <cellStyle name="Uwaga 3" xfId="6689" hidden="1" xr:uid="{00000000-0005-0000-0000-000004260000}"/>
    <cellStyle name="Uwaga 3" xfId="6700" hidden="1" xr:uid="{00000000-0005-0000-0000-000005260000}"/>
    <cellStyle name="Uwaga 3" xfId="6702" hidden="1" xr:uid="{00000000-0005-0000-0000-000006260000}"/>
    <cellStyle name="Uwaga 3" xfId="6703" hidden="1" xr:uid="{00000000-0005-0000-0000-000007260000}"/>
    <cellStyle name="Uwaga 3" xfId="6715" hidden="1" xr:uid="{00000000-0005-0000-0000-000008260000}"/>
    <cellStyle name="Uwaga 3" xfId="6716" hidden="1" xr:uid="{00000000-0005-0000-0000-000009260000}"/>
    <cellStyle name="Uwaga 3" xfId="6717" hidden="1" xr:uid="{00000000-0005-0000-0000-00000A260000}"/>
    <cellStyle name="Uwaga 3" xfId="6730" hidden="1" xr:uid="{00000000-0005-0000-0000-00000B260000}"/>
    <cellStyle name="Uwaga 3" xfId="6732" hidden="1" xr:uid="{00000000-0005-0000-0000-00000C260000}"/>
    <cellStyle name="Uwaga 3" xfId="6734" hidden="1" xr:uid="{00000000-0005-0000-0000-00000D260000}"/>
    <cellStyle name="Uwaga 3" xfId="6745" hidden="1" xr:uid="{00000000-0005-0000-0000-00000E260000}"/>
    <cellStyle name="Uwaga 3" xfId="6747" hidden="1" xr:uid="{00000000-0005-0000-0000-00000F260000}"/>
    <cellStyle name="Uwaga 3" xfId="6749" hidden="1" xr:uid="{00000000-0005-0000-0000-000010260000}"/>
    <cellStyle name="Uwaga 3" xfId="6760" hidden="1" xr:uid="{00000000-0005-0000-0000-000011260000}"/>
    <cellStyle name="Uwaga 3" xfId="6762" hidden="1" xr:uid="{00000000-0005-0000-0000-000012260000}"/>
    <cellStyle name="Uwaga 3" xfId="6764" hidden="1" xr:uid="{00000000-0005-0000-0000-000013260000}"/>
    <cellStyle name="Uwaga 3" xfId="6775" hidden="1" xr:uid="{00000000-0005-0000-0000-000014260000}"/>
    <cellStyle name="Uwaga 3" xfId="6776" hidden="1" xr:uid="{00000000-0005-0000-0000-000015260000}"/>
    <cellStyle name="Uwaga 3" xfId="6778" hidden="1" xr:uid="{00000000-0005-0000-0000-000016260000}"/>
    <cellStyle name="Uwaga 3" xfId="6789" hidden="1" xr:uid="{00000000-0005-0000-0000-000017260000}"/>
    <cellStyle name="Uwaga 3" xfId="6791" hidden="1" xr:uid="{00000000-0005-0000-0000-000018260000}"/>
    <cellStyle name="Uwaga 3" xfId="6792" hidden="1" xr:uid="{00000000-0005-0000-0000-000019260000}"/>
    <cellStyle name="Uwaga 3" xfId="6801" hidden="1" xr:uid="{00000000-0005-0000-0000-00001A260000}"/>
    <cellStyle name="Uwaga 3" xfId="6804" hidden="1" xr:uid="{00000000-0005-0000-0000-00001B260000}"/>
    <cellStyle name="Uwaga 3" xfId="6806" hidden="1" xr:uid="{00000000-0005-0000-0000-00001C260000}"/>
    <cellStyle name="Uwaga 3" xfId="6817" hidden="1" xr:uid="{00000000-0005-0000-0000-00001D260000}"/>
    <cellStyle name="Uwaga 3" xfId="6819" hidden="1" xr:uid="{00000000-0005-0000-0000-00001E260000}"/>
    <cellStyle name="Uwaga 3" xfId="6821" hidden="1" xr:uid="{00000000-0005-0000-0000-00001F260000}"/>
    <cellStyle name="Uwaga 3" xfId="6833" hidden="1" xr:uid="{00000000-0005-0000-0000-000020260000}"/>
    <cellStyle name="Uwaga 3" xfId="6835" hidden="1" xr:uid="{00000000-0005-0000-0000-000021260000}"/>
    <cellStyle name="Uwaga 3" xfId="6837" hidden="1" xr:uid="{00000000-0005-0000-0000-000022260000}"/>
    <cellStyle name="Uwaga 3" xfId="6845" hidden="1" xr:uid="{00000000-0005-0000-0000-000023260000}"/>
    <cellStyle name="Uwaga 3" xfId="6847" hidden="1" xr:uid="{00000000-0005-0000-0000-000024260000}"/>
    <cellStyle name="Uwaga 3" xfId="6850" hidden="1" xr:uid="{00000000-0005-0000-0000-000025260000}"/>
    <cellStyle name="Uwaga 3" xfId="6840" hidden="1" xr:uid="{00000000-0005-0000-0000-000026260000}"/>
    <cellStyle name="Uwaga 3" xfId="6839" hidden="1" xr:uid="{00000000-0005-0000-0000-000027260000}"/>
    <cellStyle name="Uwaga 3" xfId="6838" hidden="1" xr:uid="{00000000-0005-0000-0000-000028260000}"/>
    <cellStyle name="Uwaga 3" xfId="6825" hidden="1" xr:uid="{00000000-0005-0000-0000-000029260000}"/>
    <cellStyle name="Uwaga 3" xfId="6824" hidden="1" xr:uid="{00000000-0005-0000-0000-00002A260000}"/>
    <cellStyle name="Uwaga 3" xfId="6823" hidden="1" xr:uid="{00000000-0005-0000-0000-00002B260000}"/>
    <cellStyle name="Uwaga 3" xfId="6810" hidden="1" xr:uid="{00000000-0005-0000-0000-00002C260000}"/>
    <cellStyle name="Uwaga 3" xfId="6809" hidden="1" xr:uid="{00000000-0005-0000-0000-00002D260000}"/>
    <cellStyle name="Uwaga 3" xfId="6808" hidden="1" xr:uid="{00000000-0005-0000-0000-00002E260000}"/>
    <cellStyle name="Uwaga 3" xfId="6795" hidden="1" xr:uid="{00000000-0005-0000-0000-00002F260000}"/>
    <cellStyle name="Uwaga 3" xfId="6794" hidden="1" xr:uid="{00000000-0005-0000-0000-000030260000}"/>
    <cellStyle name="Uwaga 3" xfId="6793" hidden="1" xr:uid="{00000000-0005-0000-0000-000031260000}"/>
    <cellStyle name="Uwaga 3" xfId="6780" hidden="1" xr:uid="{00000000-0005-0000-0000-000032260000}"/>
    <cellStyle name="Uwaga 3" xfId="6779" hidden="1" xr:uid="{00000000-0005-0000-0000-000033260000}"/>
    <cellStyle name="Uwaga 3" xfId="6777" hidden="1" xr:uid="{00000000-0005-0000-0000-000034260000}"/>
    <cellStyle name="Uwaga 3" xfId="6766" hidden="1" xr:uid="{00000000-0005-0000-0000-000035260000}"/>
    <cellStyle name="Uwaga 3" xfId="6763" hidden="1" xr:uid="{00000000-0005-0000-0000-000036260000}"/>
    <cellStyle name="Uwaga 3" xfId="6761" hidden="1" xr:uid="{00000000-0005-0000-0000-000037260000}"/>
    <cellStyle name="Uwaga 3" xfId="6751" hidden="1" xr:uid="{00000000-0005-0000-0000-000038260000}"/>
    <cellStyle name="Uwaga 3" xfId="6748" hidden="1" xr:uid="{00000000-0005-0000-0000-000039260000}"/>
    <cellStyle name="Uwaga 3" xfId="6746" hidden="1" xr:uid="{00000000-0005-0000-0000-00003A260000}"/>
    <cellStyle name="Uwaga 3" xfId="6736" hidden="1" xr:uid="{00000000-0005-0000-0000-00003B260000}"/>
    <cellStyle name="Uwaga 3" xfId="6733" hidden="1" xr:uid="{00000000-0005-0000-0000-00003C260000}"/>
    <cellStyle name="Uwaga 3" xfId="6731" hidden="1" xr:uid="{00000000-0005-0000-0000-00003D260000}"/>
    <cellStyle name="Uwaga 3" xfId="6721" hidden="1" xr:uid="{00000000-0005-0000-0000-00003E260000}"/>
    <cellStyle name="Uwaga 3" xfId="6719" hidden="1" xr:uid="{00000000-0005-0000-0000-00003F260000}"/>
    <cellStyle name="Uwaga 3" xfId="6718" hidden="1" xr:uid="{00000000-0005-0000-0000-000040260000}"/>
    <cellStyle name="Uwaga 3" xfId="6706" hidden="1" xr:uid="{00000000-0005-0000-0000-000041260000}"/>
    <cellStyle name="Uwaga 3" xfId="6704" hidden="1" xr:uid="{00000000-0005-0000-0000-000042260000}"/>
    <cellStyle name="Uwaga 3" xfId="6701" hidden="1" xr:uid="{00000000-0005-0000-0000-000043260000}"/>
    <cellStyle name="Uwaga 3" xfId="6691" hidden="1" xr:uid="{00000000-0005-0000-0000-000044260000}"/>
    <cellStyle name="Uwaga 3" xfId="6688" hidden="1" xr:uid="{00000000-0005-0000-0000-000045260000}"/>
    <cellStyle name="Uwaga 3" xfId="6686" hidden="1" xr:uid="{00000000-0005-0000-0000-000046260000}"/>
    <cellStyle name="Uwaga 3" xfId="6676" hidden="1" xr:uid="{00000000-0005-0000-0000-000047260000}"/>
    <cellStyle name="Uwaga 3" xfId="6673" hidden="1" xr:uid="{00000000-0005-0000-0000-000048260000}"/>
    <cellStyle name="Uwaga 3" xfId="6671" hidden="1" xr:uid="{00000000-0005-0000-0000-000049260000}"/>
    <cellStyle name="Uwaga 3" xfId="6661" hidden="1" xr:uid="{00000000-0005-0000-0000-00004A260000}"/>
    <cellStyle name="Uwaga 3" xfId="6659" hidden="1" xr:uid="{00000000-0005-0000-0000-00004B260000}"/>
    <cellStyle name="Uwaga 3" xfId="6658" hidden="1" xr:uid="{00000000-0005-0000-0000-00004C260000}"/>
    <cellStyle name="Uwaga 3" xfId="6646" hidden="1" xr:uid="{00000000-0005-0000-0000-00004D260000}"/>
    <cellStyle name="Uwaga 3" xfId="6643" hidden="1" xr:uid="{00000000-0005-0000-0000-00004E260000}"/>
    <cellStyle name="Uwaga 3" xfId="6641" hidden="1" xr:uid="{00000000-0005-0000-0000-00004F260000}"/>
    <cellStyle name="Uwaga 3" xfId="6631" hidden="1" xr:uid="{00000000-0005-0000-0000-000050260000}"/>
    <cellStyle name="Uwaga 3" xfId="6628" hidden="1" xr:uid="{00000000-0005-0000-0000-000051260000}"/>
    <cellStyle name="Uwaga 3" xfId="6626" hidden="1" xr:uid="{00000000-0005-0000-0000-000052260000}"/>
    <cellStyle name="Uwaga 3" xfId="6616" hidden="1" xr:uid="{00000000-0005-0000-0000-000053260000}"/>
    <cellStyle name="Uwaga 3" xfId="6613" hidden="1" xr:uid="{00000000-0005-0000-0000-000054260000}"/>
    <cellStyle name="Uwaga 3" xfId="6611" hidden="1" xr:uid="{00000000-0005-0000-0000-000055260000}"/>
    <cellStyle name="Uwaga 3" xfId="6601" hidden="1" xr:uid="{00000000-0005-0000-0000-000056260000}"/>
    <cellStyle name="Uwaga 3" xfId="6599" hidden="1" xr:uid="{00000000-0005-0000-0000-000057260000}"/>
    <cellStyle name="Uwaga 3" xfId="6598" hidden="1" xr:uid="{00000000-0005-0000-0000-000058260000}"/>
    <cellStyle name="Uwaga 3" xfId="6585" hidden="1" xr:uid="{00000000-0005-0000-0000-000059260000}"/>
    <cellStyle name="Uwaga 3" xfId="6582" hidden="1" xr:uid="{00000000-0005-0000-0000-00005A260000}"/>
    <cellStyle name="Uwaga 3" xfId="6580" hidden="1" xr:uid="{00000000-0005-0000-0000-00005B260000}"/>
    <cellStyle name="Uwaga 3" xfId="6570" hidden="1" xr:uid="{00000000-0005-0000-0000-00005C260000}"/>
    <cellStyle name="Uwaga 3" xfId="6567" hidden="1" xr:uid="{00000000-0005-0000-0000-00005D260000}"/>
    <cellStyle name="Uwaga 3" xfId="6565" hidden="1" xr:uid="{00000000-0005-0000-0000-00005E260000}"/>
    <cellStyle name="Uwaga 3" xfId="6555" hidden="1" xr:uid="{00000000-0005-0000-0000-00005F260000}"/>
    <cellStyle name="Uwaga 3" xfId="6552" hidden="1" xr:uid="{00000000-0005-0000-0000-000060260000}"/>
    <cellStyle name="Uwaga 3" xfId="6550" hidden="1" xr:uid="{00000000-0005-0000-0000-000061260000}"/>
    <cellStyle name="Uwaga 3" xfId="6541" hidden="1" xr:uid="{00000000-0005-0000-0000-000062260000}"/>
    <cellStyle name="Uwaga 3" xfId="6539" hidden="1" xr:uid="{00000000-0005-0000-0000-000063260000}"/>
    <cellStyle name="Uwaga 3" xfId="6538" hidden="1" xr:uid="{00000000-0005-0000-0000-000064260000}"/>
    <cellStyle name="Uwaga 3" xfId="6526" hidden="1" xr:uid="{00000000-0005-0000-0000-000065260000}"/>
    <cellStyle name="Uwaga 3" xfId="6524" hidden="1" xr:uid="{00000000-0005-0000-0000-000066260000}"/>
    <cellStyle name="Uwaga 3" xfId="6522" hidden="1" xr:uid="{00000000-0005-0000-0000-000067260000}"/>
    <cellStyle name="Uwaga 3" xfId="6511" hidden="1" xr:uid="{00000000-0005-0000-0000-000068260000}"/>
    <cellStyle name="Uwaga 3" xfId="6509" hidden="1" xr:uid="{00000000-0005-0000-0000-000069260000}"/>
    <cellStyle name="Uwaga 3" xfId="6507" hidden="1" xr:uid="{00000000-0005-0000-0000-00006A260000}"/>
    <cellStyle name="Uwaga 3" xfId="6496" hidden="1" xr:uid="{00000000-0005-0000-0000-00006B260000}"/>
    <cellStyle name="Uwaga 3" xfId="6494" hidden="1" xr:uid="{00000000-0005-0000-0000-00006C260000}"/>
    <cellStyle name="Uwaga 3" xfId="6492" hidden="1" xr:uid="{00000000-0005-0000-0000-00006D260000}"/>
    <cellStyle name="Uwaga 3" xfId="6481" hidden="1" xr:uid="{00000000-0005-0000-0000-00006E260000}"/>
    <cellStyle name="Uwaga 3" xfId="6479" hidden="1" xr:uid="{00000000-0005-0000-0000-00006F260000}"/>
    <cellStyle name="Uwaga 3" xfId="6478" hidden="1" xr:uid="{00000000-0005-0000-0000-000070260000}"/>
    <cellStyle name="Uwaga 3" xfId="6465" hidden="1" xr:uid="{00000000-0005-0000-0000-000071260000}"/>
    <cellStyle name="Uwaga 3" xfId="6462" hidden="1" xr:uid="{00000000-0005-0000-0000-000072260000}"/>
    <cellStyle name="Uwaga 3" xfId="6460" hidden="1" xr:uid="{00000000-0005-0000-0000-000073260000}"/>
    <cellStyle name="Uwaga 3" xfId="6450" hidden="1" xr:uid="{00000000-0005-0000-0000-000074260000}"/>
    <cellStyle name="Uwaga 3" xfId="6447" hidden="1" xr:uid="{00000000-0005-0000-0000-000075260000}"/>
    <cellStyle name="Uwaga 3" xfId="6445" hidden="1" xr:uid="{00000000-0005-0000-0000-000076260000}"/>
    <cellStyle name="Uwaga 3" xfId="6435" hidden="1" xr:uid="{00000000-0005-0000-0000-000077260000}"/>
    <cellStyle name="Uwaga 3" xfId="6432" hidden="1" xr:uid="{00000000-0005-0000-0000-000078260000}"/>
    <cellStyle name="Uwaga 3" xfId="6430" hidden="1" xr:uid="{00000000-0005-0000-0000-000079260000}"/>
    <cellStyle name="Uwaga 3" xfId="6421" hidden="1" xr:uid="{00000000-0005-0000-0000-00007A260000}"/>
    <cellStyle name="Uwaga 3" xfId="6419" hidden="1" xr:uid="{00000000-0005-0000-0000-00007B260000}"/>
    <cellStyle name="Uwaga 3" xfId="6417" hidden="1" xr:uid="{00000000-0005-0000-0000-00007C260000}"/>
    <cellStyle name="Uwaga 3" xfId="6405" hidden="1" xr:uid="{00000000-0005-0000-0000-00007D260000}"/>
    <cellStyle name="Uwaga 3" xfId="6402" hidden="1" xr:uid="{00000000-0005-0000-0000-00007E260000}"/>
    <cellStyle name="Uwaga 3" xfId="6400" hidden="1" xr:uid="{00000000-0005-0000-0000-00007F260000}"/>
    <cellStyle name="Uwaga 3" xfId="6390" hidden="1" xr:uid="{00000000-0005-0000-0000-000080260000}"/>
    <cellStyle name="Uwaga 3" xfId="6387" hidden="1" xr:uid="{00000000-0005-0000-0000-000081260000}"/>
    <cellStyle name="Uwaga 3" xfId="6385" hidden="1" xr:uid="{00000000-0005-0000-0000-000082260000}"/>
    <cellStyle name="Uwaga 3" xfId="6375" hidden="1" xr:uid="{00000000-0005-0000-0000-000083260000}"/>
    <cellStyle name="Uwaga 3" xfId="6372" hidden="1" xr:uid="{00000000-0005-0000-0000-000084260000}"/>
    <cellStyle name="Uwaga 3" xfId="6370" hidden="1" xr:uid="{00000000-0005-0000-0000-000085260000}"/>
    <cellStyle name="Uwaga 3" xfId="6363" hidden="1" xr:uid="{00000000-0005-0000-0000-000086260000}"/>
    <cellStyle name="Uwaga 3" xfId="6360" hidden="1" xr:uid="{00000000-0005-0000-0000-000087260000}"/>
    <cellStyle name="Uwaga 3" xfId="6358" hidden="1" xr:uid="{00000000-0005-0000-0000-000088260000}"/>
    <cellStyle name="Uwaga 3" xfId="6348" hidden="1" xr:uid="{00000000-0005-0000-0000-000089260000}"/>
    <cellStyle name="Uwaga 3" xfId="6345" hidden="1" xr:uid="{00000000-0005-0000-0000-00008A260000}"/>
    <cellStyle name="Uwaga 3" xfId="6342" hidden="1" xr:uid="{00000000-0005-0000-0000-00008B260000}"/>
    <cellStyle name="Uwaga 3" xfId="6333" hidden="1" xr:uid="{00000000-0005-0000-0000-00008C260000}"/>
    <cellStyle name="Uwaga 3" xfId="6329" hidden="1" xr:uid="{00000000-0005-0000-0000-00008D260000}"/>
    <cellStyle name="Uwaga 3" xfId="6326" hidden="1" xr:uid="{00000000-0005-0000-0000-00008E260000}"/>
    <cellStyle name="Uwaga 3" xfId="6318" hidden="1" xr:uid="{00000000-0005-0000-0000-00008F260000}"/>
    <cellStyle name="Uwaga 3" xfId="6315" hidden="1" xr:uid="{00000000-0005-0000-0000-000090260000}"/>
    <cellStyle name="Uwaga 3" xfId="6312" hidden="1" xr:uid="{00000000-0005-0000-0000-000091260000}"/>
    <cellStyle name="Uwaga 3" xfId="6303" hidden="1" xr:uid="{00000000-0005-0000-0000-000092260000}"/>
    <cellStyle name="Uwaga 3" xfId="6300" hidden="1" xr:uid="{00000000-0005-0000-0000-000093260000}"/>
    <cellStyle name="Uwaga 3" xfId="6297" hidden="1" xr:uid="{00000000-0005-0000-0000-000094260000}"/>
    <cellStyle name="Uwaga 3" xfId="6287" hidden="1" xr:uid="{00000000-0005-0000-0000-000095260000}"/>
    <cellStyle name="Uwaga 3" xfId="6283" hidden="1" xr:uid="{00000000-0005-0000-0000-000096260000}"/>
    <cellStyle name="Uwaga 3" xfId="6280" hidden="1" xr:uid="{00000000-0005-0000-0000-000097260000}"/>
    <cellStyle name="Uwaga 3" xfId="6271" hidden="1" xr:uid="{00000000-0005-0000-0000-000098260000}"/>
    <cellStyle name="Uwaga 3" xfId="6267" hidden="1" xr:uid="{00000000-0005-0000-0000-000099260000}"/>
    <cellStyle name="Uwaga 3" xfId="6265" hidden="1" xr:uid="{00000000-0005-0000-0000-00009A260000}"/>
    <cellStyle name="Uwaga 3" xfId="6257" hidden="1" xr:uid="{00000000-0005-0000-0000-00009B260000}"/>
    <cellStyle name="Uwaga 3" xfId="6253" hidden="1" xr:uid="{00000000-0005-0000-0000-00009C260000}"/>
    <cellStyle name="Uwaga 3" xfId="6250" hidden="1" xr:uid="{00000000-0005-0000-0000-00009D260000}"/>
    <cellStyle name="Uwaga 3" xfId="6243" hidden="1" xr:uid="{00000000-0005-0000-0000-00009E260000}"/>
    <cellStyle name="Uwaga 3" xfId="6240" hidden="1" xr:uid="{00000000-0005-0000-0000-00009F260000}"/>
    <cellStyle name="Uwaga 3" xfId="6237" hidden="1" xr:uid="{00000000-0005-0000-0000-0000A0260000}"/>
    <cellStyle name="Uwaga 3" xfId="6228" hidden="1" xr:uid="{00000000-0005-0000-0000-0000A1260000}"/>
    <cellStyle name="Uwaga 3" xfId="6223" hidden="1" xr:uid="{00000000-0005-0000-0000-0000A2260000}"/>
    <cellStyle name="Uwaga 3" xfId="6220" hidden="1" xr:uid="{00000000-0005-0000-0000-0000A3260000}"/>
    <cellStyle name="Uwaga 3" xfId="6213" hidden="1" xr:uid="{00000000-0005-0000-0000-0000A4260000}"/>
    <cellStyle name="Uwaga 3" xfId="6208" hidden="1" xr:uid="{00000000-0005-0000-0000-0000A5260000}"/>
    <cellStyle name="Uwaga 3" xfId="6205" hidden="1" xr:uid="{00000000-0005-0000-0000-0000A6260000}"/>
    <cellStyle name="Uwaga 3" xfId="6198" hidden="1" xr:uid="{00000000-0005-0000-0000-0000A7260000}"/>
    <cellStyle name="Uwaga 3" xfId="6193" hidden="1" xr:uid="{00000000-0005-0000-0000-0000A8260000}"/>
    <cellStyle name="Uwaga 3" xfId="6190" hidden="1" xr:uid="{00000000-0005-0000-0000-0000A9260000}"/>
    <cellStyle name="Uwaga 3" xfId="6184" hidden="1" xr:uid="{00000000-0005-0000-0000-0000AA260000}"/>
    <cellStyle name="Uwaga 3" xfId="6180" hidden="1" xr:uid="{00000000-0005-0000-0000-0000AB260000}"/>
    <cellStyle name="Uwaga 3" xfId="6177" hidden="1" xr:uid="{00000000-0005-0000-0000-0000AC260000}"/>
    <cellStyle name="Uwaga 3" xfId="6169" hidden="1" xr:uid="{00000000-0005-0000-0000-0000AD260000}"/>
    <cellStyle name="Uwaga 3" xfId="6164" hidden="1" xr:uid="{00000000-0005-0000-0000-0000AE260000}"/>
    <cellStyle name="Uwaga 3" xfId="6160" hidden="1" xr:uid="{00000000-0005-0000-0000-0000AF260000}"/>
    <cellStyle name="Uwaga 3" xfId="6154" hidden="1" xr:uid="{00000000-0005-0000-0000-0000B0260000}"/>
    <cellStyle name="Uwaga 3" xfId="6149" hidden="1" xr:uid="{00000000-0005-0000-0000-0000B1260000}"/>
    <cellStyle name="Uwaga 3" xfId="6145" hidden="1" xr:uid="{00000000-0005-0000-0000-0000B2260000}"/>
    <cellStyle name="Uwaga 3" xfId="6139" hidden="1" xr:uid="{00000000-0005-0000-0000-0000B3260000}"/>
    <cellStyle name="Uwaga 3" xfId="6134" hidden="1" xr:uid="{00000000-0005-0000-0000-0000B4260000}"/>
    <cellStyle name="Uwaga 3" xfId="6130" hidden="1" xr:uid="{00000000-0005-0000-0000-0000B5260000}"/>
    <cellStyle name="Uwaga 3" xfId="6125" hidden="1" xr:uid="{00000000-0005-0000-0000-0000B6260000}"/>
    <cellStyle name="Uwaga 3" xfId="6121" hidden="1" xr:uid="{00000000-0005-0000-0000-0000B7260000}"/>
    <cellStyle name="Uwaga 3" xfId="6117" hidden="1" xr:uid="{00000000-0005-0000-0000-0000B8260000}"/>
    <cellStyle name="Uwaga 3" xfId="6109" hidden="1" xr:uid="{00000000-0005-0000-0000-0000B9260000}"/>
    <cellStyle name="Uwaga 3" xfId="6104" hidden="1" xr:uid="{00000000-0005-0000-0000-0000BA260000}"/>
    <cellStyle name="Uwaga 3" xfId="6100" hidden="1" xr:uid="{00000000-0005-0000-0000-0000BB260000}"/>
    <cellStyle name="Uwaga 3" xfId="6094" hidden="1" xr:uid="{00000000-0005-0000-0000-0000BC260000}"/>
    <cellStyle name="Uwaga 3" xfId="6089" hidden="1" xr:uid="{00000000-0005-0000-0000-0000BD260000}"/>
    <cellStyle name="Uwaga 3" xfId="6085" hidden="1" xr:uid="{00000000-0005-0000-0000-0000BE260000}"/>
    <cellStyle name="Uwaga 3" xfId="6079" hidden="1" xr:uid="{00000000-0005-0000-0000-0000BF260000}"/>
    <cellStyle name="Uwaga 3" xfId="6074" hidden="1" xr:uid="{00000000-0005-0000-0000-0000C0260000}"/>
    <cellStyle name="Uwaga 3" xfId="6070" hidden="1" xr:uid="{00000000-0005-0000-0000-0000C1260000}"/>
    <cellStyle name="Uwaga 3" xfId="6066" hidden="1" xr:uid="{00000000-0005-0000-0000-0000C2260000}"/>
    <cellStyle name="Uwaga 3" xfId="6061" hidden="1" xr:uid="{00000000-0005-0000-0000-0000C3260000}"/>
    <cellStyle name="Uwaga 3" xfId="6056" hidden="1" xr:uid="{00000000-0005-0000-0000-0000C4260000}"/>
    <cellStyle name="Uwaga 3" xfId="6051" hidden="1" xr:uid="{00000000-0005-0000-0000-0000C5260000}"/>
    <cellStyle name="Uwaga 3" xfId="6047" hidden="1" xr:uid="{00000000-0005-0000-0000-0000C6260000}"/>
    <cellStyle name="Uwaga 3" xfId="6043" hidden="1" xr:uid="{00000000-0005-0000-0000-0000C7260000}"/>
    <cellStyle name="Uwaga 3" xfId="6036" hidden="1" xr:uid="{00000000-0005-0000-0000-0000C8260000}"/>
    <cellStyle name="Uwaga 3" xfId="6032" hidden="1" xr:uid="{00000000-0005-0000-0000-0000C9260000}"/>
    <cellStyle name="Uwaga 3" xfId="6027" hidden="1" xr:uid="{00000000-0005-0000-0000-0000CA260000}"/>
    <cellStyle name="Uwaga 3" xfId="6021" hidden="1" xr:uid="{00000000-0005-0000-0000-0000CB260000}"/>
    <cellStyle name="Uwaga 3" xfId="6017" hidden="1" xr:uid="{00000000-0005-0000-0000-0000CC260000}"/>
    <cellStyle name="Uwaga 3" xfId="6012" hidden="1" xr:uid="{00000000-0005-0000-0000-0000CD260000}"/>
    <cellStyle name="Uwaga 3" xfId="6006" hidden="1" xr:uid="{00000000-0005-0000-0000-0000CE260000}"/>
    <cellStyle name="Uwaga 3" xfId="6002" hidden="1" xr:uid="{00000000-0005-0000-0000-0000CF260000}"/>
    <cellStyle name="Uwaga 3" xfId="5997" hidden="1" xr:uid="{00000000-0005-0000-0000-0000D0260000}"/>
    <cellStyle name="Uwaga 3" xfId="5991" hidden="1" xr:uid="{00000000-0005-0000-0000-0000D1260000}"/>
    <cellStyle name="Uwaga 3" xfId="5987" hidden="1" xr:uid="{00000000-0005-0000-0000-0000D2260000}"/>
    <cellStyle name="Uwaga 3" xfId="5983" hidden="1" xr:uid="{00000000-0005-0000-0000-0000D3260000}"/>
    <cellStyle name="Uwaga 3" xfId="6843" hidden="1" xr:uid="{00000000-0005-0000-0000-0000D4260000}"/>
    <cellStyle name="Uwaga 3" xfId="6842" hidden="1" xr:uid="{00000000-0005-0000-0000-0000D5260000}"/>
    <cellStyle name="Uwaga 3" xfId="6841" hidden="1" xr:uid="{00000000-0005-0000-0000-0000D6260000}"/>
    <cellStyle name="Uwaga 3" xfId="6828" hidden="1" xr:uid="{00000000-0005-0000-0000-0000D7260000}"/>
    <cellStyle name="Uwaga 3" xfId="6827" hidden="1" xr:uid="{00000000-0005-0000-0000-0000D8260000}"/>
    <cellStyle name="Uwaga 3" xfId="6826" hidden="1" xr:uid="{00000000-0005-0000-0000-0000D9260000}"/>
    <cellStyle name="Uwaga 3" xfId="6813" hidden="1" xr:uid="{00000000-0005-0000-0000-0000DA260000}"/>
    <cellStyle name="Uwaga 3" xfId="6812" hidden="1" xr:uid="{00000000-0005-0000-0000-0000DB260000}"/>
    <cellStyle name="Uwaga 3" xfId="6811" hidden="1" xr:uid="{00000000-0005-0000-0000-0000DC260000}"/>
    <cellStyle name="Uwaga 3" xfId="6798" hidden="1" xr:uid="{00000000-0005-0000-0000-0000DD260000}"/>
    <cellStyle name="Uwaga 3" xfId="6797" hidden="1" xr:uid="{00000000-0005-0000-0000-0000DE260000}"/>
    <cellStyle name="Uwaga 3" xfId="6796" hidden="1" xr:uid="{00000000-0005-0000-0000-0000DF260000}"/>
    <cellStyle name="Uwaga 3" xfId="6783" hidden="1" xr:uid="{00000000-0005-0000-0000-0000E0260000}"/>
    <cellStyle name="Uwaga 3" xfId="6782" hidden="1" xr:uid="{00000000-0005-0000-0000-0000E1260000}"/>
    <cellStyle name="Uwaga 3" xfId="6781" hidden="1" xr:uid="{00000000-0005-0000-0000-0000E2260000}"/>
    <cellStyle name="Uwaga 3" xfId="6769" hidden="1" xr:uid="{00000000-0005-0000-0000-0000E3260000}"/>
    <cellStyle name="Uwaga 3" xfId="6767" hidden="1" xr:uid="{00000000-0005-0000-0000-0000E4260000}"/>
    <cellStyle name="Uwaga 3" xfId="6765" hidden="1" xr:uid="{00000000-0005-0000-0000-0000E5260000}"/>
    <cellStyle name="Uwaga 3" xfId="6754" hidden="1" xr:uid="{00000000-0005-0000-0000-0000E6260000}"/>
    <cellStyle name="Uwaga 3" xfId="6752" hidden="1" xr:uid="{00000000-0005-0000-0000-0000E7260000}"/>
    <cellStyle name="Uwaga 3" xfId="6750" hidden="1" xr:uid="{00000000-0005-0000-0000-0000E8260000}"/>
    <cellStyle name="Uwaga 3" xfId="6739" hidden="1" xr:uid="{00000000-0005-0000-0000-0000E9260000}"/>
    <cellStyle name="Uwaga 3" xfId="6737" hidden="1" xr:uid="{00000000-0005-0000-0000-0000EA260000}"/>
    <cellStyle name="Uwaga 3" xfId="6735" hidden="1" xr:uid="{00000000-0005-0000-0000-0000EB260000}"/>
    <cellStyle name="Uwaga 3" xfId="6724" hidden="1" xr:uid="{00000000-0005-0000-0000-0000EC260000}"/>
    <cellStyle name="Uwaga 3" xfId="6722" hidden="1" xr:uid="{00000000-0005-0000-0000-0000ED260000}"/>
    <cellStyle name="Uwaga 3" xfId="6720" hidden="1" xr:uid="{00000000-0005-0000-0000-0000EE260000}"/>
    <cellStyle name="Uwaga 3" xfId="6709" hidden="1" xr:uid="{00000000-0005-0000-0000-0000EF260000}"/>
    <cellStyle name="Uwaga 3" xfId="6707" hidden="1" xr:uid="{00000000-0005-0000-0000-0000F0260000}"/>
    <cellStyle name="Uwaga 3" xfId="6705" hidden="1" xr:uid="{00000000-0005-0000-0000-0000F1260000}"/>
    <cellStyle name="Uwaga 3" xfId="6694" hidden="1" xr:uid="{00000000-0005-0000-0000-0000F2260000}"/>
    <cellStyle name="Uwaga 3" xfId="6692" hidden="1" xr:uid="{00000000-0005-0000-0000-0000F3260000}"/>
    <cellStyle name="Uwaga 3" xfId="6690" hidden="1" xr:uid="{00000000-0005-0000-0000-0000F4260000}"/>
    <cellStyle name="Uwaga 3" xfId="6679" hidden="1" xr:uid="{00000000-0005-0000-0000-0000F5260000}"/>
    <cellStyle name="Uwaga 3" xfId="6677" hidden="1" xr:uid="{00000000-0005-0000-0000-0000F6260000}"/>
    <cellStyle name="Uwaga 3" xfId="6675" hidden="1" xr:uid="{00000000-0005-0000-0000-0000F7260000}"/>
    <cellStyle name="Uwaga 3" xfId="6664" hidden="1" xr:uid="{00000000-0005-0000-0000-0000F8260000}"/>
    <cellStyle name="Uwaga 3" xfId="6662" hidden="1" xr:uid="{00000000-0005-0000-0000-0000F9260000}"/>
    <cellStyle name="Uwaga 3" xfId="6660" hidden="1" xr:uid="{00000000-0005-0000-0000-0000FA260000}"/>
    <cellStyle name="Uwaga 3" xfId="6649" hidden="1" xr:uid="{00000000-0005-0000-0000-0000FB260000}"/>
    <cellStyle name="Uwaga 3" xfId="6647" hidden="1" xr:uid="{00000000-0005-0000-0000-0000FC260000}"/>
    <cellStyle name="Uwaga 3" xfId="6645" hidden="1" xr:uid="{00000000-0005-0000-0000-0000FD260000}"/>
    <cellStyle name="Uwaga 3" xfId="6634" hidden="1" xr:uid="{00000000-0005-0000-0000-0000FE260000}"/>
    <cellStyle name="Uwaga 3" xfId="6632" hidden="1" xr:uid="{00000000-0005-0000-0000-0000FF260000}"/>
    <cellStyle name="Uwaga 3" xfId="6630" hidden="1" xr:uid="{00000000-0005-0000-0000-000000270000}"/>
    <cellStyle name="Uwaga 3" xfId="6619" hidden="1" xr:uid="{00000000-0005-0000-0000-000001270000}"/>
    <cellStyle name="Uwaga 3" xfId="6617" hidden="1" xr:uid="{00000000-0005-0000-0000-000002270000}"/>
    <cellStyle name="Uwaga 3" xfId="6615" hidden="1" xr:uid="{00000000-0005-0000-0000-000003270000}"/>
    <cellStyle name="Uwaga 3" xfId="6604" hidden="1" xr:uid="{00000000-0005-0000-0000-000004270000}"/>
    <cellStyle name="Uwaga 3" xfId="6602" hidden="1" xr:uid="{00000000-0005-0000-0000-000005270000}"/>
    <cellStyle name="Uwaga 3" xfId="6600" hidden="1" xr:uid="{00000000-0005-0000-0000-000006270000}"/>
    <cellStyle name="Uwaga 3" xfId="6589" hidden="1" xr:uid="{00000000-0005-0000-0000-000007270000}"/>
    <cellStyle name="Uwaga 3" xfId="6587" hidden="1" xr:uid="{00000000-0005-0000-0000-000008270000}"/>
    <cellStyle name="Uwaga 3" xfId="6584" hidden="1" xr:uid="{00000000-0005-0000-0000-000009270000}"/>
    <cellStyle name="Uwaga 3" xfId="6574" hidden="1" xr:uid="{00000000-0005-0000-0000-00000A270000}"/>
    <cellStyle name="Uwaga 3" xfId="6571" hidden="1" xr:uid="{00000000-0005-0000-0000-00000B270000}"/>
    <cellStyle name="Uwaga 3" xfId="6568" hidden="1" xr:uid="{00000000-0005-0000-0000-00000C270000}"/>
    <cellStyle name="Uwaga 3" xfId="6559" hidden="1" xr:uid="{00000000-0005-0000-0000-00000D270000}"/>
    <cellStyle name="Uwaga 3" xfId="6557" hidden="1" xr:uid="{00000000-0005-0000-0000-00000E270000}"/>
    <cellStyle name="Uwaga 3" xfId="6554" hidden="1" xr:uid="{00000000-0005-0000-0000-00000F270000}"/>
    <cellStyle name="Uwaga 3" xfId="6544" hidden="1" xr:uid="{00000000-0005-0000-0000-000010270000}"/>
    <cellStyle name="Uwaga 3" xfId="6542" hidden="1" xr:uid="{00000000-0005-0000-0000-000011270000}"/>
    <cellStyle name="Uwaga 3" xfId="6540" hidden="1" xr:uid="{00000000-0005-0000-0000-000012270000}"/>
    <cellStyle name="Uwaga 3" xfId="6529" hidden="1" xr:uid="{00000000-0005-0000-0000-000013270000}"/>
    <cellStyle name="Uwaga 3" xfId="6527" hidden="1" xr:uid="{00000000-0005-0000-0000-000014270000}"/>
    <cellStyle name="Uwaga 3" xfId="6525" hidden="1" xr:uid="{00000000-0005-0000-0000-000015270000}"/>
    <cellStyle name="Uwaga 3" xfId="6514" hidden="1" xr:uid="{00000000-0005-0000-0000-000016270000}"/>
    <cellStyle name="Uwaga 3" xfId="6512" hidden="1" xr:uid="{00000000-0005-0000-0000-000017270000}"/>
    <cellStyle name="Uwaga 3" xfId="6510" hidden="1" xr:uid="{00000000-0005-0000-0000-000018270000}"/>
    <cellStyle name="Uwaga 3" xfId="6499" hidden="1" xr:uid="{00000000-0005-0000-0000-000019270000}"/>
    <cellStyle name="Uwaga 3" xfId="6497" hidden="1" xr:uid="{00000000-0005-0000-0000-00001A270000}"/>
    <cellStyle name="Uwaga 3" xfId="6495" hidden="1" xr:uid="{00000000-0005-0000-0000-00001B270000}"/>
    <cellStyle name="Uwaga 3" xfId="6484" hidden="1" xr:uid="{00000000-0005-0000-0000-00001C270000}"/>
    <cellStyle name="Uwaga 3" xfId="6482" hidden="1" xr:uid="{00000000-0005-0000-0000-00001D270000}"/>
    <cellStyle name="Uwaga 3" xfId="6480" hidden="1" xr:uid="{00000000-0005-0000-0000-00001E270000}"/>
    <cellStyle name="Uwaga 3" xfId="6469" hidden="1" xr:uid="{00000000-0005-0000-0000-00001F270000}"/>
    <cellStyle name="Uwaga 3" xfId="6467" hidden="1" xr:uid="{00000000-0005-0000-0000-000020270000}"/>
    <cellStyle name="Uwaga 3" xfId="6464" hidden="1" xr:uid="{00000000-0005-0000-0000-000021270000}"/>
    <cellStyle name="Uwaga 3" xfId="6454" hidden="1" xr:uid="{00000000-0005-0000-0000-000022270000}"/>
    <cellStyle name="Uwaga 3" xfId="6451" hidden="1" xr:uid="{00000000-0005-0000-0000-000023270000}"/>
    <cellStyle name="Uwaga 3" xfId="6448" hidden="1" xr:uid="{00000000-0005-0000-0000-000024270000}"/>
    <cellStyle name="Uwaga 3" xfId="6439" hidden="1" xr:uid="{00000000-0005-0000-0000-000025270000}"/>
    <cellStyle name="Uwaga 3" xfId="6436" hidden="1" xr:uid="{00000000-0005-0000-0000-000026270000}"/>
    <cellStyle name="Uwaga 3" xfId="6433" hidden="1" xr:uid="{00000000-0005-0000-0000-000027270000}"/>
    <cellStyle name="Uwaga 3" xfId="6424" hidden="1" xr:uid="{00000000-0005-0000-0000-000028270000}"/>
    <cellStyle name="Uwaga 3" xfId="6422" hidden="1" xr:uid="{00000000-0005-0000-0000-000029270000}"/>
    <cellStyle name="Uwaga 3" xfId="6420" hidden="1" xr:uid="{00000000-0005-0000-0000-00002A270000}"/>
    <cellStyle name="Uwaga 3" xfId="6409" hidden="1" xr:uid="{00000000-0005-0000-0000-00002B270000}"/>
    <cellStyle name="Uwaga 3" xfId="6406" hidden="1" xr:uid="{00000000-0005-0000-0000-00002C270000}"/>
    <cellStyle name="Uwaga 3" xfId="6403" hidden="1" xr:uid="{00000000-0005-0000-0000-00002D270000}"/>
    <cellStyle name="Uwaga 3" xfId="6394" hidden="1" xr:uid="{00000000-0005-0000-0000-00002E270000}"/>
    <cellStyle name="Uwaga 3" xfId="6391" hidden="1" xr:uid="{00000000-0005-0000-0000-00002F270000}"/>
    <cellStyle name="Uwaga 3" xfId="6388" hidden="1" xr:uid="{00000000-0005-0000-0000-000030270000}"/>
    <cellStyle name="Uwaga 3" xfId="6379" hidden="1" xr:uid="{00000000-0005-0000-0000-000031270000}"/>
    <cellStyle name="Uwaga 3" xfId="6376" hidden="1" xr:uid="{00000000-0005-0000-0000-000032270000}"/>
    <cellStyle name="Uwaga 3" xfId="6373" hidden="1" xr:uid="{00000000-0005-0000-0000-000033270000}"/>
    <cellStyle name="Uwaga 3" xfId="6366" hidden="1" xr:uid="{00000000-0005-0000-0000-000034270000}"/>
    <cellStyle name="Uwaga 3" xfId="6362" hidden="1" xr:uid="{00000000-0005-0000-0000-000035270000}"/>
    <cellStyle name="Uwaga 3" xfId="6359" hidden="1" xr:uid="{00000000-0005-0000-0000-000036270000}"/>
    <cellStyle name="Uwaga 3" xfId="6351" hidden="1" xr:uid="{00000000-0005-0000-0000-000037270000}"/>
    <cellStyle name="Uwaga 3" xfId="6347" hidden="1" xr:uid="{00000000-0005-0000-0000-000038270000}"/>
    <cellStyle name="Uwaga 3" xfId="6344" hidden="1" xr:uid="{00000000-0005-0000-0000-000039270000}"/>
    <cellStyle name="Uwaga 3" xfId="6336" hidden="1" xr:uid="{00000000-0005-0000-0000-00003A270000}"/>
    <cellStyle name="Uwaga 3" xfId="6332" hidden="1" xr:uid="{00000000-0005-0000-0000-00003B270000}"/>
    <cellStyle name="Uwaga 3" xfId="6328" hidden="1" xr:uid="{00000000-0005-0000-0000-00003C270000}"/>
    <cellStyle name="Uwaga 3" xfId="6321" hidden="1" xr:uid="{00000000-0005-0000-0000-00003D270000}"/>
    <cellStyle name="Uwaga 3" xfId="6317" hidden="1" xr:uid="{00000000-0005-0000-0000-00003E270000}"/>
    <cellStyle name="Uwaga 3" xfId="6314" hidden="1" xr:uid="{00000000-0005-0000-0000-00003F270000}"/>
    <cellStyle name="Uwaga 3" xfId="6306" hidden="1" xr:uid="{00000000-0005-0000-0000-000040270000}"/>
    <cellStyle name="Uwaga 3" xfId="6302" hidden="1" xr:uid="{00000000-0005-0000-0000-000041270000}"/>
    <cellStyle name="Uwaga 3" xfId="6299" hidden="1" xr:uid="{00000000-0005-0000-0000-000042270000}"/>
    <cellStyle name="Uwaga 3" xfId="6290" hidden="1" xr:uid="{00000000-0005-0000-0000-000043270000}"/>
    <cellStyle name="Uwaga 3" xfId="6285" hidden="1" xr:uid="{00000000-0005-0000-0000-000044270000}"/>
    <cellStyle name="Uwaga 3" xfId="6281" hidden="1" xr:uid="{00000000-0005-0000-0000-000045270000}"/>
    <cellStyle name="Uwaga 3" xfId="6275" hidden="1" xr:uid="{00000000-0005-0000-0000-000046270000}"/>
    <cellStyle name="Uwaga 3" xfId="6270" hidden="1" xr:uid="{00000000-0005-0000-0000-000047270000}"/>
    <cellStyle name="Uwaga 3" xfId="6266" hidden="1" xr:uid="{00000000-0005-0000-0000-000048270000}"/>
    <cellStyle name="Uwaga 3" xfId="6260" hidden="1" xr:uid="{00000000-0005-0000-0000-000049270000}"/>
    <cellStyle name="Uwaga 3" xfId="6255" hidden="1" xr:uid="{00000000-0005-0000-0000-00004A270000}"/>
    <cellStyle name="Uwaga 3" xfId="6251" hidden="1" xr:uid="{00000000-0005-0000-0000-00004B270000}"/>
    <cellStyle name="Uwaga 3" xfId="6246" hidden="1" xr:uid="{00000000-0005-0000-0000-00004C270000}"/>
    <cellStyle name="Uwaga 3" xfId="6242" hidden="1" xr:uid="{00000000-0005-0000-0000-00004D270000}"/>
    <cellStyle name="Uwaga 3" xfId="6238" hidden="1" xr:uid="{00000000-0005-0000-0000-00004E270000}"/>
    <cellStyle name="Uwaga 3" xfId="6231" hidden="1" xr:uid="{00000000-0005-0000-0000-00004F270000}"/>
    <cellStyle name="Uwaga 3" xfId="6226" hidden="1" xr:uid="{00000000-0005-0000-0000-000050270000}"/>
    <cellStyle name="Uwaga 3" xfId="6222" hidden="1" xr:uid="{00000000-0005-0000-0000-000051270000}"/>
    <cellStyle name="Uwaga 3" xfId="6215" hidden="1" xr:uid="{00000000-0005-0000-0000-000052270000}"/>
    <cellStyle name="Uwaga 3" xfId="6210" hidden="1" xr:uid="{00000000-0005-0000-0000-000053270000}"/>
    <cellStyle name="Uwaga 3" xfId="6206" hidden="1" xr:uid="{00000000-0005-0000-0000-000054270000}"/>
    <cellStyle name="Uwaga 3" xfId="6201" hidden="1" xr:uid="{00000000-0005-0000-0000-000055270000}"/>
    <cellStyle name="Uwaga 3" xfId="6196" hidden="1" xr:uid="{00000000-0005-0000-0000-000056270000}"/>
    <cellStyle name="Uwaga 3" xfId="6192" hidden="1" xr:uid="{00000000-0005-0000-0000-000057270000}"/>
    <cellStyle name="Uwaga 3" xfId="6186" hidden="1" xr:uid="{00000000-0005-0000-0000-000058270000}"/>
    <cellStyle name="Uwaga 3" xfId="6182" hidden="1" xr:uid="{00000000-0005-0000-0000-000059270000}"/>
    <cellStyle name="Uwaga 3" xfId="6179" hidden="1" xr:uid="{00000000-0005-0000-0000-00005A270000}"/>
    <cellStyle name="Uwaga 3" xfId="6172" hidden="1" xr:uid="{00000000-0005-0000-0000-00005B270000}"/>
    <cellStyle name="Uwaga 3" xfId="6167" hidden="1" xr:uid="{00000000-0005-0000-0000-00005C270000}"/>
    <cellStyle name="Uwaga 3" xfId="6162" hidden="1" xr:uid="{00000000-0005-0000-0000-00005D270000}"/>
    <cellStyle name="Uwaga 3" xfId="6156" hidden="1" xr:uid="{00000000-0005-0000-0000-00005E270000}"/>
    <cellStyle name="Uwaga 3" xfId="6151" hidden="1" xr:uid="{00000000-0005-0000-0000-00005F270000}"/>
    <cellStyle name="Uwaga 3" xfId="6146" hidden="1" xr:uid="{00000000-0005-0000-0000-000060270000}"/>
    <cellStyle name="Uwaga 3" xfId="6141" hidden="1" xr:uid="{00000000-0005-0000-0000-000061270000}"/>
    <cellStyle name="Uwaga 3" xfId="6136" hidden="1" xr:uid="{00000000-0005-0000-0000-000062270000}"/>
    <cellStyle name="Uwaga 3" xfId="6131" hidden="1" xr:uid="{00000000-0005-0000-0000-000063270000}"/>
    <cellStyle name="Uwaga 3" xfId="6127" hidden="1" xr:uid="{00000000-0005-0000-0000-000064270000}"/>
    <cellStyle name="Uwaga 3" xfId="6123" hidden="1" xr:uid="{00000000-0005-0000-0000-000065270000}"/>
    <cellStyle name="Uwaga 3" xfId="6118" hidden="1" xr:uid="{00000000-0005-0000-0000-000066270000}"/>
    <cellStyle name="Uwaga 3" xfId="6111" hidden="1" xr:uid="{00000000-0005-0000-0000-000067270000}"/>
    <cellStyle name="Uwaga 3" xfId="6106" hidden="1" xr:uid="{00000000-0005-0000-0000-000068270000}"/>
    <cellStyle name="Uwaga 3" xfId="6101" hidden="1" xr:uid="{00000000-0005-0000-0000-000069270000}"/>
    <cellStyle name="Uwaga 3" xfId="6095" hidden="1" xr:uid="{00000000-0005-0000-0000-00006A270000}"/>
    <cellStyle name="Uwaga 3" xfId="6090" hidden="1" xr:uid="{00000000-0005-0000-0000-00006B270000}"/>
    <cellStyle name="Uwaga 3" xfId="6086" hidden="1" xr:uid="{00000000-0005-0000-0000-00006C270000}"/>
    <cellStyle name="Uwaga 3" xfId="6081" hidden="1" xr:uid="{00000000-0005-0000-0000-00006D270000}"/>
    <cellStyle name="Uwaga 3" xfId="6076" hidden="1" xr:uid="{00000000-0005-0000-0000-00006E270000}"/>
    <cellStyle name="Uwaga 3" xfId="6071" hidden="1" xr:uid="{00000000-0005-0000-0000-00006F270000}"/>
    <cellStyle name="Uwaga 3" xfId="6067" hidden="1" xr:uid="{00000000-0005-0000-0000-000070270000}"/>
    <cellStyle name="Uwaga 3" xfId="6062" hidden="1" xr:uid="{00000000-0005-0000-0000-000071270000}"/>
    <cellStyle name="Uwaga 3" xfId="6057" hidden="1" xr:uid="{00000000-0005-0000-0000-000072270000}"/>
    <cellStyle name="Uwaga 3" xfId="6052" hidden="1" xr:uid="{00000000-0005-0000-0000-000073270000}"/>
    <cellStyle name="Uwaga 3" xfId="6048" hidden="1" xr:uid="{00000000-0005-0000-0000-000074270000}"/>
    <cellStyle name="Uwaga 3" xfId="6044" hidden="1" xr:uid="{00000000-0005-0000-0000-000075270000}"/>
    <cellStyle name="Uwaga 3" xfId="6037" hidden="1" xr:uid="{00000000-0005-0000-0000-000076270000}"/>
    <cellStyle name="Uwaga 3" xfId="6033" hidden="1" xr:uid="{00000000-0005-0000-0000-000077270000}"/>
    <cellStyle name="Uwaga 3" xfId="6028" hidden="1" xr:uid="{00000000-0005-0000-0000-000078270000}"/>
    <cellStyle name="Uwaga 3" xfId="6022" hidden="1" xr:uid="{00000000-0005-0000-0000-000079270000}"/>
    <cellStyle name="Uwaga 3" xfId="6018" hidden="1" xr:uid="{00000000-0005-0000-0000-00007A270000}"/>
    <cellStyle name="Uwaga 3" xfId="6013" hidden="1" xr:uid="{00000000-0005-0000-0000-00007B270000}"/>
    <cellStyle name="Uwaga 3" xfId="6007" hidden="1" xr:uid="{00000000-0005-0000-0000-00007C270000}"/>
    <cellStyle name="Uwaga 3" xfId="6003" hidden="1" xr:uid="{00000000-0005-0000-0000-00007D270000}"/>
    <cellStyle name="Uwaga 3" xfId="5999" hidden="1" xr:uid="{00000000-0005-0000-0000-00007E270000}"/>
    <cellStyle name="Uwaga 3" xfId="5992" hidden="1" xr:uid="{00000000-0005-0000-0000-00007F270000}"/>
    <cellStyle name="Uwaga 3" xfId="5988" hidden="1" xr:uid="{00000000-0005-0000-0000-000080270000}"/>
    <cellStyle name="Uwaga 3" xfId="5984" hidden="1" xr:uid="{00000000-0005-0000-0000-000081270000}"/>
    <cellStyle name="Uwaga 3" xfId="6848" hidden="1" xr:uid="{00000000-0005-0000-0000-000082270000}"/>
    <cellStyle name="Uwaga 3" xfId="6846" hidden="1" xr:uid="{00000000-0005-0000-0000-000083270000}"/>
    <cellStyle name="Uwaga 3" xfId="6844" hidden="1" xr:uid="{00000000-0005-0000-0000-000084270000}"/>
    <cellStyle name="Uwaga 3" xfId="6831" hidden="1" xr:uid="{00000000-0005-0000-0000-000085270000}"/>
    <cellStyle name="Uwaga 3" xfId="6830" hidden="1" xr:uid="{00000000-0005-0000-0000-000086270000}"/>
    <cellStyle name="Uwaga 3" xfId="6829" hidden="1" xr:uid="{00000000-0005-0000-0000-000087270000}"/>
    <cellStyle name="Uwaga 3" xfId="6816" hidden="1" xr:uid="{00000000-0005-0000-0000-000088270000}"/>
    <cellStyle name="Uwaga 3" xfId="6815" hidden="1" xr:uid="{00000000-0005-0000-0000-000089270000}"/>
    <cellStyle name="Uwaga 3" xfId="6814" hidden="1" xr:uid="{00000000-0005-0000-0000-00008A270000}"/>
    <cellStyle name="Uwaga 3" xfId="6802" hidden="1" xr:uid="{00000000-0005-0000-0000-00008B270000}"/>
    <cellStyle name="Uwaga 3" xfId="6800" hidden="1" xr:uid="{00000000-0005-0000-0000-00008C270000}"/>
    <cellStyle name="Uwaga 3" xfId="6799" hidden="1" xr:uid="{00000000-0005-0000-0000-00008D270000}"/>
    <cellStyle name="Uwaga 3" xfId="6786" hidden="1" xr:uid="{00000000-0005-0000-0000-00008E270000}"/>
    <cellStyle name="Uwaga 3" xfId="6785" hidden="1" xr:uid="{00000000-0005-0000-0000-00008F270000}"/>
    <cellStyle name="Uwaga 3" xfId="6784" hidden="1" xr:uid="{00000000-0005-0000-0000-000090270000}"/>
    <cellStyle name="Uwaga 3" xfId="6772" hidden="1" xr:uid="{00000000-0005-0000-0000-000091270000}"/>
    <cellStyle name="Uwaga 3" xfId="6770" hidden="1" xr:uid="{00000000-0005-0000-0000-000092270000}"/>
    <cellStyle name="Uwaga 3" xfId="6768" hidden="1" xr:uid="{00000000-0005-0000-0000-000093270000}"/>
    <cellStyle name="Uwaga 3" xfId="6757" hidden="1" xr:uid="{00000000-0005-0000-0000-000094270000}"/>
    <cellStyle name="Uwaga 3" xfId="6755" hidden="1" xr:uid="{00000000-0005-0000-0000-000095270000}"/>
    <cellStyle name="Uwaga 3" xfId="6753" hidden="1" xr:uid="{00000000-0005-0000-0000-000096270000}"/>
    <cellStyle name="Uwaga 3" xfId="6742" hidden="1" xr:uid="{00000000-0005-0000-0000-000097270000}"/>
    <cellStyle name="Uwaga 3" xfId="6740" hidden="1" xr:uid="{00000000-0005-0000-0000-000098270000}"/>
    <cellStyle name="Uwaga 3" xfId="6738" hidden="1" xr:uid="{00000000-0005-0000-0000-000099270000}"/>
    <cellStyle name="Uwaga 3" xfId="6727" hidden="1" xr:uid="{00000000-0005-0000-0000-00009A270000}"/>
    <cellStyle name="Uwaga 3" xfId="6725" hidden="1" xr:uid="{00000000-0005-0000-0000-00009B270000}"/>
    <cellStyle name="Uwaga 3" xfId="6723" hidden="1" xr:uid="{00000000-0005-0000-0000-00009C270000}"/>
    <cellStyle name="Uwaga 3" xfId="6712" hidden="1" xr:uid="{00000000-0005-0000-0000-00009D270000}"/>
    <cellStyle name="Uwaga 3" xfId="6710" hidden="1" xr:uid="{00000000-0005-0000-0000-00009E270000}"/>
    <cellStyle name="Uwaga 3" xfId="6708" hidden="1" xr:uid="{00000000-0005-0000-0000-00009F270000}"/>
    <cellStyle name="Uwaga 3" xfId="6697" hidden="1" xr:uid="{00000000-0005-0000-0000-0000A0270000}"/>
    <cellStyle name="Uwaga 3" xfId="6695" hidden="1" xr:uid="{00000000-0005-0000-0000-0000A1270000}"/>
    <cellStyle name="Uwaga 3" xfId="6693" hidden="1" xr:uid="{00000000-0005-0000-0000-0000A2270000}"/>
    <cellStyle name="Uwaga 3" xfId="6682" hidden="1" xr:uid="{00000000-0005-0000-0000-0000A3270000}"/>
    <cellStyle name="Uwaga 3" xfId="6680" hidden="1" xr:uid="{00000000-0005-0000-0000-0000A4270000}"/>
    <cellStyle name="Uwaga 3" xfId="6678" hidden="1" xr:uid="{00000000-0005-0000-0000-0000A5270000}"/>
    <cellStyle name="Uwaga 3" xfId="6667" hidden="1" xr:uid="{00000000-0005-0000-0000-0000A6270000}"/>
    <cellStyle name="Uwaga 3" xfId="6665" hidden="1" xr:uid="{00000000-0005-0000-0000-0000A7270000}"/>
    <cellStyle name="Uwaga 3" xfId="6663" hidden="1" xr:uid="{00000000-0005-0000-0000-0000A8270000}"/>
    <cellStyle name="Uwaga 3" xfId="6652" hidden="1" xr:uid="{00000000-0005-0000-0000-0000A9270000}"/>
    <cellStyle name="Uwaga 3" xfId="6650" hidden="1" xr:uid="{00000000-0005-0000-0000-0000AA270000}"/>
    <cellStyle name="Uwaga 3" xfId="6648" hidden="1" xr:uid="{00000000-0005-0000-0000-0000AB270000}"/>
    <cellStyle name="Uwaga 3" xfId="6637" hidden="1" xr:uid="{00000000-0005-0000-0000-0000AC270000}"/>
    <cellStyle name="Uwaga 3" xfId="6635" hidden="1" xr:uid="{00000000-0005-0000-0000-0000AD270000}"/>
    <cellStyle name="Uwaga 3" xfId="6633" hidden="1" xr:uid="{00000000-0005-0000-0000-0000AE270000}"/>
    <cellStyle name="Uwaga 3" xfId="6622" hidden="1" xr:uid="{00000000-0005-0000-0000-0000AF270000}"/>
    <cellStyle name="Uwaga 3" xfId="6620" hidden="1" xr:uid="{00000000-0005-0000-0000-0000B0270000}"/>
    <cellStyle name="Uwaga 3" xfId="6618" hidden="1" xr:uid="{00000000-0005-0000-0000-0000B1270000}"/>
    <cellStyle name="Uwaga 3" xfId="6607" hidden="1" xr:uid="{00000000-0005-0000-0000-0000B2270000}"/>
    <cellStyle name="Uwaga 3" xfId="6605" hidden="1" xr:uid="{00000000-0005-0000-0000-0000B3270000}"/>
    <cellStyle name="Uwaga 3" xfId="6603" hidden="1" xr:uid="{00000000-0005-0000-0000-0000B4270000}"/>
    <cellStyle name="Uwaga 3" xfId="6592" hidden="1" xr:uid="{00000000-0005-0000-0000-0000B5270000}"/>
    <cellStyle name="Uwaga 3" xfId="6590" hidden="1" xr:uid="{00000000-0005-0000-0000-0000B6270000}"/>
    <cellStyle name="Uwaga 3" xfId="6588" hidden="1" xr:uid="{00000000-0005-0000-0000-0000B7270000}"/>
    <cellStyle name="Uwaga 3" xfId="6577" hidden="1" xr:uid="{00000000-0005-0000-0000-0000B8270000}"/>
    <cellStyle name="Uwaga 3" xfId="6575" hidden="1" xr:uid="{00000000-0005-0000-0000-0000B9270000}"/>
    <cellStyle name="Uwaga 3" xfId="6573" hidden="1" xr:uid="{00000000-0005-0000-0000-0000BA270000}"/>
    <cellStyle name="Uwaga 3" xfId="6562" hidden="1" xr:uid="{00000000-0005-0000-0000-0000BB270000}"/>
    <cellStyle name="Uwaga 3" xfId="6560" hidden="1" xr:uid="{00000000-0005-0000-0000-0000BC270000}"/>
    <cellStyle name="Uwaga 3" xfId="6558" hidden="1" xr:uid="{00000000-0005-0000-0000-0000BD270000}"/>
    <cellStyle name="Uwaga 3" xfId="6547" hidden="1" xr:uid="{00000000-0005-0000-0000-0000BE270000}"/>
    <cellStyle name="Uwaga 3" xfId="6545" hidden="1" xr:uid="{00000000-0005-0000-0000-0000BF270000}"/>
    <cellStyle name="Uwaga 3" xfId="6543" hidden="1" xr:uid="{00000000-0005-0000-0000-0000C0270000}"/>
    <cellStyle name="Uwaga 3" xfId="6532" hidden="1" xr:uid="{00000000-0005-0000-0000-0000C1270000}"/>
    <cellStyle name="Uwaga 3" xfId="6530" hidden="1" xr:uid="{00000000-0005-0000-0000-0000C2270000}"/>
    <cellStyle name="Uwaga 3" xfId="6528" hidden="1" xr:uid="{00000000-0005-0000-0000-0000C3270000}"/>
    <cellStyle name="Uwaga 3" xfId="6517" hidden="1" xr:uid="{00000000-0005-0000-0000-0000C4270000}"/>
    <cellStyle name="Uwaga 3" xfId="6515" hidden="1" xr:uid="{00000000-0005-0000-0000-0000C5270000}"/>
    <cellStyle name="Uwaga 3" xfId="6513" hidden="1" xr:uid="{00000000-0005-0000-0000-0000C6270000}"/>
    <cellStyle name="Uwaga 3" xfId="6502" hidden="1" xr:uid="{00000000-0005-0000-0000-0000C7270000}"/>
    <cellStyle name="Uwaga 3" xfId="6500" hidden="1" xr:uid="{00000000-0005-0000-0000-0000C8270000}"/>
    <cellStyle name="Uwaga 3" xfId="6498" hidden="1" xr:uid="{00000000-0005-0000-0000-0000C9270000}"/>
    <cellStyle name="Uwaga 3" xfId="6487" hidden="1" xr:uid="{00000000-0005-0000-0000-0000CA270000}"/>
    <cellStyle name="Uwaga 3" xfId="6485" hidden="1" xr:uid="{00000000-0005-0000-0000-0000CB270000}"/>
    <cellStyle name="Uwaga 3" xfId="6483" hidden="1" xr:uid="{00000000-0005-0000-0000-0000CC270000}"/>
    <cellStyle name="Uwaga 3" xfId="6472" hidden="1" xr:uid="{00000000-0005-0000-0000-0000CD270000}"/>
    <cellStyle name="Uwaga 3" xfId="6470" hidden="1" xr:uid="{00000000-0005-0000-0000-0000CE270000}"/>
    <cellStyle name="Uwaga 3" xfId="6468" hidden="1" xr:uid="{00000000-0005-0000-0000-0000CF270000}"/>
    <cellStyle name="Uwaga 3" xfId="6457" hidden="1" xr:uid="{00000000-0005-0000-0000-0000D0270000}"/>
    <cellStyle name="Uwaga 3" xfId="6455" hidden="1" xr:uid="{00000000-0005-0000-0000-0000D1270000}"/>
    <cellStyle name="Uwaga 3" xfId="6452" hidden="1" xr:uid="{00000000-0005-0000-0000-0000D2270000}"/>
    <cellStyle name="Uwaga 3" xfId="6442" hidden="1" xr:uid="{00000000-0005-0000-0000-0000D3270000}"/>
    <cellStyle name="Uwaga 3" xfId="6440" hidden="1" xr:uid="{00000000-0005-0000-0000-0000D4270000}"/>
    <cellStyle name="Uwaga 3" xfId="6438" hidden="1" xr:uid="{00000000-0005-0000-0000-0000D5270000}"/>
    <cellStyle name="Uwaga 3" xfId="6427" hidden="1" xr:uid="{00000000-0005-0000-0000-0000D6270000}"/>
    <cellStyle name="Uwaga 3" xfId="6425" hidden="1" xr:uid="{00000000-0005-0000-0000-0000D7270000}"/>
    <cellStyle name="Uwaga 3" xfId="6423" hidden="1" xr:uid="{00000000-0005-0000-0000-0000D8270000}"/>
    <cellStyle name="Uwaga 3" xfId="6412" hidden="1" xr:uid="{00000000-0005-0000-0000-0000D9270000}"/>
    <cellStyle name="Uwaga 3" xfId="6410" hidden="1" xr:uid="{00000000-0005-0000-0000-0000DA270000}"/>
    <cellStyle name="Uwaga 3" xfId="6407" hidden="1" xr:uid="{00000000-0005-0000-0000-0000DB270000}"/>
    <cellStyle name="Uwaga 3" xfId="6397" hidden="1" xr:uid="{00000000-0005-0000-0000-0000DC270000}"/>
    <cellStyle name="Uwaga 3" xfId="6395" hidden="1" xr:uid="{00000000-0005-0000-0000-0000DD270000}"/>
    <cellStyle name="Uwaga 3" xfId="6392" hidden="1" xr:uid="{00000000-0005-0000-0000-0000DE270000}"/>
    <cellStyle name="Uwaga 3" xfId="6382" hidden="1" xr:uid="{00000000-0005-0000-0000-0000DF270000}"/>
    <cellStyle name="Uwaga 3" xfId="6380" hidden="1" xr:uid="{00000000-0005-0000-0000-0000E0270000}"/>
    <cellStyle name="Uwaga 3" xfId="6377" hidden="1" xr:uid="{00000000-0005-0000-0000-0000E1270000}"/>
    <cellStyle name="Uwaga 3" xfId="6368" hidden="1" xr:uid="{00000000-0005-0000-0000-0000E2270000}"/>
    <cellStyle name="Uwaga 3" xfId="6365" hidden="1" xr:uid="{00000000-0005-0000-0000-0000E3270000}"/>
    <cellStyle name="Uwaga 3" xfId="6361" hidden="1" xr:uid="{00000000-0005-0000-0000-0000E4270000}"/>
    <cellStyle name="Uwaga 3" xfId="6353" hidden="1" xr:uid="{00000000-0005-0000-0000-0000E5270000}"/>
    <cellStyle name="Uwaga 3" xfId="6350" hidden="1" xr:uid="{00000000-0005-0000-0000-0000E6270000}"/>
    <cellStyle name="Uwaga 3" xfId="6346" hidden="1" xr:uid="{00000000-0005-0000-0000-0000E7270000}"/>
    <cellStyle name="Uwaga 3" xfId="6338" hidden="1" xr:uid="{00000000-0005-0000-0000-0000E8270000}"/>
    <cellStyle name="Uwaga 3" xfId="6335" hidden="1" xr:uid="{00000000-0005-0000-0000-0000E9270000}"/>
    <cellStyle name="Uwaga 3" xfId="6331" hidden="1" xr:uid="{00000000-0005-0000-0000-0000EA270000}"/>
    <cellStyle name="Uwaga 3" xfId="6323" hidden="1" xr:uid="{00000000-0005-0000-0000-0000EB270000}"/>
    <cellStyle name="Uwaga 3" xfId="6320" hidden="1" xr:uid="{00000000-0005-0000-0000-0000EC270000}"/>
    <cellStyle name="Uwaga 3" xfId="6316" hidden="1" xr:uid="{00000000-0005-0000-0000-0000ED270000}"/>
    <cellStyle name="Uwaga 3" xfId="6308" hidden="1" xr:uid="{00000000-0005-0000-0000-0000EE270000}"/>
    <cellStyle name="Uwaga 3" xfId="6305" hidden="1" xr:uid="{00000000-0005-0000-0000-0000EF270000}"/>
    <cellStyle name="Uwaga 3" xfId="6301" hidden="1" xr:uid="{00000000-0005-0000-0000-0000F0270000}"/>
    <cellStyle name="Uwaga 3" xfId="6293" hidden="1" xr:uid="{00000000-0005-0000-0000-0000F1270000}"/>
    <cellStyle name="Uwaga 3" xfId="6289" hidden="1" xr:uid="{00000000-0005-0000-0000-0000F2270000}"/>
    <cellStyle name="Uwaga 3" xfId="6284" hidden="1" xr:uid="{00000000-0005-0000-0000-0000F3270000}"/>
    <cellStyle name="Uwaga 3" xfId="6278" hidden="1" xr:uid="{00000000-0005-0000-0000-0000F4270000}"/>
    <cellStyle name="Uwaga 3" xfId="6274" hidden="1" xr:uid="{00000000-0005-0000-0000-0000F5270000}"/>
    <cellStyle name="Uwaga 3" xfId="6269" hidden="1" xr:uid="{00000000-0005-0000-0000-0000F6270000}"/>
    <cellStyle name="Uwaga 3" xfId="6263" hidden="1" xr:uid="{00000000-0005-0000-0000-0000F7270000}"/>
    <cellStyle name="Uwaga 3" xfId="6259" hidden="1" xr:uid="{00000000-0005-0000-0000-0000F8270000}"/>
    <cellStyle name="Uwaga 3" xfId="6254" hidden="1" xr:uid="{00000000-0005-0000-0000-0000F9270000}"/>
    <cellStyle name="Uwaga 3" xfId="6248" hidden="1" xr:uid="{00000000-0005-0000-0000-0000FA270000}"/>
    <cellStyle name="Uwaga 3" xfId="6245" hidden="1" xr:uid="{00000000-0005-0000-0000-0000FB270000}"/>
    <cellStyle name="Uwaga 3" xfId="6241" hidden="1" xr:uid="{00000000-0005-0000-0000-0000FC270000}"/>
    <cellStyle name="Uwaga 3" xfId="6233" hidden="1" xr:uid="{00000000-0005-0000-0000-0000FD270000}"/>
    <cellStyle name="Uwaga 3" xfId="6230" hidden="1" xr:uid="{00000000-0005-0000-0000-0000FE270000}"/>
    <cellStyle name="Uwaga 3" xfId="6225" hidden="1" xr:uid="{00000000-0005-0000-0000-0000FF270000}"/>
    <cellStyle name="Uwaga 3" xfId="6218" hidden="1" xr:uid="{00000000-0005-0000-0000-000000280000}"/>
    <cellStyle name="Uwaga 3" xfId="6214" hidden="1" xr:uid="{00000000-0005-0000-0000-000001280000}"/>
    <cellStyle name="Uwaga 3" xfId="6209" hidden="1" xr:uid="{00000000-0005-0000-0000-000002280000}"/>
    <cellStyle name="Uwaga 3" xfId="6203" hidden="1" xr:uid="{00000000-0005-0000-0000-000003280000}"/>
    <cellStyle name="Uwaga 3" xfId="6199" hidden="1" xr:uid="{00000000-0005-0000-0000-000004280000}"/>
    <cellStyle name="Uwaga 3" xfId="6194" hidden="1" xr:uid="{00000000-0005-0000-0000-000005280000}"/>
    <cellStyle name="Uwaga 3" xfId="6188" hidden="1" xr:uid="{00000000-0005-0000-0000-000006280000}"/>
    <cellStyle name="Uwaga 3" xfId="6185" hidden="1" xr:uid="{00000000-0005-0000-0000-000007280000}"/>
    <cellStyle name="Uwaga 3" xfId="6181" hidden="1" xr:uid="{00000000-0005-0000-0000-000008280000}"/>
    <cellStyle name="Uwaga 3" xfId="6173" hidden="1" xr:uid="{00000000-0005-0000-0000-000009280000}"/>
    <cellStyle name="Uwaga 3" xfId="6168" hidden="1" xr:uid="{00000000-0005-0000-0000-00000A280000}"/>
    <cellStyle name="Uwaga 3" xfId="6163" hidden="1" xr:uid="{00000000-0005-0000-0000-00000B280000}"/>
    <cellStyle name="Uwaga 3" xfId="6158" hidden="1" xr:uid="{00000000-0005-0000-0000-00000C280000}"/>
    <cellStyle name="Uwaga 3" xfId="6153" hidden="1" xr:uid="{00000000-0005-0000-0000-00000D280000}"/>
    <cellStyle name="Uwaga 3" xfId="6148" hidden="1" xr:uid="{00000000-0005-0000-0000-00000E280000}"/>
    <cellStyle name="Uwaga 3" xfId="6143" hidden="1" xr:uid="{00000000-0005-0000-0000-00000F280000}"/>
    <cellStyle name="Uwaga 3" xfId="6138" hidden="1" xr:uid="{00000000-0005-0000-0000-000010280000}"/>
    <cellStyle name="Uwaga 3" xfId="6133" hidden="1" xr:uid="{00000000-0005-0000-0000-000011280000}"/>
    <cellStyle name="Uwaga 3" xfId="6128" hidden="1" xr:uid="{00000000-0005-0000-0000-000012280000}"/>
    <cellStyle name="Uwaga 3" xfId="6124" hidden="1" xr:uid="{00000000-0005-0000-0000-000013280000}"/>
    <cellStyle name="Uwaga 3" xfId="6119" hidden="1" xr:uid="{00000000-0005-0000-0000-000014280000}"/>
    <cellStyle name="Uwaga 3" xfId="6112" hidden="1" xr:uid="{00000000-0005-0000-0000-000015280000}"/>
    <cellStyle name="Uwaga 3" xfId="6107" hidden="1" xr:uid="{00000000-0005-0000-0000-000016280000}"/>
    <cellStyle name="Uwaga 3" xfId="6102" hidden="1" xr:uid="{00000000-0005-0000-0000-000017280000}"/>
    <cellStyle name="Uwaga 3" xfId="6097" hidden="1" xr:uid="{00000000-0005-0000-0000-000018280000}"/>
    <cellStyle name="Uwaga 3" xfId="6092" hidden="1" xr:uid="{00000000-0005-0000-0000-000019280000}"/>
    <cellStyle name="Uwaga 3" xfId="6087" hidden="1" xr:uid="{00000000-0005-0000-0000-00001A280000}"/>
    <cellStyle name="Uwaga 3" xfId="6082" hidden="1" xr:uid="{00000000-0005-0000-0000-00001B280000}"/>
    <cellStyle name="Uwaga 3" xfId="6077" hidden="1" xr:uid="{00000000-0005-0000-0000-00001C280000}"/>
    <cellStyle name="Uwaga 3" xfId="6072" hidden="1" xr:uid="{00000000-0005-0000-0000-00001D280000}"/>
    <cellStyle name="Uwaga 3" xfId="6068" hidden="1" xr:uid="{00000000-0005-0000-0000-00001E280000}"/>
    <cellStyle name="Uwaga 3" xfId="6063" hidden="1" xr:uid="{00000000-0005-0000-0000-00001F280000}"/>
    <cellStyle name="Uwaga 3" xfId="6058" hidden="1" xr:uid="{00000000-0005-0000-0000-000020280000}"/>
    <cellStyle name="Uwaga 3" xfId="6053" hidden="1" xr:uid="{00000000-0005-0000-0000-000021280000}"/>
    <cellStyle name="Uwaga 3" xfId="6049" hidden="1" xr:uid="{00000000-0005-0000-0000-000022280000}"/>
    <cellStyle name="Uwaga 3" xfId="6045" hidden="1" xr:uid="{00000000-0005-0000-0000-000023280000}"/>
    <cellStyle name="Uwaga 3" xfId="6038" hidden="1" xr:uid="{00000000-0005-0000-0000-000024280000}"/>
    <cellStyle name="Uwaga 3" xfId="6034" hidden="1" xr:uid="{00000000-0005-0000-0000-000025280000}"/>
    <cellStyle name="Uwaga 3" xfId="6029" hidden="1" xr:uid="{00000000-0005-0000-0000-000026280000}"/>
    <cellStyle name="Uwaga 3" xfId="6023" hidden="1" xr:uid="{00000000-0005-0000-0000-000027280000}"/>
    <cellStyle name="Uwaga 3" xfId="6019" hidden="1" xr:uid="{00000000-0005-0000-0000-000028280000}"/>
    <cellStyle name="Uwaga 3" xfId="6014" hidden="1" xr:uid="{00000000-0005-0000-0000-000029280000}"/>
    <cellStyle name="Uwaga 3" xfId="6008" hidden="1" xr:uid="{00000000-0005-0000-0000-00002A280000}"/>
    <cellStyle name="Uwaga 3" xfId="6004" hidden="1" xr:uid="{00000000-0005-0000-0000-00002B280000}"/>
    <cellStyle name="Uwaga 3" xfId="6000" hidden="1" xr:uid="{00000000-0005-0000-0000-00002C280000}"/>
    <cellStyle name="Uwaga 3" xfId="5993" hidden="1" xr:uid="{00000000-0005-0000-0000-00002D280000}"/>
    <cellStyle name="Uwaga 3" xfId="5989" hidden="1" xr:uid="{00000000-0005-0000-0000-00002E280000}"/>
    <cellStyle name="Uwaga 3" xfId="5985" hidden="1" xr:uid="{00000000-0005-0000-0000-00002F280000}"/>
    <cellStyle name="Uwaga 3" xfId="6852" hidden="1" xr:uid="{00000000-0005-0000-0000-000030280000}"/>
    <cellStyle name="Uwaga 3" xfId="6851" hidden="1" xr:uid="{00000000-0005-0000-0000-000031280000}"/>
    <cellStyle name="Uwaga 3" xfId="6849" hidden="1" xr:uid="{00000000-0005-0000-0000-000032280000}"/>
    <cellStyle name="Uwaga 3" xfId="6836" hidden="1" xr:uid="{00000000-0005-0000-0000-000033280000}"/>
    <cellStyle name="Uwaga 3" xfId="6834" hidden="1" xr:uid="{00000000-0005-0000-0000-000034280000}"/>
    <cellStyle name="Uwaga 3" xfId="6832" hidden="1" xr:uid="{00000000-0005-0000-0000-000035280000}"/>
    <cellStyle name="Uwaga 3" xfId="6822" hidden="1" xr:uid="{00000000-0005-0000-0000-000036280000}"/>
    <cellStyle name="Uwaga 3" xfId="6820" hidden="1" xr:uid="{00000000-0005-0000-0000-000037280000}"/>
    <cellStyle name="Uwaga 3" xfId="6818" hidden="1" xr:uid="{00000000-0005-0000-0000-000038280000}"/>
    <cellStyle name="Uwaga 3" xfId="6807" hidden="1" xr:uid="{00000000-0005-0000-0000-000039280000}"/>
    <cellStyle name="Uwaga 3" xfId="6805" hidden="1" xr:uid="{00000000-0005-0000-0000-00003A280000}"/>
    <cellStyle name="Uwaga 3" xfId="6803" hidden="1" xr:uid="{00000000-0005-0000-0000-00003B280000}"/>
    <cellStyle name="Uwaga 3" xfId="6790" hidden="1" xr:uid="{00000000-0005-0000-0000-00003C280000}"/>
    <cellStyle name="Uwaga 3" xfId="6788" hidden="1" xr:uid="{00000000-0005-0000-0000-00003D280000}"/>
    <cellStyle name="Uwaga 3" xfId="6787" hidden="1" xr:uid="{00000000-0005-0000-0000-00003E280000}"/>
    <cellStyle name="Uwaga 3" xfId="6774" hidden="1" xr:uid="{00000000-0005-0000-0000-00003F280000}"/>
    <cellStyle name="Uwaga 3" xfId="6773" hidden="1" xr:uid="{00000000-0005-0000-0000-000040280000}"/>
    <cellStyle name="Uwaga 3" xfId="6771" hidden="1" xr:uid="{00000000-0005-0000-0000-000041280000}"/>
    <cellStyle name="Uwaga 3" xfId="6759" hidden="1" xr:uid="{00000000-0005-0000-0000-000042280000}"/>
    <cellStyle name="Uwaga 3" xfId="6758" hidden="1" xr:uid="{00000000-0005-0000-0000-000043280000}"/>
    <cellStyle name="Uwaga 3" xfId="6756" hidden="1" xr:uid="{00000000-0005-0000-0000-000044280000}"/>
    <cellStyle name="Uwaga 3" xfId="6744" hidden="1" xr:uid="{00000000-0005-0000-0000-000045280000}"/>
    <cellStyle name="Uwaga 3" xfId="6743" hidden="1" xr:uid="{00000000-0005-0000-0000-000046280000}"/>
    <cellStyle name="Uwaga 3" xfId="6741" hidden="1" xr:uid="{00000000-0005-0000-0000-000047280000}"/>
    <cellStyle name="Uwaga 3" xfId="6729" hidden="1" xr:uid="{00000000-0005-0000-0000-000048280000}"/>
    <cellStyle name="Uwaga 3" xfId="6728" hidden="1" xr:uid="{00000000-0005-0000-0000-000049280000}"/>
    <cellStyle name="Uwaga 3" xfId="6726" hidden="1" xr:uid="{00000000-0005-0000-0000-00004A280000}"/>
    <cellStyle name="Uwaga 3" xfId="6714" hidden="1" xr:uid="{00000000-0005-0000-0000-00004B280000}"/>
    <cellStyle name="Uwaga 3" xfId="6713" hidden="1" xr:uid="{00000000-0005-0000-0000-00004C280000}"/>
    <cellStyle name="Uwaga 3" xfId="6711" hidden="1" xr:uid="{00000000-0005-0000-0000-00004D280000}"/>
    <cellStyle name="Uwaga 3" xfId="6699" hidden="1" xr:uid="{00000000-0005-0000-0000-00004E280000}"/>
    <cellStyle name="Uwaga 3" xfId="6698" hidden="1" xr:uid="{00000000-0005-0000-0000-00004F280000}"/>
    <cellStyle name="Uwaga 3" xfId="6696" hidden="1" xr:uid="{00000000-0005-0000-0000-000050280000}"/>
    <cellStyle name="Uwaga 3" xfId="6684" hidden="1" xr:uid="{00000000-0005-0000-0000-000051280000}"/>
    <cellStyle name="Uwaga 3" xfId="6683" hidden="1" xr:uid="{00000000-0005-0000-0000-000052280000}"/>
    <cellStyle name="Uwaga 3" xfId="6681" hidden="1" xr:uid="{00000000-0005-0000-0000-000053280000}"/>
    <cellStyle name="Uwaga 3" xfId="6669" hidden="1" xr:uid="{00000000-0005-0000-0000-000054280000}"/>
    <cellStyle name="Uwaga 3" xfId="6668" hidden="1" xr:uid="{00000000-0005-0000-0000-000055280000}"/>
    <cellStyle name="Uwaga 3" xfId="6666" hidden="1" xr:uid="{00000000-0005-0000-0000-000056280000}"/>
    <cellStyle name="Uwaga 3" xfId="6654" hidden="1" xr:uid="{00000000-0005-0000-0000-000057280000}"/>
    <cellStyle name="Uwaga 3" xfId="6653" hidden="1" xr:uid="{00000000-0005-0000-0000-000058280000}"/>
    <cellStyle name="Uwaga 3" xfId="6651" hidden="1" xr:uid="{00000000-0005-0000-0000-000059280000}"/>
    <cellStyle name="Uwaga 3" xfId="6639" hidden="1" xr:uid="{00000000-0005-0000-0000-00005A280000}"/>
    <cellStyle name="Uwaga 3" xfId="6638" hidden="1" xr:uid="{00000000-0005-0000-0000-00005B280000}"/>
    <cellStyle name="Uwaga 3" xfId="6636" hidden="1" xr:uid="{00000000-0005-0000-0000-00005C280000}"/>
    <cellStyle name="Uwaga 3" xfId="6624" hidden="1" xr:uid="{00000000-0005-0000-0000-00005D280000}"/>
    <cellStyle name="Uwaga 3" xfId="6623" hidden="1" xr:uid="{00000000-0005-0000-0000-00005E280000}"/>
    <cellStyle name="Uwaga 3" xfId="6621" hidden="1" xr:uid="{00000000-0005-0000-0000-00005F280000}"/>
    <cellStyle name="Uwaga 3" xfId="6609" hidden="1" xr:uid="{00000000-0005-0000-0000-000060280000}"/>
    <cellStyle name="Uwaga 3" xfId="6608" hidden="1" xr:uid="{00000000-0005-0000-0000-000061280000}"/>
    <cellStyle name="Uwaga 3" xfId="6606" hidden="1" xr:uid="{00000000-0005-0000-0000-000062280000}"/>
    <cellStyle name="Uwaga 3" xfId="6594" hidden="1" xr:uid="{00000000-0005-0000-0000-000063280000}"/>
    <cellStyle name="Uwaga 3" xfId="6593" hidden="1" xr:uid="{00000000-0005-0000-0000-000064280000}"/>
    <cellStyle name="Uwaga 3" xfId="6591" hidden="1" xr:uid="{00000000-0005-0000-0000-000065280000}"/>
    <cellStyle name="Uwaga 3" xfId="6579" hidden="1" xr:uid="{00000000-0005-0000-0000-000066280000}"/>
    <cellStyle name="Uwaga 3" xfId="6578" hidden="1" xr:uid="{00000000-0005-0000-0000-000067280000}"/>
    <cellStyle name="Uwaga 3" xfId="6576" hidden="1" xr:uid="{00000000-0005-0000-0000-000068280000}"/>
    <cellStyle name="Uwaga 3" xfId="6564" hidden="1" xr:uid="{00000000-0005-0000-0000-000069280000}"/>
    <cellStyle name="Uwaga 3" xfId="6563" hidden="1" xr:uid="{00000000-0005-0000-0000-00006A280000}"/>
    <cellStyle name="Uwaga 3" xfId="6561" hidden="1" xr:uid="{00000000-0005-0000-0000-00006B280000}"/>
    <cellStyle name="Uwaga 3" xfId="6549" hidden="1" xr:uid="{00000000-0005-0000-0000-00006C280000}"/>
    <cellStyle name="Uwaga 3" xfId="6548" hidden="1" xr:uid="{00000000-0005-0000-0000-00006D280000}"/>
    <cellStyle name="Uwaga 3" xfId="6546" hidden="1" xr:uid="{00000000-0005-0000-0000-00006E280000}"/>
    <cellStyle name="Uwaga 3" xfId="6534" hidden="1" xr:uid="{00000000-0005-0000-0000-00006F280000}"/>
    <cellStyle name="Uwaga 3" xfId="6533" hidden="1" xr:uid="{00000000-0005-0000-0000-000070280000}"/>
    <cellStyle name="Uwaga 3" xfId="6531" hidden="1" xr:uid="{00000000-0005-0000-0000-000071280000}"/>
    <cellStyle name="Uwaga 3" xfId="6519" hidden="1" xr:uid="{00000000-0005-0000-0000-000072280000}"/>
    <cellStyle name="Uwaga 3" xfId="6518" hidden="1" xr:uid="{00000000-0005-0000-0000-000073280000}"/>
    <cellStyle name="Uwaga 3" xfId="6516" hidden="1" xr:uid="{00000000-0005-0000-0000-000074280000}"/>
    <cellStyle name="Uwaga 3" xfId="6504" hidden="1" xr:uid="{00000000-0005-0000-0000-000075280000}"/>
    <cellStyle name="Uwaga 3" xfId="6503" hidden="1" xr:uid="{00000000-0005-0000-0000-000076280000}"/>
    <cellStyle name="Uwaga 3" xfId="6501" hidden="1" xr:uid="{00000000-0005-0000-0000-000077280000}"/>
    <cellStyle name="Uwaga 3" xfId="6489" hidden="1" xr:uid="{00000000-0005-0000-0000-000078280000}"/>
    <cellStyle name="Uwaga 3" xfId="6488" hidden="1" xr:uid="{00000000-0005-0000-0000-000079280000}"/>
    <cellStyle name="Uwaga 3" xfId="6486" hidden="1" xr:uid="{00000000-0005-0000-0000-00007A280000}"/>
    <cellStyle name="Uwaga 3" xfId="6474" hidden="1" xr:uid="{00000000-0005-0000-0000-00007B280000}"/>
    <cellStyle name="Uwaga 3" xfId="6473" hidden="1" xr:uid="{00000000-0005-0000-0000-00007C280000}"/>
    <cellStyle name="Uwaga 3" xfId="6471" hidden="1" xr:uid="{00000000-0005-0000-0000-00007D280000}"/>
    <cellStyle name="Uwaga 3" xfId="6459" hidden="1" xr:uid="{00000000-0005-0000-0000-00007E280000}"/>
    <cellStyle name="Uwaga 3" xfId="6458" hidden="1" xr:uid="{00000000-0005-0000-0000-00007F280000}"/>
    <cellStyle name="Uwaga 3" xfId="6456" hidden="1" xr:uid="{00000000-0005-0000-0000-000080280000}"/>
    <cellStyle name="Uwaga 3" xfId="6444" hidden="1" xr:uid="{00000000-0005-0000-0000-000081280000}"/>
    <cellStyle name="Uwaga 3" xfId="6443" hidden="1" xr:uid="{00000000-0005-0000-0000-000082280000}"/>
    <cellStyle name="Uwaga 3" xfId="6441" hidden="1" xr:uid="{00000000-0005-0000-0000-000083280000}"/>
    <cellStyle name="Uwaga 3" xfId="6429" hidden="1" xr:uid="{00000000-0005-0000-0000-000084280000}"/>
    <cellStyle name="Uwaga 3" xfId="6428" hidden="1" xr:uid="{00000000-0005-0000-0000-000085280000}"/>
    <cellStyle name="Uwaga 3" xfId="6426" hidden="1" xr:uid="{00000000-0005-0000-0000-000086280000}"/>
    <cellStyle name="Uwaga 3" xfId="6414" hidden="1" xr:uid="{00000000-0005-0000-0000-000087280000}"/>
    <cellStyle name="Uwaga 3" xfId="6413" hidden="1" xr:uid="{00000000-0005-0000-0000-000088280000}"/>
    <cellStyle name="Uwaga 3" xfId="6411" hidden="1" xr:uid="{00000000-0005-0000-0000-000089280000}"/>
    <cellStyle name="Uwaga 3" xfId="6399" hidden="1" xr:uid="{00000000-0005-0000-0000-00008A280000}"/>
    <cellStyle name="Uwaga 3" xfId="6398" hidden="1" xr:uid="{00000000-0005-0000-0000-00008B280000}"/>
    <cellStyle name="Uwaga 3" xfId="6396" hidden="1" xr:uid="{00000000-0005-0000-0000-00008C280000}"/>
    <cellStyle name="Uwaga 3" xfId="6384" hidden="1" xr:uid="{00000000-0005-0000-0000-00008D280000}"/>
    <cellStyle name="Uwaga 3" xfId="6383" hidden="1" xr:uid="{00000000-0005-0000-0000-00008E280000}"/>
    <cellStyle name="Uwaga 3" xfId="6381" hidden="1" xr:uid="{00000000-0005-0000-0000-00008F280000}"/>
    <cellStyle name="Uwaga 3" xfId="6369" hidden="1" xr:uid="{00000000-0005-0000-0000-000090280000}"/>
    <cellStyle name="Uwaga 3" xfId="6367" hidden="1" xr:uid="{00000000-0005-0000-0000-000091280000}"/>
    <cellStyle name="Uwaga 3" xfId="6364" hidden="1" xr:uid="{00000000-0005-0000-0000-000092280000}"/>
    <cellStyle name="Uwaga 3" xfId="6354" hidden="1" xr:uid="{00000000-0005-0000-0000-000093280000}"/>
    <cellStyle name="Uwaga 3" xfId="6352" hidden="1" xr:uid="{00000000-0005-0000-0000-000094280000}"/>
    <cellStyle name="Uwaga 3" xfId="6349" hidden="1" xr:uid="{00000000-0005-0000-0000-000095280000}"/>
    <cellStyle name="Uwaga 3" xfId="6339" hidden="1" xr:uid="{00000000-0005-0000-0000-000096280000}"/>
    <cellStyle name="Uwaga 3" xfId="6337" hidden="1" xr:uid="{00000000-0005-0000-0000-000097280000}"/>
    <cellStyle name="Uwaga 3" xfId="6334" hidden="1" xr:uid="{00000000-0005-0000-0000-000098280000}"/>
    <cellStyle name="Uwaga 3" xfId="6324" hidden="1" xr:uid="{00000000-0005-0000-0000-000099280000}"/>
    <cellStyle name="Uwaga 3" xfId="6322" hidden="1" xr:uid="{00000000-0005-0000-0000-00009A280000}"/>
    <cellStyle name="Uwaga 3" xfId="6319" hidden="1" xr:uid="{00000000-0005-0000-0000-00009B280000}"/>
    <cellStyle name="Uwaga 3" xfId="6309" hidden="1" xr:uid="{00000000-0005-0000-0000-00009C280000}"/>
    <cellStyle name="Uwaga 3" xfId="6307" hidden="1" xr:uid="{00000000-0005-0000-0000-00009D280000}"/>
    <cellStyle name="Uwaga 3" xfId="6304" hidden="1" xr:uid="{00000000-0005-0000-0000-00009E280000}"/>
    <cellStyle name="Uwaga 3" xfId="6294" hidden="1" xr:uid="{00000000-0005-0000-0000-00009F280000}"/>
    <cellStyle name="Uwaga 3" xfId="6292" hidden="1" xr:uid="{00000000-0005-0000-0000-0000A0280000}"/>
    <cellStyle name="Uwaga 3" xfId="6288" hidden="1" xr:uid="{00000000-0005-0000-0000-0000A1280000}"/>
    <cellStyle name="Uwaga 3" xfId="6279" hidden="1" xr:uid="{00000000-0005-0000-0000-0000A2280000}"/>
    <cellStyle name="Uwaga 3" xfId="6276" hidden="1" xr:uid="{00000000-0005-0000-0000-0000A3280000}"/>
    <cellStyle name="Uwaga 3" xfId="6272" hidden="1" xr:uid="{00000000-0005-0000-0000-0000A4280000}"/>
    <cellStyle name="Uwaga 3" xfId="6264" hidden="1" xr:uid="{00000000-0005-0000-0000-0000A5280000}"/>
    <cellStyle name="Uwaga 3" xfId="6262" hidden="1" xr:uid="{00000000-0005-0000-0000-0000A6280000}"/>
    <cellStyle name="Uwaga 3" xfId="6258" hidden="1" xr:uid="{00000000-0005-0000-0000-0000A7280000}"/>
    <cellStyle name="Uwaga 3" xfId="6249" hidden="1" xr:uid="{00000000-0005-0000-0000-0000A8280000}"/>
    <cellStyle name="Uwaga 3" xfId="6247" hidden="1" xr:uid="{00000000-0005-0000-0000-0000A9280000}"/>
    <cellStyle name="Uwaga 3" xfId="6244" hidden="1" xr:uid="{00000000-0005-0000-0000-0000AA280000}"/>
    <cellStyle name="Uwaga 3" xfId="6234" hidden="1" xr:uid="{00000000-0005-0000-0000-0000AB280000}"/>
    <cellStyle name="Uwaga 3" xfId="6232" hidden="1" xr:uid="{00000000-0005-0000-0000-0000AC280000}"/>
    <cellStyle name="Uwaga 3" xfId="6227" hidden="1" xr:uid="{00000000-0005-0000-0000-0000AD280000}"/>
    <cellStyle name="Uwaga 3" xfId="6219" hidden="1" xr:uid="{00000000-0005-0000-0000-0000AE280000}"/>
    <cellStyle name="Uwaga 3" xfId="6217" hidden="1" xr:uid="{00000000-0005-0000-0000-0000AF280000}"/>
    <cellStyle name="Uwaga 3" xfId="6212" hidden="1" xr:uid="{00000000-0005-0000-0000-0000B0280000}"/>
    <cellStyle name="Uwaga 3" xfId="6204" hidden="1" xr:uid="{00000000-0005-0000-0000-0000B1280000}"/>
    <cellStyle name="Uwaga 3" xfId="6202" hidden="1" xr:uid="{00000000-0005-0000-0000-0000B2280000}"/>
    <cellStyle name="Uwaga 3" xfId="6197" hidden="1" xr:uid="{00000000-0005-0000-0000-0000B3280000}"/>
    <cellStyle name="Uwaga 3" xfId="6189" hidden="1" xr:uid="{00000000-0005-0000-0000-0000B4280000}"/>
    <cellStyle name="Uwaga 3" xfId="6187" hidden="1" xr:uid="{00000000-0005-0000-0000-0000B5280000}"/>
    <cellStyle name="Uwaga 3" xfId="6183" hidden="1" xr:uid="{00000000-0005-0000-0000-0000B6280000}"/>
    <cellStyle name="Uwaga 3" xfId="6174" hidden="1" xr:uid="{00000000-0005-0000-0000-0000B7280000}"/>
    <cellStyle name="Uwaga 3" xfId="6171" hidden="1" xr:uid="{00000000-0005-0000-0000-0000B8280000}"/>
    <cellStyle name="Uwaga 3" xfId="6166" hidden="1" xr:uid="{00000000-0005-0000-0000-0000B9280000}"/>
    <cellStyle name="Uwaga 3" xfId="6159" hidden="1" xr:uid="{00000000-0005-0000-0000-0000BA280000}"/>
    <cellStyle name="Uwaga 3" xfId="6155" hidden="1" xr:uid="{00000000-0005-0000-0000-0000BB280000}"/>
    <cellStyle name="Uwaga 3" xfId="6150" hidden="1" xr:uid="{00000000-0005-0000-0000-0000BC280000}"/>
    <cellStyle name="Uwaga 3" xfId="6144" hidden="1" xr:uid="{00000000-0005-0000-0000-0000BD280000}"/>
    <cellStyle name="Uwaga 3" xfId="6140" hidden="1" xr:uid="{00000000-0005-0000-0000-0000BE280000}"/>
    <cellStyle name="Uwaga 3" xfId="6135" hidden="1" xr:uid="{00000000-0005-0000-0000-0000BF280000}"/>
    <cellStyle name="Uwaga 3" xfId="6129" hidden="1" xr:uid="{00000000-0005-0000-0000-0000C0280000}"/>
    <cellStyle name="Uwaga 3" xfId="6126" hidden="1" xr:uid="{00000000-0005-0000-0000-0000C1280000}"/>
    <cellStyle name="Uwaga 3" xfId="6122" hidden="1" xr:uid="{00000000-0005-0000-0000-0000C2280000}"/>
    <cellStyle name="Uwaga 3" xfId="6113" hidden="1" xr:uid="{00000000-0005-0000-0000-0000C3280000}"/>
    <cellStyle name="Uwaga 3" xfId="6108" hidden="1" xr:uid="{00000000-0005-0000-0000-0000C4280000}"/>
    <cellStyle name="Uwaga 3" xfId="6103" hidden="1" xr:uid="{00000000-0005-0000-0000-0000C5280000}"/>
    <cellStyle name="Uwaga 3" xfId="6098" hidden="1" xr:uid="{00000000-0005-0000-0000-0000C6280000}"/>
    <cellStyle name="Uwaga 3" xfId="6093" hidden="1" xr:uid="{00000000-0005-0000-0000-0000C7280000}"/>
    <cellStyle name="Uwaga 3" xfId="6088" hidden="1" xr:uid="{00000000-0005-0000-0000-0000C8280000}"/>
    <cellStyle name="Uwaga 3" xfId="6083" hidden="1" xr:uid="{00000000-0005-0000-0000-0000C9280000}"/>
    <cellStyle name="Uwaga 3" xfId="6078" hidden="1" xr:uid="{00000000-0005-0000-0000-0000CA280000}"/>
    <cellStyle name="Uwaga 3" xfId="6073" hidden="1" xr:uid="{00000000-0005-0000-0000-0000CB280000}"/>
    <cellStyle name="Uwaga 3" xfId="6069" hidden="1" xr:uid="{00000000-0005-0000-0000-0000CC280000}"/>
    <cellStyle name="Uwaga 3" xfId="6064" hidden="1" xr:uid="{00000000-0005-0000-0000-0000CD280000}"/>
    <cellStyle name="Uwaga 3" xfId="6059" hidden="1" xr:uid="{00000000-0005-0000-0000-0000CE280000}"/>
    <cellStyle name="Uwaga 3" xfId="6054" hidden="1" xr:uid="{00000000-0005-0000-0000-0000CF280000}"/>
    <cellStyle name="Uwaga 3" xfId="6050" hidden="1" xr:uid="{00000000-0005-0000-0000-0000D0280000}"/>
    <cellStyle name="Uwaga 3" xfId="6046" hidden="1" xr:uid="{00000000-0005-0000-0000-0000D1280000}"/>
    <cellStyle name="Uwaga 3" xfId="6039" hidden="1" xr:uid="{00000000-0005-0000-0000-0000D2280000}"/>
    <cellStyle name="Uwaga 3" xfId="6035" hidden="1" xr:uid="{00000000-0005-0000-0000-0000D3280000}"/>
    <cellStyle name="Uwaga 3" xfId="6030" hidden="1" xr:uid="{00000000-0005-0000-0000-0000D4280000}"/>
    <cellStyle name="Uwaga 3" xfId="6024" hidden="1" xr:uid="{00000000-0005-0000-0000-0000D5280000}"/>
    <cellStyle name="Uwaga 3" xfId="6020" hidden="1" xr:uid="{00000000-0005-0000-0000-0000D6280000}"/>
    <cellStyle name="Uwaga 3" xfId="6015" hidden="1" xr:uid="{00000000-0005-0000-0000-0000D7280000}"/>
    <cellStyle name="Uwaga 3" xfId="6009" hidden="1" xr:uid="{00000000-0005-0000-0000-0000D8280000}"/>
    <cellStyle name="Uwaga 3" xfId="6005" hidden="1" xr:uid="{00000000-0005-0000-0000-0000D9280000}"/>
    <cellStyle name="Uwaga 3" xfId="6001" hidden="1" xr:uid="{00000000-0005-0000-0000-0000DA280000}"/>
    <cellStyle name="Uwaga 3" xfId="5994" hidden="1" xr:uid="{00000000-0005-0000-0000-0000DB280000}"/>
    <cellStyle name="Uwaga 3" xfId="5990" hidden="1" xr:uid="{00000000-0005-0000-0000-0000DC280000}"/>
    <cellStyle name="Uwaga 3" xfId="5986" hidden="1" xr:uid="{00000000-0005-0000-0000-0000DD280000}"/>
    <cellStyle name="Uwaga 3" xfId="3517" hidden="1" xr:uid="{00000000-0005-0000-0000-0000DE280000}"/>
    <cellStyle name="Uwaga 3" xfId="5033" hidden="1" xr:uid="{00000000-0005-0000-0000-0000DF280000}"/>
    <cellStyle name="Uwaga 3" xfId="3516" hidden="1" xr:uid="{00000000-0005-0000-0000-0000E0280000}"/>
    <cellStyle name="Uwaga 3" xfId="3514" hidden="1" xr:uid="{00000000-0005-0000-0000-0000E1280000}"/>
    <cellStyle name="Uwaga 3" xfId="5036" hidden="1" xr:uid="{00000000-0005-0000-0000-0000E2280000}"/>
    <cellStyle name="Uwaga 3" xfId="6927" hidden="1" xr:uid="{00000000-0005-0000-0000-0000E3280000}"/>
    <cellStyle name="Uwaga 3" xfId="6932" hidden="1" xr:uid="{00000000-0005-0000-0000-0000E4280000}"/>
    <cellStyle name="Uwaga 3" xfId="6933" hidden="1" xr:uid="{00000000-0005-0000-0000-0000E5280000}"/>
    <cellStyle name="Uwaga 3" xfId="6936" hidden="1" xr:uid="{00000000-0005-0000-0000-0000E6280000}"/>
    <cellStyle name="Uwaga 3" xfId="6941" hidden="1" xr:uid="{00000000-0005-0000-0000-0000E7280000}"/>
    <cellStyle name="Uwaga 3" xfId="6942" hidden="1" xr:uid="{00000000-0005-0000-0000-0000E8280000}"/>
    <cellStyle name="Uwaga 3" xfId="6943" hidden="1" xr:uid="{00000000-0005-0000-0000-0000E9280000}"/>
    <cellStyle name="Uwaga 3" xfId="6950" hidden="1" xr:uid="{00000000-0005-0000-0000-0000EA280000}"/>
    <cellStyle name="Uwaga 3" xfId="6953" hidden="1" xr:uid="{00000000-0005-0000-0000-0000EB280000}"/>
    <cellStyle name="Uwaga 3" xfId="6956" hidden="1" xr:uid="{00000000-0005-0000-0000-0000EC280000}"/>
    <cellStyle name="Uwaga 3" xfId="6962" hidden="1" xr:uid="{00000000-0005-0000-0000-0000ED280000}"/>
    <cellStyle name="Uwaga 3" xfId="6965" hidden="1" xr:uid="{00000000-0005-0000-0000-0000EE280000}"/>
    <cellStyle name="Uwaga 3" xfId="6967" hidden="1" xr:uid="{00000000-0005-0000-0000-0000EF280000}"/>
    <cellStyle name="Uwaga 3" xfId="6972" hidden="1" xr:uid="{00000000-0005-0000-0000-0000F0280000}"/>
    <cellStyle name="Uwaga 3" xfId="6975" hidden="1" xr:uid="{00000000-0005-0000-0000-0000F1280000}"/>
    <cellStyle name="Uwaga 3" xfId="6976" hidden="1" xr:uid="{00000000-0005-0000-0000-0000F2280000}"/>
    <cellStyle name="Uwaga 3" xfId="6980" hidden="1" xr:uid="{00000000-0005-0000-0000-0000F3280000}"/>
    <cellStyle name="Uwaga 3" xfId="6983" hidden="1" xr:uid="{00000000-0005-0000-0000-0000F4280000}"/>
    <cellStyle name="Uwaga 3" xfId="6985" hidden="1" xr:uid="{00000000-0005-0000-0000-0000F5280000}"/>
    <cellStyle name="Uwaga 3" xfId="6986" hidden="1" xr:uid="{00000000-0005-0000-0000-0000F6280000}"/>
    <cellStyle name="Uwaga 3" xfId="6987" hidden="1" xr:uid="{00000000-0005-0000-0000-0000F7280000}"/>
    <cellStyle name="Uwaga 3" xfId="6990" hidden="1" xr:uid="{00000000-0005-0000-0000-0000F8280000}"/>
    <cellStyle name="Uwaga 3" xfId="6997" hidden="1" xr:uid="{00000000-0005-0000-0000-0000F9280000}"/>
    <cellStyle name="Uwaga 3" xfId="7000" hidden="1" xr:uid="{00000000-0005-0000-0000-0000FA280000}"/>
    <cellStyle name="Uwaga 3" xfId="7003" hidden="1" xr:uid="{00000000-0005-0000-0000-0000FB280000}"/>
    <cellStyle name="Uwaga 3" xfId="7006" hidden="1" xr:uid="{00000000-0005-0000-0000-0000FC280000}"/>
    <cellStyle name="Uwaga 3" xfId="7009" hidden="1" xr:uid="{00000000-0005-0000-0000-0000FD280000}"/>
    <cellStyle name="Uwaga 3" xfId="7012" hidden="1" xr:uid="{00000000-0005-0000-0000-0000FE280000}"/>
    <cellStyle name="Uwaga 3" xfId="7014" hidden="1" xr:uid="{00000000-0005-0000-0000-0000FF280000}"/>
    <cellStyle name="Uwaga 3" xfId="7017" hidden="1" xr:uid="{00000000-0005-0000-0000-000000290000}"/>
    <cellStyle name="Uwaga 3" xfId="7020" hidden="1" xr:uid="{00000000-0005-0000-0000-000001290000}"/>
    <cellStyle name="Uwaga 3" xfId="7022" hidden="1" xr:uid="{00000000-0005-0000-0000-000002290000}"/>
    <cellStyle name="Uwaga 3" xfId="7023" hidden="1" xr:uid="{00000000-0005-0000-0000-000003290000}"/>
    <cellStyle name="Uwaga 3" xfId="7025" hidden="1" xr:uid="{00000000-0005-0000-0000-000004290000}"/>
    <cellStyle name="Uwaga 3" xfId="7032" hidden="1" xr:uid="{00000000-0005-0000-0000-000005290000}"/>
    <cellStyle name="Uwaga 3" xfId="7035" hidden="1" xr:uid="{00000000-0005-0000-0000-000006290000}"/>
    <cellStyle name="Uwaga 3" xfId="7038" hidden="1" xr:uid="{00000000-0005-0000-0000-000007290000}"/>
    <cellStyle name="Uwaga 3" xfId="7042" hidden="1" xr:uid="{00000000-0005-0000-0000-000008290000}"/>
    <cellStyle name="Uwaga 3" xfId="7045" hidden="1" xr:uid="{00000000-0005-0000-0000-000009290000}"/>
    <cellStyle name="Uwaga 3" xfId="7048" hidden="1" xr:uid="{00000000-0005-0000-0000-00000A290000}"/>
    <cellStyle name="Uwaga 3" xfId="7050" hidden="1" xr:uid="{00000000-0005-0000-0000-00000B290000}"/>
    <cellStyle name="Uwaga 3" xfId="7053" hidden="1" xr:uid="{00000000-0005-0000-0000-00000C290000}"/>
    <cellStyle name="Uwaga 3" xfId="7056" hidden="1" xr:uid="{00000000-0005-0000-0000-00000D290000}"/>
    <cellStyle name="Uwaga 3" xfId="7058" hidden="1" xr:uid="{00000000-0005-0000-0000-00000E290000}"/>
    <cellStyle name="Uwaga 3" xfId="7059" hidden="1" xr:uid="{00000000-0005-0000-0000-00000F290000}"/>
    <cellStyle name="Uwaga 3" xfId="7062" hidden="1" xr:uid="{00000000-0005-0000-0000-000010290000}"/>
    <cellStyle name="Uwaga 3" xfId="7069" hidden="1" xr:uid="{00000000-0005-0000-0000-000011290000}"/>
    <cellStyle name="Uwaga 3" xfId="7072" hidden="1" xr:uid="{00000000-0005-0000-0000-000012290000}"/>
    <cellStyle name="Uwaga 3" xfId="7075" hidden="1" xr:uid="{00000000-0005-0000-0000-000013290000}"/>
    <cellStyle name="Uwaga 3" xfId="7079" hidden="1" xr:uid="{00000000-0005-0000-0000-000014290000}"/>
    <cellStyle name="Uwaga 3" xfId="7082" hidden="1" xr:uid="{00000000-0005-0000-0000-000015290000}"/>
    <cellStyle name="Uwaga 3" xfId="7084" hidden="1" xr:uid="{00000000-0005-0000-0000-000016290000}"/>
    <cellStyle name="Uwaga 3" xfId="7087" hidden="1" xr:uid="{00000000-0005-0000-0000-000017290000}"/>
    <cellStyle name="Uwaga 3" xfId="7090" hidden="1" xr:uid="{00000000-0005-0000-0000-000018290000}"/>
    <cellStyle name="Uwaga 3" xfId="7093" hidden="1" xr:uid="{00000000-0005-0000-0000-000019290000}"/>
    <cellStyle name="Uwaga 3" xfId="7094" hidden="1" xr:uid="{00000000-0005-0000-0000-00001A290000}"/>
    <cellStyle name="Uwaga 3" xfId="7095" hidden="1" xr:uid="{00000000-0005-0000-0000-00001B290000}"/>
    <cellStyle name="Uwaga 3" xfId="7097" hidden="1" xr:uid="{00000000-0005-0000-0000-00001C290000}"/>
    <cellStyle name="Uwaga 3" xfId="7103" hidden="1" xr:uid="{00000000-0005-0000-0000-00001D290000}"/>
    <cellStyle name="Uwaga 3" xfId="7104" hidden="1" xr:uid="{00000000-0005-0000-0000-00001E290000}"/>
    <cellStyle name="Uwaga 3" xfId="7106" hidden="1" xr:uid="{00000000-0005-0000-0000-00001F290000}"/>
    <cellStyle name="Uwaga 3" xfId="7112" hidden="1" xr:uid="{00000000-0005-0000-0000-000020290000}"/>
    <cellStyle name="Uwaga 3" xfId="7114" hidden="1" xr:uid="{00000000-0005-0000-0000-000021290000}"/>
    <cellStyle name="Uwaga 3" xfId="7117" hidden="1" xr:uid="{00000000-0005-0000-0000-000022290000}"/>
    <cellStyle name="Uwaga 3" xfId="7121" hidden="1" xr:uid="{00000000-0005-0000-0000-000023290000}"/>
    <cellStyle name="Uwaga 3" xfId="7122" hidden="1" xr:uid="{00000000-0005-0000-0000-000024290000}"/>
    <cellStyle name="Uwaga 3" xfId="7124" hidden="1" xr:uid="{00000000-0005-0000-0000-000025290000}"/>
    <cellStyle name="Uwaga 3" xfId="7130" hidden="1" xr:uid="{00000000-0005-0000-0000-000026290000}"/>
    <cellStyle name="Uwaga 3" xfId="7131" hidden="1" xr:uid="{00000000-0005-0000-0000-000027290000}"/>
    <cellStyle name="Uwaga 3" xfId="7132" hidden="1" xr:uid="{00000000-0005-0000-0000-000028290000}"/>
    <cellStyle name="Uwaga 3" xfId="7140" hidden="1" xr:uid="{00000000-0005-0000-0000-000029290000}"/>
    <cellStyle name="Uwaga 3" xfId="7143" hidden="1" xr:uid="{00000000-0005-0000-0000-00002A290000}"/>
    <cellStyle name="Uwaga 3" xfId="7146" hidden="1" xr:uid="{00000000-0005-0000-0000-00002B290000}"/>
    <cellStyle name="Uwaga 3" xfId="7149" hidden="1" xr:uid="{00000000-0005-0000-0000-00002C290000}"/>
    <cellStyle name="Uwaga 3" xfId="7152" hidden="1" xr:uid="{00000000-0005-0000-0000-00002D290000}"/>
    <cellStyle name="Uwaga 3" xfId="7155" hidden="1" xr:uid="{00000000-0005-0000-0000-00002E290000}"/>
    <cellStyle name="Uwaga 3" xfId="7158" hidden="1" xr:uid="{00000000-0005-0000-0000-00002F290000}"/>
    <cellStyle name="Uwaga 3" xfId="7161" hidden="1" xr:uid="{00000000-0005-0000-0000-000030290000}"/>
    <cellStyle name="Uwaga 3" xfId="7164" hidden="1" xr:uid="{00000000-0005-0000-0000-000031290000}"/>
    <cellStyle name="Uwaga 3" xfId="7166" hidden="1" xr:uid="{00000000-0005-0000-0000-000032290000}"/>
    <cellStyle name="Uwaga 3" xfId="7167" hidden="1" xr:uid="{00000000-0005-0000-0000-000033290000}"/>
    <cellStyle name="Uwaga 3" xfId="7169" hidden="1" xr:uid="{00000000-0005-0000-0000-000034290000}"/>
    <cellStyle name="Uwaga 3" xfId="7176" hidden="1" xr:uid="{00000000-0005-0000-0000-000035290000}"/>
    <cellStyle name="Uwaga 3" xfId="7179" hidden="1" xr:uid="{00000000-0005-0000-0000-000036290000}"/>
    <cellStyle name="Uwaga 3" xfId="7182" hidden="1" xr:uid="{00000000-0005-0000-0000-000037290000}"/>
    <cellStyle name="Uwaga 3" xfId="7185" hidden="1" xr:uid="{00000000-0005-0000-0000-000038290000}"/>
    <cellStyle name="Uwaga 3" xfId="7188" hidden="1" xr:uid="{00000000-0005-0000-0000-000039290000}"/>
    <cellStyle name="Uwaga 3" xfId="7191" hidden="1" xr:uid="{00000000-0005-0000-0000-00003A290000}"/>
    <cellStyle name="Uwaga 3" xfId="7194" hidden="1" xr:uid="{00000000-0005-0000-0000-00003B290000}"/>
    <cellStyle name="Uwaga 3" xfId="7196" hidden="1" xr:uid="{00000000-0005-0000-0000-00003C290000}"/>
    <cellStyle name="Uwaga 3" xfId="7199" hidden="1" xr:uid="{00000000-0005-0000-0000-00003D290000}"/>
    <cellStyle name="Uwaga 3" xfId="7202" hidden="1" xr:uid="{00000000-0005-0000-0000-00003E290000}"/>
    <cellStyle name="Uwaga 3" xfId="7203" hidden="1" xr:uid="{00000000-0005-0000-0000-00003F290000}"/>
    <cellStyle name="Uwaga 3" xfId="7204" hidden="1" xr:uid="{00000000-0005-0000-0000-000040290000}"/>
    <cellStyle name="Uwaga 3" xfId="7211" hidden="1" xr:uid="{00000000-0005-0000-0000-000041290000}"/>
    <cellStyle name="Uwaga 3" xfId="7212" hidden="1" xr:uid="{00000000-0005-0000-0000-000042290000}"/>
    <cellStyle name="Uwaga 3" xfId="7214" hidden="1" xr:uid="{00000000-0005-0000-0000-000043290000}"/>
    <cellStyle name="Uwaga 3" xfId="7220" hidden="1" xr:uid="{00000000-0005-0000-0000-000044290000}"/>
    <cellStyle name="Uwaga 3" xfId="7221" hidden="1" xr:uid="{00000000-0005-0000-0000-000045290000}"/>
    <cellStyle name="Uwaga 3" xfId="7223" hidden="1" xr:uid="{00000000-0005-0000-0000-000046290000}"/>
    <cellStyle name="Uwaga 3" xfId="7229" hidden="1" xr:uid="{00000000-0005-0000-0000-000047290000}"/>
    <cellStyle name="Uwaga 3" xfId="7230" hidden="1" xr:uid="{00000000-0005-0000-0000-000048290000}"/>
    <cellStyle name="Uwaga 3" xfId="7232" hidden="1" xr:uid="{00000000-0005-0000-0000-000049290000}"/>
    <cellStyle name="Uwaga 3" xfId="7238" hidden="1" xr:uid="{00000000-0005-0000-0000-00004A290000}"/>
    <cellStyle name="Uwaga 3" xfId="7239" hidden="1" xr:uid="{00000000-0005-0000-0000-00004B290000}"/>
    <cellStyle name="Uwaga 3" xfId="7240" hidden="1" xr:uid="{00000000-0005-0000-0000-00004C290000}"/>
    <cellStyle name="Uwaga 3" xfId="7248" hidden="1" xr:uid="{00000000-0005-0000-0000-00004D290000}"/>
    <cellStyle name="Uwaga 3" xfId="7250" hidden="1" xr:uid="{00000000-0005-0000-0000-00004E290000}"/>
    <cellStyle name="Uwaga 3" xfId="7253" hidden="1" xr:uid="{00000000-0005-0000-0000-00004F290000}"/>
    <cellStyle name="Uwaga 3" xfId="7257" hidden="1" xr:uid="{00000000-0005-0000-0000-000050290000}"/>
    <cellStyle name="Uwaga 3" xfId="7260" hidden="1" xr:uid="{00000000-0005-0000-0000-000051290000}"/>
    <cellStyle name="Uwaga 3" xfId="7263" hidden="1" xr:uid="{00000000-0005-0000-0000-000052290000}"/>
    <cellStyle name="Uwaga 3" xfId="7266" hidden="1" xr:uid="{00000000-0005-0000-0000-000053290000}"/>
    <cellStyle name="Uwaga 3" xfId="7268" hidden="1" xr:uid="{00000000-0005-0000-0000-000054290000}"/>
    <cellStyle name="Uwaga 3" xfId="7271" hidden="1" xr:uid="{00000000-0005-0000-0000-000055290000}"/>
    <cellStyle name="Uwaga 3" xfId="7274" hidden="1" xr:uid="{00000000-0005-0000-0000-000056290000}"/>
    <cellStyle name="Uwaga 3" xfId="7275" hidden="1" xr:uid="{00000000-0005-0000-0000-000057290000}"/>
    <cellStyle name="Uwaga 3" xfId="7276" hidden="1" xr:uid="{00000000-0005-0000-0000-000058290000}"/>
    <cellStyle name="Uwaga 3" xfId="7283" hidden="1" xr:uid="{00000000-0005-0000-0000-000059290000}"/>
    <cellStyle name="Uwaga 3" xfId="7285" hidden="1" xr:uid="{00000000-0005-0000-0000-00005A290000}"/>
    <cellStyle name="Uwaga 3" xfId="7287" hidden="1" xr:uid="{00000000-0005-0000-0000-00005B290000}"/>
    <cellStyle name="Uwaga 3" xfId="7292" hidden="1" xr:uid="{00000000-0005-0000-0000-00005C290000}"/>
    <cellStyle name="Uwaga 3" xfId="7294" hidden="1" xr:uid="{00000000-0005-0000-0000-00005D290000}"/>
    <cellStyle name="Uwaga 3" xfId="7296" hidden="1" xr:uid="{00000000-0005-0000-0000-00005E290000}"/>
    <cellStyle name="Uwaga 3" xfId="7301" hidden="1" xr:uid="{00000000-0005-0000-0000-00005F290000}"/>
    <cellStyle name="Uwaga 3" xfId="7303" hidden="1" xr:uid="{00000000-0005-0000-0000-000060290000}"/>
    <cellStyle name="Uwaga 3" xfId="7305" hidden="1" xr:uid="{00000000-0005-0000-0000-000061290000}"/>
    <cellStyle name="Uwaga 3" xfId="7310" hidden="1" xr:uid="{00000000-0005-0000-0000-000062290000}"/>
    <cellStyle name="Uwaga 3" xfId="7311" hidden="1" xr:uid="{00000000-0005-0000-0000-000063290000}"/>
    <cellStyle name="Uwaga 3" xfId="7312" hidden="1" xr:uid="{00000000-0005-0000-0000-000064290000}"/>
    <cellStyle name="Uwaga 3" xfId="7319" hidden="1" xr:uid="{00000000-0005-0000-0000-000065290000}"/>
    <cellStyle name="Uwaga 3" xfId="7321" hidden="1" xr:uid="{00000000-0005-0000-0000-000066290000}"/>
    <cellStyle name="Uwaga 3" xfId="7323" hidden="1" xr:uid="{00000000-0005-0000-0000-000067290000}"/>
    <cellStyle name="Uwaga 3" xfId="7328" hidden="1" xr:uid="{00000000-0005-0000-0000-000068290000}"/>
    <cellStyle name="Uwaga 3" xfId="7330" hidden="1" xr:uid="{00000000-0005-0000-0000-000069290000}"/>
    <cellStyle name="Uwaga 3" xfId="7332" hidden="1" xr:uid="{00000000-0005-0000-0000-00006A290000}"/>
    <cellStyle name="Uwaga 3" xfId="7337" hidden="1" xr:uid="{00000000-0005-0000-0000-00006B290000}"/>
    <cellStyle name="Uwaga 3" xfId="7339" hidden="1" xr:uid="{00000000-0005-0000-0000-00006C290000}"/>
    <cellStyle name="Uwaga 3" xfId="7340" hidden="1" xr:uid="{00000000-0005-0000-0000-00006D290000}"/>
    <cellStyle name="Uwaga 3" xfId="7346" hidden="1" xr:uid="{00000000-0005-0000-0000-00006E290000}"/>
    <cellStyle name="Uwaga 3" xfId="7347" hidden="1" xr:uid="{00000000-0005-0000-0000-00006F290000}"/>
    <cellStyle name="Uwaga 3" xfId="7348" hidden="1" xr:uid="{00000000-0005-0000-0000-000070290000}"/>
    <cellStyle name="Uwaga 3" xfId="7355" hidden="1" xr:uid="{00000000-0005-0000-0000-000071290000}"/>
    <cellStyle name="Uwaga 3" xfId="7357" hidden="1" xr:uid="{00000000-0005-0000-0000-000072290000}"/>
    <cellStyle name="Uwaga 3" xfId="7359" hidden="1" xr:uid="{00000000-0005-0000-0000-000073290000}"/>
    <cellStyle name="Uwaga 3" xfId="7364" hidden="1" xr:uid="{00000000-0005-0000-0000-000074290000}"/>
    <cellStyle name="Uwaga 3" xfId="7366" hidden="1" xr:uid="{00000000-0005-0000-0000-000075290000}"/>
    <cellStyle name="Uwaga 3" xfId="7368" hidden="1" xr:uid="{00000000-0005-0000-0000-000076290000}"/>
    <cellStyle name="Uwaga 3" xfId="7373" hidden="1" xr:uid="{00000000-0005-0000-0000-000077290000}"/>
    <cellStyle name="Uwaga 3" xfId="7375" hidden="1" xr:uid="{00000000-0005-0000-0000-000078290000}"/>
    <cellStyle name="Uwaga 3" xfId="7377" hidden="1" xr:uid="{00000000-0005-0000-0000-000079290000}"/>
    <cellStyle name="Uwaga 3" xfId="7382" hidden="1" xr:uid="{00000000-0005-0000-0000-00007A290000}"/>
    <cellStyle name="Uwaga 3" xfId="7383" hidden="1" xr:uid="{00000000-0005-0000-0000-00007B290000}"/>
    <cellStyle name="Uwaga 3" xfId="7385" hidden="1" xr:uid="{00000000-0005-0000-0000-00007C290000}"/>
    <cellStyle name="Uwaga 3" xfId="7391" hidden="1" xr:uid="{00000000-0005-0000-0000-00007D290000}"/>
    <cellStyle name="Uwaga 3" xfId="7392" hidden="1" xr:uid="{00000000-0005-0000-0000-00007E290000}"/>
    <cellStyle name="Uwaga 3" xfId="7393" hidden="1" xr:uid="{00000000-0005-0000-0000-00007F290000}"/>
    <cellStyle name="Uwaga 3" xfId="7400" hidden="1" xr:uid="{00000000-0005-0000-0000-000080290000}"/>
    <cellStyle name="Uwaga 3" xfId="7401" hidden="1" xr:uid="{00000000-0005-0000-0000-000081290000}"/>
    <cellStyle name="Uwaga 3" xfId="7402" hidden="1" xr:uid="{00000000-0005-0000-0000-000082290000}"/>
    <cellStyle name="Uwaga 3" xfId="7409" hidden="1" xr:uid="{00000000-0005-0000-0000-000083290000}"/>
    <cellStyle name="Uwaga 3" xfId="7410" hidden="1" xr:uid="{00000000-0005-0000-0000-000084290000}"/>
    <cellStyle name="Uwaga 3" xfId="7411" hidden="1" xr:uid="{00000000-0005-0000-0000-000085290000}"/>
    <cellStyle name="Uwaga 3" xfId="7418" hidden="1" xr:uid="{00000000-0005-0000-0000-000086290000}"/>
    <cellStyle name="Uwaga 3" xfId="7419" hidden="1" xr:uid="{00000000-0005-0000-0000-000087290000}"/>
    <cellStyle name="Uwaga 3" xfId="7420" hidden="1" xr:uid="{00000000-0005-0000-0000-000088290000}"/>
    <cellStyle name="Uwaga 3" xfId="7427" hidden="1" xr:uid="{00000000-0005-0000-0000-000089290000}"/>
    <cellStyle name="Uwaga 3" xfId="7428" hidden="1" xr:uid="{00000000-0005-0000-0000-00008A290000}"/>
    <cellStyle name="Uwaga 3" xfId="7429" hidden="1" xr:uid="{00000000-0005-0000-0000-00008B290000}"/>
    <cellStyle name="Uwaga 3" xfId="7479" hidden="1" xr:uid="{00000000-0005-0000-0000-00008C290000}"/>
    <cellStyle name="Uwaga 3" xfId="7480" hidden="1" xr:uid="{00000000-0005-0000-0000-00008D290000}"/>
    <cellStyle name="Uwaga 3" xfId="7482" hidden="1" xr:uid="{00000000-0005-0000-0000-00008E290000}"/>
    <cellStyle name="Uwaga 3" xfId="7494" hidden="1" xr:uid="{00000000-0005-0000-0000-00008F290000}"/>
    <cellStyle name="Uwaga 3" xfId="7495" hidden="1" xr:uid="{00000000-0005-0000-0000-000090290000}"/>
    <cellStyle name="Uwaga 3" xfId="7500" hidden="1" xr:uid="{00000000-0005-0000-0000-000091290000}"/>
    <cellStyle name="Uwaga 3" xfId="7509" hidden="1" xr:uid="{00000000-0005-0000-0000-000092290000}"/>
    <cellStyle name="Uwaga 3" xfId="7510" hidden="1" xr:uid="{00000000-0005-0000-0000-000093290000}"/>
    <cellStyle name="Uwaga 3" xfId="7515" hidden="1" xr:uid="{00000000-0005-0000-0000-000094290000}"/>
    <cellStyle name="Uwaga 3" xfId="7524" hidden="1" xr:uid="{00000000-0005-0000-0000-000095290000}"/>
    <cellStyle name="Uwaga 3" xfId="7525" hidden="1" xr:uid="{00000000-0005-0000-0000-000096290000}"/>
    <cellStyle name="Uwaga 3" xfId="7526" hidden="1" xr:uid="{00000000-0005-0000-0000-000097290000}"/>
    <cellStyle name="Uwaga 3" xfId="7539" hidden="1" xr:uid="{00000000-0005-0000-0000-000098290000}"/>
    <cellStyle name="Uwaga 3" xfId="7544" hidden="1" xr:uid="{00000000-0005-0000-0000-000099290000}"/>
    <cellStyle name="Uwaga 3" xfId="7549" hidden="1" xr:uid="{00000000-0005-0000-0000-00009A290000}"/>
    <cellStyle name="Uwaga 3" xfId="7559" hidden="1" xr:uid="{00000000-0005-0000-0000-00009B290000}"/>
    <cellStyle name="Uwaga 3" xfId="7564" hidden="1" xr:uid="{00000000-0005-0000-0000-00009C290000}"/>
    <cellStyle name="Uwaga 3" xfId="7568" hidden="1" xr:uid="{00000000-0005-0000-0000-00009D290000}"/>
    <cellStyle name="Uwaga 3" xfId="7575" hidden="1" xr:uid="{00000000-0005-0000-0000-00009E290000}"/>
    <cellStyle name="Uwaga 3" xfId="7580" hidden="1" xr:uid="{00000000-0005-0000-0000-00009F290000}"/>
    <cellStyle name="Uwaga 3" xfId="7583" hidden="1" xr:uid="{00000000-0005-0000-0000-0000A0290000}"/>
    <cellStyle name="Uwaga 3" xfId="7589" hidden="1" xr:uid="{00000000-0005-0000-0000-0000A1290000}"/>
    <cellStyle name="Uwaga 3" xfId="7594" hidden="1" xr:uid="{00000000-0005-0000-0000-0000A2290000}"/>
    <cellStyle name="Uwaga 3" xfId="7598" hidden="1" xr:uid="{00000000-0005-0000-0000-0000A3290000}"/>
    <cellStyle name="Uwaga 3" xfId="7599" hidden="1" xr:uid="{00000000-0005-0000-0000-0000A4290000}"/>
    <cellStyle name="Uwaga 3" xfId="7600" hidden="1" xr:uid="{00000000-0005-0000-0000-0000A5290000}"/>
    <cellStyle name="Uwaga 3" xfId="7604" hidden="1" xr:uid="{00000000-0005-0000-0000-0000A6290000}"/>
    <cellStyle name="Uwaga 3" xfId="7616" hidden="1" xr:uid="{00000000-0005-0000-0000-0000A7290000}"/>
    <cellStyle name="Uwaga 3" xfId="7621" hidden="1" xr:uid="{00000000-0005-0000-0000-0000A8290000}"/>
    <cellStyle name="Uwaga 3" xfId="7626" hidden="1" xr:uid="{00000000-0005-0000-0000-0000A9290000}"/>
    <cellStyle name="Uwaga 3" xfId="7631" hidden="1" xr:uid="{00000000-0005-0000-0000-0000AA290000}"/>
    <cellStyle name="Uwaga 3" xfId="7636" hidden="1" xr:uid="{00000000-0005-0000-0000-0000AB290000}"/>
    <cellStyle name="Uwaga 3" xfId="7641" hidden="1" xr:uid="{00000000-0005-0000-0000-0000AC290000}"/>
    <cellStyle name="Uwaga 3" xfId="7645" hidden="1" xr:uid="{00000000-0005-0000-0000-0000AD290000}"/>
    <cellStyle name="Uwaga 3" xfId="7649" hidden="1" xr:uid="{00000000-0005-0000-0000-0000AE290000}"/>
    <cellStyle name="Uwaga 3" xfId="7654" hidden="1" xr:uid="{00000000-0005-0000-0000-0000AF290000}"/>
    <cellStyle name="Uwaga 3" xfId="7659" hidden="1" xr:uid="{00000000-0005-0000-0000-0000B0290000}"/>
    <cellStyle name="Uwaga 3" xfId="7660" hidden="1" xr:uid="{00000000-0005-0000-0000-0000B1290000}"/>
    <cellStyle name="Uwaga 3" xfId="7662" hidden="1" xr:uid="{00000000-0005-0000-0000-0000B2290000}"/>
    <cellStyle name="Uwaga 3" xfId="7675" hidden="1" xr:uid="{00000000-0005-0000-0000-0000B3290000}"/>
    <cellStyle name="Uwaga 3" xfId="7679" hidden="1" xr:uid="{00000000-0005-0000-0000-0000B4290000}"/>
    <cellStyle name="Uwaga 3" xfId="7684" hidden="1" xr:uid="{00000000-0005-0000-0000-0000B5290000}"/>
    <cellStyle name="Uwaga 3" xfId="7691" hidden="1" xr:uid="{00000000-0005-0000-0000-0000B6290000}"/>
    <cellStyle name="Uwaga 3" xfId="7695" hidden="1" xr:uid="{00000000-0005-0000-0000-0000B7290000}"/>
    <cellStyle name="Uwaga 3" xfId="7700" hidden="1" xr:uid="{00000000-0005-0000-0000-0000B8290000}"/>
    <cellStyle name="Uwaga 3" xfId="7705" hidden="1" xr:uid="{00000000-0005-0000-0000-0000B9290000}"/>
    <cellStyle name="Uwaga 3" xfId="7708" hidden="1" xr:uid="{00000000-0005-0000-0000-0000BA290000}"/>
    <cellStyle name="Uwaga 3" xfId="7713" hidden="1" xr:uid="{00000000-0005-0000-0000-0000BB290000}"/>
    <cellStyle name="Uwaga 3" xfId="7719" hidden="1" xr:uid="{00000000-0005-0000-0000-0000BC290000}"/>
    <cellStyle name="Uwaga 3" xfId="7720" hidden="1" xr:uid="{00000000-0005-0000-0000-0000BD290000}"/>
    <cellStyle name="Uwaga 3" xfId="7723" hidden="1" xr:uid="{00000000-0005-0000-0000-0000BE290000}"/>
    <cellStyle name="Uwaga 3" xfId="7736" hidden="1" xr:uid="{00000000-0005-0000-0000-0000BF290000}"/>
    <cellStyle name="Uwaga 3" xfId="7740" hidden="1" xr:uid="{00000000-0005-0000-0000-0000C0290000}"/>
    <cellStyle name="Uwaga 3" xfId="7745" hidden="1" xr:uid="{00000000-0005-0000-0000-0000C1290000}"/>
    <cellStyle name="Uwaga 3" xfId="7752" hidden="1" xr:uid="{00000000-0005-0000-0000-0000C2290000}"/>
    <cellStyle name="Uwaga 3" xfId="7757" hidden="1" xr:uid="{00000000-0005-0000-0000-0000C3290000}"/>
    <cellStyle name="Uwaga 3" xfId="7761" hidden="1" xr:uid="{00000000-0005-0000-0000-0000C4290000}"/>
    <cellStyle name="Uwaga 3" xfId="7766" hidden="1" xr:uid="{00000000-0005-0000-0000-0000C5290000}"/>
    <cellStyle name="Uwaga 3" xfId="7770" hidden="1" xr:uid="{00000000-0005-0000-0000-0000C6290000}"/>
    <cellStyle name="Uwaga 3" xfId="7775" hidden="1" xr:uid="{00000000-0005-0000-0000-0000C7290000}"/>
    <cellStyle name="Uwaga 3" xfId="7779" hidden="1" xr:uid="{00000000-0005-0000-0000-0000C8290000}"/>
    <cellStyle name="Uwaga 3" xfId="7780" hidden="1" xr:uid="{00000000-0005-0000-0000-0000C9290000}"/>
    <cellStyle name="Uwaga 3" xfId="7782" hidden="1" xr:uid="{00000000-0005-0000-0000-0000CA290000}"/>
    <cellStyle name="Uwaga 3" xfId="7794" hidden="1" xr:uid="{00000000-0005-0000-0000-0000CB290000}"/>
    <cellStyle name="Uwaga 3" xfId="7795" hidden="1" xr:uid="{00000000-0005-0000-0000-0000CC290000}"/>
    <cellStyle name="Uwaga 3" xfId="7797" hidden="1" xr:uid="{00000000-0005-0000-0000-0000CD290000}"/>
    <cellStyle name="Uwaga 3" xfId="7809" hidden="1" xr:uid="{00000000-0005-0000-0000-0000CE290000}"/>
    <cellStyle name="Uwaga 3" xfId="7811" hidden="1" xr:uid="{00000000-0005-0000-0000-0000CF290000}"/>
    <cellStyle name="Uwaga 3" xfId="7814" hidden="1" xr:uid="{00000000-0005-0000-0000-0000D0290000}"/>
    <cellStyle name="Uwaga 3" xfId="7824" hidden="1" xr:uid="{00000000-0005-0000-0000-0000D1290000}"/>
    <cellStyle name="Uwaga 3" xfId="7825" hidden="1" xr:uid="{00000000-0005-0000-0000-0000D2290000}"/>
    <cellStyle name="Uwaga 3" xfId="7827" hidden="1" xr:uid="{00000000-0005-0000-0000-0000D3290000}"/>
    <cellStyle name="Uwaga 3" xfId="7839" hidden="1" xr:uid="{00000000-0005-0000-0000-0000D4290000}"/>
    <cellStyle name="Uwaga 3" xfId="7840" hidden="1" xr:uid="{00000000-0005-0000-0000-0000D5290000}"/>
    <cellStyle name="Uwaga 3" xfId="7841" hidden="1" xr:uid="{00000000-0005-0000-0000-0000D6290000}"/>
    <cellStyle name="Uwaga 3" xfId="7855" hidden="1" xr:uid="{00000000-0005-0000-0000-0000D7290000}"/>
    <cellStyle name="Uwaga 3" xfId="7858" hidden="1" xr:uid="{00000000-0005-0000-0000-0000D8290000}"/>
    <cellStyle name="Uwaga 3" xfId="7862" hidden="1" xr:uid="{00000000-0005-0000-0000-0000D9290000}"/>
    <cellStyle name="Uwaga 3" xfId="7870" hidden="1" xr:uid="{00000000-0005-0000-0000-0000DA290000}"/>
    <cellStyle name="Uwaga 3" xfId="7873" hidden="1" xr:uid="{00000000-0005-0000-0000-0000DB290000}"/>
    <cellStyle name="Uwaga 3" xfId="7877" hidden="1" xr:uid="{00000000-0005-0000-0000-0000DC290000}"/>
    <cellStyle name="Uwaga 3" xfId="7885" hidden="1" xr:uid="{00000000-0005-0000-0000-0000DD290000}"/>
    <cellStyle name="Uwaga 3" xfId="7888" hidden="1" xr:uid="{00000000-0005-0000-0000-0000DE290000}"/>
    <cellStyle name="Uwaga 3" xfId="7892" hidden="1" xr:uid="{00000000-0005-0000-0000-0000DF290000}"/>
    <cellStyle name="Uwaga 3" xfId="7899" hidden="1" xr:uid="{00000000-0005-0000-0000-0000E0290000}"/>
    <cellStyle name="Uwaga 3" xfId="7900" hidden="1" xr:uid="{00000000-0005-0000-0000-0000E1290000}"/>
    <cellStyle name="Uwaga 3" xfId="7902" hidden="1" xr:uid="{00000000-0005-0000-0000-0000E2290000}"/>
    <cellStyle name="Uwaga 3" xfId="7915" hidden="1" xr:uid="{00000000-0005-0000-0000-0000E3290000}"/>
    <cellStyle name="Uwaga 3" xfId="7918" hidden="1" xr:uid="{00000000-0005-0000-0000-0000E4290000}"/>
    <cellStyle name="Uwaga 3" xfId="7921" hidden="1" xr:uid="{00000000-0005-0000-0000-0000E5290000}"/>
    <cellStyle name="Uwaga 3" xfId="7930" hidden="1" xr:uid="{00000000-0005-0000-0000-0000E6290000}"/>
    <cellStyle name="Uwaga 3" xfId="7933" hidden="1" xr:uid="{00000000-0005-0000-0000-0000E7290000}"/>
    <cellStyle name="Uwaga 3" xfId="7937" hidden="1" xr:uid="{00000000-0005-0000-0000-0000E8290000}"/>
    <cellStyle name="Uwaga 3" xfId="7945" hidden="1" xr:uid="{00000000-0005-0000-0000-0000E9290000}"/>
    <cellStyle name="Uwaga 3" xfId="7947" hidden="1" xr:uid="{00000000-0005-0000-0000-0000EA290000}"/>
    <cellStyle name="Uwaga 3" xfId="7950" hidden="1" xr:uid="{00000000-0005-0000-0000-0000EB290000}"/>
    <cellStyle name="Uwaga 3" xfId="7959" hidden="1" xr:uid="{00000000-0005-0000-0000-0000EC290000}"/>
    <cellStyle name="Uwaga 3" xfId="7960" hidden="1" xr:uid="{00000000-0005-0000-0000-0000ED290000}"/>
    <cellStyle name="Uwaga 3" xfId="7961" hidden="1" xr:uid="{00000000-0005-0000-0000-0000EE290000}"/>
    <cellStyle name="Uwaga 3" xfId="7974" hidden="1" xr:uid="{00000000-0005-0000-0000-0000EF290000}"/>
    <cellStyle name="Uwaga 3" xfId="7975" hidden="1" xr:uid="{00000000-0005-0000-0000-0000F0290000}"/>
    <cellStyle name="Uwaga 3" xfId="7977" hidden="1" xr:uid="{00000000-0005-0000-0000-0000F1290000}"/>
    <cellStyle name="Uwaga 3" xfId="7989" hidden="1" xr:uid="{00000000-0005-0000-0000-0000F2290000}"/>
    <cellStyle name="Uwaga 3" xfId="7990" hidden="1" xr:uid="{00000000-0005-0000-0000-0000F3290000}"/>
    <cellStyle name="Uwaga 3" xfId="7992" hidden="1" xr:uid="{00000000-0005-0000-0000-0000F4290000}"/>
    <cellStyle name="Uwaga 3" xfId="8004" hidden="1" xr:uid="{00000000-0005-0000-0000-0000F5290000}"/>
    <cellStyle name="Uwaga 3" xfId="8005" hidden="1" xr:uid="{00000000-0005-0000-0000-0000F6290000}"/>
    <cellStyle name="Uwaga 3" xfId="8007" hidden="1" xr:uid="{00000000-0005-0000-0000-0000F7290000}"/>
    <cellStyle name="Uwaga 3" xfId="8019" hidden="1" xr:uid="{00000000-0005-0000-0000-0000F8290000}"/>
    <cellStyle name="Uwaga 3" xfId="8020" hidden="1" xr:uid="{00000000-0005-0000-0000-0000F9290000}"/>
    <cellStyle name="Uwaga 3" xfId="8021" hidden="1" xr:uid="{00000000-0005-0000-0000-0000FA290000}"/>
    <cellStyle name="Uwaga 3" xfId="8035" hidden="1" xr:uid="{00000000-0005-0000-0000-0000FB290000}"/>
    <cellStyle name="Uwaga 3" xfId="8037" hidden="1" xr:uid="{00000000-0005-0000-0000-0000FC290000}"/>
    <cellStyle name="Uwaga 3" xfId="8040" hidden="1" xr:uid="{00000000-0005-0000-0000-0000FD290000}"/>
    <cellStyle name="Uwaga 3" xfId="8050" hidden="1" xr:uid="{00000000-0005-0000-0000-0000FE290000}"/>
    <cellStyle name="Uwaga 3" xfId="8053" hidden="1" xr:uid="{00000000-0005-0000-0000-0000FF290000}"/>
    <cellStyle name="Uwaga 3" xfId="8056" hidden="1" xr:uid="{00000000-0005-0000-0000-0000002A0000}"/>
    <cellStyle name="Uwaga 3" xfId="8065" hidden="1" xr:uid="{00000000-0005-0000-0000-0000012A0000}"/>
    <cellStyle name="Uwaga 3" xfId="8067" hidden="1" xr:uid="{00000000-0005-0000-0000-0000022A0000}"/>
    <cellStyle name="Uwaga 3" xfId="8070" hidden="1" xr:uid="{00000000-0005-0000-0000-0000032A0000}"/>
    <cellStyle name="Uwaga 3" xfId="8079" hidden="1" xr:uid="{00000000-0005-0000-0000-0000042A0000}"/>
    <cellStyle name="Uwaga 3" xfId="8080" hidden="1" xr:uid="{00000000-0005-0000-0000-0000052A0000}"/>
    <cellStyle name="Uwaga 3" xfId="8081" hidden="1" xr:uid="{00000000-0005-0000-0000-0000062A0000}"/>
    <cellStyle name="Uwaga 3" xfId="8094" hidden="1" xr:uid="{00000000-0005-0000-0000-0000072A0000}"/>
    <cellStyle name="Uwaga 3" xfId="8096" hidden="1" xr:uid="{00000000-0005-0000-0000-0000082A0000}"/>
    <cellStyle name="Uwaga 3" xfId="8098" hidden="1" xr:uid="{00000000-0005-0000-0000-0000092A0000}"/>
    <cellStyle name="Uwaga 3" xfId="8109" hidden="1" xr:uid="{00000000-0005-0000-0000-00000A2A0000}"/>
    <cellStyle name="Uwaga 3" xfId="8111" hidden="1" xr:uid="{00000000-0005-0000-0000-00000B2A0000}"/>
    <cellStyle name="Uwaga 3" xfId="8113" hidden="1" xr:uid="{00000000-0005-0000-0000-00000C2A0000}"/>
    <cellStyle name="Uwaga 3" xfId="8124" hidden="1" xr:uid="{00000000-0005-0000-0000-00000D2A0000}"/>
    <cellStyle name="Uwaga 3" xfId="8126" hidden="1" xr:uid="{00000000-0005-0000-0000-00000E2A0000}"/>
    <cellStyle name="Uwaga 3" xfId="8128" hidden="1" xr:uid="{00000000-0005-0000-0000-00000F2A0000}"/>
    <cellStyle name="Uwaga 3" xfId="8139" hidden="1" xr:uid="{00000000-0005-0000-0000-0000102A0000}"/>
    <cellStyle name="Uwaga 3" xfId="8140" hidden="1" xr:uid="{00000000-0005-0000-0000-0000112A0000}"/>
    <cellStyle name="Uwaga 3" xfId="8141" hidden="1" xr:uid="{00000000-0005-0000-0000-0000122A0000}"/>
    <cellStyle name="Uwaga 3" xfId="8154" hidden="1" xr:uid="{00000000-0005-0000-0000-0000132A0000}"/>
    <cellStyle name="Uwaga 3" xfId="8156" hidden="1" xr:uid="{00000000-0005-0000-0000-0000142A0000}"/>
    <cellStyle name="Uwaga 3" xfId="8158" hidden="1" xr:uid="{00000000-0005-0000-0000-0000152A0000}"/>
    <cellStyle name="Uwaga 3" xfId="8169" hidden="1" xr:uid="{00000000-0005-0000-0000-0000162A0000}"/>
    <cellStyle name="Uwaga 3" xfId="8171" hidden="1" xr:uid="{00000000-0005-0000-0000-0000172A0000}"/>
    <cellStyle name="Uwaga 3" xfId="8173" hidden="1" xr:uid="{00000000-0005-0000-0000-0000182A0000}"/>
    <cellStyle name="Uwaga 3" xfId="8184" hidden="1" xr:uid="{00000000-0005-0000-0000-0000192A0000}"/>
    <cellStyle name="Uwaga 3" xfId="8186" hidden="1" xr:uid="{00000000-0005-0000-0000-00001A2A0000}"/>
    <cellStyle name="Uwaga 3" xfId="8187" hidden="1" xr:uid="{00000000-0005-0000-0000-00001B2A0000}"/>
    <cellStyle name="Uwaga 3" xfId="8199" hidden="1" xr:uid="{00000000-0005-0000-0000-00001C2A0000}"/>
    <cellStyle name="Uwaga 3" xfId="8200" hidden="1" xr:uid="{00000000-0005-0000-0000-00001D2A0000}"/>
    <cellStyle name="Uwaga 3" xfId="8201" hidden="1" xr:uid="{00000000-0005-0000-0000-00001E2A0000}"/>
    <cellStyle name="Uwaga 3" xfId="8214" hidden="1" xr:uid="{00000000-0005-0000-0000-00001F2A0000}"/>
    <cellStyle name="Uwaga 3" xfId="8216" hidden="1" xr:uid="{00000000-0005-0000-0000-0000202A0000}"/>
    <cellStyle name="Uwaga 3" xfId="8218" hidden="1" xr:uid="{00000000-0005-0000-0000-0000212A0000}"/>
    <cellStyle name="Uwaga 3" xfId="8229" hidden="1" xr:uid="{00000000-0005-0000-0000-0000222A0000}"/>
    <cellStyle name="Uwaga 3" xfId="8231" hidden="1" xr:uid="{00000000-0005-0000-0000-0000232A0000}"/>
    <cellStyle name="Uwaga 3" xfId="8233" hidden="1" xr:uid="{00000000-0005-0000-0000-0000242A0000}"/>
    <cellStyle name="Uwaga 3" xfId="8244" hidden="1" xr:uid="{00000000-0005-0000-0000-0000252A0000}"/>
    <cellStyle name="Uwaga 3" xfId="8246" hidden="1" xr:uid="{00000000-0005-0000-0000-0000262A0000}"/>
    <cellStyle name="Uwaga 3" xfId="8248" hidden="1" xr:uid="{00000000-0005-0000-0000-0000272A0000}"/>
    <cellStyle name="Uwaga 3" xfId="8259" hidden="1" xr:uid="{00000000-0005-0000-0000-0000282A0000}"/>
    <cellStyle name="Uwaga 3" xfId="8260" hidden="1" xr:uid="{00000000-0005-0000-0000-0000292A0000}"/>
    <cellStyle name="Uwaga 3" xfId="8262" hidden="1" xr:uid="{00000000-0005-0000-0000-00002A2A0000}"/>
    <cellStyle name="Uwaga 3" xfId="8273" hidden="1" xr:uid="{00000000-0005-0000-0000-00002B2A0000}"/>
    <cellStyle name="Uwaga 3" xfId="8275" hidden="1" xr:uid="{00000000-0005-0000-0000-00002C2A0000}"/>
    <cellStyle name="Uwaga 3" xfId="8276" hidden="1" xr:uid="{00000000-0005-0000-0000-00002D2A0000}"/>
    <cellStyle name="Uwaga 3" xfId="8285" hidden="1" xr:uid="{00000000-0005-0000-0000-00002E2A0000}"/>
    <cellStyle name="Uwaga 3" xfId="8288" hidden="1" xr:uid="{00000000-0005-0000-0000-00002F2A0000}"/>
    <cellStyle name="Uwaga 3" xfId="8290" hidden="1" xr:uid="{00000000-0005-0000-0000-0000302A0000}"/>
    <cellStyle name="Uwaga 3" xfId="8301" hidden="1" xr:uid="{00000000-0005-0000-0000-0000312A0000}"/>
    <cellStyle name="Uwaga 3" xfId="8303" hidden="1" xr:uid="{00000000-0005-0000-0000-0000322A0000}"/>
    <cellStyle name="Uwaga 3" xfId="8305" hidden="1" xr:uid="{00000000-0005-0000-0000-0000332A0000}"/>
    <cellStyle name="Uwaga 3" xfId="8317" hidden="1" xr:uid="{00000000-0005-0000-0000-0000342A0000}"/>
    <cellStyle name="Uwaga 3" xfId="8319" hidden="1" xr:uid="{00000000-0005-0000-0000-0000352A0000}"/>
    <cellStyle name="Uwaga 3" xfId="8321" hidden="1" xr:uid="{00000000-0005-0000-0000-0000362A0000}"/>
    <cellStyle name="Uwaga 3" xfId="8329" hidden="1" xr:uid="{00000000-0005-0000-0000-0000372A0000}"/>
    <cellStyle name="Uwaga 3" xfId="8331" hidden="1" xr:uid="{00000000-0005-0000-0000-0000382A0000}"/>
    <cellStyle name="Uwaga 3" xfId="8334" hidden="1" xr:uid="{00000000-0005-0000-0000-0000392A0000}"/>
    <cellStyle name="Uwaga 3" xfId="8324" hidden="1" xr:uid="{00000000-0005-0000-0000-00003A2A0000}"/>
    <cellStyle name="Uwaga 3" xfId="8323" hidden="1" xr:uid="{00000000-0005-0000-0000-00003B2A0000}"/>
    <cellStyle name="Uwaga 3" xfId="8322" hidden="1" xr:uid="{00000000-0005-0000-0000-00003C2A0000}"/>
    <cellStyle name="Uwaga 3" xfId="8309" hidden="1" xr:uid="{00000000-0005-0000-0000-00003D2A0000}"/>
    <cellStyle name="Uwaga 3" xfId="8308" hidden="1" xr:uid="{00000000-0005-0000-0000-00003E2A0000}"/>
    <cellStyle name="Uwaga 3" xfId="8307" hidden="1" xr:uid="{00000000-0005-0000-0000-00003F2A0000}"/>
    <cellStyle name="Uwaga 3" xfId="8294" hidden="1" xr:uid="{00000000-0005-0000-0000-0000402A0000}"/>
    <cellStyle name="Uwaga 3" xfId="8293" hidden="1" xr:uid="{00000000-0005-0000-0000-0000412A0000}"/>
    <cellStyle name="Uwaga 3" xfId="8292" hidden="1" xr:uid="{00000000-0005-0000-0000-0000422A0000}"/>
    <cellStyle name="Uwaga 3" xfId="8279" hidden="1" xr:uid="{00000000-0005-0000-0000-0000432A0000}"/>
    <cellStyle name="Uwaga 3" xfId="8278" hidden="1" xr:uid="{00000000-0005-0000-0000-0000442A0000}"/>
    <cellStyle name="Uwaga 3" xfId="8277" hidden="1" xr:uid="{00000000-0005-0000-0000-0000452A0000}"/>
    <cellStyle name="Uwaga 3" xfId="8264" hidden="1" xr:uid="{00000000-0005-0000-0000-0000462A0000}"/>
    <cellStyle name="Uwaga 3" xfId="8263" hidden="1" xr:uid="{00000000-0005-0000-0000-0000472A0000}"/>
    <cellStyle name="Uwaga 3" xfId="8261" hidden="1" xr:uid="{00000000-0005-0000-0000-0000482A0000}"/>
    <cellStyle name="Uwaga 3" xfId="8250" hidden="1" xr:uid="{00000000-0005-0000-0000-0000492A0000}"/>
    <cellStyle name="Uwaga 3" xfId="8247" hidden="1" xr:uid="{00000000-0005-0000-0000-00004A2A0000}"/>
    <cellStyle name="Uwaga 3" xfId="8245" hidden="1" xr:uid="{00000000-0005-0000-0000-00004B2A0000}"/>
    <cellStyle name="Uwaga 3" xfId="8235" hidden="1" xr:uid="{00000000-0005-0000-0000-00004C2A0000}"/>
    <cellStyle name="Uwaga 3" xfId="8232" hidden="1" xr:uid="{00000000-0005-0000-0000-00004D2A0000}"/>
    <cellStyle name="Uwaga 3" xfId="8230" hidden="1" xr:uid="{00000000-0005-0000-0000-00004E2A0000}"/>
    <cellStyle name="Uwaga 3" xfId="8220" hidden="1" xr:uid="{00000000-0005-0000-0000-00004F2A0000}"/>
    <cellStyle name="Uwaga 3" xfId="8217" hidden="1" xr:uid="{00000000-0005-0000-0000-0000502A0000}"/>
    <cellStyle name="Uwaga 3" xfId="8215" hidden="1" xr:uid="{00000000-0005-0000-0000-0000512A0000}"/>
    <cellStyle name="Uwaga 3" xfId="8205" hidden="1" xr:uid="{00000000-0005-0000-0000-0000522A0000}"/>
    <cellStyle name="Uwaga 3" xfId="8203" hidden="1" xr:uid="{00000000-0005-0000-0000-0000532A0000}"/>
    <cellStyle name="Uwaga 3" xfId="8202" hidden="1" xr:uid="{00000000-0005-0000-0000-0000542A0000}"/>
    <cellStyle name="Uwaga 3" xfId="8190" hidden="1" xr:uid="{00000000-0005-0000-0000-0000552A0000}"/>
    <cellStyle name="Uwaga 3" xfId="8188" hidden="1" xr:uid="{00000000-0005-0000-0000-0000562A0000}"/>
    <cellStyle name="Uwaga 3" xfId="8185" hidden="1" xr:uid="{00000000-0005-0000-0000-0000572A0000}"/>
    <cellStyle name="Uwaga 3" xfId="8175" hidden="1" xr:uid="{00000000-0005-0000-0000-0000582A0000}"/>
    <cellStyle name="Uwaga 3" xfId="8172" hidden="1" xr:uid="{00000000-0005-0000-0000-0000592A0000}"/>
    <cellStyle name="Uwaga 3" xfId="8170" hidden="1" xr:uid="{00000000-0005-0000-0000-00005A2A0000}"/>
    <cellStyle name="Uwaga 3" xfId="8160" hidden="1" xr:uid="{00000000-0005-0000-0000-00005B2A0000}"/>
    <cellStyle name="Uwaga 3" xfId="8157" hidden="1" xr:uid="{00000000-0005-0000-0000-00005C2A0000}"/>
    <cellStyle name="Uwaga 3" xfId="8155" hidden="1" xr:uid="{00000000-0005-0000-0000-00005D2A0000}"/>
    <cellStyle name="Uwaga 3" xfId="8145" hidden="1" xr:uid="{00000000-0005-0000-0000-00005E2A0000}"/>
    <cellStyle name="Uwaga 3" xfId="8143" hidden="1" xr:uid="{00000000-0005-0000-0000-00005F2A0000}"/>
    <cellStyle name="Uwaga 3" xfId="8142" hidden="1" xr:uid="{00000000-0005-0000-0000-0000602A0000}"/>
    <cellStyle name="Uwaga 3" xfId="8130" hidden="1" xr:uid="{00000000-0005-0000-0000-0000612A0000}"/>
    <cellStyle name="Uwaga 3" xfId="8127" hidden="1" xr:uid="{00000000-0005-0000-0000-0000622A0000}"/>
    <cellStyle name="Uwaga 3" xfId="8125" hidden="1" xr:uid="{00000000-0005-0000-0000-0000632A0000}"/>
    <cellStyle name="Uwaga 3" xfId="8115" hidden="1" xr:uid="{00000000-0005-0000-0000-0000642A0000}"/>
    <cellStyle name="Uwaga 3" xfId="8112" hidden="1" xr:uid="{00000000-0005-0000-0000-0000652A0000}"/>
    <cellStyle name="Uwaga 3" xfId="8110" hidden="1" xr:uid="{00000000-0005-0000-0000-0000662A0000}"/>
    <cellStyle name="Uwaga 3" xfId="8100" hidden="1" xr:uid="{00000000-0005-0000-0000-0000672A0000}"/>
    <cellStyle name="Uwaga 3" xfId="8097" hidden="1" xr:uid="{00000000-0005-0000-0000-0000682A0000}"/>
    <cellStyle name="Uwaga 3" xfId="8095" hidden="1" xr:uid="{00000000-0005-0000-0000-0000692A0000}"/>
    <cellStyle name="Uwaga 3" xfId="8085" hidden="1" xr:uid="{00000000-0005-0000-0000-00006A2A0000}"/>
    <cellStyle name="Uwaga 3" xfId="8083" hidden="1" xr:uid="{00000000-0005-0000-0000-00006B2A0000}"/>
    <cellStyle name="Uwaga 3" xfId="8082" hidden="1" xr:uid="{00000000-0005-0000-0000-00006C2A0000}"/>
    <cellStyle name="Uwaga 3" xfId="8069" hidden="1" xr:uid="{00000000-0005-0000-0000-00006D2A0000}"/>
    <cellStyle name="Uwaga 3" xfId="8066" hidden="1" xr:uid="{00000000-0005-0000-0000-00006E2A0000}"/>
    <cellStyle name="Uwaga 3" xfId="8064" hidden="1" xr:uid="{00000000-0005-0000-0000-00006F2A0000}"/>
    <cellStyle name="Uwaga 3" xfId="8054" hidden="1" xr:uid="{00000000-0005-0000-0000-0000702A0000}"/>
    <cellStyle name="Uwaga 3" xfId="8051" hidden="1" xr:uid="{00000000-0005-0000-0000-0000712A0000}"/>
    <cellStyle name="Uwaga 3" xfId="8049" hidden="1" xr:uid="{00000000-0005-0000-0000-0000722A0000}"/>
    <cellStyle name="Uwaga 3" xfId="8039" hidden="1" xr:uid="{00000000-0005-0000-0000-0000732A0000}"/>
    <cellStyle name="Uwaga 3" xfId="8036" hidden="1" xr:uid="{00000000-0005-0000-0000-0000742A0000}"/>
    <cellStyle name="Uwaga 3" xfId="8034" hidden="1" xr:uid="{00000000-0005-0000-0000-0000752A0000}"/>
    <cellStyle name="Uwaga 3" xfId="8025" hidden="1" xr:uid="{00000000-0005-0000-0000-0000762A0000}"/>
    <cellStyle name="Uwaga 3" xfId="8023" hidden="1" xr:uid="{00000000-0005-0000-0000-0000772A0000}"/>
    <cellStyle name="Uwaga 3" xfId="8022" hidden="1" xr:uid="{00000000-0005-0000-0000-0000782A0000}"/>
    <cellStyle name="Uwaga 3" xfId="8010" hidden="1" xr:uid="{00000000-0005-0000-0000-0000792A0000}"/>
    <cellStyle name="Uwaga 3" xfId="8008" hidden="1" xr:uid="{00000000-0005-0000-0000-00007A2A0000}"/>
    <cellStyle name="Uwaga 3" xfId="8006" hidden="1" xr:uid="{00000000-0005-0000-0000-00007B2A0000}"/>
    <cellStyle name="Uwaga 3" xfId="7995" hidden="1" xr:uid="{00000000-0005-0000-0000-00007C2A0000}"/>
    <cellStyle name="Uwaga 3" xfId="7993" hidden="1" xr:uid="{00000000-0005-0000-0000-00007D2A0000}"/>
    <cellStyle name="Uwaga 3" xfId="7991" hidden="1" xr:uid="{00000000-0005-0000-0000-00007E2A0000}"/>
    <cellStyle name="Uwaga 3" xfId="7980" hidden="1" xr:uid="{00000000-0005-0000-0000-00007F2A0000}"/>
    <cellStyle name="Uwaga 3" xfId="7978" hidden="1" xr:uid="{00000000-0005-0000-0000-0000802A0000}"/>
    <cellStyle name="Uwaga 3" xfId="7976" hidden="1" xr:uid="{00000000-0005-0000-0000-0000812A0000}"/>
    <cellStyle name="Uwaga 3" xfId="7965" hidden="1" xr:uid="{00000000-0005-0000-0000-0000822A0000}"/>
    <cellStyle name="Uwaga 3" xfId="7963" hidden="1" xr:uid="{00000000-0005-0000-0000-0000832A0000}"/>
    <cellStyle name="Uwaga 3" xfId="7962" hidden="1" xr:uid="{00000000-0005-0000-0000-0000842A0000}"/>
    <cellStyle name="Uwaga 3" xfId="7949" hidden="1" xr:uid="{00000000-0005-0000-0000-0000852A0000}"/>
    <cellStyle name="Uwaga 3" xfId="7946" hidden="1" xr:uid="{00000000-0005-0000-0000-0000862A0000}"/>
    <cellStyle name="Uwaga 3" xfId="7944" hidden="1" xr:uid="{00000000-0005-0000-0000-0000872A0000}"/>
    <cellStyle name="Uwaga 3" xfId="7934" hidden="1" xr:uid="{00000000-0005-0000-0000-0000882A0000}"/>
    <cellStyle name="Uwaga 3" xfId="7931" hidden="1" xr:uid="{00000000-0005-0000-0000-0000892A0000}"/>
    <cellStyle name="Uwaga 3" xfId="7929" hidden="1" xr:uid="{00000000-0005-0000-0000-00008A2A0000}"/>
    <cellStyle name="Uwaga 3" xfId="7919" hidden="1" xr:uid="{00000000-0005-0000-0000-00008B2A0000}"/>
    <cellStyle name="Uwaga 3" xfId="7916" hidden="1" xr:uid="{00000000-0005-0000-0000-00008C2A0000}"/>
    <cellStyle name="Uwaga 3" xfId="7914" hidden="1" xr:uid="{00000000-0005-0000-0000-00008D2A0000}"/>
    <cellStyle name="Uwaga 3" xfId="7905" hidden="1" xr:uid="{00000000-0005-0000-0000-00008E2A0000}"/>
    <cellStyle name="Uwaga 3" xfId="7903" hidden="1" xr:uid="{00000000-0005-0000-0000-00008F2A0000}"/>
    <cellStyle name="Uwaga 3" xfId="7901" hidden="1" xr:uid="{00000000-0005-0000-0000-0000902A0000}"/>
    <cellStyle name="Uwaga 3" xfId="7889" hidden="1" xr:uid="{00000000-0005-0000-0000-0000912A0000}"/>
    <cellStyle name="Uwaga 3" xfId="7886" hidden="1" xr:uid="{00000000-0005-0000-0000-0000922A0000}"/>
    <cellStyle name="Uwaga 3" xfId="7884" hidden="1" xr:uid="{00000000-0005-0000-0000-0000932A0000}"/>
    <cellStyle name="Uwaga 3" xfId="7874" hidden="1" xr:uid="{00000000-0005-0000-0000-0000942A0000}"/>
    <cellStyle name="Uwaga 3" xfId="7871" hidden="1" xr:uid="{00000000-0005-0000-0000-0000952A0000}"/>
    <cellStyle name="Uwaga 3" xfId="7869" hidden="1" xr:uid="{00000000-0005-0000-0000-0000962A0000}"/>
    <cellStyle name="Uwaga 3" xfId="7859" hidden="1" xr:uid="{00000000-0005-0000-0000-0000972A0000}"/>
    <cellStyle name="Uwaga 3" xfId="7856" hidden="1" xr:uid="{00000000-0005-0000-0000-0000982A0000}"/>
    <cellStyle name="Uwaga 3" xfId="7854" hidden="1" xr:uid="{00000000-0005-0000-0000-0000992A0000}"/>
    <cellStyle name="Uwaga 3" xfId="7847" hidden="1" xr:uid="{00000000-0005-0000-0000-00009A2A0000}"/>
    <cellStyle name="Uwaga 3" xfId="7844" hidden="1" xr:uid="{00000000-0005-0000-0000-00009B2A0000}"/>
    <cellStyle name="Uwaga 3" xfId="7842" hidden="1" xr:uid="{00000000-0005-0000-0000-00009C2A0000}"/>
    <cellStyle name="Uwaga 3" xfId="7832" hidden="1" xr:uid="{00000000-0005-0000-0000-00009D2A0000}"/>
    <cellStyle name="Uwaga 3" xfId="7829" hidden="1" xr:uid="{00000000-0005-0000-0000-00009E2A0000}"/>
    <cellStyle name="Uwaga 3" xfId="7826" hidden="1" xr:uid="{00000000-0005-0000-0000-00009F2A0000}"/>
    <cellStyle name="Uwaga 3" xfId="7817" hidden="1" xr:uid="{00000000-0005-0000-0000-0000A02A0000}"/>
    <cellStyle name="Uwaga 3" xfId="7813" hidden="1" xr:uid="{00000000-0005-0000-0000-0000A12A0000}"/>
    <cellStyle name="Uwaga 3" xfId="7810" hidden="1" xr:uid="{00000000-0005-0000-0000-0000A22A0000}"/>
    <cellStyle name="Uwaga 3" xfId="7802" hidden="1" xr:uid="{00000000-0005-0000-0000-0000A32A0000}"/>
    <cellStyle name="Uwaga 3" xfId="7799" hidden="1" xr:uid="{00000000-0005-0000-0000-0000A42A0000}"/>
    <cellStyle name="Uwaga 3" xfId="7796" hidden="1" xr:uid="{00000000-0005-0000-0000-0000A52A0000}"/>
    <cellStyle name="Uwaga 3" xfId="7787" hidden="1" xr:uid="{00000000-0005-0000-0000-0000A62A0000}"/>
    <cellStyle name="Uwaga 3" xfId="7784" hidden="1" xr:uid="{00000000-0005-0000-0000-0000A72A0000}"/>
    <cellStyle name="Uwaga 3" xfId="7781" hidden="1" xr:uid="{00000000-0005-0000-0000-0000A82A0000}"/>
    <cellStyle name="Uwaga 3" xfId="7771" hidden="1" xr:uid="{00000000-0005-0000-0000-0000A92A0000}"/>
    <cellStyle name="Uwaga 3" xfId="7767" hidden="1" xr:uid="{00000000-0005-0000-0000-0000AA2A0000}"/>
    <cellStyle name="Uwaga 3" xfId="7764" hidden="1" xr:uid="{00000000-0005-0000-0000-0000AB2A0000}"/>
    <cellStyle name="Uwaga 3" xfId="7755" hidden="1" xr:uid="{00000000-0005-0000-0000-0000AC2A0000}"/>
    <cellStyle name="Uwaga 3" xfId="7751" hidden="1" xr:uid="{00000000-0005-0000-0000-0000AD2A0000}"/>
    <cellStyle name="Uwaga 3" xfId="7749" hidden="1" xr:uid="{00000000-0005-0000-0000-0000AE2A0000}"/>
    <cellStyle name="Uwaga 3" xfId="7741" hidden="1" xr:uid="{00000000-0005-0000-0000-0000AF2A0000}"/>
    <cellStyle name="Uwaga 3" xfId="7737" hidden="1" xr:uid="{00000000-0005-0000-0000-0000B02A0000}"/>
    <cellStyle name="Uwaga 3" xfId="7734" hidden="1" xr:uid="{00000000-0005-0000-0000-0000B12A0000}"/>
    <cellStyle name="Uwaga 3" xfId="7727" hidden="1" xr:uid="{00000000-0005-0000-0000-0000B22A0000}"/>
    <cellStyle name="Uwaga 3" xfId="7724" hidden="1" xr:uid="{00000000-0005-0000-0000-0000B32A0000}"/>
    <cellStyle name="Uwaga 3" xfId="7721" hidden="1" xr:uid="{00000000-0005-0000-0000-0000B42A0000}"/>
    <cellStyle name="Uwaga 3" xfId="7712" hidden="1" xr:uid="{00000000-0005-0000-0000-0000B52A0000}"/>
    <cellStyle name="Uwaga 3" xfId="7707" hidden="1" xr:uid="{00000000-0005-0000-0000-0000B62A0000}"/>
    <cellStyle name="Uwaga 3" xfId="7704" hidden="1" xr:uid="{00000000-0005-0000-0000-0000B72A0000}"/>
    <cellStyle name="Uwaga 3" xfId="7697" hidden="1" xr:uid="{00000000-0005-0000-0000-0000B82A0000}"/>
    <cellStyle name="Uwaga 3" xfId="7692" hidden="1" xr:uid="{00000000-0005-0000-0000-0000B92A0000}"/>
    <cellStyle name="Uwaga 3" xfId="7689" hidden="1" xr:uid="{00000000-0005-0000-0000-0000BA2A0000}"/>
    <cellStyle name="Uwaga 3" xfId="7682" hidden="1" xr:uid="{00000000-0005-0000-0000-0000BB2A0000}"/>
    <cellStyle name="Uwaga 3" xfId="7677" hidden="1" xr:uid="{00000000-0005-0000-0000-0000BC2A0000}"/>
    <cellStyle name="Uwaga 3" xfId="7674" hidden="1" xr:uid="{00000000-0005-0000-0000-0000BD2A0000}"/>
    <cellStyle name="Uwaga 3" xfId="7668" hidden="1" xr:uid="{00000000-0005-0000-0000-0000BE2A0000}"/>
    <cellStyle name="Uwaga 3" xfId="7664" hidden="1" xr:uid="{00000000-0005-0000-0000-0000BF2A0000}"/>
    <cellStyle name="Uwaga 3" xfId="7661" hidden="1" xr:uid="{00000000-0005-0000-0000-0000C02A0000}"/>
    <cellStyle name="Uwaga 3" xfId="7653" hidden="1" xr:uid="{00000000-0005-0000-0000-0000C12A0000}"/>
    <cellStyle name="Uwaga 3" xfId="7648" hidden="1" xr:uid="{00000000-0005-0000-0000-0000C22A0000}"/>
    <cellStyle name="Uwaga 3" xfId="7644" hidden="1" xr:uid="{00000000-0005-0000-0000-0000C32A0000}"/>
    <cellStyle name="Uwaga 3" xfId="7638" hidden="1" xr:uid="{00000000-0005-0000-0000-0000C42A0000}"/>
    <cellStyle name="Uwaga 3" xfId="7633" hidden="1" xr:uid="{00000000-0005-0000-0000-0000C52A0000}"/>
    <cellStyle name="Uwaga 3" xfId="7629" hidden="1" xr:uid="{00000000-0005-0000-0000-0000C62A0000}"/>
    <cellStyle name="Uwaga 3" xfId="7623" hidden="1" xr:uid="{00000000-0005-0000-0000-0000C72A0000}"/>
    <cellStyle name="Uwaga 3" xfId="7618" hidden="1" xr:uid="{00000000-0005-0000-0000-0000C82A0000}"/>
    <cellStyle name="Uwaga 3" xfId="7614" hidden="1" xr:uid="{00000000-0005-0000-0000-0000C92A0000}"/>
    <cellStyle name="Uwaga 3" xfId="7609" hidden="1" xr:uid="{00000000-0005-0000-0000-0000CA2A0000}"/>
    <cellStyle name="Uwaga 3" xfId="7605" hidden="1" xr:uid="{00000000-0005-0000-0000-0000CB2A0000}"/>
    <cellStyle name="Uwaga 3" xfId="7601" hidden="1" xr:uid="{00000000-0005-0000-0000-0000CC2A0000}"/>
    <cellStyle name="Uwaga 3" xfId="7593" hidden="1" xr:uid="{00000000-0005-0000-0000-0000CD2A0000}"/>
    <cellStyle name="Uwaga 3" xfId="7588" hidden="1" xr:uid="{00000000-0005-0000-0000-0000CE2A0000}"/>
    <cellStyle name="Uwaga 3" xfId="7584" hidden="1" xr:uid="{00000000-0005-0000-0000-0000CF2A0000}"/>
    <cellStyle name="Uwaga 3" xfId="7578" hidden="1" xr:uid="{00000000-0005-0000-0000-0000D02A0000}"/>
    <cellStyle name="Uwaga 3" xfId="7573" hidden="1" xr:uid="{00000000-0005-0000-0000-0000D12A0000}"/>
    <cellStyle name="Uwaga 3" xfId="7569" hidden="1" xr:uid="{00000000-0005-0000-0000-0000D22A0000}"/>
    <cellStyle name="Uwaga 3" xfId="7563" hidden="1" xr:uid="{00000000-0005-0000-0000-0000D32A0000}"/>
    <cellStyle name="Uwaga 3" xfId="7558" hidden="1" xr:uid="{00000000-0005-0000-0000-0000D42A0000}"/>
    <cellStyle name="Uwaga 3" xfId="7554" hidden="1" xr:uid="{00000000-0005-0000-0000-0000D52A0000}"/>
    <cellStyle name="Uwaga 3" xfId="7550" hidden="1" xr:uid="{00000000-0005-0000-0000-0000D62A0000}"/>
    <cellStyle name="Uwaga 3" xfId="7545" hidden="1" xr:uid="{00000000-0005-0000-0000-0000D72A0000}"/>
    <cellStyle name="Uwaga 3" xfId="7540" hidden="1" xr:uid="{00000000-0005-0000-0000-0000D82A0000}"/>
    <cellStyle name="Uwaga 3" xfId="7535" hidden="1" xr:uid="{00000000-0005-0000-0000-0000D92A0000}"/>
    <cellStyle name="Uwaga 3" xfId="7531" hidden="1" xr:uid="{00000000-0005-0000-0000-0000DA2A0000}"/>
    <cellStyle name="Uwaga 3" xfId="7527" hidden="1" xr:uid="{00000000-0005-0000-0000-0000DB2A0000}"/>
    <cellStyle name="Uwaga 3" xfId="7520" hidden="1" xr:uid="{00000000-0005-0000-0000-0000DC2A0000}"/>
    <cellStyle name="Uwaga 3" xfId="7516" hidden="1" xr:uid="{00000000-0005-0000-0000-0000DD2A0000}"/>
    <cellStyle name="Uwaga 3" xfId="7511" hidden="1" xr:uid="{00000000-0005-0000-0000-0000DE2A0000}"/>
    <cellStyle name="Uwaga 3" xfId="7505" hidden="1" xr:uid="{00000000-0005-0000-0000-0000DF2A0000}"/>
    <cellStyle name="Uwaga 3" xfId="7501" hidden="1" xr:uid="{00000000-0005-0000-0000-0000E02A0000}"/>
    <cellStyle name="Uwaga 3" xfId="7496" hidden="1" xr:uid="{00000000-0005-0000-0000-0000E12A0000}"/>
    <cellStyle name="Uwaga 3" xfId="7490" hidden="1" xr:uid="{00000000-0005-0000-0000-0000E22A0000}"/>
    <cellStyle name="Uwaga 3" xfId="7486" hidden="1" xr:uid="{00000000-0005-0000-0000-0000E32A0000}"/>
    <cellStyle name="Uwaga 3" xfId="7481" hidden="1" xr:uid="{00000000-0005-0000-0000-0000E42A0000}"/>
    <cellStyle name="Uwaga 3" xfId="7475" hidden="1" xr:uid="{00000000-0005-0000-0000-0000E52A0000}"/>
    <cellStyle name="Uwaga 3" xfId="7471" hidden="1" xr:uid="{00000000-0005-0000-0000-0000E62A0000}"/>
    <cellStyle name="Uwaga 3" xfId="7467" hidden="1" xr:uid="{00000000-0005-0000-0000-0000E72A0000}"/>
    <cellStyle name="Uwaga 3" xfId="8327" hidden="1" xr:uid="{00000000-0005-0000-0000-0000E82A0000}"/>
    <cellStyle name="Uwaga 3" xfId="8326" hidden="1" xr:uid="{00000000-0005-0000-0000-0000E92A0000}"/>
    <cellStyle name="Uwaga 3" xfId="8325" hidden="1" xr:uid="{00000000-0005-0000-0000-0000EA2A0000}"/>
    <cellStyle name="Uwaga 3" xfId="8312" hidden="1" xr:uid="{00000000-0005-0000-0000-0000EB2A0000}"/>
    <cellStyle name="Uwaga 3" xfId="8311" hidden="1" xr:uid="{00000000-0005-0000-0000-0000EC2A0000}"/>
    <cellStyle name="Uwaga 3" xfId="8310" hidden="1" xr:uid="{00000000-0005-0000-0000-0000ED2A0000}"/>
    <cellStyle name="Uwaga 3" xfId="8297" hidden="1" xr:uid="{00000000-0005-0000-0000-0000EE2A0000}"/>
    <cellStyle name="Uwaga 3" xfId="8296" hidden="1" xr:uid="{00000000-0005-0000-0000-0000EF2A0000}"/>
    <cellStyle name="Uwaga 3" xfId="8295" hidden="1" xr:uid="{00000000-0005-0000-0000-0000F02A0000}"/>
    <cellStyle name="Uwaga 3" xfId="8282" hidden="1" xr:uid="{00000000-0005-0000-0000-0000F12A0000}"/>
    <cellStyle name="Uwaga 3" xfId="8281" hidden="1" xr:uid="{00000000-0005-0000-0000-0000F22A0000}"/>
    <cellStyle name="Uwaga 3" xfId="8280" hidden="1" xr:uid="{00000000-0005-0000-0000-0000F32A0000}"/>
    <cellStyle name="Uwaga 3" xfId="8267" hidden="1" xr:uid="{00000000-0005-0000-0000-0000F42A0000}"/>
    <cellStyle name="Uwaga 3" xfId="8266" hidden="1" xr:uid="{00000000-0005-0000-0000-0000F52A0000}"/>
    <cellStyle name="Uwaga 3" xfId="8265" hidden="1" xr:uid="{00000000-0005-0000-0000-0000F62A0000}"/>
    <cellStyle name="Uwaga 3" xfId="8253" hidden="1" xr:uid="{00000000-0005-0000-0000-0000F72A0000}"/>
    <cellStyle name="Uwaga 3" xfId="8251" hidden="1" xr:uid="{00000000-0005-0000-0000-0000F82A0000}"/>
    <cellStyle name="Uwaga 3" xfId="8249" hidden="1" xr:uid="{00000000-0005-0000-0000-0000F92A0000}"/>
    <cellStyle name="Uwaga 3" xfId="8238" hidden="1" xr:uid="{00000000-0005-0000-0000-0000FA2A0000}"/>
    <cellStyle name="Uwaga 3" xfId="8236" hidden="1" xr:uid="{00000000-0005-0000-0000-0000FB2A0000}"/>
    <cellStyle name="Uwaga 3" xfId="8234" hidden="1" xr:uid="{00000000-0005-0000-0000-0000FC2A0000}"/>
    <cellStyle name="Uwaga 3" xfId="8223" hidden="1" xr:uid="{00000000-0005-0000-0000-0000FD2A0000}"/>
    <cellStyle name="Uwaga 3" xfId="8221" hidden="1" xr:uid="{00000000-0005-0000-0000-0000FE2A0000}"/>
    <cellStyle name="Uwaga 3" xfId="8219" hidden="1" xr:uid="{00000000-0005-0000-0000-0000FF2A0000}"/>
    <cellStyle name="Uwaga 3" xfId="8208" hidden="1" xr:uid="{00000000-0005-0000-0000-0000002B0000}"/>
    <cellStyle name="Uwaga 3" xfId="8206" hidden="1" xr:uid="{00000000-0005-0000-0000-0000012B0000}"/>
    <cellStyle name="Uwaga 3" xfId="8204" hidden="1" xr:uid="{00000000-0005-0000-0000-0000022B0000}"/>
    <cellStyle name="Uwaga 3" xfId="8193" hidden="1" xr:uid="{00000000-0005-0000-0000-0000032B0000}"/>
    <cellStyle name="Uwaga 3" xfId="8191" hidden="1" xr:uid="{00000000-0005-0000-0000-0000042B0000}"/>
    <cellStyle name="Uwaga 3" xfId="8189" hidden="1" xr:uid="{00000000-0005-0000-0000-0000052B0000}"/>
    <cellStyle name="Uwaga 3" xfId="8178" hidden="1" xr:uid="{00000000-0005-0000-0000-0000062B0000}"/>
    <cellStyle name="Uwaga 3" xfId="8176" hidden="1" xr:uid="{00000000-0005-0000-0000-0000072B0000}"/>
    <cellStyle name="Uwaga 3" xfId="8174" hidden="1" xr:uid="{00000000-0005-0000-0000-0000082B0000}"/>
    <cellStyle name="Uwaga 3" xfId="8163" hidden="1" xr:uid="{00000000-0005-0000-0000-0000092B0000}"/>
    <cellStyle name="Uwaga 3" xfId="8161" hidden="1" xr:uid="{00000000-0005-0000-0000-00000A2B0000}"/>
    <cellStyle name="Uwaga 3" xfId="8159" hidden="1" xr:uid="{00000000-0005-0000-0000-00000B2B0000}"/>
    <cellStyle name="Uwaga 3" xfId="8148" hidden="1" xr:uid="{00000000-0005-0000-0000-00000C2B0000}"/>
    <cellStyle name="Uwaga 3" xfId="8146" hidden="1" xr:uid="{00000000-0005-0000-0000-00000D2B0000}"/>
    <cellStyle name="Uwaga 3" xfId="8144" hidden="1" xr:uid="{00000000-0005-0000-0000-00000E2B0000}"/>
    <cellStyle name="Uwaga 3" xfId="8133" hidden="1" xr:uid="{00000000-0005-0000-0000-00000F2B0000}"/>
    <cellStyle name="Uwaga 3" xfId="8131" hidden="1" xr:uid="{00000000-0005-0000-0000-0000102B0000}"/>
    <cellStyle name="Uwaga 3" xfId="8129" hidden="1" xr:uid="{00000000-0005-0000-0000-0000112B0000}"/>
    <cellStyle name="Uwaga 3" xfId="8118" hidden="1" xr:uid="{00000000-0005-0000-0000-0000122B0000}"/>
    <cellStyle name="Uwaga 3" xfId="8116" hidden="1" xr:uid="{00000000-0005-0000-0000-0000132B0000}"/>
    <cellStyle name="Uwaga 3" xfId="8114" hidden="1" xr:uid="{00000000-0005-0000-0000-0000142B0000}"/>
    <cellStyle name="Uwaga 3" xfId="8103" hidden="1" xr:uid="{00000000-0005-0000-0000-0000152B0000}"/>
    <cellStyle name="Uwaga 3" xfId="8101" hidden="1" xr:uid="{00000000-0005-0000-0000-0000162B0000}"/>
    <cellStyle name="Uwaga 3" xfId="8099" hidden="1" xr:uid="{00000000-0005-0000-0000-0000172B0000}"/>
    <cellStyle name="Uwaga 3" xfId="8088" hidden="1" xr:uid="{00000000-0005-0000-0000-0000182B0000}"/>
    <cellStyle name="Uwaga 3" xfId="8086" hidden="1" xr:uid="{00000000-0005-0000-0000-0000192B0000}"/>
    <cellStyle name="Uwaga 3" xfId="8084" hidden="1" xr:uid="{00000000-0005-0000-0000-00001A2B0000}"/>
    <cellStyle name="Uwaga 3" xfId="8073" hidden="1" xr:uid="{00000000-0005-0000-0000-00001B2B0000}"/>
    <cellStyle name="Uwaga 3" xfId="8071" hidden="1" xr:uid="{00000000-0005-0000-0000-00001C2B0000}"/>
    <cellStyle name="Uwaga 3" xfId="8068" hidden="1" xr:uid="{00000000-0005-0000-0000-00001D2B0000}"/>
    <cellStyle name="Uwaga 3" xfId="8058" hidden="1" xr:uid="{00000000-0005-0000-0000-00001E2B0000}"/>
    <cellStyle name="Uwaga 3" xfId="8055" hidden="1" xr:uid="{00000000-0005-0000-0000-00001F2B0000}"/>
    <cellStyle name="Uwaga 3" xfId="8052" hidden="1" xr:uid="{00000000-0005-0000-0000-0000202B0000}"/>
    <cellStyle name="Uwaga 3" xfId="8043" hidden="1" xr:uid="{00000000-0005-0000-0000-0000212B0000}"/>
    <cellStyle name="Uwaga 3" xfId="8041" hidden="1" xr:uid="{00000000-0005-0000-0000-0000222B0000}"/>
    <cellStyle name="Uwaga 3" xfId="8038" hidden="1" xr:uid="{00000000-0005-0000-0000-0000232B0000}"/>
    <cellStyle name="Uwaga 3" xfId="8028" hidden="1" xr:uid="{00000000-0005-0000-0000-0000242B0000}"/>
    <cellStyle name="Uwaga 3" xfId="8026" hidden="1" xr:uid="{00000000-0005-0000-0000-0000252B0000}"/>
    <cellStyle name="Uwaga 3" xfId="8024" hidden="1" xr:uid="{00000000-0005-0000-0000-0000262B0000}"/>
    <cellStyle name="Uwaga 3" xfId="8013" hidden="1" xr:uid="{00000000-0005-0000-0000-0000272B0000}"/>
    <cellStyle name="Uwaga 3" xfId="8011" hidden="1" xr:uid="{00000000-0005-0000-0000-0000282B0000}"/>
    <cellStyle name="Uwaga 3" xfId="8009" hidden="1" xr:uid="{00000000-0005-0000-0000-0000292B0000}"/>
    <cellStyle name="Uwaga 3" xfId="7998" hidden="1" xr:uid="{00000000-0005-0000-0000-00002A2B0000}"/>
    <cellStyle name="Uwaga 3" xfId="7996" hidden="1" xr:uid="{00000000-0005-0000-0000-00002B2B0000}"/>
    <cellStyle name="Uwaga 3" xfId="7994" hidden="1" xr:uid="{00000000-0005-0000-0000-00002C2B0000}"/>
    <cellStyle name="Uwaga 3" xfId="7983" hidden="1" xr:uid="{00000000-0005-0000-0000-00002D2B0000}"/>
    <cellStyle name="Uwaga 3" xfId="7981" hidden="1" xr:uid="{00000000-0005-0000-0000-00002E2B0000}"/>
    <cellStyle name="Uwaga 3" xfId="7979" hidden="1" xr:uid="{00000000-0005-0000-0000-00002F2B0000}"/>
    <cellStyle name="Uwaga 3" xfId="7968" hidden="1" xr:uid="{00000000-0005-0000-0000-0000302B0000}"/>
    <cellStyle name="Uwaga 3" xfId="7966" hidden="1" xr:uid="{00000000-0005-0000-0000-0000312B0000}"/>
    <cellStyle name="Uwaga 3" xfId="7964" hidden="1" xr:uid="{00000000-0005-0000-0000-0000322B0000}"/>
    <cellStyle name="Uwaga 3" xfId="7953" hidden="1" xr:uid="{00000000-0005-0000-0000-0000332B0000}"/>
    <cellStyle name="Uwaga 3" xfId="7951" hidden="1" xr:uid="{00000000-0005-0000-0000-0000342B0000}"/>
    <cellStyle name="Uwaga 3" xfId="7948" hidden="1" xr:uid="{00000000-0005-0000-0000-0000352B0000}"/>
    <cellStyle name="Uwaga 3" xfId="7938" hidden="1" xr:uid="{00000000-0005-0000-0000-0000362B0000}"/>
    <cellStyle name="Uwaga 3" xfId="7935" hidden="1" xr:uid="{00000000-0005-0000-0000-0000372B0000}"/>
    <cellStyle name="Uwaga 3" xfId="7932" hidden="1" xr:uid="{00000000-0005-0000-0000-0000382B0000}"/>
    <cellStyle name="Uwaga 3" xfId="7923" hidden="1" xr:uid="{00000000-0005-0000-0000-0000392B0000}"/>
    <cellStyle name="Uwaga 3" xfId="7920" hidden="1" xr:uid="{00000000-0005-0000-0000-00003A2B0000}"/>
    <cellStyle name="Uwaga 3" xfId="7917" hidden="1" xr:uid="{00000000-0005-0000-0000-00003B2B0000}"/>
    <cellStyle name="Uwaga 3" xfId="7908" hidden="1" xr:uid="{00000000-0005-0000-0000-00003C2B0000}"/>
    <cellStyle name="Uwaga 3" xfId="7906" hidden="1" xr:uid="{00000000-0005-0000-0000-00003D2B0000}"/>
    <cellStyle name="Uwaga 3" xfId="7904" hidden="1" xr:uid="{00000000-0005-0000-0000-00003E2B0000}"/>
    <cellStyle name="Uwaga 3" xfId="7893" hidden="1" xr:uid="{00000000-0005-0000-0000-00003F2B0000}"/>
    <cellStyle name="Uwaga 3" xfId="7890" hidden="1" xr:uid="{00000000-0005-0000-0000-0000402B0000}"/>
    <cellStyle name="Uwaga 3" xfId="7887" hidden="1" xr:uid="{00000000-0005-0000-0000-0000412B0000}"/>
    <cellStyle name="Uwaga 3" xfId="7878" hidden="1" xr:uid="{00000000-0005-0000-0000-0000422B0000}"/>
    <cellStyle name="Uwaga 3" xfId="7875" hidden="1" xr:uid="{00000000-0005-0000-0000-0000432B0000}"/>
    <cellStyle name="Uwaga 3" xfId="7872" hidden="1" xr:uid="{00000000-0005-0000-0000-0000442B0000}"/>
    <cellStyle name="Uwaga 3" xfId="7863" hidden="1" xr:uid="{00000000-0005-0000-0000-0000452B0000}"/>
    <cellStyle name="Uwaga 3" xfId="7860" hidden="1" xr:uid="{00000000-0005-0000-0000-0000462B0000}"/>
    <cellStyle name="Uwaga 3" xfId="7857" hidden="1" xr:uid="{00000000-0005-0000-0000-0000472B0000}"/>
    <cellStyle name="Uwaga 3" xfId="7850" hidden="1" xr:uid="{00000000-0005-0000-0000-0000482B0000}"/>
    <cellStyle name="Uwaga 3" xfId="7846" hidden="1" xr:uid="{00000000-0005-0000-0000-0000492B0000}"/>
    <cellStyle name="Uwaga 3" xfId="7843" hidden="1" xr:uid="{00000000-0005-0000-0000-00004A2B0000}"/>
    <cellStyle name="Uwaga 3" xfId="7835" hidden="1" xr:uid="{00000000-0005-0000-0000-00004B2B0000}"/>
    <cellStyle name="Uwaga 3" xfId="7831" hidden="1" xr:uid="{00000000-0005-0000-0000-00004C2B0000}"/>
    <cellStyle name="Uwaga 3" xfId="7828" hidden="1" xr:uid="{00000000-0005-0000-0000-00004D2B0000}"/>
    <cellStyle name="Uwaga 3" xfId="7820" hidden="1" xr:uid="{00000000-0005-0000-0000-00004E2B0000}"/>
    <cellStyle name="Uwaga 3" xfId="7816" hidden="1" xr:uid="{00000000-0005-0000-0000-00004F2B0000}"/>
    <cellStyle name="Uwaga 3" xfId="7812" hidden="1" xr:uid="{00000000-0005-0000-0000-0000502B0000}"/>
    <cellStyle name="Uwaga 3" xfId="7805" hidden="1" xr:uid="{00000000-0005-0000-0000-0000512B0000}"/>
    <cellStyle name="Uwaga 3" xfId="7801" hidden="1" xr:uid="{00000000-0005-0000-0000-0000522B0000}"/>
    <cellStyle name="Uwaga 3" xfId="7798" hidden="1" xr:uid="{00000000-0005-0000-0000-0000532B0000}"/>
    <cellStyle name="Uwaga 3" xfId="7790" hidden="1" xr:uid="{00000000-0005-0000-0000-0000542B0000}"/>
    <cellStyle name="Uwaga 3" xfId="7786" hidden="1" xr:uid="{00000000-0005-0000-0000-0000552B0000}"/>
    <cellStyle name="Uwaga 3" xfId="7783" hidden="1" xr:uid="{00000000-0005-0000-0000-0000562B0000}"/>
    <cellStyle name="Uwaga 3" xfId="7774" hidden="1" xr:uid="{00000000-0005-0000-0000-0000572B0000}"/>
    <cellStyle name="Uwaga 3" xfId="7769" hidden="1" xr:uid="{00000000-0005-0000-0000-0000582B0000}"/>
    <cellStyle name="Uwaga 3" xfId="7765" hidden="1" xr:uid="{00000000-0005-0000-0000-0000592B0000}"/>
    <cellStyle name="Uwaga 3" xfId="7759" hidden="1" xr:uid="{00000000-0005-0000-0000-00005A2B0000}"/>
    <cellStyle name="Uwaga 3" xfId="7754" hidden="1" xr:uid="{00000000-0005-0000-0000-00005B2B0000}"/>
    <cellStyle name="Uwaga 3" xfId="7750" hidden="1" xr:uid="{00000000-0005-0000-0000-00005C2B0000}"/>
    <cellStyle name="Uwaga 3" xfId="7744" hidden="1" xr:uid="{00000000-0005-0000-0000-00005D2B0000}"/>
    <cellStyle name="Uwaga 3" xfId="7739" hidden="1" xr:uid="{00000000-0005-0000-0000-00005E2B0000}"/>
    <cellStyle name="Uwaga 3" xfId="7735" hidden="1" xr:uid="{00000000-0005-0000-0000-00005F2B0000}"/>
    <cellStyle name="Uwaga 3" xfId="7730" hidden="1" xr:uid="{00000000-0005-0000-0000-0000602B0000}"/>
    <cellStyle name="Uwaga 3" xfId="7726" hidden="1" xr:uid="{00000000-0005-0000-0000-0000612B0000}"/>
    <cellStyle name="Uwaga 3" xfId="7722" hidden="1" xr:uid="{00000000-0005-0000-0000-0000622B0000}"/>
    <cellStyle name="Uwaga 3" xfId="7715" hidden="1" xr:uid="{00000000-0005-0000-0000-0000632B0000}"/>
    <cellStyle name="Uwaga 3" xfId="7710" hidden="1" xr:uid="{00000000-0005-0000-0000-0000642B0000}"/>
    <cellStyle name="Uwaga 3" xfId="7706" hidden="1" xr:uid="{00000000-0005-0000-0000-0000652B0000}"/>
    <cellStyle name="Uwaga 3" xfId="7699" hidden="1" xr:uid="{00000000-0005-0000-0000-0000662B0000}"/>
    <cellStyle name="Uwaga 3" xfId="7694" hidden="1" xr:uid="{00000000-0005-0000-0000-0000672B0000}"/>
    <cellStyle name="Uwaga 3" xfId="7690" hidden="1" xr:uid="{00000000-0005-0000-0000-0000682B0000}"/>
    <cellStyle name="Uwaga 3" xfId="7685" hidden="1" xr:uid="{00000000-0005-0000-0000-0000692B0000}"/>
    <cellStyle name="Uwaga 3" xfId="7680" hidden="1" xr:uid="{00000000-0005-0000-0000-00006A2B0000}"/>
    <cellStyle name="Uwaga 3" xfId="7676" hidden="1" xr:uid="{00000000-0005-0000-0000-00006B2B0000}"/>
    <cellStyle name="Uwaga 3" xfId="7670" hidden="1" xr:uid="{00000000-0005-0000-0000-00006C2B0000}"/>
    <cellStyle name="Uwaga 3" xfId="7666" hidden="1" xr:uid="{00000000-0005-0000-0000-00006D2B0000}"/>
    <cellStyle name="Uwaga 3" xfId="7663" hidden="1" xr:uid="{00000000-0005-0000-0000-00006E2B0000}"/>
    <cellStyle name="Uwaga 3" xfId="7656" hidden="1" xr:uid="{00000000-0005-0000-0000-00006F2B0000}"/>
    <cellStyle name="Uwaga 3" xfId="7651" hidden="1" xr:uid="{00000000-0005-0000-0000-0000702B0000}"/>
    <cellStyle name="Uwaga 3" xfId="7646" hidden="1" xr:uid="{00000000-0005-0000-0000-0000712B0000}"/>
    <cellStyle name="Uwaga 3" xfId="7640" hidden="1" xr:uid="{00000000-0005-0000-0000-0000722B0000}"/>
    <cellStyle name="Uwaga 3" xfId="7635" hidden="1" xr:uid="{00000000-0005-0000-0000-0000732B0000}"/>
    <cellStyle name="Uwaga 3" xfId="7630" hidden="1" xr:uid="{00000000-0005-0000-0000-0000742B0000}"/>
    <cellStyle name="Uwaga 3" xfId="7625" hidden="1" xr:uid="{00000000-0005-0000-0000-0000752B0000}"/>
    <cellStyle name="Uwaga 3" xfId="7620" hidden="1" xr:uid="{00000000-0005-0000-0000-0000762B0000}"/>
    <cellStyle name="Uwaga 3" xfId="7615" hidden="1" xr:uid="{00000000-0005-0000-0000-0000772B0000}"/>
    <cellStyle name="Uwaga 3" xfId="7611" hidden="1" xr:uid="{00000000-0005-0000-0000-0000782B0000}"/>
    <cellStyle name="Uwaga 3" xfId="7607" hidden="1" xr:uid="{00000000-0005-0000-0000-0000792B0000}"/>
    <cellStyle name="Uwaga 3" xfId="7602" hidden="1" xr:uid="{00000000-0005-0000-0000-00007A2B0000}"/>
    <cellStyle name="Uwaga 3" xfId="7595" hidden="1" xr:uid="{00000000-0005-0000-0000-00007B2B0000}"/>
    <cellStyle name="Uwaga 3" xfId="7590" hidden="1" xr:uid="{00000000-0005-0000-0000-00007C2B0000}"/>
    <cellStyle name="Uwaga 3" xfId="7585" hidden="1" xr:uid="{00000000-0005-0000-0000-00007D2B0000}"/>
    <cellStyle name="Uwaga 3" xfId="7579" hidden="1" xr:uid="{00000000-0005-0000-0000-00007E2B0000}"/>
    <cellStyle name="Uwaga 3" xfId="7574" hidden="1" xr:uid="{00000000-0005-0000-0000-00007F2B0000}"/>
    <cellStyle name="Uwaga 3" xfId="7570" hidden="1" xr:uid="{00000000-0005-0000-0000-0000802B0000}"/>
    <cellStyle name="Uwaga 3" xfId="7565" hidden="1" xr:uid="{00000000-0005-0000-0000-0000812B0000}"/>
    <cellStyle name="Uwaga 3" xfId="7560" hidden="1" xr:uid="{00000000-0005-0000-0000-0000822B0000}"/>
    <cellStyle name="Uwaga 3" xfId="7555" hidden="1" xr:uid="{00000000-0005-0000-0000-0000832B0000}"/>
    <cellStyle name="Uwaga 3" xfId="7551" hidden="1" xr:uid="{00000000-0005-0000-0000-0000842B0000}"/>
    <cellStyle name="Uwaga 3" xfId="7546" hidden="1" xr:uid="{00000000-0005-0000-0000-0000852B0000}"/>
    <cellStyle name="Uwaga 3" xfId="7541" hidden="1" xr:uid="{00000000-0005-0000-0000-0000862B0000}"/>
    <cellStyle name="Uwaga 3" xfId="7536" hidden="1" xr:uid="{00000000-0005-0000-0000-0000872B0000}"/>
    <cellStyle name="Uwaga 3" xfId="7532" hidden="1" xr:uid="{00000000-0005-0000-0000-0000882B0000}"/>
    <cellStyle name="Uwaga 3" xfId="7528" hidden="1" xr:uid="{00000000-0005-0000-0000-0000892B0000}"/>
    <cellStyle name="Uwaga 3" xfId="7521" hidden="1" xr:uid="{00000000-0005-0000-0000-00008A2B0000}"/>
    <cellStyle name="Uwaga 3" xfId="7517" hidden="1" xr:uid="{00000000-0005-0000-0000-00008B2B0000}"/>
    <cellStyle name="Uwaga 3" xfId="7512" hidden="1" xr:uid="{00000000-0005-0000-0000-00008C2B0000}"/>
    <cellStyle name="Uwaga 3" xfId="7506" hidden="1" xr:uid="{00000000-0005-0000-0000-00008D2B0000}"/>
    <cellStyle name="Uwaga 3" xfId="7502" hidden="1" xr:uid="{00000000-0005-0000-0000-00008E2B0000}"/>
    <cellStyle name="Uwaga 3" xfId="7497" hidden="1" xr:uid="{00000000-0005-0000-0000-00008F2B0000}"/>
    <cellStyle name="Uwaga 3" xfId="7491" hidden="1" xr:uid="{00000000-0005-0000-0000-0000902B0000}"/>
    <cellStyle name="Uwaga 3" xfId="7487" hidden="1" xr:uid="{00000000-0005-0000-0000-0000912B0000}"/>
    <cellStyle name="Uwaga 3" xfId="7483" hidden="1" xr:uid="{00000000-0005-0000-0000-0000922B0000}"/>
    <cellStyle name="Uwaga 3" xfId="7476" hidden="1" xr:uid="{00000000-0005-0000-0000-0000932B0000}"/>
    <cellStyle name="Uwaga 3" xfId="7472" hidden="1" xr:uid="{00000000-0005-0000-0000-0000942B0000}"/>
    <cellStyle name="Uwaga 3" xfId="7468" hidden="1" xr:uid="{00000000-0005-0000-0000-0000952B0000}"/>
    <cellStyle name="Uwaga 3" xfId="8332" hidden="1" xr:uid="{00000000-0005-0000-0000-0000962B0000}"/>
    <cellStyle name="Uwaga 3" xfId="8330" hidden="1" xr:uid="{00000000-0005-0000-0000-0000972B0000}"/>
    <cellStyle name="Uwaga 3" xfId="8328" hidden="1" xr:uid="{00000000-0005-0000-0000-0000982B0000}"/>
    <cellStyle name="Uwaga 3" xfId="8315" hidden="1" xr:uid="{00000000-0005-0000-0000-0000992B0000}"/>
    <cellStyle name="Uwaga 3" xfId="8314" hidden="1" xr:uid="{00000000-0005-0000-0000-00009A2B0000}"/>
    <cellStyle name="Uwaga 3" xfId="8313" hidden="1" xr:uid="{00000000-0005-0000-0000-00009B2B0000}"/>
    <cellStyle name="Uwaga 3" xfId="8300" hidden="1" xr:uid="{00000000-0005-0000-0000-00009C2B0000}"/>
    <cellStyle name="Uwaga 3" xfId="8299" hidden="1" xr:uid="{00000000-0005-0000-0000-00009D2B0000}"/>
    <cellStyle name="Uwaga 3" xfId="8298" hidden="1" xr:uid="{00000000-0005-0000-0000-00009E2B0000}"/>
    <cellStyle name="Uwaga 3" xfId="8286" hidden="1" xr:uid="{00000000-0005-0000-0000-00009F2B0000}"/>
    <cellStyle name="Uwaga 3" xfId="8284" hidden="1" xr:uid="{00000000-0005-0000-0000-0000A02B0000}"/>
    <cellStyle name="Uwaga 3" xfId="8283" hidden="1" xr:uid="{00000000-0005-0000-0000-0000A12B0000}"/>
    <cellStyle name="Uwaga 3" xfId="8270" hidden="1" xr:uid="{00000000-0005-0000-0000-0000A22B0000}"/>
    <cellStyle name="Uwaga 3" xfId="8269" hidden="1" xr:uid="{00000000-0005-0000-0000-0000A32B0000}"/>
    <cellStyle name="Uwaga 3" xfId="8268" hidden="1" xr:uid="{00000000-0005-0000-0000-0000A42B0000}"/>
    <cellStyle name="Uwaga 3" xfId="8256" hidden="1" xr:uid="{00000000-0005-0000-0000-0000A52B0000}"/>
    <cellStyle name="Uwaga 3" xfId="8254" hidden="1" xr:uid="{00000000-0005-0000-0000-0000A62B0000}"/>
    <cellStyle name="Uwaga 3" xfId="8252" hidden="1" xr:uid="{00000000-0005-0000-0000-0000A72B0000}"/>
    <cellStyle name="Uwaga 3" xfId="8241" hidden="1" xr:uid="{00000000-0005-0000-0000-0000A82B0000}"/>
    <cellStyle name="Uwaga 3" xfId="8239" hidden="1" xr:uid="{00000000-0005-0000-0000-0000A92B0000}"/>
    <cellStyle name="Uwaga 3" xfId="8237" hidden="1" xr:uid="{00000000-0005-0000-0000-0000AA2B0000}"/>
    <cellStyle name="Uwaga 3" xfId="8226" hidden="1" xr:uid="{00000000-0005-0000-0000-0000AB2B0000}"/>
    <cellStyle name="Uwaga 3" xfId="8224" hidden="1" xr:uid="{00000000-0005-0000-0000-0000AC2B0000}"/>
    <cellStyle name="Uwaga 3" xfId="8222" hidden="1" xr:uid="{00000000-0005-0000-0000-0000AD2B0000}"/>
    <cellStyle name="Uwaga 3" xfId="8211" hidden="1" xr:uid="{00000000-0005-0000-0000-0000AE2B0000}"/>
    <cellStyle name="Uwaga 3" xfId="8209" hidden="1" xr:uid="{00000000-0005-0000-0000-0000AF2B0000}"/>
    <cellStyle name="Uwaga 3" xfId="8207" hidden="1" xr:uid="{00000000-0005-0000-0000-0000B02B0000}"/>
    <cellStyle name="Uwaga 3" xfId="8196" hidden="1" xr:uid="{00000000-0005-0000-0000-0000B12B0000}"/>
    <cellStyle name="Uwaga 3" xfId="8194" hidden="1" xr:uid="{00000000-0005-0000-0000-0000B22B0000}"/>
    <cellStyle name="Uwaga 3" xfId="8192" hidden="1" xr:uid="{00000000-0005-0000-0000-0000B32B0000}"/>
    <cellStyle name="Uwaga 3" xfId="8181" hidden="1" xr:uid="{00000000-0005-0000-0000-0000B42B0000}"/>
    <cellStyle name="Uwaga 3" xfId="8179" hidden="1" xr:uid="{00000000-0005-0000-0000-0000B52B0000}"/>
    <cellStyle name="Uwaga 3" xfId="8177" hidden="1" xr:uid="{00000000-0005-0000-0000-0000B62B0000}"/>
    <cellStyle name="Uwaga 3" xfId="8166" hidden="1" xr:uid="{00000000-0005-0000-0000-0000B72B0000}"/>
    <cellStyle name="Uwaga 3" xfId="8164" hidden="1" xr:uid="{00000000-0005-0000-0000-0000B82B0000}"/>
    <cellStyle name="Uwaga 3" xfId="8162" hidden="1" xr:uid="{00000000-0005-0000-0000-0000B92B0000}"/>
    <cellStyle name="Uwaga 3" xfId="8151" hidden="1" xr:uid="{00000000-0005-0000-0000-0000BA2B0000}"/>
    <cellStyle name="Uwaga 3" xfId="8149" hidden="1" xr:uid="{00000000-0005-0000-0000-0000BB2B0000}"/>
    <cellStyle name="Uwaga 3" xfId="8147" hidden="1" xr:uid="{00000000-0005-0000-0000-0000BC2B0000}"/>
    <cellStyle name="Uwaga 3" xfId="8136" hidden="1" xr:uid="{00000000-0005-0000-0000-0000BD2B0000}"/>
    <cellStyle name="Uwaga 3" xfId="8134" hidden="1" xr:uid="{00000000-0005-0000-0000-0000BE2B0000}"/>
    <cellStyle name="Uwaga 3" xfId="8132" hidden="1" xr:uid="{00000000-0005-0000-0000-0000BF2B0000}"/>
    <cellStyle name="Uwaga 3" xfId="8121" hidden="1" xr:uid="{00000000-0005-0000-0000-0000C02B0000}"/>
    <cellStyle name="Uwaga 3" xfId="8119" hidden="1" xr:uid="{00000000-0005-0000-0000-0000C12B0000}"/>
    <cellStyle name="Uwaga 3" xfId="8117" hidden="1" xr:uid="{00000000-0005-0000-0000-0000C22B0000}"/>
    <cellStyle name="Uwaga 3" xfId="8106" hidden="1" xr:uid="{00000000-0005-0000-0000-0000C32B0000}"/>
    <cellStyle name="Uwaga 3" xfId="8104" hidden="1" xr:uid="{00000000-0005-0000-0000-0000C42B0000}"/>
    <cellStyle name="Uwaga 3" xfId="8102" hidden="1" xr:uid="{00000000-0005-0000-0000-0000C52B0000}"/>
    <cellStyle name="Uwaga 3" xfId="8091" hidden="1" xr:uid="{00000000-0005-0000-0000-0000C62B0000}"/>
    <cellStyle name="Uwaga 3" xfId="8089" hidden="1" xr:uid="{00000000-0005-0000-0000-0000C72B0000}"/>
    <cellStyle name="Uwaga 3" xfId="8087" hidden="1" xr:uid="{00000000-0005-0000-0000-0000C82B0000}"/>
    <cellStyle name="Uwaga 3" xfId="8076" hidden="1" xr:uid="{00000000-0005-0000-0000-0000C92B0000}"/>
    <cellStyle name="Uwaga 3" xfId="8074" hidden="1" xr:uid="{00000000-0005-0000-0000-0000CA2B0000}"/>
    <cellStyle name="Uwaga 3" xfId="8072" hidden="1" xr:uid="{00000000-0005-0000-0000-0000CB2B0000}"/>
    <cellStyle name="Uwaga 3" xfId="8061" hidden="1" xr:uid="{00000000-0005-0000-0000-0000CC2B0000}"/>
    <cellStyle name="Uwaga 3" xfId="8059" hidden="1" xr:uid="{00000000-0005-0000-0000-0000CD2B0000}"/>
    <cellStyle name="Uwaga 3" xfId="8057" hidden="1" xr:uid="{00000000-0005-0000-0000-0000CE2B0000}"/>
    <cellStyle name="Uwaga 3" xfId="8046" hidden="1" xr:uid="{00000000-0005-0000-0000-0000CF2B0000}"/>
    <cellStyle name="Uwaga 3" xfId="8044" hidden="1" xr:uid="{00000000-0005-0000-0000-0000D02B0000}"/>
    <cellStyle name="Uwaga 3" xfId="8042" hidden="1" xr:uid="{00000000-0005-0000-0000-0000D12B0000}"/>
    <cellStyle name="Uwaga 3" xfId="8031" hidden="1" xr:uid="{00000000-0005-0000-0000-0000D22B0000}"/>
    <cellStyle name="Uwaga 3" xfId="8029" hidden="1" xr:uid="{00000000-0005-0000-0000-0000D32B0000}"/>
    <cellStyle name="Uwaga 3" xfId="8027" hidden="1" xr:uid="{00000000-0005-0000-0000-0000D42B0000}"/>
    <cellStyle name="Uwaga 3" xfId="8016" hidden="1" xr:uid="{00000000-0005-0000-0000-0000D52B0000}"/>
    <cellStyle name="Uwaga 3" xfId="8014" hidden="1" xr:uid="{00000000-0005-0000-0000-0000D62B0000}"/>
    <cellStyle name="Uwaga 3" xfId="8012" hidden="1" xr:uid="{00000000-0005-0000-0000-0000D72B0000}"/>
    <cellStyle name="Uwaga 3" xfId="8001" hidden="1" xr:uid="{00000000-0005-0000-0000-0000D82B0000}"/>
    <cellStyle name="Uwaga 3" xfId="7999" hidden="1" xr:uid="{00000000-0005-0000-0000-0000D92B0000}"/>
    <cellStyle name="Uwaga 3" xfId="7997" hidden="1" xr:uid="{00000000-0005-0000-0000-0000DA2B0000}"/>
    <cellStyle name="Uwaga 3" xfId="7986" hidden="1" xr:uid="{00000000-0005-0000-0000-0000DB2B0000}"/>
    <cellStyle name="Uwaga 3" xfId="7984" hidden="1" xr:uid="{00000000-0005-0000-0000-0000DC2B0000}"/>
    <cellStyle name="Uwaga 3" xfId="7982" hidden="1" xr:uid="{00000000-0005-0000-0000-0000DD2B0000}"/>
    <cellStyle name="Uwaga 3" xfId="7971" hidden="1" xr:uid="{00000000-0005-0000-0000-0000DE2B0000}"/>
    <cellStyle name="Uwaga 3" xfId="7969" hidden="1" xr:uid="{00000000-0005-0000-0000-0000DF2B0000}"/>
    <cellStyle name="Uwaga 3" xfId="7967" hidden="1" xr:uid="{00000000-0005-0000-0000-0000E02B0000}"/>
    <cellStyle name="Uwaga 3" xfId="7956" hidden="1" xr:uid="{00000000-0005-0000-0000-0000E12B0000}"/>
    <cellStyle name="Uwaga 3" xfId="7954" hidden="1" xr:uid="{00000000-0005-0000-0000-0000E22B0000}"/>
    <cellStyle name="Uwaga 3" xfId="7952" hidden="1" xr:uid="{00000000-0005-0000-0000-0000E32B0000}"/>
    <cellStyle name="Uwaga 3" xfId="7941" hidden="1" xr:uid="{00000000-0005-0000-0000-0000E42B0000}"/>
    <cellStyle name="Uwaga 3" xfId="7939" hidden="1" xr:uid="{00000000-0005-0000-0000-0000E52B0000}"/>
    <cellStyle name="Uwaga 3" xfId="7936" hidden="1" xr:uid="{00000000-0005-0000-0000-0000E62B0000}"/>
    <cellStyle name="Uwaga 3" xfId="7926" hidden="1" xr:uid="{00000000-0005-0000-0000-0000E72B0000}"/>
    <cellStyle name="Uwaga 3" xfId="7924" hidden="1" xr:uid="{00000000-0005-0000-0000-0000E82B0000}"/>
    <cellStyle name="Uwaga 3" xfId="7922" hidden="1" xr:uid="{00000000-0005-0000-0000-0000E92B0000}"/>
    <cellStyle name="Uwaga 3" xfId="7911" hidden="1" xr:uid="{00000000-0005-0000-0000-0000EA2B0000}"/>
    <cellStyle name="Uwaga 3" xfId="7909" hidden="1" xr:uid="{00000000-0005-0000-0000-0000EB2B0000}"/>
    <cellStyle name="Uwaga 3" xfId="7907" hidden="1" xr:uid="{00000000-0005-0000-0000-0000EC2B0000}"/>
    <cellStyle name="Uwaga 3" xfId="7896" hidden="1" xr:uid="{00000000-0005-0000-0000-0000ED2B0000}"/>
    <cellStyle name="Uwaga 3" xfId="7894" hidden="1" xr:uid="{00000000-0005-0000-0000-0000EE2B0000}"/>
    <cellStyle name="Uwaga 3" xfId="7891" hidden="1" xr:uid="{00000000-0005-0000-0000-0000EF2B0000}"/>
    <cellStyle name="Uwaga 3" xfId="7881" hidden="1" xr:uid="{00000000-0005-0000-0000-0000F02B0000}"/>
    <cellStyle name="Uwaga 3" xfId="7879" hidden="1" xr:uid="{00000000-0005-0000-0000-0000F12B0000}"/>
    <cellStyle name="Uwaga 3" xfId="7876" hidden="1" xr:uid="{00000000-0005-0000-0000-0000F22B0000}"/>
    <cellStyle name="Uwaga 3" xfId="7866" hidden="1" xr:uid="{00000000-0005-0000-0000-0000F32B0000}"/>
    <cellStyle name="Uwaga 3" xfId="7864" hidden="1" xr:uid="{00000000-0005-0000-0000-0000F42B0000}"/>
    <cellStyle name="Uwaga 3" xfId="7861" hidden="1" xr:uid="{00000000-0005-0000-0000-0000F52B0000}"/>
    <cellStyle name="Uwaga 3" xfId="7852" hidden="1" xr:uid="{00000000-0005-0000-0000-0000F62B0000}"/>
    <cellStyle name="Uwaga 3" xfId="7849" hidden="1" xr:uid="{00000000-0005-0000-0000-0000F72B0000}"/>
    <cellStyle name="Uwaga 3" xfId="7845" hidden="1" xr:uid="{00000000-0005-0000-0000-0000F82B0000}"/>
    <cellStyle name="Uwaga 3" xfId="7837" hidden="1" xr:uid="{00000000-0005-0000-0000-0000F92B0000}"/>
    <cellStyle name="Uwaga 3" xfId="7834" hidden="1" xr:uid="{00000000-0005-0000-0000-0000FA2B0000}"/>
    <cellStyle name="Uwaga 3" xfId="7830" hidden="1" xr:uid="{00000000-0005-0000-0000-0000FB2B0000}"/>
    <cellStyle name="Uwaga 3" xfId="7822" hidden="1" xr:uid="{00000000-0005-0000-0000-0000FC2B0000}"/>
    <cellStyle name="Uwaga 3" xfId="7819" hidden="1" xr:uid="{00000000-0005-0000-0000-0000FD2B0000}"/>
    <cellStyle name="Uwaga 3" xfId="7815" hidden="1" xr:uid="{00000000-0005-0000-0000-0000FE2B0000}"/>
    <cellStyle name="Uwaga 3" xfId="7807" hidden="1" xr:uid="{00000000-0005-0000-0000-0000FF2B0000}"/>
    <cellStyle name="Uwaga 3" xfId="7804" hidden="1" xr:uid="{00000000-0005-0000-0000-0000002C0000}"/>
    <cellStyle name="Uwaga 3" xfId="7800" hidden="1" xr:uid="{00000000-0005-0000-0000-0000012C0000}"/>
    <cellStyle name="Uwaga 3" xfId="7792" hidden="1" xr:uid="{00000000-0005-0000-0000-0000022C0000}"/>
    <cellStyle name="Uwaga 3" xfId="7789" hidden="1" xr:uid="{00000000-0005-0000-0000-0000032C0000}"/>
    <cellStyle name="Uwaga 3" xfId="7785" hidden="1" xr:uid="{00000000-0005-0000-0000-0000042C0000}"/>
    <cellStyle name="Uwaga 3" xfId="7777" hidden="1" xr:uid="{00000000-0005-0000-0000-0000052C0000}"/>
    <cellStyle name="Uwaga 3" xfId="7773" hidden="1" xr:uid="{00000000-0005-0000-0000-0000062C0000}"/>
    <cellStyle name="Uwaga 3" xfId="7768" hidden="1" xr:uid="{00000000-0005-0000-0000-0000072C0000}"/>
    <cellStyle name="Uwaga 3" xfId="7762" hidden="1" xr:uid="{00000000-0005-0000-0000-0000082C0000}"/>
    <cellStyle name="Uwaga 3" xfId="7758" hidden="1" xr:uid="{00000000-0005-0000-0000-0000092C0000}"/>
    <cellStyle name="Uwaga 3" xfId="7753" hidden="1" xr:uid="{00000000-0005-0000-0000-00000A2C0000}"/>
    <cellStyle name="Uwaga 3" xfId="7747" hidden="1" xr:uid="{00000000-0005-0000-0000-00000B2C0000}"/>
    <cellStyle name="Uwaga 3" xfId="7743" hidden="1" xr:uid="{00000000-0005-0000-0000-00000C2C0000}"/>
    <cellStyle name="Uwaga 3" xfId="7738" hidden="1" xr:uid="{00000000-0005-0000-0000-00000D2C0000}"/>
    <cellStyle name="Uwaga 3" xfId="7732" hidden="1" xr:uid="{00000000-0005-0000-0000-00000E2C0000}"/>
    <cellStyle name="Uwaga 3" xfId="7729" hidden="1" xr:uid="{00000000-0005-0000-0000-00000F2C0000}"/>
    <cellStyle name="Uwaga 3" xfId="7725" hidden="1" xr:uid="{00000000-0005-0000-0000-0000102C0000}"/>
    <cellStyle name="Uwaga 3" xfId="7717" hidden="1" xr:uid="{00000000-0005-0000-0000-0000112C0000}"/>
    <cellStyle name="Uwaga 3" xfId="7714" hidden="1" xr:uid="{00000000-0005-0000-0000-0000122C0000}"/>
    <cellStyle name="Uwaga 3" xfId="7709" hidden="1" xr:uid="{00000000-0005-0000-0000-0000132C0000}"/>
    <cellStyle name="Uwaga 3" xfId="7702" hidden="1" xr:uid="{00000000-0005-0000-0000-0000142C0000}"/>
    <cellStyle name="Uwaga 3" xfId="7698" hidden="1" xr:uid="{00000000-0005-0000-0000-0000152C0000}"/>
    <cellStyle name="Uwaga 3" xfId="7693" hidden="1" xr:uid="{00000000-0005-0000-0000-0000162C0000}"/>
    <cellStyle name="Uwaga 3" xfId="7687" hidden="1" xr:uid="{00000000-0005-0000-0000-0000172C0000}"/>
    <cellStyle name="Uwaga 3" xfId="7683" hidden="1" xr:uid="{00000000-0005-0000-0000-0000182C0000}"/>
    <cellStyle name="Uwaga 3" xfId="7678" hidden="1" xr:uid="{00000000-0005-0000-0000-0000192C0000}"/>
    <cellStyle name="Uwaga 3" xfId="7672" hidden="1" xr:uid="{00000000-0005-0000-0000-00001A2C0000}"/>
    <cellStyle name="Uwaga 3" xfId="7669" hidden="1" xr:uid="{00000000-0005-0000-0000-00001B2C0000}"/>
    <cellStyle name="Uwaga 3" xfId="7665" hidden="1" xr:uid="{00000000-0005-0000-0000-00001C2C0000}"/>
    <cellStyle name="Uwaga 3" xfId="7657" hidden="1" xr:uid="{00000000-0005-0000-0000-00001D2C0000}"/>
    <cellStyle name="Uwaga 3" xfId="7652" hidden="1" xr:uid="{00000000-0005-0000-0000-00001E2C0000}"/>
    <cellStyle name="Uwaga 3" xfId="7647" hidden="1" xr:uid="{00000000-0005-0000-0000-00001F2C0000}"/>
    <cellStyle name="Uwaga 3" xfId="7642" hidden="1" xr:uid="{00000000-0005-0000-0000-0000202C0000}"/>
    <cellStyle name="Uwaga 3" xfId="7637" hidden="1" xr:uid="{00000000-0005-0000-0000-0000212C0000}"/>
    <cellStyle name="Uwaga 3" xfId="7632" hidden="1" xr:uid="{00000000-0005-0000-0000-0000222C0000}"/>
    <cellStyle name="Uwaga 3" xfId="7627" hidden="1" xr:uid="{00000000-0005-0000-0000-0000232C0000}"/>
    <cellStyle name="Uwaga 3" xfId="7622" hidden="1" xr:uid="{00000000-0005-0000-0000-0000242C0000}"/>
    <cellStyle name="Uwaga 3" xfId="7617" hidden="1" xr:uid="{00000000-0005-0000-0000-0000252C0000}"/>
    <cellStyle name="Uwaga 3" xfId="7612" hidden="1" xr:uid="{00000000-0005-0000-0000-0000262C0000}"/>
    <cellStyle name="Uwaga 3" xfId="7608" hidden="1" xr:uid="{00000000-0005-0000-0000-0000272C0000}"/>
    <cellStyle name="Uwaga 3" xfId="7603" hidden="1" xr:uid="{00000000-0005-0000-0000-0000282C0000}"/>
    <cellStyle name="Uwaga 3" xfId="7596" hidden="1" xr:uid="{00000000-0005-0000-0000-0000292C0000}"/>
    <cellStyle name="Uwaga 3" xfId="7591" hidden="1" xr:uid="{00000000-0005-0000-0000-00002A2C0000}"/>
    <cellStyle name="Uwaga 3" xfId="7586" hidden="1" xr:uid="{00000000-0005-0000-0000-00002B2C0000}"/>
    <cellStyle name="Uwaga 3" xfId="7581" hidden="1" xr:uid="{00000000-0005-0000-0000-00002C2C0000}"/>
    <cellStyle name="Uwaga 3" xfId="7576" hidden="1" xr:uid="{00000000-0005-0000-0000-00002D2C0000}"/>
    <cellStyle name="Uwaga 3" xfId="7571" hidden="1" xr:uid="{00000000-0005-0000-0000-00002E2C0000}"/>
    <cellStyle name="Uwaga 3" xfId="7566" hidden="1" xr:uid="{00000000-0005-0000-0000-00002F2C0000}"/>
    <cellStyle name="Uwaga 3" xfId="7561" hidden="1" xr:uid="{00000000-0005-0000-0000-0000302C0000}"/>
    <cellStyle name="Uwaga 3" xfId="7556" hidden="1" xr:uid="{00000000-0005-0000-0000-0000312C0000}"/>
    <cellStyle name="Uwaga 3" xfId="7552" hidden="1" xr:uid="{00000000-0005-0000-0000-0000322C0000}"/>
    <cellStyle name="Uwaga 3" xfId="7547" hidden="1" xr:uid="{00000000-0005-0000-0000-0000332C0000}"/>
    <cellStyle name="Uwaga 3" xfId="7542" hidden="1" xr:uid="{00000000-0005-0000-0000-0000342C0000}"/>
    <cellStyle name="Uwaga 3" xfId="7537" hidden="1" xr:uid="{00000000-0005-0000-0000-0000352C0000}"/>
    <cellStyle name="Uwaga 3" xfId="7533" hidden="1" xr:uid="{00000000-0005-0000-0000-0000362C0000}"/>
    <cellStyle name="Uwaga 3" xfId="7529" hidden="1" xr:uid="{00000000-0005-0000-0000-0000372C0000}"/>
    <cellStyle name="Uwaga 3" xfId="7522" hidden="1" xr:uid="{00000000-0005-0000-0000-0000382C0000}"/>
    <cellStyle name="Uwaga 3" xfId="7518" hidden="1" xr:uid="{00000000-0005-0000-0000-0000392C0000}"/>
    <cellStyle name="Uwaga 3" xfId="7513" hidden="1" xr:uid="{00000000-0005-0000-0000-00003A2C0000}"/>
    <cellStyle name="Uwaga 3" xfId="7507" hidden="1" xr:uid="{00000000-0005-0000-0000-00003B2C0000}"/>
    <cellStyle name="Uwaga 3" xfId="7503" hidden="1" xr:uid="{00000000-0005-0000-0000-00003C2C0000}"/>
    <cellStyle name="Uwaga 3" xfId="7498" hidden="1" xr:uid="{00000000-0005-0000-0000-00003D2C0000}"/>
    <cellStyle name="Uwaga 3" xfId="7492" hidden="1" xr:uid="{00000000-0005-0000-0000-00003E2C0000}"/>
    <cellStyle name="Uwaga 3" xfId="7488" hidden="1" xr:uid="{00000000-0005-0000-0000-00003F2C0000}"/>
    <cellStyle name="Uwaga 3" xfId="7484" hidden="1" xr:uid="{00000000-0005-0000-0000-0000402C0000}"/>
    <cellStyle name="Uwaga 3" xfId="7477" hidden="1" xr:uid="{00000000-0005-0000-0000-0000412C0000}"/>
    <cellStyle name="Uwaga 3" xfId="7473" hidden="1" xr:uid="{00000000-0005-0000-0000-0000422C0000}"/>
    <cellStyle name="Uwaga 3" xfId="7469" hidden="1" xr:uid="{00000000-0005-0000-0000-0000432C0000}"/>
    <cellStyle name="Uwaga 3" xfId="8336" hidden="1" xr:uid="{00000000-0005-0000-0000-0000442C0000}"/>
    <cellStyle name="Uwaga 3" xfId="8335" hidden="1" xr:uid="{00000000-0005-0000-0000-0000452C0000}"/>
    <cellStyle name="Uwaga 3" xfId="8333" hidden="1" xr:uid="{00000000-0005-0000-0000-0000462C0000}"/>
    <cellStyle name="Uwaga 3" xfId="8320" hidden="1" xr:uid="{00000000-0005-0000-0000-0000472C0000}"/>
    <cellStyle name="Uwaga 3" xfId="8318" hidden="1" xr:uid="{00000000-0005-0000-0000-0000482C0000}"/>
    <cellStyle name="Uwaga 3" xfId="8316" hidden="1" xr:uid="{00000000-0005-0000-0000-0000492C0000}"/>
    <cellStyle name="Uwaga 3" xfId="8306" hidden="1" xr:uid="{00000000-0005-0000-0000-00004A2C0000}"/>
    <cellStyle name="Uwaga 3" xfId="8304" hidden="1" xr:uid="{00000000-0005-0000-0000-00004B2C0000}"/>
    <cellStyle name="Uwaga 3" xfId="8302" hidden="1" xr:uid="{00000000-0005-0000-0000-00004C2C0000}"/>
    <cellStyle name="Uwaga 3" xfId="8291" hidden="1" xr:uid="{00000000-0005-0000-0000-00004D2C0000}"/>
    <cellStyle name="Uwaga 3" xfId="8289" hidden="1" xr:uid="{00000000-0005-0000-0000-00004E2C0000}"/>
    <cellStyle name="Uwaga 3" xfId="8287" hidden="1" xr:uid="{00000000-0005-0000-0000-00004F2C0000}"/>
    <cellStyle name="Uwaga 3" xfId="8274" hidden="1" xr:uid="{00000000-0005-0000-0000-0000502C0000}"/>
    <cellStyle name="Uwaga 3" xfId="8272" hidden="1" xr:uid="{00000000-0005-0000-0000-0000512C0000}"/>
    <cellStyle name="Uwaga 3" xfId="8271" hidden="1" xr:uid="{00000000-0005-0000-0000-0000522C0000}"/>
    <cellStyle name="Uwaga 3" xfId="8258" hidden="1" xr:uid="{00000000-0005-0000-0000-0000532C0000}"/>
    <cellStyle name="Uwaga 3" xfId="8257" hidden="1" xr:uid="{00000000-0005-0000-0000-0000542C0000}"/>
    <cellStyle name="Uwaga 3" xfId="8255" hidden="1" xr:uid="{00000000-0005-0000-0000-0000552C0000}"/>
    <cellStyle name="Uwaga 3" xfId="8243" hidden="1" xr:uid="{00000000-0005-0000-0000-0000562C0000}"/>
    <cellStyle name="Uwaga 3" xfId="8242" hidden="1" xr:uid="{00000000-0005-0000-0000-0000572C0000}"/>
    <cellStyle name="Uwaga 3" xfId="8240" hidden="1" xr:uid="{00000000-0005-0000-0000-0000582C0000}"/>
    <cellStyle name="Uwaga 3" xfId="8228" hidden="1" xr:uid="{00000000-0005-0000-0000-0000592C0000}"/>
    <cellStyle name="Uwaga 3" xfId="8227" hidden="1" xr:uid="{00000000-0005-0000-0000-00005A2C0000}"/>
    <cellStyle name="Uwaga 3" xfId="8225" hidden="1" xr:uid="{00000000-0005-0000-0000-00005B2C0000}"/>
    <cellStyle name="Uwaga 3" xfId="8213" hidden="1" xr:uid="{00000000-0005-0000-0000-00005C2C0000}"/>
    <cellStyle name="Uwaga 3" xfId="8212" hidden="1" xr:uid="{00000000-0005-0000-0000-00005D2C0000}"/>
    <cellStyle name="Uwaga 3" xfId="8210" hidden="1" xr:uid="{00000000-0005-0000-0000-00005E2C0000}"/>
    <cellStyle name="Uwaga 3" xfId="8198" hidden="1" xr:uid="{00000000-0005-0000-0000-00005F2C0000}"/>
    <cellStyle name="Uwaga 3" xfId="8197" hidden="1" xr:uid="{00000000-0005-0000-0000-0000602C0000}"/>
    <cellStyle name="Uwaga 3" xfId="8195" hidden="1" xr:uid="{00000000-0005-0000-0000-0000612C0000}"/>
    <cellStyle name="Uwaga 3" xfId="8183" hidden="1" xr:uid="{00000000-0005-0000-0000-0000622C0000}"/>
    <cellStyle name="Uwaga 3" xfId="8182" hidden="1" xr:uid="{00000000-0005-0000-0000-0000632C0000}"/>
    <cellStyle name="Uwaga 3" xfId="8180" hidden="1" xr:uid="{00000000-0005-0000-0000-0000642C0000}"/>
    <cellStyle name="Uwaga 3" xfId="8168" hidden="1" xr:uid="{00000000-0005-0000-0000-0000652C0000}"/>
    <cellStyle name="Uwaga 3" xfId="8167" hidden="1" xr:uid="{00000000-0005-0000-0000-0000662C0000}"/>
    <cellStyle name="Uwaga 3" xfId="8165" hidden="1" xr:uid="{00000000-0005-0000-0000-0000672C0000}"/>
    <cellStyle name="Uwaga 3" xfId="8153" hidden="1" xr:uid="{00000000-0005-0000-0000-0000682C0000}"/>
    <cellStyle name="Uwaga 3" xfId="8152" hidden="1" xr:uid="{00000000-0005-0000-0000-0000692C0000}"/>
    <cellStyle name="Uwaga 3" xfId="8150" hidden="1" xr:uid="{00000000-0005-0000-0000-00006A2C0000}"/>
    <cellStyle name="Uwaga 3" xfId="8138" hidden="1" xr:uid="{00000000-0005-0000-0000-00006B2C0000}"/>
    <cellStyle name="Uwaga 3" xfId="8137" hidden="1" xr:uid="{00000000-0005-0000-0000-00006C2C0000}"/>
    <cellStyle name="Uwaga 3" xfId="8135" hidden="1" xr:uid="{00000000-0005-0000-0000-00006D2C0000}"/>
    <cellStyle name="Uwaga 3" xfId="8123" hidden="1" xr:uid="{00000000-0005-0000-0000-00006E2C0000}"/>
    <cellStyle name="Uwaga 3" xfId="8122" hidden="1" xr:uid="{00000000-0005-0000-0000-00006F2C0000}"/>
    <cellStyle name="Uwaga 3" xfId="8120" hidden="1" xr:uid="{00000000-0005-0000-0000-0000702C0000}"/>
    <cellStyle name="Uwaga 3" xfId="8108" hidden="1" xr:uid="{00000000-0005-0000-0000-0000712C0000}"/>
    <cellStyle name="Uwaga 3" xfId="8107" hidden="1" xr:uid="{00000000-0005-0000-0000-0000722C0000}"/>
    <cellStyle name="Uwaga 3" xfId="8105" hidden="1" xr:uid="{00000000-0005-0000-0000-0000732C0000}"/>
    <cellStyle name="Uwaga 3" xfId="8093" hidden="1" xr:uid="{00000000-0005-0000-0000-0000742C0000}"/>
    <cellStyle name="Uwaga 3" xfId="8092" hidden="1" xr:uid="{00000000-0005-0000-0000-0000752C0000}"/>
    <cellStyle name="Uwaga 3" xfId="8090" hidden="1" xr:uid="{00000000-0005-0000-0000-0000762C0000}"/>
    <cellStyle name="Uwaga 3" xfId="8078" hidden="1" xr:uid="{00000000-0005-0000-0000-0000772C0000}"/>
    <cellStyle name="Uwaga 3" xfId="8077" hidden="1" xr:uid="{00000000-0005-0000-0000-0000782C0000}"/>
    <cellStyle name="Uwaga 3" xfId="8075" hidden="1" xr:uid="{00000000-0005-0000-0000-0000792C0000}"/>
    <cellStyle name="Uwaga 3" xfId="8063" hidden="1" xr:uid="{00000000-0005-0000-0000-00007A2C0000}"/>
    <cellStyle name="Uwaga 3" xfId="8062" hidden="1" xr:uid="{00000000-0005-0000-0000-00007B2C0000}"/>
    <cellStyle name="Uwaga 3" xfId="8060" hidden="1" xr:uid="{00000000-0005-0000-0000-00007C2C0000}"/>
    <cellStyle name="Uwaga 3" xfId="8048" hidden="1" xr:uid="{00000000-0005-0000-0000-00007D2C0000}"/>
    <cellStyle name="Uwaga 3" xfId="8047" hidden="1" xr:uid="{00000000-0005-0000-0000-00007E2C0000}"/>
    <cellStyle name="Uwaga 3" xfId="8045" hidden="1" xr:uid="{00000000-0005-0000-0000-00007F2C0000}"/>
    <cellStyle name="Uwaga 3" xfId="8033" hidden="1" xr:uid="{00000000-0005-0000-0000-0000802C0000}"/>
    <cellStyle name="Uwaga 3" xfId="8032" hidden="1" xr:uid="{00000000-0005-0000-0000-0000812C0000}"/>
    <cellStyle name="Uwaga 3" xfId="8030" hidden="1" xr:uid="{00000000-0005-0000-0000-0000822C0000}"/>
    <cellStyle name="Uwaga 3" xfId="8018" hidden="1" xr:uid="{00000000-0005-0000-0000-0000832C0000}"/>
    <cellStyle name="Uwaga 3" xfId="8017" hidden="1" xr:uid="{00000000-0005-0000-0000-0000842C0000}"/>
    <cellStyle name="Uwaga 3" xfId="8015" hidden="1" xr:uid="{00000000-0005-0000-0000-0000852C0000}"/>
    <cellStyle name="Uwaga 3" xfId="8003" hidden="1" xr:uid="{00000000-0005-0000-0000-0000862C0000}"/>
    <cellStyle name="Uwaga 3" xfId="8002" hidden="1" xr:uid="{00000000-0005-0000-0000-0000872C0000}"/>
    <cellStyle name="Uwaga 3" xfId="8000" hidden="1" xr:uid="{00000000-0005-0000-0000-0000882C0000}"/>
    <cellStyle name="Uwaga 3" xfId="7988" hidden="1" xr:uid="{00000000-0005-0000-0000-0000892C0000}"/>
    <cellStyle name="Uwaga 3" xfId="7987" hidden="1" xr:uid="{00000000-0005-0000-0000-00008A2C0000}"/>
    <cellStyle name="Uwaga 3" xfId="7985" hidden="1" xr:uid="{00000000-0005-0000-0000-00008B2C0000}"/>
    <cellStyle name="Uwaga 3" xfId="7973" hidden="1" xr:uid="{00000000-0005-0000-0000-00008C2C0000}"/>
    <cellStyle name="Uwaga 3" xfId="7972" hidden="1" xr:uid="{00000000-0005-0000-0000-00008D2C0000}"/>
    <cellStyle name="Uwaga 3" xfId="7970" hidden="1" xr:uid="{00000000-0005-0000-0000-00008E2C0000}"/>
    <cellStyle name="Uwaga 3" xfId="7958" hidden="1" xr:uid="{00000000-0005-0000-0000-00008F2C0000}"/>
    <cellStyle name="Uwaga 3" xfId="7957" hidden="1" xr:uid="{00000000-0005-0000-0000-0000902C0000}"/>
    <cellStyle name="Uwaga 3" xfId="7955" hidden="1" xr:uid="{00000000-0005-0000-0000-0000912C0000}"/>
    <cellStyle name="Uwaga 3" xfId="7943" hidden="1" xr:uid="{00000000-0005-0000-0000-0000922C0000}"/>
    <cellStyle name="Uwaga 3" xfId="7942" hidden="1" xr:uid="{00000000-0005-0000-0000-0000932C0000}"/>
    <cellStyle name="Uwaga 3" xfId="7940" hidden="1" xr:uid="{00000000-0005-0000-0000-0000942C0000}"/>
    <cellStyle name="Uwaga 3" xfId="7928" hidden="1" xr:uid="{00000000-0005-0000-0000-0000952C0000}"/>
    <cellStyle name="Uwaga 3" xfId="7927" hidden="1" xr:uid="{00000000-0005-0000-0000-0000962C0000}"/>
    <cellStyle name="Uwaga 3" xfId="7925" hidden="1" xr:uid="{00000000-0005-0000-0000-0000972C0000}"/>
    <cellStyle name="Uwaga 3" xfId="7913" hidden="1" xr:uid="{00000000-0005-0000-0000-0000982C0000}"/>
    <cellStyle name="Uwaga 3" xfId="7912" hidden="1" xr:uid="{00000000-0005-0000-0000-0000992C0000}"/>
    <cellStyle name="Uwaga 3" xfId="7910" hidden="1" xr:uid="{00000000-0005-0000-0000-00009A2C0000}"/>
    <cellStyle name="Uwaga 3" xfId="7898" hidden="1" xr:uid="{00000000-0005-0000-0000-00009B2C0000}"/>
    <cellStyle name="Uwaga 3" xfId="7897" hidden="1" xr:uid="{00000000-0005-0000-0000-00009C2C0000}"/>
    <cellStyle name="Uwaga 3" xfId="7895" hidden="1" xr:uid="{00000000-0005-0000-0000-00009D2C0000}"/>
    <cellStyle name="Uwaga 3" xfId="7883" hidden="1" xr:uid="{00000000-0005-0000-0000-00009E2C0000}"/>
    <cellStyle name="Uwaga 3" xfId="7882" hidden="1" xr:uid="{00000000-0005-0000-0000-00009F2C0000}"/>
    <cellStyle name="Uwaga 3" xfId="7880" hidden="1" xr:uid="{00000000-0005-0000-0000-0000A02C0000}"/>
    <cellStyle name="Uwaga 3" xfId="7868" hidden="1" xr:uid="{00000000-0005-0000-0000-0000A12C0000}"/>
    <cellStyle name="Uwaga 3" xfId="7867" hidden="1" xr:uid="{00000000-0005-0000-0000-0000A22C0000}"/>
    <cellStyle name="Uwaga 3" xfId="7865" hidden="1" xr:uid="{00000000-0005-0000-0000-0000A32C0000}"/>
    <cellStyle name="Uwaga 3" xfId="7853" hidden="1" xr:uid="{00000000-0005-0000-0000-0000A42C0000}"/>
    <cellStyle name="Uwaga 3" xfId="7851" hidden="1" xr:uid="{00000000-0005-0000-0000-0000A52C0000}"/>
    <cellStyle name="Uwaga 3" xfId="7848" hidden="1" xr:uid="{00000000-0005-0000-0000-0000A62C0000}"/>
    <cellStyle name="Uwaga 3" xfId="7838" hidden="1" xr:uid="{00000000-0005-0000-0000-0000A72C0000}"/>
    <cellStyle name="Uwaga 3" xfId="7836" hidden="1" xr:uid="{00000000-0005-0000-0000-0000A82C0000}"/>
    <cellStyle name="Uwaga 3" xfId="7833" hidden="1" xr:uid="{00000000-0005-0000-0000-0000A92C0000}"/>
    <cellStyle name="Uwaga 3" xfId="7823" hidden="1" xr:uid="{00000000-0005-0000-0000-0000AA2C0000}"/>
    <cellStyle name="Uwaga 3" xfId="7821" hidden="1" xr:uid="{00000000-0005-0000-0000-0000AB2C0000}"/>
    <cellStyle name="Uwaga 3" xfId="7818" hidden="1" xr:uid="{00000000-0005-0000-0000-0000AC2C0000}"/>
    <cellStyle name="Uwaga 3" xfId="7808" hidden="1" xr:uid="{00000000-0005-0000-0000-0000AD2C0000}"/>
    <cellStyle name="Uwaga 3" xfId="7806" hidden="1" xr:uid="{00000000-0005-0000-0000-0000AE2C0000}"/>
    <cellStyle name="Uwaga 3" xfId="7803" hidden="1" xr:uid="{00000000-0005-0000-0000-0000AF2C0000}"/>
    <cellStyle name="Uwaga 3" xfId="7793" hidden="1" xr:uid="{00000000-0005-0000-0000-0000B02C0000}"/>
    <cellStyle name="Uwaga 3" xfId="7791" hidden="1" xr:uid="{00000000-0005-0000-0000-0000B12C0000}"/>
    <cellStyle name="Uwaga 3" xfId="7788" hidden="1" xr:uid="{00000000-0005-0000-0000-0000B22C0000}"/>
    <cellStyle name="Uwaga 3" xfId="7778" hidden="1" xr:uid="{00000000-0005-0000-0000-0000B32C0000}"/>
    <cellStyle name="Uwaga 3" xfId="7776" hidden="1" xr:uid="{00000000-0005-0000-0000-0000B42C0000}"/>
    <cellStyle name="Uwaga 3" xfId="7772" hidden="1" xr:uid="{00000000-0005-0000-0000-0000B52C0000}"/>
    <cellStyle name="Uwaga 3" xfId="7763" hidden="1" xr:uid="{00000000-0005-0000-0000-0000B62C0000}"/>
    <cellStyle name="Uwaga 3" xfId="7760" hidden="1" xr:uid="{00000000-0005-0000-0000-0000B72C0000}"/>
    <cellStyle name="Uwaga 3" xfId="7756" hidden="1" xr:uid="{00000000-0005-0000-0000-0000B82C0000}"/>
    <cellStyle name="Uwaga 3" xfId="7748" hidden="1" xr:uid="{00000000-0005-0000-0000-0000B92C0000}"/>
    <cellStyle name="Uwaga 3" xfId="7746" hidden="1" xr:uid="{00000000-0005-0000-0000-0000BA2C0000}"/>
    <cellStyle name="Uwaga 3" xfId="7742" hidden="1" xr:uid="{00000000-0005-0000-0000-0000BB2C0000}"/>
    <cellStyle name="Uwaga 3" xfId="7733" hidden="1" xr:uid="{00000000-0005-0000-0000-0000BC2C0000}"/>
    <cellStyle name="Uwaga 3" xfId="7731" hidden="1" xr:uid="{00000000-0005-0000-0000-0000BD2C0000}"/>
    <cellStyle name="Uwaga 3" xfId="7728" hidden="1" xr:uid="{00000000-0005-0000-0000-0000BE2C0000}"/>
    <cellStyle name="Uwaga 3" xfId="7718" hidden="1" xr:uid="{00000000-0005-0000-0000-0000BF2C0000}"/>
    <cellStyle name="Uwaga 3" xfId="7716" hidden="1" xr:uid="{00000000-0005-0000-0000-0000C02C0000}"/>
    <cellStyle name="Uwaga 3" xfId="7711" hidden="1" xr:uid="{00000000-0005-0000-0000-0000C12C0000}"/>
    <cellStyle name="Uwaga 3" xfId="7703" hidden="1" xr:uid="{00000000-0005-0000-0000-0000C22C0000}"/>
    <cellStyle name="Uwaga 3" xfId="7701" hidden="1" xr:uid="{00000000-0005-0000-0000-0000C32C0000}"/>
    <cellStyle name="Uwaga 3" xfId="7696" hidden="1" xr:uid="{00000000-0005-0000-0000-0000C42C0000}"/>
    <cellStyle name="Uwaga 3" xfId="7688" hidden="1" xr:uid="{00000000-0005-0000-0000-0000C52C0000}"/>
    <cellStyle name="Uwaga 3" xfId="7686" hidden="1" xr:uid="{00000000-0005-0000-0000-0000C62C0000}"/>
    <cellStyle name="Uwaga 3" xfId="7681" hidden="1" xr:uid="{00000000-0005-0000-0000-0000C72C0000}"/>
    <cellStyle name="Uwaga 3" xfId="7673" hidden="1" xr:uid="{00000000-0005-0000-0000-0000C82C0000}"/>
    <cellStyle name="Uwaga 3" xfId="7671" hidden="1" xr:uid="{00000000-0005-0000-0000-0000C92C0000}"/>
    <cellStyle name="Uwaga 3" xfId="7667" hidden="1" xr:uid="{00000000-0005-0000-0000-0000CA2C0000}"/>
    <cellStyle name="Uwaga 3" xfId="7658" hidden="1" xr:uid="{00000000-0005-0000-0000-0000CB2C0000}"/>
    <cellStyle name="Uwaga 3" xfId="7655" hidden="1" xr:uid="{00000000-0005-0000-0000-0000CC2C0000}"/>
    <cellStyle name="Uwaga 3" xfId="7650" hidden="1" xr:uid="{00000000-0005-0000-0000-0000CD2C0000}"/>
    <cellStyle name="Uwaga 3" xfId="7643" hidden="1" xr:uid="{00000000-0005-0000-0000-0000CE2C0000}"/>
    <cellStyle name="Uwaga 3" xfId="7639" hidden="1" xr:uid="{00000000-0005-0000-0000-0000CF2C0000}"/>
    <cellStyle name="Uwaga 3" xfId="7634" hidden="1" xr:uid="{00000000-0005-0000-0000-0000D02C0000}"/>
    <cellStyle name="Uwaga 3" xfId="7628" hidden="1" xr:uid="{00000000-0005-0000-0000-0000D12C0000}"/>
    <cellStyle name="Uwaga 3" xfId="7624" hidden="1" xr:uid="{00000000-0005-0000-0000-0000D22C0000}"/>
    <cellStyle name="Uwaga 3" xfId="7619" hidden="1" xr:uid="{00000000-0005-0000-0000-0000D32C0000}"/>
    <cellStyle name="Uwaga 3" xfId="7613" hidden="1" xr:uid="{00000000-0005-0000-0000-0000D42C0000}"/>
    <cellStyle name="Uwaga 3" xfId="7610" hidden="1" xr:uid="{00000000-0005-0000-0000-0000D52C0000}"/>
    <cellStyle name="Uwaga 3" xfId="7606" hidden="1" xr:uid="{00000000-0005-0000-0000-0000D62C0000}"/>
    <cellStyle name="Uwaga 3" xfId="7597" hidden="1" xr:uid="{00000000-0005-0000-0000-0000D72C0000}"/>
    <cellStyle name="Uwaga 3" xfId="7592" hidden="1" xr:uid="{00000000-0005-0000-0000-0000D82C0000}"/>
    <cellStyle name="Uwaga 3" xfId="7587" hidden="1" xr:uid="{00000000-0005-0000-0000-0000D92C0000}"/>
    <cellStyle name="Uwaga 3" xfId="7582" hidden="1" xr:uid="{00000000-0005-0000-0000-0000DA2C0000}"/>
    <cellStyle name="Uwaga 3" xfId="7577" hidden="1" xr:uid="{00000000-0005-0000-0000-0000DB2C0000}"/>
    <cellStyle name="Uwaga 3" xfId="7572" hidden="1" xr:uid="{00000000-0005-0000-0000-0000DC2C0000}"/>
    <cellStyle name="Uwaga 3" xfId="7567" hidden="1" xr:uid="{00000000-0005-0000-0000-0000DD2C0000}"/>
    <cellStyle name="Uwaga 3" xfId="7562" hidden="1" xr:uid="{00000000-0005-0000-0000-0000DE2C0000}"/>
    <cellStyle name="Uwaga 3" xfId="7557" hidden="1" xr:uid="{00000000-0005-0000-0000-0000DF2C0000}"/>
    <cellStyle name="Uwaga 3" xfId="7553" hidden="1" xr:uid="{00000000-0005-0000-0000-0000E02C0000}"/>
    <cellStyle name="Uwaga 3" xfId="7548" hidden="1" xr:uid="{00000000-0005-0000-0000-0000E12C0000}"/>
    <cellStyle name="Uwaga 3" xfId="7543" hidden="1" xr:uid="{00000000-0005-0000-0000-0000E22C0000}"/>
    <cellStyle name="Uwaga 3" xfId="7538" hidden="1" xr:uid="{00000000-0005-0000-0000-0000E32C0000}"/>
    <cellStyle name="Uwaga 3" xfId="7534" hidden="1" xr:uid="{00000000-0005-0000-0000-0000E42C0000}"/>
    <cellStyle name="Uwaga 3" xfId="7530" hidden="1" xr:uid="{00000000-0005-0000-0000-0000E52C0000}"/>
    <cellStyle name="Uwaga 3" xfId="7523" hidden="1" xr:uid="{00000000-0005-0000-0000-0000E62C0000}"/>
    <cellStyle name="Uwaga 3" xfId="7519" hidden="1" xr:uid="{00000000-0005-0000-0000-0000E72C0000}"/>
    <cellStyle name="Uwaga 3" xfId="7514" hidden="1" xr:uid="{00000000-0005-0000-0000-0000E82C0000}"/>
    <cellStyle name="Uwaga 3" xfId="7508" hidden="1" xr:uid="{00000000-0005-0000-0000-0000E92C0000}"/>
    <cellStyle name="Uwaga 3" xfId="7504" hidden="1" xr:uid="{00000000-0005-0000-0000-0000EA2C0000}"/>
    <cellStyle name="Uwaga 3" xfId="7499" hidden="1" xr:uid="{00000000-0005-0000-0000-0000EB2C0000}"/>
    <cellStyle name="Uwaga 3" xfId="7493" hidden="1" xr:uid="{00000000-0005-0000-0000-0000EC2C0000}"/>
    <cellStyle name="Uwaga 3" xfId="7489" hidden="1" xr:uid="{00000000-0005-0000-0000-0000ED2C0000}"/>
    <cellStyle name="Uwaga 3" xfId="7485" hidden="1" xr:uid="{00000000-0005-0000-0000-0000EE2C0000}"/>
    <cellStyle name="Uwaga 3" xfId="7478" hidden="1" xr:uid="{00000000-0005-0000-0000-0000EF2C0000}"/>
    <cellStyle name="Uwaga 3" xfId="7474" hidden="1" xr:uid="{00000000-0005-0000-0000-0000F02C0000}"/>
    <cellStyle name="Uwaga 3" xfId="7470" hidden="1" xr:uid="{00000000-0005-0000-0000-0000F12C0000}"/>
    <cellStyle name="Uwaga 3" xfId="7423" hidden="1" xr:uid="{00000000-0005-0000-0000-0000F22C0000}"/>
    <cellStyle name="Uwaga 3" xfId="7422" hidden="1" xr:uid="{00000000-0005-0000-0000-0000F32C0000}"/>
    <cellStyle name="Uwaga 3" xfId="7421" hidden="1" xr:uid="{00000000-0005-0000-0000-0000F42C0000}"/>
    <cellStyle name="Uwaga 3" xfId="7414" hidden="1" xr:uid="{00000000-0005-0000-0000-0000F52C0000}"/>
    <cellStyle name="Uwaga 3" xfId="7413" hidden="1" xr:uid="{00000000-0005-0000-0000-0000F62C0000}"/>
    <cellStyle name="Uwaga 3" xfId="7412" hidden="1" xr:uid="{00000000-0005-0000-0000-0000F72C0000}"/>
    <cellStyle name="Uwaga 3" xfId="7405" hidden="1" xr:uid="{00000000-0005-0000-0000-0000F82C0000}"/>
    <cellStyle name="Uwaga 3" xfId="7404" hidden="1" xr:uid="{00000000-0005-0000-0000-0000F92C0000}"/>
    <cellStyle name="Uwaga 3" xfId="7403" hidden="1" xr:uid="{00000000-0005-0000-0000-0000FA2C0000}"/>
    <cellStyle name="Uwaga 3" xfId="7396" hidden="1" xr:uid="{00000000-0005-0000-0000-0000FB2C0000}"/>
    <cellStyle name="Uwaga 3" xfId="7395" hidden="1" xr:uid="{00000000-0005-0000-0000-0000FC2C0000}"/>
    <cellStyle name="Uwaga 3" xfId="7394" hidden="1" xr:uid="{00000000-0005-0000-0000-0000FD2C0000}"/>
    <cellStyle name="Uwaga 3" xfId="7387" hidden="1" xr:uid="{00000000-0005-0000-0000-0000FE2C0000}"/>
    <cellStyle name="Uwaga 3" xfId="7386" hidden="1" xr:uid="{00000000-0005-0000-0000-0000FF2C0000}"/>
    <cellStyle name="Uwaga 3" xfId="7384" hidden="1" xr:uid="{00000000-0005-0000-0000-0000002D0000}"/>
    <cellStyle name="Uwaga 3" xfId="7379" hidden="1" xr:uid="{00000000-0005-0000-0000-0000012D0000}"/>
    <cellStyle name="Uwaga 3" xfId="7376" hidden="1" xr:uid="{00000000-0005-0000-0000-0000022D0000}"/>
    <cellStyle name="Uwaga 3" xfId="7374" hidden="1" xr:uid="{00000000-0005-0000-0000-0000032D0000}"/>
    <cellStyle name="Uwaga 3" xfId="7370" hidden="1" xr:uid="{00000000-0005-0000-0000-0000042D0000}"/>
    <cellStyle name="Uwaga 3" xfId="7367" hidden="1" xr:uid="{00000000-0005-0000-0000-0000052D0000}"/>
    <cellStyle name="Uwaga 3" xfId="7365" hidden="1" xr:uid="{00000000-0005-0000-0000-0000062D0000}"/>
    <cellStyle name="Uwaga 3" xfId="7361" hidden="1" xr:uid="{00000000-0005-0000-0000-0000072D0000}"/>
    <cellStyle name="Uwaga 3" xfId="7358" hidden="1" xr:uid="{00000000-0005-0000-0000-0000082D0000}"/>
    <cellStyle name="Uwaga 3" xfId="7356" hidden="1" xr:uid="{00000000-0005-0000-0000-0000092D0000}"/>
    <cellStyle name="Uwaga 3" xfId="7352" hidden="1" xr:uid="{00000000-0005-0000-0000-00000A2D0000}"/>
    <cellStyle name="Uwaga 3" xfId="7350" hidden="1" xr:uid="{00000000-0005-0000-0000-00000B2D0000}"/>
    <cellStyle name="Uwaga 3" xfId="7349" hidden="1" xr:uid="{00000000-0005-0000-0000-00000C2D0000}"/>
    <cellStyle name="Uwaga 3" xfId="7343" hidden="1" xr:uid="{00000000-0005-0000-0000-00000D2D0000}"/>
    <cellStyle name="Uwaga 3" xfId="7341" hidden="1" xr:uid="{00000000-0005-0000-0000-00000E2D0000}"/>
    <cellStyle name="Uwaga 3" xfId="7338" hidden="1" xr:uid="{00000000-0005-0000-0000-00000F2D0000}"/>
    <cellStyle name="Uwaga 3" xfId="7334" hidden="1" xr:uid="{00000000-0005-0000-0000-0000102D0000}"/>
    <cellStyle name="Uwaga 3" xfId="7331" hidden="1" xr:uid="{00000000-0005-0000-0000-0000112D0000}"/>
    <cellStyle name="Uwaga 3" xfId="7329" hidden="1" xr:uid="{00000000-0005-0000-0000-0000122D0000}"/>
    <cellStyle name="Uwaga 3" xfId="7325" hidden="1" xr:uid="{00000000-0005-0000-0000-0000132D0000}"/>
    <cellStyle name="Uwaga 3" xfId="7322" hidden="1" xr:uid="{00000000-0005-0000-0000-0000142D0000}"/>
    <cellStyle name="Uwaga 3" xfId="7320" hidden="1" xr:uid="{00000000-0005-0000-0000-0000152D0000}"/>
    <cellStyle name="Uwaga 3" xfId="7316" hidden="1" xr:uid="{00000000-0005-0000-0000-0000162D0000}"/>
    <cellStyle name="Uwaga 3" xfId="7314" hidden="1" xr:uid="{00000000-0005-0000-0000-0000172D0000}"/>
    <cellStyle name="Uwaga 3" xfId="7313" hidden="1" xr:uid="{00000000-0005-0000-0000-0000182D0000}"/>
    <cellStyle name="Uwaga 3" xfId="7307" hidden="1" xr:uid="{00000000-0005-0000-0000-0000192D0000}"/>
    <cellStyle name="Uwaga 3" xfId="7304" hidden="1" xr:uid="{00000000-0005-0000-0000-00001A2D0000}"/>
    <cellStyle name="Uwaga 3" xfId="7302" hidden="1" xr:uid="{00000000-0005-0000-0000-00001B2D0000}"/>
    <cellStyle name="Uwaga 3" xfId="7298" hidden="1" xr:uid="{00000000-0005-0000-0000-00001C2D0000}"/>
    <cellStyle name="Uwaga 3" xfId="7295" hidden="1" xr:uid="{00000000-0005-0000-0000-00001D2D0000}"/>
    <cellStyle name="Uwaga 3" xfId="7293" hidden="1" xr:uid="{00000000-0005-0000-0000-00001E2D0000}"/>
    <cellStyle name="Uwaga 3" xfId="7289" hidden="1" xr:uid="{00000000-0005-0000-0000-00001F2D0000}"/>
    <cellStyle name="Uwaga 3" xfId="7286" hidden="1" xr:uid="{00000000-0005-0000-0000-0000202D0000}"/>
    <cellStyle name="Uwaga 3" xfId="7284" hidden="1" xr:uid="{00000000-0005-0000-0000-0000212D0000}"/>
    <cellStyle name="Uwaga 3" xfId="7280" hidden="1" xr:uid="{00000000-0005-0000-0000-0000222D0000}"/>
    <cellStyle name="Uwaga 3" xfId="7278" hidden="1" xr:uid="{00000000-0005-0000-0000-0000232D0000}"/>
    <cellStyle name="Uwaga 3" xfId="7277" hidden="1" xr:uid="{00000000-0005-0000-0000-0000242D0000}"/>
    <cellStyle name="Uwaga 3" xfId="7270" hidden="1" xr:uid="{00000000-0005-0000-0000-0000252D0000}"/>
    <cellStyle name="Uwaga 3" xfId="7267" hidden="1" xr:uid="{00000000-0005-0000-0000-0000262D0000}"/>
    <cellStyle name="Uwaga 3" xfId="7265" hidden="1" xr:uid="{00000000-0005-0000-0000-0000272D0000}"/>
    <cellStyle name="Uwaga 3" xfId="7261" hidden="1" xr:uid="{00000000-0005-0000-0000-0000282D0000}"/>
    <cellStyle name="Uwaga 3" xfId="7258" hidden="1" xr:uid="{00000000-0005-0000-0000-0000292D0000}"/>
    <cellStyle name="Uwaga 3" xfId="7256" hidden="1" xr:uid="{00000000-0005-0000-0000-00002A2D0000}"/>
    <cellStyle name="Uwaga 3" xfId="7252" hidden="1" xr:uid="{00000000-0005-0000-0000-00002B2D0000}"/>
    <cellStyle name="Uwaga 3" xfId="7249" hidden="1" xr:uid="{00000000-0005-0000-0000-00002C2D0000}"/>
    <cellStyle name="Uwaga 3" xfId="7247" hidden="1" xr:uid="{00000000-0005-0000-0000-00002D2D0000}"/>
    <cellStyle name="Uwaga 3" xfId="7244" hidden="1" xr:uid="{00000000-0005-0000-0000-00002E2D0000}"/>
    <cellStyle name="Uwaga 3" xfId="7242" hidden="1" xr:uid="{00000000-0005-0000-0000-00002F2D0000}"/>
    <cellStyle name="Uwaga 3" xfId="7241" hidden="1" xr:uid="{00000000-0005-0000-0000-0000302D0000}"/>
    <cellStyle name="Uwaga 3" xfId="7235" hidden="1" xr:uid="{00000000-0005-0000-0000-0000312D0000}"/>
    <cellStyle name="Uwaga 3" xfId="7233" hidden="1" xr:uid="{00000000-0005-0000-0000-0000322D0000}"/>
    <cellStyle name="Uwaga 3" xfId="7231" hidden="1" xr:uid="{00000000-0005-0000-0000-0000332D0000}"/>
    <cellStyle name="Uwaga 3" xfId="7226" hidden="1" xr:uid="{00000000-0005-0000-0000-0000342D0000}"/>
    <cellStyle name="Uwaga 3" xfId="7224" hidden="1" xr:uid="{00000000-0005-0000-0000-0000352D0000}"/>
    <cellStyle name="Uwaga 3" xfId="7222" hidden="1" xr:uid="{00000000-0005-0000-0000-0000362D0000}"/>
    <cellStyle name="Uwaga 3" xfId="7217" hidden="1" xr:uid="{00000000-0005-0000-0000-0000372D0000}"/>
    <cellStyle name="Uwaga 3" xfId="7215" hidden="1" xr:uid="{00000000-0005-0000-0000-0000382D0000}"/>
    <cellStyle name="Uwaga 3" xfId="7213" hidden="1" xr:uid="{00000000-0005-0000-0000-0000392D0000}"/>
    <cellStyle name="Uwaga 3" xfId="7208" hidden="1" xr:uid="{00000000-0005-0000-0000-00003A2D0000}"/>
    <cellStyle name="Uwaga 3" xfId="7206" hidden="1" xr:uid="{00000000-0005-0000-0000-00003B2D0000}"/>
    <cellStyle name="Uwaga 3" xfId="7205" hidden="1" xr:uid="{00000000-0005-0000-0000-00003C2D0000}"/>
    <cellStyle name="Uwaga 3" xfId="7198" hidden="1" xr:uid="{00000000-0005-0000-0000-00003D2D0000}"/>
    <cellStyle name="Uwaga 3" xfId="7195" hidden="1" xr:uid="{00000000-0005-0000-0000-00003E2D0000}"/>
    <cellStyle name="Uwaga 3" xfId="7193" hidden="1" xr:uid="{00000000-0005-0000-0000-00003F2D0000}"/>
    <cellStyle name="Uwaga 3" xfId="7189" hidden="1" xr:uid="{00000000-0005-0000-0000-0000402D0000}"/>
    <cellStyle name="Uwaga 3" xfId="7186" hidden="1" xr:uid="{00000000-0005-0000-0000-0000412D0000}"/>
    <cellStyle name="Uwaga 3" xfId="7184" hidden="1" xr:uid="{00000000-0005-0000-0000-0000422D0000}"/>
    <cellStyle name="Uwaga 3" xfId="7180" hidden="1" xr:uid="{00000000-0005-0000-0000-0000432D0000}"/>
    <cellStyle name="Uwaga 3" xfId="7177" hidden="1" xr:uid="{00000000-0005-0000-0000-0000442D0000}"/>
    <cellStyle name="Uwaga 3" xfId="7175" hidden="1" xr:uid="{00000000-0005-0000-0000-0000452D0000}"/>
    <cellStyle name="Uwaga 3" xfId="7172" hidden="1" xr:uid="{00000000-0005-0000-0000-0000462D0000}"/>
    <cellStyle name="Uwaga 3" xfId="7170" hidden="1" xr:uid="{00000000-0005-0000-0000-0000472D0000}"/>
    <cellStyle name="Uwaga 3" xfId="7168" hidden="1" xr:uid="{00000000-0005-0000-0000-0000482D0000}"/>
    <cellStyle name="Uwaga 3" xfId="7162" hidden="1" xr:uid="{00000000-0005-0000-0000-0000492D0000}"/>
    <cellStyle name="Uwaga 3" xfId="7159" hidden="1" xr:uid="{00000000-0005-0000-0000-00004A2D0000}"/>
    <cellStyle name="Uwaga 3" xfId="7157" hidden="1" xr:uid="{00000000-0005-0000-0000-00004B2D0000}"/>
    <cellStyle name="Uwaga 3" xfId="7153" hidden="1" xr:uid="{00000000-0005-0000-0000-00004C2D0000}"/>
    <cellStyle name="Uwaga 3" xfId="7150" hidden="1" xr:uid="{00000000-0005-0000-0000-00004D2D0000}"/>
    <cellStyle name="Uwaga 3" xfId="7148" hidden="1" xr:uid="{00000000-0005-0000-0000-00004E2D0000}"/>
    <cellStyle name="Uwaga 3" xfId="7144" hidden="1" xr:uid="{00000000-0005-0000-0000-00004F2D0000}"/>
    <cellStyle name="Uwaga 3" xfId="7141" hidden="1" xr:uid="{00000000-0005-0000-0000-0000502D0000}"/>
    <cellStyle name="Uwaga 3" xfId="7139" hidden="1" xr:uid="{00000000-0005-0000-0000-0000512D0000}"/>
    <cellStyle name="Uwaga 3" xfId="7137" hidden="1" xr:uid="{00000000-0005-0000-0000-0000522D0000}"/>
    <cellStyle name="Uwaga 3" xfId="7135" hidden="1" xr:uid="{00000000-0005-0000-0000-0000532D0000}"/>
    <cellStyle name="Uwaga 3" xfId="7133" hidden="1" xr:uid="{00000000-0005-0000-0000-0000542D0000}"/>
    <cellStyle name="Uwaga 3" xfId="7128" hidden="1" xr:uid="{00000000-0005-0000-0000-0000552D0000}"/>
    <cellStyle name="Uwaga 3" xfId="7126" hidden="1" xr:uid="{00000000-0005-0000-0000-0000562D0000}"/>
    <cellStyle name="Uwaga 3" xfId="7123" hidden="1" xr:uid="{00000000-0005-0000-0000-0000572D0000}"/>
    <cellStyle name="Uwaga 3" xfId="7119" hidden="1" xr:uid="{00000000-0005-0000-0000-0000582D0000}"/>
    <cellStyle name="Uwaga 3" xfId="7116" hidden="1" xr:uid="{00000000-0005-0000-0000-0000592D0000}"/>
    <cellStyle name="Uwaga 3" xfId="7113" hidden="1" xr:uid="{00000000-0005-0000-0000-00005A2D0000}"/>
    <cellStyle name="Uwaga 3" xfId="7110" hidden="1" xr:uid="{00000000-0005-0000-0000-00005B2D0000}"/>
    <cellStyle name="Uwaga 3" xfId="7108" hidden="1" xr:uid="{00000000-0005-0000-0000-00005C2D0000}"/>
    <cellStyle name="Uwaga 3" xfId="7105" hidden="1" xr:uid="{00000000-0005-0000-0000-00005D2D0000}"/>
    <cellStyle name="Uwaga 3" xfId="7101" hidden="1" xr:uid="{00000000-0005-0000-0000-00005E2D0000}"/>
    <cellStyle name="Uwaga 3" xfId="7099" hidden="1" xr:uid="{00000000-0005-0000-0000-00005F2D0000}"/>
    <cellStyle name="Uwaga 3" xfId="7096" hidden="1" xr:uid="{00000000-0005-0000-0000-0000602D0000}"/>
    <cellStyle name="Uwaga 3" xfId="7091" hidden="1" xr:uid="{00000000-0005-0000-0000-0000612D0000}"/>
    <cellStyle name="Uwaga 3" xfId="7088" hidden="1" xr:uid="{00000000-0005-0000-0000-0000622D0000}"/>
    <cellStyle name="Uwaga 3" xfId="7085" hidden="1" xr:uid="{00000000-0005-0000-0000-0000632D0000}"/>
    <cellStyle name="Uwaga 3" xfId="7081" hidden="1" xr:uid="{00000000-0005-0000-0000-0000642D0000}"/>
    <cellStyle name="Uwaga 3" xfId="7078" hidden="1" xr:uid="{00000000-0005-0000-0000-0000652D0000}"/>
    <cellStyle name="Uwaga 3" xfId="7076" hidden="1" xr:uid="{00000000-0005-0000-0000-0000662D0000}"/>
    <cellStyle name="Uwaga 3" xfId="7073" hidden="1" xr:uid="{00000000-0005-0000-0000-0000672D0000}"/>
    <cellStyle name="Uwaga 3" xfId="7070" hidden="1" xr:uid="{00000000-0005-0000-0000-0000682D0000}"/>
    <cellStyle name="Uwaga 3" xfId="7067" hidden="1" xr:uid="{00000000-0005-0000-0000-0000692D0000}"/>
    <cellStyle name="Uwaga 3" xfId="7065" hidden="1" xr:uid="{00000000-0005-0000-0000-00006A2D0000}"/>
    <cellStyle name="Uwaga 3" xfId="7063" hidden="1" xr:uid="{00000000-0005-0000-0000-00006B2D0000}"/>
    <cellStyle name="Uwaga 3" xfId="7060" hidden="1" xr:uid="{00000000-0005-0000-0000-00006C2D0000}"/>
    <cellStyle name="Uwaga 3" xfId="7055" hidden="1" xr:uid="{00000000-0005-0000-0000-00006D2D0000}"/>
    <cellStyle name="Uwaga 3" xfId="7052" hidden="1" xr:uid="{00000000-0005-0000-0000-00006E2D0000}"/>
    <cellStyle name="Uwaga 3" xfId="7049" hidden="1" xr:uid="{00000000-0005-0000-0000-00006F2D0000}"/>
    <cellStyle name="Uwaga 3" xfId="7046" hidden="1" xr:uid="{00000000-0005-0000-0000-0000702D0000}"/>
    <cellStyle name="Uwaga 3" xfId="7043" hidden="1" xr:uid="{00000000-0005-0000-0000-0000712D0000}"/>
    <cellStyle name="Uwaga 3" xfId="7040" hidden="1" xr:uid="{00000000-0005-0000-0000-0000722D0000}"/>
    <cellStyle name="Uwaga 3" xfId="7037" hidden="1" xr:uid="{00000000-0005-0000-0000-0000732D0000}"/>
    <cellStyle name="Uwaga 3" xfId="7034" hidden="1" xr:uid="{00000000-0005-0000-0000-0000742D0000}"/>
    <cellStyle name="Uwaga 3" xfId="7031" hidden="1" xr:uid="{00000000-0005-0000-0000-0000752D0000}"/>
    <cellStyle name="Uwaga 3" xfId="7029" hidden="1" xr:uid="{00000000-0005-0000-0000-0000762D0000}"/>
    <cellStyle name="Uwaga 3" xfId="7027" hidden="1" xr:uid="{00000000-0005-0000-0000-0000772D0000}"/>
    <cellStyle name="Uwaga 3" xfId="7024" hidden="1" xr:uid="{00000000-0005-0000-0000-0000782D0000}"/>
    <cellStyle name="Uwaga 3" xfId="7019" hidden="1" xr:uid="{00000000-0005-0000-0000-0000792D0000}"/>
    <cellStyle name="Uwaga 3" xfId="7016" hidden="1" xr:uid="{00000000-0005-0000-0000-00007A2D0000}"/>
    <cellStyle name="Uwaga 3" xfId="7013" hidden="1" xr:uid="{00000000-0005-0000-0000-00007B2D0000}"/>
    <cellStyle name="Uwaga 3" xfId="7010" hidden="1" xr:uid="{00000000-0005-0000-0000-00007C2D0000}"/>
    <cellStyle name="Uwaga 3" xfId="7007" hidden="1" xr:uid="{00000000-0005-0000-0000-00007D2D0000}"/>
    <cellStyle name="Uwaga 3" xfId="7004" hidden="1" xr:uid="{00000000-0005-0000-0000-00007E2D0000}"/>
    <cellStyle name="Uwaga 3" xfId="7001" hidden="1" xr:uid="{00000000-0005-0000-0000-00007F2D0000}"/>
    <cellStyle name="Uwaga 3" xfId="6998" hidden="1" xr:uid="{00000000-0005-0000-0000-0000802D0000}"/>
    <cellStyle name="Uwaga 3" xfId="6995" hidden="1" xr:uid="{00000000-0005-0000-0000-0000812D0000}"/>
    <cellStyle name="Uwaga 3" xfId="6993" hidden="1" xr:uid="{00000000-0005-0000-0000-0000822D0000}"/>
    <cellStyle name="Uwaga 3" xfId="6991" hidden="1" xr:uid="{00000000-0005-0000-0000-0000832D0000}"/>
    <cellStyle name="Uwaga 3" xfId="6988" hidden="1" xr:uid="{00000000-0005-0000-0000-0000842D0000}"/>
    <cellStyle name="Uwaga 3" xfId="6982" hidden="1" xr:uid="{00000000-0005-0000-0000-0000852D0000}"/>
    <cellStyle name="Uwaga 3" xfId="6979" hidden="1" xr:uid="{00000000-0005-0000-0000-0000862D0000}"/>
    <cellStyle name="Uwaga 3" xfId="6977" hidden="1" xr:uid="{00000000-0005-0000-0000-0000872D0000}"/>
    <cellStyle name="Uwaga 3" xfId="6973" hidden="1" xr:uid="{00000000-0005-0000-0000-0000882D0000}"/>
    <cellStyle name="Uwaga 3" xfId="6970" hidden="1" xr:uid="{00000000-0005-0000-0000-0000892D0000}"/>
    <cellStyle name="Uwaga 3" xfId="6968" hidden="1" xr:uid="{00000000-0005-0000-0000-00008A2D0000}"/>
    <cellStyle name="Uwaga 3" xfId="6964" hidden="1" xr:uid="{00000000-0005-0000-0000-00008B2D0000}"/>
    <cellStyle name="Uwaga 3" xfId="6961" hidden="1" xr:uid="{00000000-0005-0000-0000-00008C2D0000}"/>
    <cellStyle name="Uwaga 3" xfId="6959" hidden="1" xr:uid="{00000000-0005-0000-0000-00008D2D0000}"/>
    <cellStyle name="Uwaga 3" xfId="6957" hidden="1" xr:uid="{00000000-0005-0000-0000-00008E2D0000}"/>
    <cellStyle name="Uwaga 3" xfId="6954" hidden="1" xr:uid="{00000000-0005-0000-0000-00008F2D0000}"/>
    <cellStyle name="Uwaga 3" xfId="6951" hidden="1" xr:uid="{00000000-0005-0000-0000-0000902D0000}"/>
    <cellStyle name="Uwaga 3" xfId="6948" hidden="1" xr:uid="{00000000-0005-0000-0000-0000912D0000}"/>
    <cellStyle name="Uwaga 3" xfId="6946" hidden="1" xr:uid="{00000000-0005-0000-0000-0000922D0000}"/>
    <cellStyle name="Uwaga 3" xfId="6944" hidden="1" xr:uid="{00000000-0005-0000-0000-0000932D0000}"/>
    <cellStyle name="Uwaga 3" xfId="6939" hidden="1" xr:uid="{00000000-0005-0000-0000-0000942D0000}"/>
    <cellStyle name="Uwaga 3" xfId="6937" hidden="1" xr:uid="{00000000-0005-0000-0000-0000952D0000}"/>
    <cellStyle name="Uwaga 3" xfId="6934" hidden="1" xr:uid="{00000000-0005-0000-0000-0000962D0000}"/>
    <cellStyle name="Uwaga 3" xfId="6930" hidden="1" xr:uid="{00000000-0005-0000-0000-0000972D0000}"/>
    <cellStyle name="Uwaga 3" xfId="6928" hidden="1" xr:uid="{00000000-0005-0000-0000-0000982D0000}"/>
    <cellStyle name="Uwaga 3" xfId="4049" hidden="1" xr:uid="{00000000-0005-0000-0000-0000992D0000}"/>
    <cellStyle name="Uwaga 3" xfId="5035" hidden="1" xr:uid="{00000000-0005-0000-0000-00009A2D0000}"/>
    <cellStyle name="Uwaga 3" xfId="4046" hidden="1" xr:uid="{00000000-0005-0000-0000-00009B2D0000}"/>
    <cellStyle name="Uwaga 3" xfId="4045" hidden="1" xr:uid="{00000000-0005-0000-0000-00009C2D0000}"/>
    <cellStyle name="Uwaga 3" xfId="5032" hidden="1" xr:uid="{00000000-0005-0000-0000-00009D2D0000}"/>
    <cellStyle name="Uwaga 3" xfId="4043" hidden="1" xr:uid="{00000000-0005-0000-0000-00009E2D0000}"/>
    <cellStyle name="Uwaga 3" xfId="3513" hidden="1" xr:uid="{00000000-0005-0000-0000-00009F2D0000}"/>
    <cellStyle name="Uwaga 3" xfId="8460" hidden="1" xr:uid="{00000000-0005-0000-0000-0000A02D0000}"/>
    <cellStyle name="Uwaga 3" xfId="8461" hidden="1" xr:uid="{00000000-0005-0000-0000-0000A12D0000}"/>
    <cellStyle name="Uwaga 3" xfId="8463" hidden="1" xr:uid="{00000000-0005-0000-0000-0000A22D0000}"/>
    <cellStyle name="Uwaga 3" xfId="8475" hidden="1" xr:uid="{00000000-0005-0000-0000-0000A32D0000}"/>
    <cellStyle name="Uwaga 3" xfId="8476" hidden="1" xr:uid="{00000000-0005-0000-0000-0000A42D0000}"/>
    <cellStyle name="Uwaga 3" xfId="8481" hidden="1" xr:uid="{00000000-0005-0000-0000-0000A52D0000}"/>
    <cellStyle name="Uwaga 3" xfId="8490" hidden="1" xr:uid="{00000000-0005-0000-0000-0000A62D0000}"/>
    <cellStyle name="Uwaga 3" xfId="8491" hidden="1" xr:uid="{00000000-0005-0000-0000-0000A72D0000}"/>
    <cellStyle name="Uwaga 3" xfId="8496" hidden="1" xr:uid="{00000000-0005-0000-0000-0000A82D0000}"/>
    <cellStyle name="Uwaga 3" xfId="8505" hidden="1" xr:uid="{00000000-0005-0000-0000-0000A92D0000}"/>
    <cellStyle name="Uwaga 3" xfId="8506" hidden="1" xr:uid="{00000000-0005-0000-0000-0000AA2D0000}"/>
    <cellStyle name="Uwaga 3" xfId="8507" hidden="1" xr:uid="{00000000-0005-0000-0000-0000AB2D0000}"/>
    <cellStyle name="Uwaga 3" xfId="8520" hidden="1" xr:uid="{00000000-0005-0000-0000-0000AC2D0000}"/>
    <cellStyle name="Uwaga 3" xfId="8525" hidden="1" xr:uid="{00000000-0005-0000-0000-0000AD2D0000}"/>
    <cellStyle name="Uwaga 3" xfId="8530" hidden="1" xr:uid="{00000000-0005-0000-0000-0000AE2D0000}"/>
    <cellStyle name="Uwaga 3" xfId="8540" hidden="1" xr:uid="{00000000-0005-0000-0000-0000AF2D0000}"/>
    <cellStyle name="Uwaga 3" xfId="8545" hidden="1" xr:uid="{00000000-0005-0000-0000-0000B02D0000}"/>
    <cellStyle name="Uwaga 3" xfId="8549" hidden="1" xr:uid="{00000000-0005-0000-0000-0000B12D0000}"/>
    <cellStyle name="Uwaga 3" xfId="8556" hidden="1" xr:uid="{00000000-0005-0000-0000-0000B22D0000}"/>
    <cellStyle name="Uwaga 3" xfId="8561" hidden="1" xr:uid="{00000000-0005-0000-0000-0000B32D0000}"/>
    <cellStyle name="Uwaga 3" xfId="8564" hidden="1" xr:uid="{00000000-0005-0000-0000-0000B42D0000}"/>
    <cellStyle name="Uwaga 3" xfId="8570" hidden="1" xr:uid="{00000000-0005-0000-0000-0000B52D0000}"/>
    <cellStyle name="Uwaga 3" xfId="8575" hidden="1" xr:uid="{00000000-0005-0000-0000-0000B62D0000}"/>
    <cellStyle name="Uwaga 3" xfId="8579" hidden="1" xr:uid="{00000000-0005-0000-0000-0000B72D0000}"/>
    <cellStyle name="Uwaga 3" xfId="8580" hidden="1" xr:uid="{00000000-0005-0000-0000-0000B82D0000}"/>
    <cellStyle name="Uwaga 3" xfId="8581" hidden="1" xr:uid="{00000000-0005-0000-0000-0000B92D0000}"/>
    <cellStyle name="Uwaga 3" xfId="8585" hidden="1" xr:uid="{00000000-0005-0000-0000-0000BA2D0000}"/>
    <cellStyle name="Uwaga 3" xfId="8597" hidden="1" xr:uid="{00000000-0005-0000-0000-0000BB2D0000}"/>
    <cellStyle name="Uwaga 3" xfId="8602" hidden="1" xr:uid="{00000000-0005-0000-0000-0000BC2D0000}"/>
    <cellStyle name="Uwaga 3" xfId="8607" hidden="1" xr:uid="{00000000-0005-0000-0000-0000BD2D0000}"/>
    <cellStyle name="Uwaga 3" xfId="8612" hidden="1" xr:uid="{00000000-0005-0000-0000-0000BE2D0000}"/>
    <cellStyle name="Uwaga 3" xfId="8617" hidden="1" xr:uid="{00000000-0005-0000-0000-0000BF2D0000}"/>
    <cellStyle name="Uwaga 3" xfId="8622" hidden="1" xr:uid="{00000000-0005-0000-0000-0000C02D0000}"/>
    <cellStyle name="Uwaga 3" xfId="8626" hidden="1" xr:uid="{00000000-0005-0000-0000-0000C12D0000}"/>
    <cellStyle name="Uwaga 3" xfId="8630" hidden="1" xr:uid="{00000000-0005-0000-0000-0000C22D0000}"/>
    <cellStyle name="Uwaga 3" xfId="8635" hidden="1" xr:uid="{00000000-0005-0000-0000-0000C32D0000}"/>
    <cellStyle name="Uwaga 3" xfId="8640" hidden="1" xr:uid="{00000000-0005-0000-0000-0000C42D0000}"/>
    <cellStyle name="Uwaga 3" xfId="8641" hidden="1" xr:uid="{00000000-0005-0000-0000-0000C52D0000}"/>
    <cellStyle name="Uwaga 3" xfId="8643" hidden="1" xr:uid="{00000000-0005-0000-0000-0000C62D0000}"/>
    <cellStyle name="Uwaga 3" xfId="8656" hidden="1" xr:uid="{00000000-0005-0000-0000-0000C72D0000}"/>
    <cellStyle name="Uwaga 3" xfId="8660" hidden="1" xr:uid="{00000000-0005-0000-0000-0000C82D0000}"/>
    <cellStyle name="Uwaga 3" xfId="8665" hidden="1" xr:uid="{00000000-0005-0000-0000-0000C92D0000}"/>
    <cellStyle name="Uwaga 3" xfId="8672" hidden="1" xr:uid="{00000000-0005-0000-0000-0000CA2D0000}"/>
    <cellStyle name="Uwaga 3" xfId="8676" hidden="1" xr:uid="{00000000-0005-0000-0000-0000CB2D0000}"/>
    <cellStyle name="Uwaga 3" xfId="8681" hidden="1" xr:uid="{00000000-0005-0000-0000-0000CC2D0000}"/>
    <cellStyle name="Uwaga 3" xfId="8686" hidden="1" xr:uid="{00000000-0005-0000-0000-0000CD2D0000}"/>
    <cellStyle name="Uwaga 3" xfId="8689" hidden="1" xr:uid="{00000000-0005-0000-0000-0000CE2D0000}"/>
    <cellStyle name="Uwaga 3" xfId="8694" hidden="1" xr:uid="{00000000-0005-0000-0000-0000CF2D0000}"/>
    <cellStyle name="Uwaga 3" xfId="8700" hidden="1" xr:uid="{00000000-0005-0000-0000-0000D02D0000}"/>
    <cellStyle name="Uwaga 3" xfId="8701" hidden="1" xr:uid="{00000000-0005-0000-0000-0000D12D0000}"/>
    <cellStyle name="Uwaga 3" xfId="8704" hidden="1" xr:uid="{00000000-0005-0000-0000-0000D22D0000}"/>
    <cellStyle name="Uwaga 3" xfId="8717" hidden="1" xr:uid="{00000000-0005-0000-0000-0000D32D0000}"/>
    <cellStyle name="Uwaga 3" xfId="8721" hidden="1" xr:uid="{00000000-0005-0000-0000-0000D42D0000}"/>
    <cellStyle name="Uwaga 3" xfId="8726" hidden="1" xr:uid="{00000000-0005-0000-0000-0000D52D0000}"/>
    <cellStyle name="Uwaga 3" xfId="8733" hidden="1" xr:uid="{00000000-0005-0000-0000-0000D62D0000}"/>
    <cellStyle name="Uwaga 3" xfId="8738" hidden="1" xr:uid="{00000000-0005-0000-0000-0000D72D0000}"/>
    <cellStyle name="Uwaga 3" xfId="8742" hidden="1" xr:uid="{00000000-0005-0000-0000-0000D82D0000}"/>
    <cellStyle name="Uwaga 3" xfId="8747" hidden="1" xr:uid="{00000000-0005-0000-0000-0000D92D0000}"/>
    <cellStyle name="Uwaga 3" xfId="8751" hidden="1" xr:uid="{00000000-0005-0000-0000-0000DA2D0000}"/>
    <cellStyle name="Uwaga 3" xfId="8756" hidden="1" xr:uid="{00000000-0005-0000-0000-0000DB2D0000}"/>
    <cellStyle name="Uwaga 3" xfId="8760" hidden="1" xr:uid="{00000000-0005-0000-0000-0000DC2D0000}"/>
    <cellStyle name="Uwaga 3" xfId="8761" hidden="1" xr:uid="{00000000-0005-0000-0000-0000DD2D0000}"/>
    <cellStyle name="Uwaga 3" xfId="8763" hidden="1" xr:uid="{00000000-0005-0000-0000-0000DE2D0000}"/>
    <cellStyle name="Uwaga 3" xfId="8775" hidden="1" xr:uid="{00000000-0005-0000-0000-0000DF2D0000}"/>
    <cellStyle name="Uwaga 3" xfId="8776" hidden="1" xr:uid="{00000000-0005-0000-0000-0000E02D0000}"/>
    <cellStyle name="Uwaga 3" xfId="8778" hidden="1" xr:uid="{00000000-0005-0000-0000-0000E12D0000}"/>
    <cellStyle name="Uwaga 3" xfId="8790" hidden="1" xr:uid="{00000000-0005-0000-0000-0000E22D0000}"/>
    <cellStyle name="Uwaga 3" xfId="8792" hidden="1" xr:uid="{00000000-0005-0000-0000-0000E32D0000}"/>
    <cellStyle name="Uwaga 3" xfId="8795" hidden="1" xr:uid="{00000000-0005-0000-0000-0000E42D0000}"/>
    <cellStyle name="Uwaga 3" xfId="8805" hidden="1" xr:uid="{00000000-0005-0000-0000-0000E52D0000}"/>
    <cellStyle name="Uwaga 3" xfId="8806" hidden="1" xr:uid="{00000000-0005-0000-0000-0000E62D0000}"/>
    <cellStyle name="Uwaga 3" xfId="8808" hidden="1" xr:uid="{00000000-0005-0000-0000-0000E72D0000}"/>
    <cellStyle name="Uwaga 3" xfId="8820" hidden="1" xr:uid="{00000000-0005-0000-0000-0000E82D0000}"/>
    <cellStyle name="Uwaga 3" xfId="8821" hidden="1" xr:uid="{00000000-0005-0000-0000-0000E92D0000}"/>
    <cellStyle name="Uwaga 3" xfId="8822" hidden="1" xr:uid="{00000000-0005-0000-0000-0000EA2D0000}"/>
    <cellStyle name="Uwaga 3" xfId="8836" hidden="1" xr:uid="{00000000-0005-0000-0000-0000EB2D0000}"/>
    <cellStyle name="Uwaga 3" xfId="8839" hidden="1" xr:uid="{00000000-0005-0000-0000-0000EC2D0000}"/>
    <cellStyle name="Uwaga 3" xfId="8843" hidden="1" xr:uid="{00000000-0005-0000-0000-0000ED2D0000}"/>
    <cellStyle name="Uwaga 3" xfId="8851" hidden="1" xr:uid="{00000000-0005-0000-0000-0000EE2D0000}"/>
    <cellStyle name="Uwaga 3" xfId="8854" hidden="1" xr:uid="{00000000-0005-0000-0000-0000EF2D0000}"/>
    <cellStyle name="Uwaga 3" xfId="8858" hidden="1" xr:uid="{00000000-0005-0000-0000-0000F02D0000}"/>
    <cellStyle name="Uwaga 3" xfId="8866" hidden="1" xr:uid="{00000000-0005-0000-0000-0000F12D0000}"/>
    <cellStyle name="Uwaga 3" xfId="8869" hidden="1" xr:uid="{00000000-0005-0000-0000-0000F22D0000}"/>
    <cellStyle name="Uwaga 3" xfId="8873" hidden="1" xr:uid="{00000000-0005-0000-0000-0000F32D0000}"/>
    <cellStyle name="Uwaga 3" xfId="8880" hidden="1" xr:uid="{00000000-0005-0000-0000-0000F42D0000}"/>
    <cellStyle name="Uwaga 3" xfId="8881" hidden="1" xr:uid="{00000000-0005-0000-0000-0000F52D0000}"/>
    <cellStyle name="Uwaga 3" xfId="8883" hidden="1" xr:uid="{00000000-0005-0000-0000-0000F62D0000}"/>
    <cellStyle name="Uwaga 3" xfId="8896" hidden="1" xr:uid="{00000000-0005-0000-0000-0000F72D0000}"/>
    <cellStyle name="Uwaga 3" xfId="8899" hidden="1" xr:uid="{00000000-0005-0000-0000-0000F82D0000}"/>
    <cellStyle name="Uwaga 3" xfId="8902" hidden="1" xr:uid="{00000000-0005-0000-0000-0000F92D0000}"/>
    <cellStyle name="Uwaga 3" xfId="8911" hidden="1" xr:uid="{00000000-0005-0000-0000-0000FA2D0000}"/>
    <cellStyle name="Uwaga 3" xfId="8914" hidden="1" xr:uid="{00000000-0005-0000-0000-0000FB2D0000}"/>
    <cellStyle name="Uwaga 3" xfId="8918" hidden="1" xr:uid="{00000000-0005-0000-0000-0000FC2D0000}"/>
    <cellStyle name="Uwaga 3" xfId="8926" hidden="1" xr:uid="{00000000-0005-0000-0000-0000FD2D0000}"/>
    <cellStyle name="Uwaga 3" xfId="8928" hidden="1" xr:uid="{00000000-0005-0000-0000-0000FE2D0000}"/>
    <cellStyle name="Uwaga 3" xfId="8931" hidden="1" xr:uid="{00000000-0005-0000-0000-0000FF2D0000}"/>
    <cellStyle name="Uwaga 3" xfId="8940" hidden="1" xr:uid="{00000000-0005-0000-0000-0000002E0000}"/>
    <cellStyle name="Uwaga 3" xfId="8941" hidden="1" xr:uid="{00000000-0005-0000-0000-0000012E0000}"/>
    <cellStyle name="Uwaga 3" xfId="8942" hidden="1" xr:uid="{00000000-0005-0000-0000-0000022E0000}"/>
    <cellStyle name="Uwaga 3" xfId="8955" hidden="1" xr:uid="{00000000-0005-0000-0000-0000032E0000}"/>
    <cellStyle name="Uwaga 3" xfId="8956" hidden="1" xr:uid="{00000000-0005-0000-0000-0000042E0000}"/>
    <cellStyle name="Uwaga 3" xfId="8958" hidden="1" xr:uid="{00000000-0005-0000-0000-0000052E0000}"/>
    <cellStyle name="Uwaga 3" xfId="8970" hidden="1" xr:uid="{00000000-0005-0000-0000-0000062E0000}"/>
    <cellStyle name="Uwaga 3" xfId="8971" hidden="1" xr:uid="{00000000-0005-0000-0000-0000072E0000}"/>
    <cellStyle name="Uwaga 3" xfId="8973" hidden="1" xr:uid="{00000000-0005-0000-0000-0000082E0000}"/>
    <cellStyle name="Uwaga 3" xfId="8985" hidden="1" xr:uid="{00000000-0005-0000-0000-0000092E0000}"/>
    <cellStyle name="Uwaga 3" xfId="8986" hidden="1" xr:uid="{00000000-0005-0000-0000-00000A2E0000}"/>
    <cellStyle name="Uwaga 3" xfId="8988" hidden="1" xr:uid="{00000000-0005-0000-0000-00000B2E0000}"/>
    <cellStyle name="Uwaga 3" xfId="9000" hidden="1" xr:uid="{00000000-0005-0000-0000-00000C2E0000}"/>
    <cellStyle name="Uwaga 3" xfId="9001" hidden="1" xr:uid="{00000000-0005-0000-0000-00000D2E0000}"/>
    <cellStyle name="Uwaga 3" xfId="9002" hidden="1" xr:uid="{00000000-0005-0000-0000-00000E2E0000}"/>
    <cellStyle name="Uwaga 3" xfId="9016" hidden="1" xr:uid="{00000000-0005-0000-0000-00000F2E0000}"/>
    <cellStyle name="Uwaga 3" xfId="9018" hidden="1" xr:uid="{00000000-0005-0000-0000-0000102E0000}"/>
    <cellStyle name="Uwaga 3" xfId="9021" hidden="1" xr:uid="{00000000-0005-0000-0000-0000112E0000}"/>
    <cellStyle name="Uwaga 3" xfId="9031" hidden="1" xr:uid="{00000000-0005-0000-0000-0000122E0000}"/>
    <cellStyle name="Uwaga 3" xfId="9034" hidden="1" xr:uid="{00000000-0005-0000-0000-0000132E0000}"/>
    <cellStyle name="Uwaga 3" xfId="9037" hidden="1" xr:uid="{00000000-0005-0000-0000-0000142E0000}"/>
    <cellStyle name="Uwaga 3" xfId="9046" hidden="1" xr:uid="{00000000-0005-0000-0000-0000152E0000}"/>
    <cellStyle name="Uwaga 3" xfId="9048" hidden="1" xr:uid="{00000000-0005-0000-0000-0000162E0000}"/>
    <cellStyle name="Uwaga 3" xfId="9051" hidden="1" xr:uid="{00000000-0005-0000-0000-0000172E0000}"/>
    <cellStyle name="Uwaga 3" xfId="9060" hidden="1" xr:uid="{00000000-0005-0000-0000-0000182E0000}"/>
    <cellStyle name="Uwaga 3" xfId="9061" hidden="1" xr:uid="{00000000-0005-0000-0000-0000192E0000}"/>
    <cellStyle name="Uwaga 3" xfId="9062" hidden="1" xr:uid="{00000000-0005-0000-0000-00001A2E0000}"/>
    <cellStyle name="Uwaga 3" xfId="9075" hidden="1" xr:uid="{00000000-0005-0000-0000-00001B2E0000}"/>
    <cellStyle name="Uwaga 3" xfId="9077" hidden="1" xr:uid="{00000000-0005-0000-0000-00001C2E0000}"/>
    <cellStyle name="Uwaga 3" xfId="9079" hidden="1" xr:uid="{00000000-0005-0000-0000-00001D2E0000}"/>
    <cellStyle name="Uwaga 3" xfId="9090" hidden="1" xr:uid="{00000000-0005-0000-0000-00001E2E0000}"/>
    <cellStyle name="Uwaga 3" xfId="9092" hidden="1" xr:uid="{00000000-0005-0000-0000-00001F2E0000}"/>
    <cellStyle name="Uwaga 3" xfId="9094" hidden="1" xr:uid="{00000000-0005-0000-0000-0000202E0000}"/>
    <cellStyle name="Uwaga 3" xfId="9105" hidden="1" xr:uid="{00000000-0005-0000-0000-0000212E0000}"/>
    <cellStyle name="Uwaga 3" xfId="9107" hidden="1" xr:uid="{00000000-0005-0000-0000-0000222E0000}"/>
    <cellStyle name="Uwaga 3" xfId="9109" hidden="1" xr:uid="{00000000-0005-0000-0000-0000232E0000}"/>
    <cellStyle name="Uwaga 3" xfId="9120" hidden="1" xr:uid="{00000000-0005-0000-0000-0000242E0000}"/>
    <cellStyle name="Uwaga 3" xfId="9121" hidden="1" xr:uid="{00000000-0005-0000-0000-0000252E0000}"/>
    <cellStyle name="Uwaga 3" xfId="9122" hidden="1" xr:uid="{00000000-0005-0000-0000-0000262E0000}"/>
    <cellStyle name="Uwaga 3" xfId="9135" hidden="1" xr:uid="{00000000-0005-0000-0000-0000272E0000}"/>
    <cellStyle name="Uwaga 3" xfId="9137" hidden="1" xr:uid="{00000000-0005-0000-0000-0000282E0000}"/>
    <cellStyle name="Uwaga 3" xfId="9139" hidden="1" xr:uid="{00000000-0005-0000-0000-0000292E0000}"/>
    <cellStyle name="Uwaga 3" xfId="9150" hidden="1" xr:uid="{00000000-0005-0000-0000-00002A2E0000}"/>
    <cellStyle name="Uwaga 3" xfId="9152" hidden="1" xr:uid="{00000000-0005-0000-0000-00002B2E0000}"/>
    <cellStyle name="Uwaga 3" xfId="9154" hidden="1" xr:uid="{00000000-0005-0000-0000-00002C2E0000}"/>
    <cellStyle name="Uwaga 3" xfId="9165" hidden="1" xr:uid="{00000000-0005-0000-0000-00002D2E0000}"/>
    <cellStyle name="Uwaga 3" xfId="9167" hidden="1" xr:uid="{00000000-0005-0000-0000-00002E2E0000}"/>
    <cellStyle name="Uwaga 3" xfId="9168" hidden="1" xr:uid="{00000000-0005-0000-0000-00002F2E0000}"/>
    <cellStyle name="Uwaga 3" xfId="9180" hidden="1" xr:uid="{00000000-0005-0000-0000-0000302E0000}"/>
    <cellStyle name="Uwaga 3" xfId="9181" hidden="1" xr:uid="{00000000-0005-0000-0000-0000312E0000}"/>
    <cellStyle name="Uwaga 3" xfId="9182" hidden="1" xr:uid="{00000000-0005-0000-0000-0000322E0000}"/>
    <cellStyle name="Uwaga 3" xfId="9195" hidden="1" xr:uid="{00000000-0005-0000-0000-0000332E0000}"/>
    <cellStyle name="Uwaga 3" xfId="9197" hidden="1" xr:uid="{00000000-0005-0000-0000-0000342E0000}"/>
    <cellStyle name="Uwaga 3" xfId="9199" hidden="1" xr:uid="{00000000-0005-0000-0000-0000352E0000}"/>
    <cellStyle name="Uwaga 3" xfId="9210" hidden="1" xr:uid="{00000000-0005-0000-0000-0000362E0000}"/>
    <cellStyle name="Uwaga 3" xfId="9212" hidden="1" xr:uid="{00000000-0005-0000-0000-0000372E0000}"/>
    <cellStyle name="Uwaga 3" xfId="9214" hidden="1" xr:uid="{00000000-0005-0000-0000-0000382E0000}"/>
    <cellStyle name="Uwaga 3" xfId="9225" hidden="1" xr:uid="{00000000-0005-0000-0000-0000392E0000}"/>
    <cellStyle name="Uwaga 3" xfId="9227" hidden="1" xr:uid="{00000000-0005-0000-0000-00003A2E0000}"/>
    <cellStyle name="Uwaga 3" xfId="9229" hidden="1" xr:uid="{00000000-0005-0000-0000-00003B2E0000}"/>
    <cellStyle name="Uwaga 3" xfId="9240" hidden="1" xr:uid="{00000000-0005-0000-0000-00003C2E0000}"/>
    <cellStyle name="Uwaga 3" xfId="9241" hidden="1" xr:uid="{00000000-0005-0000-0000-00003D2E0000}"/>
    <cellStyle name="Uwaga 3" xfId="9243" hidden="1" xr:uid="{00000000-0005-0000-0000-00003E2E0000}"/>
    <cellStyle name="Uwaga 3" xfId="9254" hidden="1" xr:uid="{00000000-0005-0000-0000-00003F2E0000}"/>
    <cellStyle name="Uwaga 3" xfId="9256" hidden="1" xr:uid="{00000000-0005-0000-0000-0000402E0000}"/>
    <cellStyle name="Uwaga 3" xfId="9257" hidden="1" xr:uid="{00000000-0005-0000-0000-0000412E0000}"/>
    <cellStyle name="Uwaga 3" xfId="9266" hidden="1" xr:uid="{00000000-0005-0000-0000-0000422E0000}"/>
    <cellStyle name="Uwaga 3" xfId="9269" hidden="1" xr:uid="{00000000-0005-0000-0000-0000432E0000}"/>
    <cellStyle name="Uwaga 3" xfId="9271" hidden="1" xr:uid="{00000000-0005-0000-0000-0000442E0000}"/>
    <cellStyle name="Uwaga 3" xfId="9282" hidden="1" xr:uid="{00000000-0005-0000-0000-0000452E0000}"/>
    <cellStyle name="Uwaga 3" xfId="9284" hidden="1" xr:uid="{00000000-0005-0000-0000-0000462E0000}"/>
    <cellStyle name="Uwaga 3" xfId="9286" hidden="1" xr:uid="{00000000-0005-0000-0000-0000472E0000}"/>
    <cellStyle name="Uwaga 3" xfId="9298" hidden="1" xr:uid="{00000000-0005-0000-0000-0000482E0000}"/>
    <cellStyle name="Uwaga 3" xfId="9300" hidden="1" xr:uid="{00000000-0005-0000-0000-0000492E0000}"/>
    <cellStyle name="Uwaga 3" xfId="9302" hidden="1" xr:uid="{00000000-0005-0000-0000-00004A2E0000}"/>
    <cellStyle name="Uwaga 3" xfId="9310" hidden="1" xr:uid="{00000000-0005-0000-0000-00004B2E0000}"/>
    <cellStyle name="Uwaga 3" xfId="9312" hidden="1" xr:uid="{00000000-0005-0000-0000-00004C2E0000}"/>
    <cellStyle name="Uwaga 3" xfId="9315" hidden="1" xr:uid="{00000000-0005-0000-0000-00004D2E0000}"/>
    <cellStyle name="Uwaga 3" xfId="9305" hidden="1" xr:uid="{00000000-0005-0000-0000-00004E2E0000}"/>
    <cellStyle name="Uwaga 3" xfId="9304" hidden="1" xr:uid="{00000000-0005-0000-0000-00004F2E0000}"/>
    <cellStyle name="Uwaga 3" xfId="9303" hidden="1" xr:uid="{00000000-0005-0000-0000-0000502E0000}"/>
    <cellStyle name="Uwaga 3" xfId="9290" hidden="1" xr:uid="{00000000-0005-0000-0000-0000512E0000}"/>
    <cellStyle name="Uwaga 3" xfId="9289" hidden="1" xr:uid="{00000000-0005-0000-0000-0000522E0000}"/>
    <cellStyle name="Uwaga 3" xfId="9288" hidden="1" xr:uid="{00000000-0005-0000-0000-0000532E0000}"/>
    <cellStyle name="Uwaga 3" xfId="9275" hidden="1" xr:uid="{00000000-0005-0000-0000-0000542E0000}"/>
    <cellStyle name="Uwaga 3" xfId="9274" hidden="1" xr:uid="{00000000-0005-0000-0000-0000552E0000}"/>
    <cellStyle name="Uwaga 3" xfId="9273" hidden="1" xr:uid="{00000000-0005-0000-0000-0000562E0000}"/>
    <cellStyle name="Uwaga 3" xfId="9260" hidden="1" xr:uid="{00000000-0005-0000-0000-0000572E0000}"/>
    <cellStyle name="Uwaga 3" xfId="9259" hidden="1" xr:uid="{00000000-0005-0000-0000-0000582E0000}"/>
    <cellStyle name="Uwaga 3" xfId="9258" hidden="1" xr:uid="{00000000-0005-0000-0000-0000592E0000}"/>
    <cellStyle name="Uwaga 3" xfId="9245" hidden="1" xr:uid="{00000000-0005-0000-0000-00005A2E0000}"/>
    <cellStyle name="Uwaga 3" xfId="9244" hidden="1" xr:uid="{00000000-0005-0000-0000-00005B2E0000}"/>
    <cellStyle name="Uwaga 3" xfId="9242" hidden="1" xr:uid="{00000000-0005-0000-0000-00005C2E0000}"/>
    <cellStyle name="Uwaga 3" xfId="9231" hidden="1" xr:uid="{00000000-0005-0000-0000-00005D2E0000}"/>
    <cellStyle name="Uwaga 3" xfId="9228" hidden="1" xr:uid="{00000000-0005-0000-0000-00005E2E0000}"/>
    <cellStyle name="Uwaga 3" xfId="9226" hidden="1" xr:uid="{00000000-0005-0000-0000-00005F2E0000}"/>
    <cellStyle name="Uwaga 3" xfId="9216" hidden="1" xr:uid="{00000000-0005-0000-0000-0000602E0000}"/>
    <cellStyle name="Uwaga 3" xfId="9213" hidden="1" xr:uid="{00000000-0005-0000-0000-0000612E0000}"/>
    <cellStyle name="Uwaga 3" xfId="9211" hidden="1" xr:uid="{00000000-0005-0000-0000-0000622E0000}"/>
    <cellStyle name="Uwaga 3" xfId="9201" hidden="1" xr:uid="{00000000-0005-0000-0000-0000632E0000}"/>
    <cellStyle name="Uwaga 3" xfId="9198" hidden="1" xr:uid="{00000000-0005-0000-0000-0000642E0000}"/>
    <cellStyle name="Uwaga 3" xfId="9196" hidden="1" xr:uid="{00000000-0005-0000-0000-0000652E0000}"/>
    <cellStyle name="Uwaga 3" xfId="9186" hidden="1" xr:uid="{00000000-0005-0000-0000-0000662E0000}"/>
    <cellStyle name="Uwaga 3" xfId="9184" hidden="1" xr:uid="{00000000-0005-0000-0000-0000672E0000}"/>
    <cellStyle name="Uwaga 3" xfId="9183" hidden="1" xr:uid="{00000000-0005-0000-0000-0000682E0000}"/>
    <cellStyle name="Uwaga 3" xfId="9171" hidden="1" xr:uid="{00000000-0005-0000-0000-0000692E0000}"/>
    <cellStyle name="Uwaga 3" xfId="9169" hidden="1" xr:uid="{00000000-0005-0000-0000-00006A2E0000}"/>
    <cellStyle name="Uwaga 3" xfId="9166" hidden="1" xr:uid="{00000000-0005-0000-0000-00006B2E0000}"/>
    <cellStyle name="Uwaga 3" xfId="9156" hidden="1" xr:uid="{00000000-0005-0000-0000-00006C2E0000}"/>
    <cellStyle name="Uwaga 3" xfId="9153" hidden="1" xr:uid="{00000000-0005-0000-0000-00006D2E0000}"/>
    <cellStyle name="Uwaga 3" xfId="9151" hidden="1" xr:uid="{00000000-0005-0000-0000-00006E2E0000}"/>
    <cellStyle name="Uwaga 3" xfId="9141" hidden="1" xr:uid="{00000000-0005-0000-0000-00006F2E0000}"/>
    <cellStyle name="Uwaga 3" xfId="9138" hidden="1" xr:uid="{00000000-0005-0000-0000-0000702E0000}"/>
    <cellStyle name="Uwaga 3" xfId="9136" hidden="1" xr:uid="{00000000-0005-0000-0000-0000712E0000}"/>
    <cellStyle name="Uwaga 3" xfId="9126" hidden="1" xr:uid="{00000000-0005-0000-0000-0000722E0000}"/>
    <cellStyle name="Uwaga 3" xfId="9124" hidden="1" xr:uid="{00000000-0005-0000-0000-0000732E0000}"/>
    <cellStyle name="Uwaga 3" xfId="9123" hidden="1" xr:uid="{00000000-0005-0000-0000-0000742E0000}"/>
    <cellStyle name="Uwaga 3" xfId="9111" hidden="1" xr:uid="{00000000-0005-0000-0000-0000752E0000}"/>
    <cellStyle name="Uwaga 3" xfId="9108" hidden="1" xr:uid="{00000000-0005-0000-0000-0000762E0000}"/>
    <cellStyle name="Uwaga 3" xfId="9106" hidden="1" xr:uid="{00000000-0005-0000-0000-0000772E0000}"/>
    <cellStyle name="Uwaga 3" xfId="9096" hidden="1" xr:uid="{00000000-0005-0000-0000-0000782E0000}"/>
    <cellStyle name="Uwaga 3" xfId="9093" hidden="1" xr:uid="{00000000-0005-0000-0000-0000792E0000}"/>
    <cellStyle name="Uwaga 3" xfId="9091" hidden="1" xr:uid="{00000000-0005-0000-0000-00007A2E0000}"/>
    <cellStyle name="Uwaga 3" xfId="9081" hidden="1" xr:uid="{00000000-0005-0000-0000-00007B2E0000}"/>
    <cellStyle name="Uwaga 3" xfId="9078" hidden="1" xr:uid="{00000000-0005-0000-0000-00007C2E0000}"/>
    <cellStyle name="Uwaga 3" xfId="9076" hidden="1" xr:uid="{00000000-0005-0000-0000-00007D2E0000}"/>
    <cellStyle name="Uwaga 3" xfId="9066" hidden="1" xr:uid="{00000000-0005-0000-0000-00007E2E0000}"/>
    <cellStyle name="Uwaga 3" xfId="9064" hidden="1" xr:uid="{00000000-0005-0000-0000-00007F2E0000}"/>
    <cellStyle name="Uwaga 3" xfId="9063" hidden="1" xr:uid="{00000000-0005-0000-0000-0000802E0000}"/>
    <cellStyle name="Uwaga 3" xfId="9050" hidden="1" xr:uid="{00000000-0005-0000-0000-0000812E0000}"/>
    <cellStyle name="Uwaga 3" xfId="9047" hidden="1" xr:uid="{00000000-0005-0000-0000-0000822E0000}"/>
    <cellStyle name="Uwaga 3" xfId="9045" hidden="1" xr:uid="{00000000-0005-0000-0000-0000832E0000}"/>
    <cellStyle name="Uwaga 3" xfId="9035" hidden="1" xr:uid="{00000000-0005-0000-0000-0000842E0000}"/>
    <cellStyle name="Uwaga 3" xfId="9032" hidden="1" xr:uid="{00000000-0005-0000-0000-0000852E0000}"/>
    <cellStyle name="Uwaga 3" xfId="9030" hidden="1" xr:uid="{00000000-0005-0000-0000-0000862E0000}"/>
    <cellStyle name="Uwaga 3" xfId="9020" hidden="1" xr:uid="{00000000-0005-0000-0000-0000872E0000}"/>
    <cellStyle name="Uwaga 3" xfId="9017" hidden="1" xr:uid="{00000000-0005-0000-0000-0000882E0000}"/>
    <cellStyle name="Uwaga 3" xfId="9015" hidden="1" xr:uid="{00000000-0005-0000-0000-0000892E0000}"/>
    <cellStyle name="Uwaga 3" xfId="9006" hidden="1" xr:uid="{00000000-0005-0000-0000-00008A2E0000}"/>
    <cellStyle name="Uwaga 3" xfId="9004" hidden="1" xr:uid="{00000000-0005-0000-0000-00008B2E0000}"/>
    <cellStyle name="Uwaga 3" xfId="9003" hidden="1" xr:uid="{00000000-0005-0000-0000-00008C2E0000}"/>
    <cellStyle name="Uwaga 3" xfId="8991" hidden="1" xr:uid="{00000000-0005-0000-0000-00008D2E0000}"/>
    <cellStyle name="Uwaga 3" xfId="8989" hidden="1" xr:uid="{00000000-0005-0000-0000-00008E2E0000}"/>
    <cellStyle name="Uwaga 3" xfId="8987" hidden="1" xr:uid="{00000000-0005-0000-0000-00008F2E0000}"/>
    <cellStyle name="Uwaga 3" xfId="8976" hidden="1" xr:uid="{00000000-0005-0000-0000-0000902E0000}"/>
    <cellStyle name="Uwaga 3" xfId="8974" hidden="1" xr:uid="{00000000-0005-0000-0000-0000912E0000}"/>
    <cellStyle name="Uwaga 3" xfId="8972" hidden="1" xr:uid="{00000000-0005-0000-0000-0000922E0000}"/>
    <cellStyle name="Uwaga 3" xfId="8961" hidden="1" xr:uid="{00000000-0005-0000-0000-0000932E0000}"/>
    <cellStyle name="Uwaga 3" xfId="8959" hidden="1" xr:uid="{00000000-0005-0000-0000-0000942E0000}"/>
    <cellStyle name="Uwaga 3" xfId="8957" hidden="1" xr:uid="{00000000-0005-0000-0000-0000952E0000}"/>
    <cellStyle name="Uwaga 3" xfId="8946" hidden="1" xr:uid="{00000000-0005-0000-0000-0000962E0000}"/>
    <cellStyle name="Uwaga 3" xfId="8944" hidden="1" xr:uid="{00000000-0005-0000-0000-0000972E0000}"/>
    <cellStyle name="Uwaga 3" xfId="8943" hidden="1" xr:uid="{00000000-0005-0000-0000-0000982E0000}"/>
    <cellStyle name="Uwaga 3" xfId="8930" hidden="1" xr:uid="{00000000-0005-0000-0000-0000992E0000}"/>
    <cellStyle name="Uwaga 3" xfId="8927" hidden="1" xr:uid="{00000000-0005-0000-0000-00009A2E0000}"/>
    <cellStyle name="Uwaga 3" xfId="8925" hidden="1" xr:uid="{00000000-0005-0000-0000-00009B2E0000}"/>
    <cellStyle name="Uwaga 3" xfId="8915" hidden="1" xr:uid="{00000000-0005-0000-0000-00009C2E0000}"/>
    <cellStyle name="Uwaga 3" xfId="8912" hidden="1" xr:uid="{00000000-0005-0000-0000-00009D2E0000}"/>
    <cellStyle name="Uwaga 3" xfId="8910" hidden="1" xr:uid="{00000000-0005-0000-0000-00009E2E0000}"/>
    <cellStyle name="Uwaga 3" xfId="8900" hidden="1" xr:uid="{00000000-0005-0000-0000-00009F2E0000}"/>
    <cellStyle name="Uwaga 3" xfId="8897" hidden="1" xr:uid="{00000000-0005-0000-0000-0000A02E0000}"/>
    <cellStyle name="Uwaga 3" xfId="8895" hidden="1" xr:uid="{00000000-0005-0000-0000-0000A12E0000}"/>
    <cellStyle name="Uwaga 3" xfId="8886" hidden="1" xr:uid="{00000000-0005-0000-0000-0000A22E0000}"/>
    <cellStyle name="Uwaga 3" xfId="8884" hidden="1" xr:uid="{00000000-0005-0000-0000-0000A32E0000}"/>
    <cellStyle name="Uwaga 3" xfId="8882" hidden="1" xr:uid="{00000000-0005-0000-0000-0000A42E0000}"/>
    <cellStyle name="Uwaga 3" xfId="8870" hidden="1" xr:uid="{00000000-0005-0000-0000-0000A52E0000}"/>
    <cellStyle name="Uwaga 3" xfId="8867" hidden="1" xr:uid="{00000000-0005-0000-0000-0000A62E0000}"/>
    <cellStyle name="Uwaga 3" xfId="8865" hidden="1" xr:uid="{00000000-0005-0000-0000-0000A72E0000}"/>
    <cellStyle name="Uwaga 3" xfId="8855" hidden="1" xr:uid="{00000000-0005-0000-0000-0000A82E0000}"/>
    <cellStyle name="Uwaga 3" xfId="8852" hidden="1" xr:uid="{00000000-0005-0000-0000-0000A92E0000}"/>
    <cellStyle name="Uwaga 3" xfId="8850" hidden="1" xr:uid="{00000000-0005-0000-0000-0000AA2E0000}"/>
    <cellStyle name="Uwaga 3" xfId="8840" hidden="1" xr:uid="{00000000-0005-0000-0000-0000AB2E0000}"/>
    <cellStyle name="Uwaga 3" xfId="8837" hidden="1" xr:uid="{00000000-0005-0000-0000-0000AC2E0000}"/>
    <cellStyle name="Uwaga 3" xfId="8835" hidden="1" xr:uid="{00000000-0005-0000-0000-0000AD2E0000}"/>
    <cellStyle name="Uwaga 3" xfId="8828" hidden="1" xr:uid="{00000000-0005-0000-0000-0000AE2E0000}"/>
    <cellStyle name="Uwaga 3" xfId="8825" hidden="1" xr:uid="{00000000-0005-0000-0000-0000AF2E0000}"/>
    <cellStyle name="Uwaga 3" xfId="8823" hidden="1" xr:uid="{00000000-0005-0000-0000-0000B02E0000}"/>
    <cellStyle name="Uwaga 3" xfId="8813" hidden="1" xr:uid="{00000000-0005-0000-0000-0000B12E0000}"/>
    <cellStyle name="Uwaga 3" xfId="8810" hidden="1" xr:uid="{00000000-0005-0000-0000-0000B22E0000}"/>
    <cellStyle name="Uwaga 3" xfId="8807" hidden="1" xr:uid="{00000000-0005-0000-0000-0000B32E0000}"/>
    <cellStyle name="Uwaga 3" xfId="8798" hidden="1" xr:uid="{00000000-0005-0000-0000-0000B42E0000}"/>
    <cellStyle name="Uwaga 3" xfId="8794" hidden="1" xr:uid="{00000000-0005-0000-0000-0000B52E0000}"/>
    <cellStyle name="Uwaga 3" xfId="8791" hidden="1" xr:uid="{00000000-0005-0000-0000-0000B62E0000}"/>
    <cellStyle name="Uwaga 3" xfId="8783" hidden="1" xr:uid="{00000000-0005-0000-0000-0000B72E0000}"/>
    <cellStyle name="Uwaga 3" xfId="8780" hidden="1" xr:uid="{00000000-0005-0000-0000-0000B82E0000}"/>
    <cellStyle name="Uwaga 3" xfId="8777" hidden="1" xr:uid="{00000000-0005-0000-0000-0000B92E0000}"/>
    <cellStyle name="Uwaga 3" xfId="8768" hidden="1" xr:uid="{00000000-0005-0000-0000-0000BA2E0000}"/>
    <cellStyle name="Uwaga 3" xfId="8765" hidden="1" xr:uid="{00000000-0005-0000-0000-0000BB2E0000}"/>
    <cellStyle name="Uwaga 3" xfId="8762" hidden="1" xr:uid="{00000000-0005-0000-0000-0000BC2E0000}"/>
    <cellStyle name="Uwaga 3" xfId="8752" hidden="1" xr:uid="{00000000-0005-0000-0000-0000BD2E0000}"/>
    <cellStyle name="Uwaga 3" xfId="8748" hidden="1" xr:uid="{00000000-0005-0000-0000-0000BE2E0000}"/>
    <cellStyle name="Uwaga 3" xfId="8745" hidden="1" xr:uid="{00000000-0005-0000-0000-0000BF2E0000}"/>
    <cellStyle name="Uwaga 3" xfId="8736" hidden="1" xr:uid="{00000000-0005-0000-0000-0000C02E0000}"/>
    <cellStyle name="Uwaga 3" xfId="8732" hidden="1" xr:uid="{00000000-0005-0000-0000-0000C12E0000}"/>
    <cellStyle name="Uwaga 3" xfId="8730" hidden="1" xr:uid="{00000000-0005-0000-0000-0000C22E0000}"/>
    <cellStyle name="Uwaga 3" xfId="8722" hidden="1" xr:uid="{00000000-0005-0000-0000-0000C32E0000}"/>
    <cellStyle name="Uwaga 3" xfId="8718" hidden="1" xr:uid="{00000000-0005-0000-0000-0000C42E0000}"/>
    <cellStyle name="Uwaga 3" xfId="8715" hidden="1" xr:uid="{00000000-0005-0000-0000-0000C52E0000}"/>
    <cellStyle name="Uwaga 3" xfId="8708" hidden="1" xr:uid="{00000000-0005-0000-0000-0000C62E0000}"/>
    <cellStyle name="Uwaga 3" xfId="8705" hidden="1" xr:uid="{00000000-0005-0000-0000-0000C72E0000}"/>
    <cellStyle name="Uwaga 3" xfId="8702" hidden="1" xr:uid="{00000000-0005-0000-0000-0000C82E0000}"/>
    <cellStyle name="Uwaga 3" xfId="8693" hidden="1" xr:uid="{00000000-0005-0000-0000-0000C92E0000}"/>
    <cellStyle name="Uwaga 3" xfId="8688" hidden="1" xr:uid="{00000000-0005-0000-0000-0000CA2E0000}"/>
    <cellStyle name="Uwaga 3" xfId="8685" hidden="1" xr:uid="{00000000-0005-0000-0000-0000CB2E0000}"/>
    <cellStyle name="Uwaga 3" xfId="8678" hidden="1" xr:uid="{00000000-0005-0000-0000-0000CC2E0000}"/>
    <cellStyle name="Uwaga 3" xfId="8673" hidden="1" xr:uid="{00000000-0005-0000-0000-0000CD2E0000}"/>
    <cellStyle name="Uwaga 3" xfId="8670" hidden="1" xr:uid="{00000000-0005-0000-0000-0000CE2E0000}"/>
    <cellStyle name="Uwaga 3" xfId="8663" hidden="1" xr:uid="{00000000-0005-0000-0000-0000CF2E0000}"/>
    <cellStyle name="Uwaga 3" xfId="8658" hidden="1" xr:uid="{00000000-0005-0000-0000-0000D02E0000}"/>
    <cellStyle name="Uwaga 3" xfId="8655" hidden="1" xr:uid="{00000000-0005-0000-0000-0000D12E0000}"/>
    <cellStyle name="Uwaga 3" xfId="8649" hidden="1" xr:uid="{00000000-0005-0000-0000-0000D22E0000}"/>
    <cellStyle name="Uwaga 3" xfId="8645" hidden="1" xr:uid="{00000000-0005-0000-0000-0000D32E0000}"/>
    <cellStyle name="Uwaga 3" xfId="8642" hidden="1" xr:uid="{00000000-0005-0000-0000-0000D42E0000}"/>
    <cellStyle name="Uwaga 3" xfId="8634" hidden="1" xr:uid="{00000000-0005-0000-0000-0000D52E0000}"/>
    <cellStyle name="Uwaga 3" xfId="8629" hidden="1" xr:uid="{00000000-0005-0000-0000-0000D62E0000}"/>
    <cellStyle name="Uwaga 3" xfId="8625" hidden="1" xr:uid="{00000000-0005-0000-0000-0000D72E0000}"/>
    <cellStyle name="Uwaga 3" xfId="8619" hidden="1" xr:uid="{00000000-0005-0000-0000-0000D82E0000}"/>
    <cellStyle name="Uwaga 3" xfId="8614" hidden="1" xr:uid="{00000000-0005-0000-0000-0000D92E0000}"/>
    <cellStyle name="Uwaga 3" xfId="8610" hidden="1" xr:uid="{00000000-0005-0000-0000-0000DA2E0000}"/>
    <cellStyle name="Uwaga 3" xfId="8604" hidden="1" xr:uid="{00000000-0005-0000-0000-0000DB2E0000}"/>
    <cellStyle name="Uwaga 3" xfId="8599" hidden="1" xr:uid="{00000000-0005-0000-0000-0000DC2E0000}"/>
    <cellStyle name="Uwaga 3" xfId="8595" hidden="1" xr:uid="{00000000-0005-0000-0000-0000DD2E0000}"/>
    <cellStyle name="Uwaga 3" xfId="8590" hidden="1" xr:uid="{00000000-0005-0000-0000-0000DE2E0000}"/>
    <cellStyle name="Uwaga 3" xfId="8586" hidden="1" xr:uid="{00000000-0005-0000-0000-0000DF2E0000}"/>
    <cellStyle name="Uwaga 3" xfId="8582" hidden="1" xr:uid="{00000000-0005-0000-0000-0000E02E0000}"/>
    <cellStyle name="Uwaga 3" xfId="8574" hidden="1" xr:uid="{00000000-0005-0000-0000-0000E12E0000}"/>
    <cellStyle name="Uwaga 3" xfId="8569" hidden="1" xr:uid="{00000000-0005-0000-0000-0000E22E0000}"/>
    <cellStyle name="Uwaga 3" xfId="8565" hidden="1" xr:uid="{00000000-0005-0000-0000-0000E32E0000}"/>
    <cellStyle name="Uwaga 3" xfId="8559" hidden="1" xr:uid="{00000000-0005-0000-0000-0000E42E0000}"/>
    <cellStyle name="Uwaga 3" xfId="8554" hidden="1" xr:uid="{00000000-0005-0000-0000-0000E52E0000}"/>
    <cellStyle name="Uwaga 3" xfId="8550" hidden="1" xr:uid="{00000000-0005-0000-0000-0000E62E0000}"/>
    <cellStyle name="Uwaga 3" xfId="8544" hidden="1" xr:uid="{00000000-0005-0000-0000-0000E72E0000}"/>
    <cellStyle name="Uwaga 3" xfId="8539" hidden="1" xr:uid="{00000000-0005-0000-0000-0000E82E0000}"/>
    <cellStyle name="Uwaga 3" xfId="8535" hidden="1" xr:uid="{00000000-0005-0000-0000-0000E92E0000}"/>
    <cellStyle name="Uwaga 3" xfId="8531" hidden="1" xr:uid="{00000000-0005-0000-0000-0000EA2E0000}"/>
    <cellStyle name="Uwaga 3" xfId="8526" hidden="1" xr:uid="{00000000-0005-0000-0000-0000EB2E0000}"/>
    <cellStyle name="Uwaga 3" xfId="8521" hidden="1" xr:uid="{00000000-0005-0000-0000-0000EC2E0000}"/>
    <cellStyle name="Uwaga 3" xfId="8516" hidden="1" xr:uid="{00000000-0005-0000-0000-0000ED2E0000}"/>
    <cellStyle name="Uwaga 3" xfId="8512" hidden="1" xr:uid="{00000000-0005-0000-0000-0000EE2E0000}"/>
    <cellStyle name="Uwaga 3" xfId="8508" hidden="1" xr:uid="{00000000-0005-0000-0000-0000EF2E0000}"/>
    <cellStyle name="Uwaga 3" xfId="8501" hidden="1" xr:uid="{00000000-0005-0000-0000-0000F02E0000}"/>
    <cellStyle name="Uwaga 3" xfId="8497" hidden="1" xr:uid="{00000000-0005-0000-0000-0000F12E0000}"/>
    <cellStyle name="Uwaga 3" xfId="8492" hidden="1" xr:uid="{00000000-0005-0000-0000-0000F22E0000}"/>
    <cellStyle name="Uwaga 3" xfId="8486" hidden="1" xr:uid="{00000000-0005-0000-0000-0000F32E0000}"/>
    <cellStyle name="Uwaga 3" xfId="8482" hidden="1" xr:uid="{00000000-0005-0000-0000-0000F42E0000}"/>
    <cellStyle name="Uwaga 3" xfId="8477" hidden="1" xr:uid="{00000000-0005-0000-0000-0000F52E0000}"/>
    <cellStyle name="Uwaga 3" xfId="8471" hidden="1" xr:uid="{00000000-0005-0000-0000-0000F62E0000}"/>
    <cellStyle name="Uwaga 3" xfId="8467" hidden="1" xr:uid="{00000000-0005-0000-0000-0000F72E0000}"/>
    <cellStyle name="Uwaga 3" xfId="8462" hidden="1" xr:uid="{00000000-0005-0000-0000-0000F82E0000}"/>
    <cellStyle name="Uwaga 3" xfId="8456" hidden="1" xr:uid="{00000000-0005-0000-0000-0000F92E0000}"/>
    <cellStyle name="Uwaga 3" xfId="8452" hidden="1" xr:uid="{00000000-0005-0000-0000-0000FA2E0000}"/>
    <cellStyle name="Uwaga 3" xfId="8448" hidden="1" xr:uid="{00000000-0005-0000-0000-0000FB2E0000}"/>
    <cellStyle name="Uwaga 3" xfId="9308" hidden="1" xr:uid="{00000000-0005-0000-0000-0000FC2E0000}"/>
    <cellStyle name="Uwaga 3" xfId="9307" hidden="1" xr:uid="{00000000-0005-0000-0000-0000FD2E0000}"/>
    <cellStyle name="Uwaga 3" xfId="9306" hidden="1" xr:uid="{00000000-0005-0000-0000-0000FE2E0000}"/>
    <cellStyle name="Uwaga 3" xfId="9293" hidden="1" xr:uid="{00000000-0005-0000-0000-0000FF2E0000}"/>
    <cellStyle name="Uwaga 3" xfId="9292" hidden="1" xr:uid="{00000000-0005-0000-0000-0000002F0000}"/>
    <cellStyle name="Uwaga 3" xfId="9291" hidden="1" xr:uid="{00000000-0005-0000-0000-0000012F0000}"/>
    <cellStyle name="Uwaga 3" xfId="9278" hidden="1" xr:uid="{00000000-0005-0000-0000-0000022F0000}"/>
    <cellStyle name="Uwaga 3" xfId="9277" hidden="1" xr:uid="{00000000-0005-0000-0000-0000032F0000}"/>
    <cellStyle name="Uwaga 3" xfId="9276" hidden="1" xr:uid="{00000000-0005-0000-0000-0000042F0000}"/>
    <cellStyle name="Uwaga 3" xfId="9263" hidden="1" xr:uid="{00000000-0005-0000-0000-0000052F0000}"/>
    <cellStyle name="Uwaga 3" xfId="9262" hidden="1" xr:uid="{00000000-0005-0000-0000-0000062F0000}"/>
    <cellStyle name="Uwaga 3" xfId="9261" hidden="1" xr:uid="{00000000-0005-0000-0000-0000072F0000}"/>
    <cellStyle name="Uwaga 3" xfId="9248" hidden="1" xr:uid="{00000000-0005-0000-0000-0000082F0000}"/>
    <cellStyle name="Uwaga 3" xfId="9247" hidden="1" xr:uid="{00000000-0005-0000-0000-0000092F0000}"/>
    <cellStyle name="Uwaga 3" xfId="9246" hidden="1" xr:uid="{00000000-0005-0000-0000-00000A2F0000}"/>
    <cellStyle name="Uwaga 3" xfId="9234" hidden="1" xr:uid="{00000000-0005-0000-0000-00000B2F0000}"/>
    <cellStyle name="Uwaga 3" xfId="9232" hidden="1" xr:uid="{00000000-0005-0000-0000-00000C2F0000}"/>
    <cellStyle name="Uwaga 3" xfId="9230" hidden="1" xr:uid="{00000000-0005-0000-0000-00000D2F0000}"/>
    <cellStyle name="Uwaga 3" xfId="9219" hidden="1" xr:uid="{00000000-0005-0000-0000-00000E2F0000}"/>
    <cellStyle name="Uwaga 3" xfId="9217" hidden="1" xr:uid="{00000000-0005-0000-0000-00000F2F0000}"/>
    <cellStyle name="Uwaga 3" xfId="9215" hidden="1" xr:uid="{00000000-0005-0000-0000-0000102F0000}"/>
    <cellStyle name="Uwaga 3" xfId="9204" hidden="1" xr:uid="{00000000-0005-0000-0000-0000112F0000}"/>
    <cellStyle name="Uwaga 3" xfId="9202" hidden="1" xr:uid="{00000000-0005-0000-0000-0000122F0000}"/>
    <cellStyle name="Uwaga 3" xfId="9200" hidden="1" xr:uid="{00000000-0005-0000-0000-0000132F0000}"/>
    <cellStyle name="Uwaga 3" xfId="9189" hidden="1" xr:uid="{00000000-0005-0000-0000-0000142F0000}"/>
    <cellStyle name="Uwaga 3" xfId="9187" hidden="1" xr:uid="{00000000-0005-0000-0000-0000152F0000}"/>
    <cellStyle name="Uwaga 3" xfId="9185" hidden="1" xr:uid="{00000000-0005-0000-0000-0000162F0000}"/>
    <cellStyle name="Uwaga 3" xfId="9174" hidden="1" xr:uid="{00000000-0005-0000-0000-0000172F0000}"/>
    <cellStyle name="Uwaga 3" xfId="9172" hidden="1" xr:uid="{00000000-0005-0000-0000-0000182F0000}"/>
    <cellStyle name="Uwaga 3" xfId="9170" hidden="1" xr:uid="{00000000-0005-0000-0000-0000192F0000}"/>
    <cellStyle name="Uwaga 3" xfId="9159" hidden="1" xr:uid="{00000000-0005-0000-0000-00001A2F0000}"/>
    <cellStyle name="Uwaga 3" xfId="9157" hidden="1" xr:uid="{00000000-0005-0000-0000-00001B2F0000}"/>
    <cellStyle name="Uwaga 3" xfId="9155" hidden="1" xr:uid="{00000000-0005-0000-0000-00001C2F0000}"/>
    <cellStyle name="Uwaga 3" xfId="9144" hidden="1" xr:uid="{00000000-0005-0000-0000-00001D2F0000}"/>
    <cellStyle name="Uwaga 3" xfId="9142" hidden="1" xr:uid="{00000000-0005-0000-0000-00001E2F0000}"/>
    <cellStyle name="Uwaga 3" xfId="9140" hidden="1" xr:uid="{00000000-0005-0000-0000-00001F2F0000}"/>
    <cellStyle name="Uwaga 3" xfId="9129" hidden="1" xr:uid="{00000000-0005-0000-0000-0000202F0000}"/>
    <cellStyle name="Uwaga 3" xfId="9127" hidden="1" xr:uid="{00000000-0005-0000-0000-0000212F0000}"/>
    <cellStyle name="Uwaga 3" xfId="9125" hidden="1" xr:uid="{00000000-0005-0000-0000-0000222F0000}"/>
    <cellStyle name="Uwaga 3" xfId="9114" hidden="1" xr:uid="{00000000-0005-0000-0000-0000232F0000}"/>
    <cellStyle name="Uwaga 3" xfId="9112" hidden="1" xr:uid="{00000000-0005-0000-0000-0000242F0000}"/>
    <cellStyle name="Uwaga 3" xfId="9110" hidden="1" xr:uid="{00000000-0005-0000-0000-0000252F0000}"/>
    <cellStyle name="Uwaga 3" xfId="9099" hidden="1" xr:uid="{00000000-0005-0000-0000-0000262F0000}"/>
    <cellStyle name="Uwaga 3" xfId="9097" hidden="1" xr:uid="{00000000-0005-0000-0000-0000272F0000}"/>
    <cellStyle name="Uwaga 3" xfId="9095" hidden="1" xr:uid="{00000000-0005-0000-0000-0000282F0000}"/>
    <cellStyle name="Uwaga 3" xfId="9084" hidden="1" xr:uid="{00000000-0005-0000-0000-0000292F0000}"/>
    <cellStyle name="Uwaga 3" xfId="9082" hidden="1" xr:uid="{00000000-0005-0000-0000-00002A2F0000}"/>
    <cellStyle name="Uwaga 3" xfId="9080" hidden="1" xr:uid="{00000000-0005-0000-0000-00002B2F0000}"/>
    <cellStyle name="Uwaga 3" xfId="9069" hidden="1" xr:uid="{00000000-0005-0000-0000-00002C2F0000}"/>
    <cellStyle name="Uwaga 3" xfId="9067" hidden="1" xr:uid="{00000000-0005-0000-0000-00002D2F0000}"/>
    <cellStyle name="Uwaga 3" xfId="9065" hidden="1" xr:uid="{00000000-0005-0000-0000-00002E2F0000}"/>
    <cellStyle name="Uwaga 3" xfId="9054" hidden="1" xr:uid="{00000000-0005-0000-0000-00002F2F0000}"/>
    <cellStyle name="Uwaga 3" xfId="9052" hidden="1" xr:uid="{00000000-0005-0000-0000-0000302F0000}"/>
    <cellStyle name="Uwaga 3" xfId="9049" hidden="1" xr:uid="{00000000-0005-0000-0000-0000312F0000}"/>
    <cellStyle name="Uwaga 3" xfId="9039" hidden="1" xr:uid="{00000000-0005-0000-0000-0000322F0000}"/>
    <cellStyle name="Uwaga 3" xfId="9036" hidden="1" xr:uid="{00000000-0005-0000-0000-0000332F0000}"/>
    <cellStyle name="Uwaga 3" xfId="9033" hidden="1" xr:uid="{00000000-0005-0000-0000-0000342F0000}"/>
    <cellStyle name="Uwaga 3" xfId="9024" hidden="1" xr:uid="{00000000-0005-0000-0000-0000352F0000}"/>
    <cellStyle name="Uwaga 3" xfId="9022" hidden="1" xr:uid="{00000000-0005-0000-0000-0000362F0000}"/>
    <cellStyle name="Uwaga 3" xfId="9019" hidden="1" xr:uid="{00000000-0005-0000-0000-0000372F0000}"/>
    <cellStyle name="Uwaga 3" xfId="9009" hidden="1" xr:uid="{00000000-0005-0000-0000-0000382F0000}"/>
    <cellStyle name="Uwaga 3" xfId="9007" hidden="1" xr:uid="{00000000-0005-0000-0000-0000392F0000}"/>
    <cellStyle name="Uwaga 3" xfId="9005" hidden="1" xr:uid="{00000000-0005-0000-0000-00003A2F0000}"/>
    <cellStyle name="Uwaga 3" xfId="8994" hidden="1" xr:uid="{00000000-0005-0000-0000-00003B2F0000}"/>
    <cellStyle name="Uwaga 3" xfId="8992" hidden="1" xr:uid="{00000000-0005-0000-0000-00003C2F0000}"/>
    <cellStyle name="Uwaga 3" xfId="8990" hidden="1" xr:uid="{00000000-0005-0000-0000-00003D2F0000}"/>
    <cellStyle name="Uwaga 3" xfId="8979" hidden="1" xr:uid="{00000000-0005-0000-0000-00003E2F0000}"/>
    <cellStyle name="Uwaga 3" xfId="8977" hidden="1" xr:uid="{00000000-0005-0000-0000-00003F2F0000}"/>
    <cellStyle name="Uwaga 3" xfId="8975" hidden="1" xr:uid="{00000000-0005-0000-0000-0000402F0000}"/>
    <cellStyle name="Uwaga 3" xfId="8964" hidden="1" xr:uid="{00000000-0005-0000-0000-0000412F0000}"/>
    <cellStyle name="Uwaga 3" xfId="8962" hidden="1" xr:uid="{00000000-0005-0000-0000-0000422F0000}"/>
    <cellStyle name="Uwaga 3" xfId="8960" hidden="1" xr:uid="{00000000-0005-0000-0000-0000432F0000}"/>
    <cellStyle name="Uwaga 3" xfId="8949" hidden="1" xr:uid="{00000000-0005-0000-0000-0000442F0000}"/>
    <cellStyle name="Uwaga 3" xfId="8947" hidden="1" xr:uid="{00000000-0005-0000-0000-0000452F0000}"/>
    <cellStyle name="Uwaga 3" xfId="8945" hidden="1" xr:uid="{00000000-0005-0000-0000-0000462F0000}"/>
    <cellStyle name="Uwaga 3" xfId="8934" hidden="1" xr:uid="{00000000-0005-0000-0000-0000472F0000}"/>
    <cellStyle name="Uwaga 3" xfId="8932" hidden="1" xr:uid="{00000000-0005-0000-0000-0000482F0000}"/>
    <cellStyle name="Uwaga 3" xfId="8929" hidden="1" xr:uid="{00000000-0005-0000-0000-0000492F0000}"/>
    <cellStyle name="Uwaga 3" xfId="8919" hidden="1" xr:uid="{00000000-0005-0000-0000-00004A2F0000}"/>
    <cellStyle name="Uwaga 3" xfId="8916" hidden="1" xr:uid="{00000000-0005-0000-0000-00004B2F0000}"/>
    <cellStyle name="Uwaga 3" xfId="8913" hidden="1" xr:uid="{00000000-0005-0000-0000-00004C2F0000}"/>
    <cellStyle name="Uwaga 3" xfId="8904" hidden="1" xr:uid="{00000000-0005-0000-0000-00004D2F0000}"/>
    <cellStyle name="Uwaga 3" xfId="8901" hidden="1" xr:uid="{00000000-0005-0000-0000-00004E2F0000}"/>
    <cellStyle name="Uwaga 3" xfId="8898" hidden="1" xr:uid="{00000000-0005-0000-0000-00004F2F0000}"/>
    <cellStyle name="Uwaga 3" xfId="8889" hidden="1" xr:uid="{00000000-0005-0000-0000-0000502F0000}"/>
    <cellStyle name="Uwaga 3" xfId="8887" hidden="1" xr:uid="{00000000-0005-0000-0000-0000512F0000}"/>
    <cellStyle name="Uwaga 3" xfId="8885" hidden="1" xr:uid="{00000000-0005-0000-0000-0000522F0000}"/>
    <cellStyle name="Uwaga 3" xfId="8874" hidden="1" xr:uid="{00000000-0005-0000-0000-0000532F0000}"/>
    <cellStyle name="Uwaga 3" xfId="8871" hidden="1" xr:uid="{00000000-0005-0000-0000-0000542F0000}"/>
    <cellStyle name="Uwaga 3" xfId="8868" hidden="1" xr:uid="{00000000-0005-0000-0000-0000552F0000}"/>
    <cellStyle name="Uwaga 3" xfId="8859" hidden="1" xr:uid="{00000000-0005-0000-0000-0000562F0000}"/>
    <cellStyle name="Uwaga 3" xfId="8856" hidden="1" xr:uid="{00000000-0005-0000-0000-0000572F0000}"/>
    <cellStyle name="Uwaga 3" xfId="8853" hidden="1" xr:uid="{00000000-0005-0000-0000-0000582F0000}"/>
    <cellStyle name="Uwaga 3" xfId="8844" hidden="1" xr:uid="{00000000-0005-0000-0000-0000592F0000}"/>
    <cellStyle name="Uwaga 3" xfId="8841" hidden="1" xr:uid="{00000000-0005-0000-0000-00005A2F0000}"/>
    <cellStyle name="Uwaga 3" xfId="8838" hidden="1" xr:uid="{00000000-0005-0000-0000-00005B2F0000}"/>
    <cellStyle name="Uwaga 3" xfId="8831" hidden="1" xr:uid="{00000000-0005-0000-0000-00005C2F0000}"/>
    <cellStyle name="Uwaga 3" xfId="8827" hidden="1" xr:uid="{00000000-0005-0000-0000-00005D2F0000}"/>
    <cellStyle name="Uwaga 3" xfId="8824" hidden="1" xr:uid="{00000000-0005-0000-0000-00005E2F0000}"/>
    <cellStyle name="Uwaga 3" xfId="8816" hidden="1" xr:uid="{00000000-0005-0000-0000-00005F2F0000}"/>
    <cellStyle name="Uwaga 3" xfId="8812" hidden="1" xr:uid="{00000000-0005-0000-0000-0000602F0000}"/>
    <cellStyle name="Uwaga 3" xfId="8809" hidden="1" xr:uid="{00000000-0005-0000-0000-0000612F0000}"/>
    <cellStyle name="Uwaga 3" xfId="8801" hidden="1" xr:uid="{00000000-0005-0000-0000-0000622F0000}"/>
    <cellStyle name="Uwaga 3" xfId="8797" hidden="1" xr:uid="{00000000-0005-0000-0000-0000632F0000}"/>
    <cellStyle name="Uwaga 3" xfId="8793" hidden="1" xr:uid="{00000000-0005-0000-0000-0000642F0000}"/>
    <cellStyle name="Uwaga 3" xfId="8786" hidden="1" xr:uid="{00000000-0005-0000-0000-0000652F0000}"/>
    <cellStyle name="Uwaga 3" xfId="8782" hidden="1" xr:uid="{00000000-0005-0000-0000-0000662F0000}"/>
    <cellStyle name="Uwaga 3" xfId="8779" hidden="1" xr:uid="{00000000-0005-0000-0000-0000672F0000}"/>
    <cellStyle name="Uwaga 3" xfId="8771" hidden="1" xr:uid="{00000000-0005-0000-0000-0000682F0000}"/>
    <cellStyle name="Uwaga 3" xfId="8767" hidden="1" xr:uid="{00000000-0005-0000-0000-0000692F0000}"/>
    <cellStyle name="Uwaga 3" xfId="8764" hidden="1" xr:uid="{00000000-0005-0000-0000-00006A2F0000}"/>
    <cellStyle name="Uwaga 3" xfId="8755" hidden="1" xr:uid="{00000000-0005-0000-0000-00006B2F0000}"/>
    <cellStyle name="Uwaga 3" xfId="8750" hidden="1" xr:uid="{00000000-0005-0000-0000-00006C2F0000}"/>
    <cellStyle name="Uwaga 3" xfId="8746" hidden="1" xr:uid="{00000000-0005-0000-0000-00006D2F0000}"/>
    <cellStyle name="Uwaga 3" xfId="8740" hidden="1" xr:uid="{00000000-0005-0000-0000-00006E2F0000}"/>
    <cellStyle name="Uwaga 3" xfId="8735" hidden="1" xr:uid="{00000000-0005-0000-0000-00006F2F0000}"/>
    <cellStyle name="Uwaga 3" xfId="8731" hidden="1" xr:uid="{00000000-0005-0000-0000-0000702F0000}"/>
    <cellStyle name="Uwaga 3" xfId="8725" hidden="1" xr:uid="{00000000-0005-0000-0000-0000712F0000}"/>
    <cellStyle name="Uwaga 3" xfId="8720" hidden="1" xr:uid="{00000000-0005-0000-0000-0000722F0000}"/>
    <cellStyle name="Uwaga 3" xfId="8716" hidden="1" xr:uid="{00000000-0005-0000-0000-0000732F0000}"/>
    <cellStyle name="Uwaga 3" xfId="8711" hidden="1" xr:uid="{00000000-0005-0000-0000-0000742F0000}"/>
    <cellStyle name="Uwaga 3" xfId="8707" hidden="1" xr:uid="{00000000-0005-0000-0000-0000752F0000}"/>
    <cellStyle name="Uwaga 3" xfId="8703" hidden="1" xr:uid="{00000000-0005-0000-0000-0000762F0000}"/>
    <cellStyle name="Uwaga 3" xfId="8696" hidden="1" xr:uid="{00000000-0005-0000-0000-0000772F0000}"/>
    <cellStyle name="Uwaga 3" xfId="8691" hidden="1" xr:uid="{00000000-0005-0000-0000-0000782F0000}"/>
    <cellStyle name="Uwaga 3" xfId="8687" hidden="1" xr:uid="{00000000-0005-0000-0000-0000792F0000}"/>
    <cellStyle name="Uwaga 3" xfId="8680" hidden="1" xr:uid="{00000000-0005-0000-0000-00007A2F0000}"/>
    <cellStyle name="Uwaga 3" xfId="8675" hidden="1" xr:uid="{00000000-0005-0000-0000-00007B2F0000}"/>
    <cellStyle name="Uwaga 3" xfId="8671" hidden="1" xr:uid="{00000000-0005-0000-0000-00007C2F0000}"/>
    <cellStyle name="Uwaga 3" xfId="8666" hidden="1" xr:uid="{00000000-0005-0000-0000-00007D2F0000}"/>
    <cellStyle name="Uwaga 3" xfId="8661" hidden="1" xr:uid="{00000000-0005-0000-0000-00007E2F0000}"/>
    <cellStyle name="Uwaga 3" xfId="8657" hidden="1" xr:uid="{00000000-0005-0000-0000-00007F2F0000}"/>
    <cellStyle name="Uwaga 3" xfId="8651" hidden="1" xr:uid="{00000000-0005-0000-0000-0000802F0000}"/>
    <cellStyle name="Uwaga 3" xfId="8647" hidden="1" xr:uid="{00000000-0005-0000-0000-0000812F0000}"/>
    <cellStyle name="Uwaga 3" xfId="8644" hidden="1" xr:uid="{00000000-0005-0000-0000-0000822F0000}"/>
    <cellStyle name="Uwaga 3" xfId="8637" hidden="1" xr:uid="{00000000-0005-0000-0000-0000832F0000}"/>
    <cellStyle name="Uwaga 3" xfId="8632" hidden="1" xr:uid="{00000000-0005-0000-0000-0000842F0000}"/>
    <cellStyle name="Uwaga 3" xfId="8627" hidden="1" xr:uid="{00000000-0005-0000-0000-0000852F0000}"/>
    <cellStyle name="Uwaga 3" xfId="8621" hidden="1" xr:uid="{00000000-0005-0000-0000-0000862F0000}"/>
    <cellStyle name="Uwaga 3" xfId="8616" hidden="1" xr:uid="{00000000-0005-0000-0000-0000872F0000}"/>
    <cellStyle name="Uwaga 3" xfId="8611" hidden="1" xr:uid="{00000000-0005-0000-0000-0000882F0000}"/>
    <cellStyle name="Uwaga 3" xfId="8606" hidden="1" xr:uid="{00000000-0005-0000-0000-0000892F0000}"/>
    <cellStyle name="Uwaga 3" xfId="8601" hidden="1" xr:uid="{00000000-0005-0000-0000-00008A2F0000}"/>
    <cellStyle name="Uwaga 3" xfId="8596" hidden="1" xr:uid="{00000000-0005-0000-0000-00008B2F0000}"/>
    <cellStyle name="Uwaga 3" xfId="8592" hidden="1" xr:uid="{00000000-0005-0000-0000-00008C2F0000}"/>
    <cellStyle name="Uwaga 3" xfId="8588" hidden="1" xr:uid="{00000000-0005-0000-0000-00008D2F0000}"/>
    <cellStyle name="Uwaga 3" xfId="8583" hidden="1" xr:uid="{00000000-0005-0000-0000-00008E2F0000}"/>
    <cellStyle name="Uwaga 3" xfId="8576" hidden="1" xr:uid="{00000000-0005-0000-0000-00008F2F0000}"/>
    <cellStyle name="Uwaga 3" xfId="8571" hidden="1" xr:uid="{00000000-0005-0000-0000-0000902F0000}"/>
    <cellStyle name="Uwaga 3" xfId="8566" hidden="1" xr:uid="{00000000-0005-0000-0000-0000912F0000}"/>
    <cellStyle name="Uwaga 3" xfId="8560" hidden="1" xr:uid="{00000000-0005-0000-0000-0000922F0000}"/>
    <cellStyle name="Uwaga 3" xfId="8555" hidden="1" xr:uid="{00000000-0005-0000-0000-0000932F0000}"/>
    <cellStyle name="Uwaga 3" xfId="8551" hidden="1" xr:uid="{00000000-0005-0000-0000-0000942F0000}"/>
    <cellStyle name="Uwaga 3" xfId="8546" hidden="1" xr:uid="{00000000-0005-0000-0000-0000952F0000}"/>
    <cellStyle name="Uwaga 3" xfId="8541" hidden="1" xr:uid="{00000000-0005-0000-0000-0000962F0000}"/>
    <cellStyle name="Uwaga 3" xfId="8536" hidden="1" xr:uid="{00000000-0005-0000-0000-0000972F0000}"/>
    <cellStyle name="Uwaga 3" xfId="8532" hidden="1" xr:uid="{00000000-0005-0000-0000-0000982F0000}"/>
    <cellStyle name="Uwaga 3" xfId="8527" hidden="1" xr:uid="{00000000-0005-0000-0000-0000992F0000}"/>
    <cellStyle name="Uwaga 3" xfId="8522" hidden="1" xr:uid="{00000000-0005-0000-0000-00009A2F0000}"/>
    <cellStyle name="Uwaga 3" xfId="8517" hidden="1" xr:uid="{00000000-0005-0000-0000-00009B2F0000}"/>
    <cellStyle name="Uwaga 3" xfId="8513" hidden="1" xr:uid="{00000000-0005-0000-0000-00009C2F0000}"/>
    <cellStyle name="Uwaga 3" xfId="8509" hidden="1" xr:uid="{00000000-0005-0000-0000-00009D2F0000}"/>
    <cellStyle name="Uwaga 3" xfId="8502" hidden="1" xr:uid="{00000000-0005-0000-0000-00009E2F0000}"/>
    <cellStyle name="Uwaga 3" xfId="8498" hidden="1" xr:uid="{00000000-0005-0000-0000-00009F2F0000}"/>
    <cellStyle name="Uwaga 3" xfId="8493" hidden="1" xr:uid="{00000000-0005-0000-0000-0000A02F0000}"/>
    <cellStyle name="Uwaga 3" xfId="8487" hidden="1" xr:uid="{00000000-0005-0000-0000-0000A12F0000}"/>
    <cellStyle name="Uwaga 3" xfId="8483" hidden="1" xr:uid="{00000000-0005-0000-0000-0000A22F0000}"/>
    <cellStyle name="Uwaga 3" xfId="8478" hidden="1" xr:uid="{00000000-0005-0000-0000-0000A32F0000}"/>
    <cellStyle name="Uwaga 3" xfId="8472" hidden="1" xr:uid="{00000000-0005-0000-0000-0000A42F0000}"/>
    <cellStyle name="Uwaga 3" xfId="8468" hidden="1" xr:uid="{00000000-0005-0000-0000-0000A52F0000}"/>
    <cellStyle name="Uwaga 3" xfId="8464" hidden="1" xr:uid="{00000000-0005-0000-0000-0000A62F0000}"/>
    <cellStyle name="Uwaga 3" xfId="8457" hidden="1" xr:uid="{00000000-0005-0000-0000-0000A72F0000}"/>
    <cellStyle name="Uwaga 3" xfId="8453" hidden="1" xr:uid="{00000000-0005-0000-0000-0000A82F0000}"/>
    <cellStyle name="Uwaga 3" xfId="8449" hidden="1" xr:uid="{00000000-0005-0000-0000-0000A92F0000}"/>
    <cellStyle name="Uwaga 3" xfId="9313" hidden="1" xr:uid="{00000000-0005-0000-0000-0000AA2F0000}"/>
    <cellStyle name="Uwaga 3" xfId="9311" hidden="1" xr:uid="{00000000-0005-0000-0000-0000AB2F0000}"/>
    <cellStyle name="Uwaga 3" xfId="9309" hidden="1" xr:uid="{00000000-0005-0000-0000-0000AC2F0000}"/>
    <cellStyle name="Uwaga 3" xfId="9296" hidden="1" xr:uid="{00000000-0005-0000-0000-0000AD2F0000}"/>
    <cellStyle name="Uwaga 3" xfId="9295" hidden="1" xr:uid="{00000000-0005-0000-0000-0000AE2F0000}"/>
    <cellStyle name="Uwaga 3" xfId="9294" hidden="1" xr:uid="{00000000-0005-0000-0000-0000AF2F0000}"/>
    <cellStyle name="Uwaga 3" xfId="9281" hidden="1" xr:uid="{00000000-0005-0000-0000-0000B02F0000}"/>
    <cellStyle name="Uwaga 3" xfId="9280" hidden="1" xr:uid="{00000000-0005-0000-0000-0000B12F0000}"/>
    <cellStyle name="Uwaga 3" xfId="9279" hidden="1" xr:uid="{00000000-0005-0000-0000-0000B22F0000}"/>
    <cellStyle name="Uwaga 3" xfId="9267" hidden="1" xr:uid="{00000000-0005-0000-0000-0000B32F0000}"/>
    <cellStyle name="Uwaga 3" xfId="9265" hidden="1" xr:uid="{00000000-0005-0000-0000-0000B42F0000}"/>
    <cellStyle name="Uwaga 3" xfId="9264" hidden="1" xr:uid="{00000000-0005-0000-0000-0000B52F0000}"/>
    <cellStyle name="Uwaga 3" xfId="9251" hidden="1" xr:uid="{00000000-0005-0000-0000-0000B62F0000}"/>
    <cellStyle name="Uwaga 3" xfId="9250" hidden="1" xr:uid="{00000000-0005-0000-0000-0000B72F0000}"/>
    <cellStyle name="Uwaga 3" xfId="9249" hidden="1" xr:uid="{00000000-0005-0000-0000-0000B82F0000}"/>
    <cellStyle name="Uwaga 3" xfId="9237" hidden="1" xr:uid="{00000000-0005-0000-0000-0000B92F0000}"/>
    <cellStyle name="Uwaga 3" xfId="9235" hidden="1" xr:uid="{00000000-0005-0000-0000-0000BA2F0000}"/>
    <cellStyle name="Uwaga 3" xfId="9233" hidden="1" xr:uid="{00000000-0005-0000-0000-0000BB2F0000}"/>
    <cellStyle name="Uwaga 3" xfId="9222" hidden="1" xr:uid="{00000000-0005-0000-0000-0000BC2F0000}"/>
    <cellStyle name="Uwaga 3" xfId="9220" hidden="1" xr:uid="{00000000-0005-0000-0000-0000BD2F0000}"/>
    <cellStyle name="Uwaga 3" xfId="9218" hidden="1" xr:uid="{00000000-0005-0000-0000-0000BE2F0000}"/>
    <cellStyle name="Uwaga 3" xfId="9207" hidden="1" xr:uid="{00000000-0005-0000-0000-0000BF2F0000}"/>
    <cellStyle name="Uwaga 3" xfId="9205" hidden="1" xr:uid="{00000000-0005-0000-0000-0000C02F0000}"/>
    <cellStyle name="Uwaga 3" xfId="9203" hidden="1" xr:uid="{00000000-0005-0000-0000-0000C12F0000}"/>
    <cellStyle name="Uwaga 3" xfId="9192" hidden="1" xr:uid="{00000000-0005-0000-0000-0000C22F0000}"/>
    <cellStyle name="Uwaga 3" xfId="9190" hidden="1" xr:uid="{00000000-0005-0000-0000-0000C32F0000}"/>
    <cellStyle name="Uwaga 3" xfId="9188" hidden="1" xr:uid="{00000000-0005-0000-0000-0000C42F0000}"/>
    <cellStyle name="Uwaga 3" xfId="9177" hidden="1" xr:uid="{00000000-0005-0000-0000-0000C52F0000}"/>
    <cellStyle name="Uwaga 3" xfId="9175" hidden="1" xr:uid="{00000000-0005-0000-0000-0000C62F0000}"/>
    <cellStyle name="Uwaga 3" xfId="9173" hidden="1" xr:uid="{00000000-0005-0000-0000-0000C72F0000}"/>
    <cellStyle name="Uwaga 3" xfId="9162" hidden="1" xr:uid="{00000000-0005-0000-0000-0000C82F0000}"/>
    <cellStyle name="Uwaga 3" xfId="9160" hidden="1" xr:uid="{00000000-0005-0000-0000-0000C92F0000}"/>
    <cellStyle name="Uwaga 3" xfId="9158" hidden="1" xr:uid="{00000000-0005-0000-0000-0000CA2F0000}"/>
    <cellStyle name="Uwaga 3" xfId="9147" hidden="1" xr:uid="{00000000-0005-0000-0000-0000CB2F0000}"/>
    <cellStyle name="Uwaga 3" xfId="9145" hidden="1" xr:uid="{00000000-0005-0000-0000-0000CC2F0000}"/>
    <cellStyle name="Uwaga 3" xfId="9143" hidden="1" xr:uid="{00000000-0005-0000-0000-0000CD2F0000}"/>
    <cellStyle name="Uwaga 3" xfId="9132" hidden="1" xr:uid="{00000000-0005-0000-0000-0000CE2F0000}"/>
    <cellStyle name="Uwaga 3" xfId="9130" hidden="1" xr:uid="{00000000-0005-0000-0000-0000CF2F0000}"/>
    <cellStyle name="Uwaga 3" xfId="9128" hidden="1" xr:uid="{00000000-0005-0000-0000-0000D02F0000}"/>
    <cellStyle name="Uwaga 3" xfId="9117" hidden="1" xr:uid="{00000000-0005-0000-0000-0000D12F0000}"/>
    <cellStyle name="Uwaga 3" xfId="9115" hidden="1" xr:uid="{00000000-0005-0000-0000-0000D22F0000}"/>
    <cellStyle name="Uwaga 3" xfId="9113" hidden="1" xr:uid="{00000000-0005-0000-0000-0000D32F0000}"/>
    <cellStyle name="Uwaga 3" xfId="9102" hidden="1" xr:uid="{00000000-0005-0000-0000-0000D42F0000}"/>
    <cellStyle name="Uwaga 3" xfId="9100" hidden="1" xr:uid="{00000000-0005-0000-0000-0000D52F0000}"/>
    <cellStyle name="Uwaga 3" xfId="9098" hidden="1" xr:uid="{00000000-0005-0000-0000-0000D62F0000}"/>
    <cellStyle name="Uwaga 3" xfId="9087" hidden="1" xr:uid="{00000000-0005-0000-0000-0000D72F0000}"/>
    <cellStyle name="Uwaga 3" xfId="9085" hidden="1" xr:uid="{00000000-0005-0000-0000-0000D82F0000}"/>
    <cellStyle name="Uwaga 3" xfId="9083" hidden="1" xr:uid="{00000000-0005-0000-0000-0000D92F0000}"/>
    <cellStyle name="Uwaga 3" xfId="9072" hidden="1" xr:uid="{00000000-0005-0000-0000-0000DA2F0000}"/>
    <cellStyle name="Uwaga 3" xfId="9070" hidden="1" xr:uid="{00000000-0005-0000-0000-0000DB2F0000}"/>
    <cellStyle name="Uwaga 3" xfId="9068" hidden="1" xr:uid="{00000000-0005-0000-0000-0000DC2F0000}"/>
    <cellStyle name="Uwaga 3" xfId="9057" hidden="1" xr:uid="{00000000-0005-0000-0000-0000DD2F0000}"/>
    <cellStyle name="Uwaga 3" xfId="9055" hidden="1" xr:uid="{00000000-0005-0000-0000-0000DE2F0000}"/>
    <cellStyle name="Uwaga 3" xfId="9053" hidden="1" xr:uid="{00000000-0005-0000-0000-0000DF2F0000}"/>
    <cellStyle name="Uwaga 3" xfId="9042" hidden="1" xr:uid="{00000000-0005-0000-0000-0000E02F0000}"/>
    <cellStyle name="Uwaga 3" xfId="9040" hidden="1" xr:uid="{00000000-0005-0000-0000-0000E12F0000}"/>
    <cellStyle name="Uwaga 3" xfId="9038" hidden="1" xr:uid="{00000000-0005-0000-0000-0000E22F0000}"/>
    <cellStyle name="Uwaga 3" xfId="9027" hidden="1" xr:uid="{00000000-0005-0000-0000-0000E32F0000}"/>
    <cellStyle name="Uwaga 3" xfId="9025" hidden="1" xr:uid="{00000000-0005-0000-0000-0000E42F0000}"/>
    <cellStyle name="Uwaga 3" xfId="9023" hidden="1" xr:uid="{00000000-0005-0000-0000-0000E52F0000}"/>
    <cellStyle name="Uwaga 3" xfId="9012" hidden="1" xr:uid="{00000000-0005-0000-0000-0000E62F0000}"/>
    <cellStyle name="Uwaga 3" xfId="9010" hidden="1" xr:uid="{00000000-0005-0000-0000-0000E72F0000}"/>
    <cellStyle name="Uwaga 3" xfId="9008" hidden="1" xr:uid="{00000000-0005-0000-0000-0000E82F0000}"/>
    <cellStyle name="Uwaga 3" xfId="8997" hidden="1" xr:uid="{00000000-0005-0000-0000-0000E92F0000}"/>
    <cellStyle name="Uwaga 3" xfId="8995" hidden="1" xr:uid="{00000000-0005-0000-0000-0000EA2F0000}"/>
    <cellStyle name="Uwaga 3" xfId="8993" hidden="1" xr:uid="{00000000-0005-0000-0000-0000EB2F0000}"/>
    <cellStyle name="Uwaga 3" xfId="8982" hidden="1" xr:uid="{00000000-0005-0000-0000-0000EC2F0000}"/>
    <cellStyle name="Uwaga 3" xfId="8980" hidden="1" xr:uid="{00000000-0005-0000-0000-0000ED2F0000}"/>
    <cellStyle name="Uwaga 3" xfId="8978" hidden="1" xr:uid="{00000000-0005-0000-0000-0000EE2F0000}"/>
    <cellStyle name="Uwaga 3" xfId="8967" hidden="1" xr:uid="{00000000-0005-0000-0000-0000EF2F0000}"/>
    <cellStyle name="Uwaga 3" xfId="8965" hidden="1" xr:uid="{00000000-0005-0000-0000-0000F02F0000}"/>
    <cellStyle name="Uwaga 3" xfId="8963" hidden="1" xr:uid="{00000000-0005-0000-0000-0000F12F0000}"/>
    <cellStyle name="Uwaga 3" xfId="8952" hidden="1" xr:uid="{00000000-0005-0000-0000-0000F22F0000}"/>
    <cellStyle name="Uwaga 3" xfId="8950" hidden="1" xr:uid="{00000000-0005-0000-0000-0000F32F0000}"/>
    <cellStyle name="Uwaga 3" xfId="8948" hidden="1" xr:uid="{00000000-0005-0000-0000-0000F42F0000}"/>
    <cellStyle name="Uwaga 3" xfId="8937" hidden="1" xr:uid="{00000000-0005-0000-0000-0000F52F0000}"/>
    <cellStyle name="Uwaga 3" xfId="8935" hidden="1" xr:uid="{00000000-0005-0000-0000-0000F62F0000}"/>
    <cellStyle name="Uwaga 3" xfId="8933" hidden="1" xr:uid="{00000000-0005-0000-0000-0000F72F0000}"/>
    <cellStyle name="Uwaga 3" xfId="8922" hidden="1" xr:uid="{00000000-0005-0000-0000-0000F82F0000}"/>
    <cellStyle name="Uwaga 3" xfId="8920" hidden="1" xr:uid="{00000000-0005-0000-0000-0000F92F0000}"/>
    <cellStyle name="Uwaga 3" xfId="8917" hidden="1" xr:uid="{00000000-0005-0000-0000-0000FA2F0000}"/>
    <cellStyle name="Uwaga 3" xfId="8907" hidden="1" xr:uid="{00000000-0005-0000-0000-0000FB2F0000}"/>
    <cellStyle name="Uwaga 3" xfId="8905" hidden="1" xr:uid="{00000000-0005-0000-0000-0000FC2F0000}"/>
    <cellStyle name="Uwaga 3" xfId="8903" hidden="1" xr:uid="{00000000-0005-0000-0000-0000FD2F0000}"/>
    <cellStyle name="Uwaga 3" xfId="8892" hidden="1" xr:uid="{00000000-0005-0000-0000-0000FE2F0000}"/>
    <cellStyle name="Uwaga 3" xfId="8890" hidden="1" xr:uid="{00000000-0005-0000-0000-0000FF2F0000}"/>
    <cellStyle name="Uwaga 3" xfId="8888" hidden="1" xr:uid="{00000000-0005-0000-0000-000000300000}"/>
    <cellStyle name="Uwaga 3" xfId="8877" hidden="1" xr:uid="{00000000-0005-0000-0000-000001300000}"/>
    <cellStyle name="Uwaga 3" xfId="8875" hidden="1" xr:uid="{00000000-0005-0000-0000-000002300000}"/>
    <cellStyle name="Uwaga 3" xfId="8872" hidden="1" xr:uid="{00000000-0005-0000-0000-000003300000}"/>
    <cellStyle name="Uwaga 3" xfId="8862" hidden="1" xr:uid="{00000000-0005-0000-0000-000004300000}"/>
    <cellStyle name="Uwaga 3" xfId="8860" hidden="1" xr:uid="{00000000-0005-0000-0000-000005300000}"/>
    <cellStyle name="Uwaga 3" xfId="8857" hidden="1" xr:uid="{00000000-0005-0000-0000-000006300000}"/>
    <cellStyle name="Uwaga 3" xfId="8847" hidden="1" xr:uid="{00000000-0005-0000-0000-000007300000}"/>
    <cellStyle name="Uwaga 3" xfId="8845" hidden="1" xr:uid="{00000000-0005-0000-0000-000008300000}"/>
    <cellStyle name="Uwaga 3" xfId="8842" hidden="1" xr:uid="{00000000-0005-0000-0000-000009300000}"/>
    <cellStyle name="Uwaga 3" xfId="8833" hidden="1" xr:uid="{00000000-0005-0000-0000-00000A300000}"/>
    <cellStyle name="Uwaga 3" xfId="8830" hidden="1" xr:uid="{00000000-0005-0000-0000-00000B300000}"/>
    <cellStyle name="Uwaga 3" xfId="8826" hidden="1" xr:uid="{00000000-0005-0000-0000-00000C300000}"/>
    <cellStyle name="Uwaga 3" xfId="8818" hidden="1" xr:uid="{00000000-0005-0000-0000-00000D300000}"/>
    <cellStyle name="Uwaga 3" xfId="8815" hidden="1" xr:uid="{00000000-0005-0000-0000-00000E300000}"/>
    <cellStyle name="Uwaga 3" xfId="8811" hidden="1" xr:uid="{00000000-0005-0000-0000-00000F300000}"/>
    <cellStyle name="Uwaga 3" xfId="8803" hidden="1" xr:uid="{00000000-0005-0000-0000-000010300000}"/>
    <cellStyle name="Uwaga 3" xfId="8800" hidden="1" xr:uid="{00000000-0005-0000-0000-000011300000}"/>
    <cellStyle name="Uwaga 3" xfId="8796" hidden="1" xr:uid="{00000000-0005-0000-0000-000012300000}"/>
    <cellStyle name="Uwaga 3" xfId="8788" hidden="1" xr:uid="{00000000-0005-0000-0000-000013300000}"/>
    <cellStyle name="Uwaga 3" xfId="8785" hidden="1" xr:uid="{00000000-0005-0000-0000-000014300000}"/>
    <cellStyle name="Uwaga 3" xfId="8781" hidden="1" xr:uid="{00000000-0005-0000-0000-000015300000}"/>
    <cellStyle name="Uwaga 3" xfId="8773" hidden="1" xr:uid="{00000000-0005-0000-0000-000016300000}"/>
    <cellStyle name="Uwaga 3" xfId="8770" hidden="1" xr:uid="{00000000-0005-0000-0000-000017300000}"/>
    <cellStyle name="Uwaga 3" xfId="8766" hidden="1" xr:uid="{00000000-0005-0000-0000-000018300000}"/>
    <cellStyle name="Uwaga 3" xfId="8758" hidden="1" xr:uid="{00000000-0005-0000-0000-000019300000}"/>
    <cellStyle name="Uwaga 3" xfId="8754" hidden="1" xr:uid="{00000000-0005-0000-0000-00001A300000}"/>
    <cellStyle name="Uwaga 3" xfId="8749" hidden="1" xr:uid="{00000000-0005-0000-0000-00001B300000}"/>
    <cellStyle name="Uwaga 3" xfId="8743" hidden="1" xr:uid="{00000000-0005-0000-0000-00001C300000}"/>
    <cellStyle name="Uwaga 3" xfId="8739" hidden="1" xr:uid="{00000000-0005-0000-0000-00001D300000}"/>
    <cellStyle name="Uwaga 3" xfId="8734" hidden="1" xr:uid="{00000000-0005-0000-0000-00001E300000}"/>
    <cellStyle name="Uwaga 3" xfId="8728" hidden="1" xr:uid="{00000000-0005-0000-0000-00001F300000}"/>
    <cellStyle name="Uwaga 3" xfId="8724" hidden="1" xr:uid="{00000000-0005-0000-0000-000020300000}"/>
    <cellStyle name="Uwaga 3" xfId="8719" hidden="1" xr:uid="{00000000-0005-0000-0000-000021300000}"/>
    <cellStyle name="Uwaga 3" xfId="8713" hidden="1" xr:uid="{00000000-0005-0000-0000-000022300000}"/>
    <cellStyle name="Uwaga 3" xfId="8710" hidden="1" xr:uid="{00000000-0005-0000-0000-000023300000}"/>
    <cellStyle name="Uwaga 3" xfId="8706" hidden="1" xr:uid="{00000000-0005-0000-0000-000024300000}"/>
    <cellStyle name="Uwaga 3" xfId="8698" hidden="1" xr:uid="{00000000-0005-0000-0000-000025300000}"/>
    <cellStyle name="Uwaga 3" xfId="8695" hidden="1" xr:uid="{00000000-0005-0000-0000-000026300000}"/>
    <cellStyle name="Uwaga 3" xfId="8690" hidden="1" xr:uid="{00000000-0005-0000-0000-000027300000}"/>
    <cellStyle name="Uwaga 3" xfId="8683" hidden="1" xr:uid="{00000000-0005-0000-0000-000028300000}"/>
    <cellStyle name="Uwaga 3" xfId="8679" hidden="1" xr:uid="{00000000-0005-0000-0000-000029300000}"/>
    <cellStyle name="Uwaga 3" xfId="8674" hidden="1" xr:uid="{00000000-0005-0000-0000-00002A300000}"/>
    <cellStyle name="Uwaga 3" xfId="8668" hidden="1" xr:uid="{00000000-0005-0000-0000-00002B300000}"/>
    <cellStyle name="Uwaga 3" xfId="8664" hidden="1" xr:uid="{00000000-0005-0000-0000-00002C300000}"/>
    <cellStyle name="Uwaga 3" xfId="8659" hidden="1" xr:uid="{00000000-0005-0000-0000-00002D300000}"/>
    <cellStyle name="Uwaga 3" xfId="8653" hidden="1" xr:uid="{00000000-0005-0000-0000-00002E300000}"/>
    <cellStyle name="Uwaga 3" xfId="8650" hidden="1" xr:uid="{00000000-0005-0000-0000-00002F300000}"/>
    <cellStyle name="Uwaga 3" xfId="8646" hidden="1" xr:uid="{00000000-0005-0000-0000-000030300000}"/>
    <cellStyle name="Uwaga 3" xfId="8638" hidden="1" xr:uid="{00000000-0005-0000-0000-000031300000}"/>
    <cellStyle name="Uwaga 3" xfId="8633" hidden="1" xr:uid="{00000000-0005-0000-0000-000032300000}"/>
    <cellStyle name="Uwaga 3" xfId="8628" hidden="1" xr:uid="{00000000-0005-0000-0000-000033300000}"/>
    <cellStyle name="Uwaga 3" xfId="8623" hidden="1" xr:uid="{00000000-0005-0000-0000-000034300000}"/>
    <cellStyle name="Uwaga 3" xfId="8618" hidden="1" xr:uid="{00000000-0005-0000-0000-000035300000}"/>
    <cellStyle name="Uwaga 3" xfId="8613" hidden="1" xr:uid="{00000000-0005-0000-0000-000036300000}"/>
    <cellStyle name="Uwaga 3" xfId="8608" hidden="1" xr:uid="{00000000-0005-0000-0000-000037300000}"/>
    <cellStyle name="Uwaga 3" xfId="8603" hidden="1" xr:uid="{00000000-0005-0000-0000-000038300000}"/>
    <cellStyle name="Uwaga 3" xfId="8598" hidden="1" xr:uid="{00000000-0005-0000-0000-000039300000}"/>
    <cellStyle name="Uwaga 3" xfId="8593" hidden="1" xr:uid="{00000000-0005-0000-0000-00003A300000}"/>
    <cellStyle name="Uwaga 3" xfId="8589" hidden="1" xr:uid="{00000000-0005-0000-0000-00003B300000}"/>
    <cellStyle name="Uwaga 3" xfId="8584" hidden="1" xr:uid="{00000000-0005-0000-0000-00003C300000}"/>
    <cellStyle name="Uwaga 3" xfId="8577" hidden="1" xr:uid="{00000000-0005-0000-0000-00003D300000}"/>
    <cellStyle name="Uwaga 3" xfId="8572" hidden="1" xr:uid="{00000000-0005-0000-0000-00003E300000}"/>
    <cellStyle name="Uwaga 3" xfId="8567" hidden="1" xr:uid="{00000000-0005-0000-0000-00003F300000}"/>
    <cellStyle name="Uwaga 3" xfId="8562" hidden="1" xr:uid="{00000000-0005-0000-0000-000040300000}"/>
    <cellStyle name="Uwaga 3" xfId="8557" hidden="1" xr:uid="{00000000-0005-0000-0000-000041300000}"/>
    <cellStyle name="Uwaga 3" xfId="8552" hidden="1" xr:uid="{00000000-0005-0000-0000-000042300000}"/>
    <cellStyle name="Uwaga 3" xfId="8547" hidden="1" xr:uid="{00000000-0005-0000-0000-000043300000}"/>
    <cellStyle name="Uwaga 3" xfId="8542" hidden="1" xr:uid="{00000000-0005-0000-0000-000044300000}"/>
    <cellStyle name="Uwaga 3" xfId="8537" hidden="1" xr:uid="{00000000-0005-0000-0000-000045300000}"/>
    <cellStyle name="Uwaga 3" xfId="8533" hidden="1" xr:uid="{00000000-0005-0000-0000-000046300000}"/>
    <cellStyle name="Uwaga 3" xfId="8528" hidden="1" xr:uid="{00000000-0005-0000-0000-000047300000}"/>
    <cellStyle name="Uwaga 3" xfId="8523" hidden="1" xr:uid="{00000000-0005-0000-0000-000048300000}"/>
    <cellStyle name="Uwaga 3" xfId="8518" hidden="1" xr:uid="{00000000-0005-0000-0000-000049300000}"/>
    <cellStyle name="Uwaga 3" xfId="8514" hidden="1" xr:uid="{00000000-0005-0000-0000-00004A300000}"/>
    <cellStyle name="Uwaga 3" xfId="8510" hidden="1" xr:uid="{00000000-0005-0000-0000-00004B300000}"/>
    <cellStyle name="Uwaga 3" xfId="8503" hidden="1" xr:uid="{00000000-0005-0000-0000-00004C300000}"/>
    <cellStyle name="Uwaga 3" xfId="8499" hidden="1" xr:uid="{00000000-0005-0000-0000-00004D300000}"/>
    <cellStyle name="Uwaga 3" xfId="8494" hidden="1" xr:uid="{00000000-0005-0000-0000-00004E300000}"/>
    <cellStyle name="Uwaga 3" xfId="8488" hidden="1" xr:uid="{00000000-0005-0000-0000-00004F300000}"/>
    <cellStyle name="Uwaga 3" xfId="8484" hidden="1" xr:uid="{00000000-0005-0000-0000-000050300000}"/>
    <cellStyle name="Uwaga 3" xfId="8479" hidden="1" xr:uid="{00000000-0005-0000-0000-000051300000}"/>
    <cellStyle name="Uwaga 3" xfId="8473" hidden="1" xr:uid="{00000000-0005-0000-0000-000052300000}"/>
    <cellStyle name="Uwaga 3" xfId="8469" hidden="1" xr:uid="{00000000-0005-0000-0000-000053300000}"/>
    <cellStyle name="Uwaga 3" xfId="8465" hidden="1" xr:uid="{00000000-0005-0000-0000-000054300000}"/>
    <cellStyle name="Uwaga 3" xfId="8458" hidden="1" xr:uid="{00000000-0005-0000-0000-000055300000}"/>
    <cellStyle name="Uwaga 3" xfId="8454" hidden="1" xr:uid="{00000000-0005-0000-0000-000056300000}"/>
    <cellStyle name="Uwaga 3" xfId="8450" hidden="1" xr:uid="{00000000-0005-0000-0000-000057300000}"/>
    <cellStyle name="Uwaga 3" xfId="9317" hidden="1" xr:uid="{00000000-0005-0000-0000-000058300000}"/>
    <cellStyle name="Uwaga 3" xfId="9316" hidden="1" xr:uid="{00000000-0005-0000-0000-000059300000}"/>
    <cellStyle name="Uwaga 3" xfId="9314" hidden="1" xr:uid="{00000000-0005-0000-0000-00005A300000}"/>
    <cellStyle name="Uwaga 3" xfId="9301" hidden="1" xr:uid="{00000000-0005-0000-0000-00005B300000}"/>
    <cellStyle name="Uwaga 3" xfId="9299" hidden="1" xr:uid="{00000000-0005-0000-0000-00005C300000}"/>
    <cellStyle name="Uwaga 3" xfId="9297" hidden="1" xr:uid="{00000000-0005-0000-0000-00005D300000}"/>
    <cellStyle name="Uwaga 3" xfId="9287" hidden="1" xr:uid="{00000000-0005-0000-0000-00005E300000}"/>
    <cellStyle name="Uwaga 3" xfId="9285" hidden="1" xr:uid="{00000000-0005-0000-0000-00005F300000}"/>
    <cellStyle name="Uwaga 3" xfId="9283" hidden="1" xr:uid="{00000000-0005-0000-0000-000060300000}"/>
    <cellStyle name="Uwaga 3" xfId="9272" hidden="1" xr:uid="{00000000-0005-0000-0000-000061300000}"/>
    <cellStyle name="Uwaga 3" xfId="9270" hidden="1" xr:uid="{00000000-0005-0000-0000-000062300000}"/>
    <cellStyle name="Uwaga 3" xfId="9268" hidden="1" xr:uid="{00000000-0005-0000-0000-000063300000}"/>
    <cellStyle name="Uwaga 3" xfId="9255" hidden="1" xr:uid="{00000000-0005-0000-0000-000064300000}"/>
    <cellStyle name="Uwaga 3" xfId="9253" hidden="1" xr:uid="{00000000-0005-0000-0000-000065300000}"/>
    <cellStyle name="Uwaga 3" xfId="9252" hidden="1" xr:uid="{00000000-0005-0000-0000-000066300000}"/>
    <cellStyle name="Uwaga 3" xfId="9239" hidden="1" xr:uid="{00000000-0005-0000-0000-000067300000}"/>
    <cellStyle name="Uwaga 3" xfId="9238" hidden="1" xr:uid="{00000000-0005-0000-0000-000068300000}"/>
    <cellStyle name="Uwaga 3" xfId="9236" hidden="1" xr:uid="{00000000-0005-0000-0000-000069300000}"/>
    <cellStyle name="Uwaga 3" xfId="9224" hidden="1" xr:uid="{00000000-0005-0000-0000-00006A300000}"/>
    <cellStyle name="Uwaga 3" xfId="9223" hidden="1" xr:uid="{00000000-0005-0000-0000-00006B300000}"/>
    <cellStyle name="Uwaga 3" xfId="9221" hidden="1" xr:uid="{00000000-0005-0000-0000-00006C300000}"/>
    <cellStyle name="Uwaga 3" xfId="9209" hidden="1" xr:uid="{00000000-0005-0000-0000-00006D300000}"/>
    <cellStyle name="Uwaga 3" xfId="9208" hidden="1" xr:uid="{00000000-0005-0000-0000-00006E300000}"/>
    <cellStyle name="Uwaga 3" xfId="9206" hidden="1" xr:uid="{00000000-0005-0000-0000-00006F300000}"/>
    <cellStyle name="Uwaga 3" xfId="9194" hidden="1" xr:uid="{00000000-0005-0000-0000-000070300000}"/>
    <cellStyle name="Uwaga 3" xfId="9193" hidden="1" xr:uid="{00000000-0005-0000-0000-000071300000}"/>
    <cellStyle name="Uwaga 3" xfId="9191" hidden="1" xr:uid="{00000000-0005-0000-0000-000072300000}"/>
    <cellStyle name="Uwaga 3" xfId="9179" hidden="1" xr:uid="{00000000-0005-0000-0000-000073300000}"/>
    <cellStyle name="Uwaga 3" xfId="9178" hidden="1" xr:uid="{00000000-0005-0000-0000-000074300000}"/>
    <cellStyle name="Uwaga 3" xfId="9176" hidden="1" xr:uid="{00000000-0005-0000-0000-000075300000}"/>
    <cellStyle name="Uwaga 3" xfId="9164" hidden="1" xr:uid="{00000000-0005-0000-0000-000076300000}"/>
    <cellStyle name="Uwaga 3" xfId="9163" hidden="1" xr:uid="{00000000-0005-0000-0000-000077300000}"/>
    <cellStyle name="Uwaga 3" xfId="9161" hidden="1" xr:uid="{00000000-0005-0000-0000-000078300000}"/>
    <cellStyle name="Uwaga 3" xfId="9149" hidden="1" xr:uid="{00000000-0005-0000-0000-000079300000}"/>
    <cellStyle name="Uwaga 3" xfId="9148" hidden="1" xr:uid="{00000000-0005-0000-0000-00007A300000}"/>
    <cellStyle name="Uwaga 3" xfId="9146" hidden="1" xr:uid="{00000000-0005-0000-0000-00007B300000}"/>
    <cellStyle name="Uwaga 3" xfId="9134" hidden="1" xr:uid="{00000000-0005-0000-0000-00007C300000}"/>
    <cellStyle name="Uwaga 3" xfId="9133" hidden="1" xr:uid="{00000000-0005-0000-0000-00007D300000}"/>
    <cellStyle name="Uwaga 3" xfId="9131" hidden="1" xr:uid="{00000000-0005-0000-0000-00007E300000}"/>
    <cellStyle name="Uwaga 3" xfId="9119" hidden="1" xr:uid="{00000000-0005-0000-0000-00007F300000}"/>
    <cellStyle name="Uwaga 3" xfId="9118" hidden="1" xr:uid="{00000000-0005-0000-0000-000080300000}"/>
    <cellStyle name="Uwaga 3" xfId="9116" hidden="1" xr:uid="{00000000-0005-0000-0000-000081300000}"/>
    <cellStyle name="Uwaga 3" xfId="9104" hidden="1" xr:uid="{00000000-0005-0000-0000-000082300000}"/>
    <cellStyle name="Uwaga 3" xfId="9103" hidden="1" xr:uid="{00000000-0005-0000-0000-000083300000}"/>
    <cellStyle name="Uwaga 3" xfId="9101" hidden="1" xr:uid="{00000000-0005-0000-0000-000084300000}"/>
    <cellStyle name="Uwaga 3" xfId="9089" hidden="1" xr:uid="{00000000-0005-0000-0000-000085300000}"/>
    <cellStyle name="Uwaga 3" xfId="9088" hidden="1" xr:uid="{00000000-0005-0000-0000-000086300000}"/>
    <cellStyle name="Uwaga 3" xfId="9086" hidden="1" xr:uid="{00000000-0005-0000-0000-000087300000}"/>
    <cellStyle name="Uwaga 3" xfId="9074" hidden="1" xr:uid="{00000000-0005-0000-0000-000088300000}"/>
    <cellStyle name="Uwaga 3" xfId="9073" hidden="1" xr:uid="{00000000-0005-0000-0000-000089300000}"/>
    <cellStyle name="Uwaga 3" xfId="9071" hidden="1" xr:uid="{00000000-0005-0000-0000-00008A300000}"/>
    <cellStyle name="Uwaga 3" xfId="9059" hidden="1" xr:uid="{00000000-0005-0000-0000-00008B300000}"/>
    <cellStyle name="Uwaga 3" xfId="9058" hidden="1" xr:uid="{00000000-0005-0000-0000-00008C300000}"/>
    <cellStyle name="Uwaga 3" xfId="9056" hidden="1" xr:uid="{00000000-0005-0000-0000-00008D300000}"/>
    <cellStyle name="Uwaga 3" xfId="9044" hidden="1" xr:uid="{00000000-0005-0000-0000-00008E300000}"/>
    <cellStyle name="Uwaga 3" xfId="9043" hidden="1" xr:uid="{00000000-0005-0000-0000-00008F300000}"/>
    <cellStyle name="Uwaga 3" xfId="9041" hidden="1" xr:uid="{00000000-0005-0000-0000-000090300000}"/>
    <cellStyle name="Uwaga 3" xfId="9029" hidden="1" xr:uid="{00000000-0005-0000-0000-000091300000}"/>
    <cellStyle name="Uwaga 3" xfId="9028" hidden="1" xr:uid="{00000000-0005-0000-0000-000092300000}"/>
    <cellStyle name="Uwaga 3" xfId="9026" hidden="1" xr:uid="{00000000-0005-0000-0000-000093300000}"/>
    <cellStyle name="Uwaga 3" xfId="9014" hidden="1" xr:uid="{00000000-0005-0000-0000-000094300000}"/>
    <cellStyle name="Uwaga 3" xfId="9013" hidden="1" xr:uid="{00000000-0005-0000-0000-000095300000}"/>
    <cellStyle name="Uwaga 3" xfId="9011" hidden="1" xr:uid="{00000000-0005-0000-0000-000096300000}"/>
    <cellStyle name="Uwaga 3" xfId="8999" hidden="1" xr:uid="{00000000-0005-0000-0000-000097300000}"/>
    <cellStyle name="Uwaga 3" xfId="8998" hidden="1" xr:uid="{00000000-0005-0000-0000-000098300000}"/>
    <cellStyle name="Uwaga 3" xfId="8996" hidden="1" xr:uid="{00000000-0005-0000-0000-000099300000}"/>
    <cellStyle name="Uwaga 3" xfId="8984" hidden="1" xr:uid="{00000000-0005-0000-0000-00009A300000}"/>
    <cellStyle name="Uwaga 3" xfId="8983" hidden="1" xr:uid="{00000000-0005-0000-0000-00009B300000}"/>
    <cellStyle name="Uwaga 3" xfId="8981" hidden="1" xr:uid="{00000000-0005-0000-0000-00009C300000}"/>
    <cellStyle name="Uwaga 3" xfId="8969" hidden="1" xr:uid="{00000000-0005-0000-0000-00009D300000}"/>
    <cellStyle name="Uwaga 3" xfId="8968" hidden="1" xr:uid="{00000000-0005-0000-0000-00009E300000}"/>
    <cellStyle name="Uwaga 3" xfId="8966" hidden="1" xr:uid="{00000000-0005-0000-0000-00009F300000}"/>
    <cellStyle name="Uwaga 3" xfId="8954" hidden="1" xr:uid="{00000000-0005-0000-0000-0000A0300000}"/>
    <cellStyle name="Uwaga 3" xfId="8953" hidden="1" xr:uid="{00000000-0005-0000-0000-0000A1300000}"/>
    <cellStyle name="Uwaga 3" xfId="8951" hidden="1" xr:uid="{00000000-0005-0000-0000-0000A2300000}"/>
    <cellStyle name="Uwaga 3" xfId="8939" hidden="1" xr:uid="{00000000-0005-0000-0000-0000A3300000}"/>
    <cellStyle name="Uwaga 3" xfId="8938" hidden="1" xr:uid="{00000000-0005-0000-0000-0000A4300000}"/>
    <cellStyle name="Uwaga 3" xfId="8936" hidden="1" xr:uid="{00000000-0005-0000-0000-0000A5300000}"/>
    <cellStyle name="Uwaga 3" xfId="8924" hidden="1" xr:uid="{00000000-0005-0000-0000-0000A6300000}"/>
    <cellStyle name="Uwaga 3" xfId="8923" hidden="1" xr:uid="{00000000-0005-0000-0000-0000A7300000}"/>
    <cellStyle name="Uwaga 3" xfId="8921" hidden="1" xr:uid="{00000000-0005-0000-0000-0000A8300000}"/>
    <cellStyle name="Uwaga 3" xfId="8909" hidden="1" xr:uid="{00000000-0005-0000-0000-0000A9300000}"/>
    <cellStyle name="Uwaga 3" xfId="8908" hidden="1" xr:uid="{00000000-0005-0000-0000-0000AA300000}"/>
    <cellStyle name="Uwaga 3" xfId="8906" hidden="1" xr:uid="{00000000-0005-0000-0000-0000AB300000}"/>
    <cellStyle name="Uwaga 3" xfId="8894" hidden="1" xr:uid="{00000000-0005-0000-0000-0000AC300000}"/>
    <cellStyle name="Uwaga 3" xfId="8893" hidden="1" xr:uid="{00000000-0005-0000-0000-0000AD300000}"/>
    <cellStyle name="Uwaga 3" xfId="8891" hidden="1" xr:uid="{00000000-0005-0000-0000-0000AE300000}"/>
    <cellStyle name="Uwaga 3" xfId="8879" hidden="1" xr:uid="{00000000-0005-0000-0000-0000AF300000}"/>
    <cellStyle name="Uwaga 3" xfId="8878" hidden="1" xr:uid="{00000000-0005-0000-0000-0000B0300000}"/>
    <cellStyle name="Uwaga 3" xfId="8876" hidden="1" xr:uid="{00000000-0005-0000-0000-0000B1300000}"/>
    <cellStyle name="Uwaga 3" xfId="8864" hidden="1" xr:uid="{00000000-0005-0000-0000-0000B2300000}"/>
    <cellStyle name="Uwaga 3" xfId="8863" hidden="1" xr:uid="{00000000-0005-0000-0000-0000B3300000}"/>
    <cellStyle name="Uwaga 3" xfId="8861" hidden="1" xr:uid="{00000000-0005-0000-0000-0000B4300000}"/>
    <cellStyle name="Uwaga 3" xfId="8849" hidden="1" xr:uid="{00000000-0005-0000-0000-0000B5300000}"/>
    <cellStyle name="Uwaga 3" xfId="8848" hidden="1" xr:uid="{00000000-0005-0000-0000-0000B6300000}"/>
    <cellStyle name="Uwaga 3" xfId="8846" hidden="1" xr:uid="{00000000-0005-0000-0000-0000B7300000}"/>
    <cellStyle name="Uwaga 3" xfId="8834" hidden="1" xr:uid="{00000000-0005-0000-0000-0000B8300000}"/>
    <cellStyle name="Uwaga 3" xfId="8832" hidden="1" xr:uid="{00000000-0005-0000-0000-0000B9300000}"/>
    <cellStyle name="Uwaga 3" xfId="8829" hidden="1" xr:uid="{00000000-0005-0000-0000-0000BA300000}"/>
    <cellStyle name="Uwaga 3" xfId="8819" hidden="1" xr:uid="{00000000-0005-0000-0000-0000BB300000}"/>
    <cellStyle name="Uwaga 3" xfId="8817" hidden="1" xr:uid="{00000000-0005-0000-0000-0000BC300000}"/>
    <cellStyle name="Uwaga 3" xfId="8814" hidden="1" xr:uid="{00000000-0005-0000-0000-0000BD300000}"/>
    <cellStyle name="Uwaga 3" xfId="8804" hidden="1" xr:uid="{00000000-0005-0000-0000-0000BE300000}"/>
    <cellStyle name="Uwaga 3" xfId="8802" hidden="1" xr:uid="{00000000-0005-0000-0000-0000BF300000}"/>
    <cellStyle name="Uwaga 3" xfId="8799" hidden="1" xr:uid="{00000000-0005-0000-0000-0000C0300000}"/>
    <cellStyle name="Uwaga 3" xfId="8789" hidden="1" xr:uid="{00000000-0005-0000-0000-0000C1300000}"/>
    <cellStyle name="Uwaga 3" xfId="8787" hidden="1" xr:uid="{00000000-0005-0000-0000-0000C2300000}"/>
    <cellStyle name="Uwaga 3" xfId="8784" hidden="1" xr:uid="{00000000-0005-0000-0000-0000C3300000}"/>
    <cellStyle name="Uwaga 3" xfId="8774" hidden="1" xr:uid="{00000000-0005-0000-0000-0000C4300000}"/>
    <cellStyle name="Uwaga 3" xfId="8772" hidden="1" xr:uid="{00000000-0005-0000-0000-0000C5300000}"/>
    <cellStyle name="Uwaga 3" xfId="8769" hidden="1" xr:uid="{00000000-0005-0000-0000-0000C6300000}"/>
    <cellStyle name="Uwaga 3" xfId="8759" hidden="1" xr:uid="{00000000-0005-0000-0000-0000C7300000}"/>
    <cellStyle name="Uwaga 3" xfId="8757" hidden="1" xr:uid="{00000000-0005-0000-0000-0000C8300000}"/>
    <cellStyle name="Uwaga 3" xfId="8753" hidden="1" xr:uid="{00000000-0005-0000-0000-0000C9300000}"/>
    <cellStyle name="Uwaga 3" xfId="8744" hidden="1" xr:uid="{00000000-0005-0000-0000-0000CA300000}"/>
    <cellStyle name="Uwaga 3" xfId="8741" hidden="1" xr:uid="{00000000-0005-0000-0000-0000CB300000}"/>
    <cellStyle name="Uwaga 3" xfId="8737" hidden="1" xr:uid="{00000000-0005-0000-0000-0000CC300000}"/>
    <cellStyle name="Uwaga 3" xfId="8729" hidden="1" xr:uid="{00000000-0005-0000-0000-0000CD300000}"/>
    <cellStyle name="Uwaga 3" xfId="8727" hidden="1" xr:uid="{00000000-0005-0000-0000-0000CE300000}"/>
    <cellStyle name="Uwaga 3" xfId="8723" hidden="1" xr:uid="{00000000-0005-0000-0000-0000CF300000}"/>
    <cellStyle name="Uwaga 3" xfId="8714" hidden="1" xr:uid="{00000000-0005-0000-0000-0000D0300000}"/>
    <cellStyle name="Uwaga 3" xfId="8712" hidden="1" xr:uid="{00000000-0005-0000-0000-0000D1300000}"/>
    <cellStyle name="Uwaga 3" xfId="8709" hidden="1" xr:uid="{00000000-0005-0000-0000-0000D2300000}"/>
    <cellStyle name="Uwaga 3" xfId="8699" hidden="1" xr:uid="{00000000-0005-0000-0000-0000D3300000}"/>
    <cellStyle name="Uwaga 3" xfId="8697" hidden="1" xr:uid="{00000000-0005-0000-0000-0000D4300000}"/>
    <cellStyle name="Uwaga 3" xfId="8692" hidden="1" xr:uid="{00000000-0005-0000-0000-0000D5300000}"/>
    <cellStyle name="Uwaga 3" xfId="8684" hidden="1" xr:uid="{00000000-0005-0000-0000-0000D6300000}"/>
    <cellStyle name="Uwaga 3" xfId="8682" hidden="1" xr:uid="{00000000-0005-0000-0000-0000D7300000}"/>
    <cellStyle name="Uwaga 3" xfId="8677" hidden="1" xr:uid="{00000000-0005-0000-0000-0000D8300000}"/>
    <cellStyle name="Uwaga 3" xfId="8669" hidden="1" xr:uid="{00000000-0005-0000-0000-0000D9300000}"/>
    <cellStyle name="Uwaga 3" xfId="8667" hidden="1" xr:uid="{00000000-0005-0000-0000-0000DA300000}"/>
    <cellStyle name="Uwaga 3" xfId="8662" hidden="1" xr:uid="{00000000-0005-0000-0000-0000DB300000}"/>
    <cellStyle name="Uwaga 3" xfId="8654" hidden="1" xr:uid="{00000000-0005-0000-0000-0000DC300000}"/>
    <cellStyle name="Uwaga 3" xfId="8652" hidden="1" xr:uid="{00000000-0005-0000-0000-0000DD300000}"/>
    <cellStyle name="Uwaga 3" xfId="8648" hidden="1" xr:uid="{00000000-0005-0000-0000-0000DE300000}"/>
    <cellStyle name="Uwaga 3" xfId="8639" hidden="1" xr:uid="{00000000-0005-0000-0000-0000DF300000}"/>
    <cellStyle name="Uwaga 3" xfId="8636" hidden="1" xr:uid="{00000000-0005-0000-0000-0000E0300000}"/>
    <cellStyle name="Uwaga 3" xfId="8631" hidden="1" xr:uid="{00000000-0005-0000-0000-0000E1300000}"/>
    <cellStyle name="Uwaga 3" xfId="8624" hidden="1" xr:uid="{00000000-0005-0000-0000-0000E2300000}"/>
    <cellStyle name="Uwaga 3" xfId="8620" hidden="1" xr:uid="{00000000-0005-0000-0000-0000E3300000}"/>
    <cellStyle name="Uwaga 3" xfId="8615" hidden="1" xr:uid="{00000000-0005-0000-0000-0000E4300000}"/>
    <cellStyle name="Uwaga 3" xfId="8609" hidden="1" xr:uid="{00000000-0005-0000-0000-0000E5300000}"/>
    <cellStyle name="Uwaga 3" xfId="8605" hidden="1" xr:uid="{00000000-0005-0000-0000-0000E6300000}"/>
    <cellStyle name="Uwaga 3" xfId="8600" hidden="1" xr:uid="{00000000-0005-0000-0000-0000E7300000}"/>
    <cellStyle name="Uwaga 3" xfId="8594" hidden="1" xr:uid="{00000000-0005-0000-0000-0000E8300000}"/>
    <cellStyle name="Uwaga 3" xfId="8591" hidden="1" xr:uid="{00000000-0005-0000-0000-0000E9300000}"/>
    <cellStyle name="Uwaga 3" xfId="8587" hidden="1" xr:uid="{00000000-0005-0000-0000-0000EA300000}"/>
    <cellStyle name="Uwaga 3" xfId="8578" hidden="1" xr:uid="{00000000-0005-0000-0000-0000EB300000}"/>
    <cellStyle name="Uwaga 3" xfId="8573" hidden="1" xr:uid="{00000000-0005-0000-0000-0000EC300000}"/>
    <cellStyle name="Uwaga 3" xfId="8568" hidden="1" xr:uid="{00000000-0005-0000-0000-0000ED300000}"/>
    <cellStyle name="Uwaga 3" xfId="8563" hidden="1" xr:uid="{00000000-0005-0000-0000-0000EE300000}"/>
    <cellStyle name="Uwaga 3" xfId="8558" hidden="1" xr:uid="{00000000-0005-0000-0000-0000EF300000}"/>
    <cellStyle name="Uwaga 3" xfId="8553" hidden="1" xr:uid="{00000000-0005-0000-0000-0000F0300000}"/>
    <cellStyle name="Uwaga 3" xfId="8548" hidden="1" xr:uid="{00000000-0005-0000-0000-0000F1300000}"/>
    <cellStyle name="Uwaga 3" xfId="8543" hidden="1" xr:uid="{00000000-0005-0000-0000-0000F2300000}"/>
    <cellStyle name="Uwaga 3" xfId="8538" hidden="1" xr:uid="{00000000-0005-0000-0000-0000F3300000}"/>
    <cellStyle name="Uwaga 3" xfId="8534" hidden="1" xr:uid="{00000000-0005-0000-0000-0000F4300000}"/>
    <cellStyle name="Uwaga 3" xfId="8529" hidden="1" xr:uid="{00000000-0005-0000-0000-0000F5300000}"/>
    <cellStyle name="Uwaga 3" xfId="8524" hidden="1" xr:uid="{00000000-0005-0000-0000-0000F6300000}"/>
    <cellStyle name="Uwaga 3" xfId="8519" hidden="1" xr:uid="{00000000-0005-0000-0000-0000F7300000}"/>
    <cellStyle name="Uwaga 3" xfId="8515" hidden="1" xr:uid="{00000000-0005-0000-0000-0000F8300000}"/>
    <cellStyle name="Uwaga 3" xfId="8511" hidden="1" xr:uid="{00000000-0005-0000-0000-0000F9300000}"/>
    <cellStyle name="Uwaga 3" xfId="8504" hidden="1" xr:uid="{00000000-0005-0000-0000-0000FA300000}"/>
    <cellStyle name="Uwaga 3" xfId="8500" hidden="1" xr:uid="{00000000-0005-0000-0000-0000FB300000}"/>
    <cellStyle name="Uwaga 3" xfId="8495" hidden="1" xr:uid="{00000000-0005-0000-0000-0000FC300000}"/>
    <cellStyle name="Uwaga 3" xfId="8489" hidden="1" xr:uid="{00000000-0005-0000-0000-0000FD300000}"/>
    <cellStyle name="Uwaga 3" xfId="8485" hidden="1" xr:uid="{00000000-0005-0000-0000-0000FE300000}"/>
    <cellStyle name="Uwaga 3" xfId="8480" hidden="1" xr:uid="{00000000-0005-0000-0000-0000FF300000}"/>
    <cellStyle name="Uwaga 3" xfId="8474" hidden="1" xr:uid="{00000000-0005-0000-0000-000000310000}"/>
    <cellStyle name="Uwaga 3" xfId="8470" hidden="1" xr:uid="{00000000-0005-0000-0000-000001310000}"/>
    <cellStyle name="Uwaga 3" xfId="8466" hidden="1" xr:uid="{00000000-0005-0000-0000-000002310000}"/>
    <cellStyle name="Uwaga 3" xfId="8459" hidden="1" xr:uid="{00000000-0005-0000-0000-000003310000}"/>
    <cellStyle name="Uwaga 3" xfId="8455" hidden="1" xr:uid="{00000000-0005-0000-0000-000004310000}"/>
    <cellStyle name="Uwaga 3" xfId="8451" hidden="1" xr:uid="{00000000-0005-0000-0000-000005310000}"/>
    <cellStyle name="Uwaga 3" xfId="7426" hidden="1" xr:uid="{00000000-0005-0000-0000-000006310000}"/>
    <cellStyle name="Uwaga 3" xfId="7425" hidden="1" xr:uid="{00000000-0005-0000-0000-000007310000}"/>
    <cellStyle name="Uwaga 3" xfId="7424" hidden="1" xr:uid="{00000000-0005-0000-0000-000008310000}"/>
    <cellStyle name="Uwaga 3" xfId="7417" hidden="1" xr:uid="{00000000-0005-0000-0000-000009310000}"/>
    <cellStyle name="Uwaga 3" xfId="7416" hidden="1" xr:uid="{00000000-0005-0000-0000-00000A310000}"/>
    <cellStyle name="Uwaga 3" xfId="7415" hidden="1" xr:uid="{00000000-0005-0000-0000-00000B310000}"/>
    <cellStyle name="Uwaga 3" xfId="7408" hidden="1" xr:uid="{00000000-0005-0000-0000-00000C310000}"/>
    <cellStyle name="Uwaga 3" xfId="7407" hidden="1" xr:uid="{00000000-0005-0000-0000-00000D310000}"/>
    <cellStyle name="Uwaga 3" xfId="7406" hidden="1" xr:uid="{00000000-0005-0000-0000-00000E310000}"/>
    <cellStyle name="Uwaga 3" xfId="7399" hidden="1" xr:uid="{00000000-0005-0000-0000-00000F310000}"/>
    <cellStyle name="Uwaga 3" xfId="7398" hidden="1" xr:uid="{00000000-0005-0000-0000-000010310000}"/>
    <cellStyle name="Uwaga 3" xfId="7397" hidden="1" xr:uid="{00000000-0005-0000-0000-000011310000}"/>
    <cellStyle name="Uwaga 3" xfId="7390" hidden="1" xr:uid="{00000000-0005-0000-0000-000012310000}"/>
    <cellStyle name="Uwaga 3" xfId="7389" hidden="1" xr:uid="{00000000-0005-0000-0000-000013310000}"/>
    <cellStyle name="Uwaga 3" xfId="7388" hidden="1" xr:uid="{00000000-0005-0000-0000-000014310000}"/>
    <cellStyle name="Uwaga 3" xfId="7381" hidden="1" xr:uid="{00000000-0005-0000-0000-000015310000}"/>
    <cellStyle name="Uwaga 3" xfId="7380" hidden="1" xr:uid="{00000000-0005-0000-0000-000016310000}"/>
    <cellStyle name="Uwaga 3" xfId="7378" hidden="1" xr:uid="{00000000-0005-0000-0000-000017310000}"/>
    <cellStyle name="Uwaga 3" xfId="7372" hidden="1" xr:uid="{00000000-0005-0000-0000-000018310000}"/>
    <cellStyle name="Uwaga 3" xfId="7371" hidden="1" xr:uid="{00000000-0005-0000-0000-000019310000}"/>
    <cellStyle name="Uwaga 3" xfId="7369" hidden="1" xr:uid="{00000000-0005-0000-0000-00001A310000}"/>
    <cellStyle name="Uwaga 3" xfId="7363" hidden="1" xr:uid="{00000000-0005-0000-0000-00001B310000}"/>
    <cellStyle name="Uwaga 3" xfId="7362" hidden="1" xr:uid="{00000000-0005-0000-0000-00001C310000}"/>
    <cellStyle name="Uwaga 3" xfId="7360" hidden="1" xr:uid="{00000000-0005-0000-0000-00001D310000}"/>
    <cellStyle name="Uwaga 3" xfId="7354" hidden="1" xr:uid="{00000000-0005-0000-0000-00001E310000}"/>
    <cellStyle name="Uwaga 3" xfId="7353" hidden="1" xr:uid="{00000000-0005-0000-0000-00001F310000}"/>
    <cellStyle name="Uwaga 3" xfId="7351" hidden="1" xr:uid="{00000000-0005-0000-0000-000020310000}"/>
    <cellStyle name="Uwaga 3" xfId="7345" hidden="1" xr:uid="{00000000-0005-0000-0000-000021310000}"/>
    <cellStyle name="Uwaga 3" xfId="7344" hidden="1" xr:uid="{00000000-0005-0000-0000-000022310000}"/>
    <cellStyle name="Uwaga 3" xfId="7342" hidden="1" xr:uid="{00000000-0005-0000-0000-000023310000}"/>
    <cellStyle name="Uwaga 3" xfId="7336" hidden="1" xr:uid="{00000000-0005-0000-0000-000024310000}"/>
    <cellStyle name="Uwaga 3" xfId="7335" hidden="1" xr:uid="{00000000-0005-0000-0000-000025310000}"/>
    <cellStyle name="Uwaga 3" xfId="7333" hidden="1" xr:uid="{00000000-0005-0000-0000-000026310000}"/>
    <cellStyle name="Uwaga 3" xfId="7327" hidden="1" xr:uid="{00000000-0005-0000-0000-000027310000}"/>
    <cellStyle name="Uwaga 3" xfId="7326" hidden="1" xr:uid="{00000000-0005-0000-0000-000028310000}"/>
    <cellStyle name="Uwaga 3" xfId="7324" hidden="1" xr:uid="{00000000-0005-0000-0000-000029310000}"/>
    <cellStyle name="Uwaga 3" xfId="7318" hidden="1" xr:uid="{00000000-0005-0000-0000-00002A310000}"/>
    <cellStyle name="Uwaga 3" xfId="7317" hidden="1" xr:uid="{00000000-0005-0000-0000-00002B310000}"/>
    <cellStyle name="Uwaga 3" xfId="7315" hidden="1" xr:uid="{00000000-0005-0000-0000-00002C310000}"/>
    <cellStyle name="Uwaga 3" xfId="7309" hidden="1" xr:uid="{00000000-0005-0000-0000-00002D310000}"/>
    <cellStyle name="Uwaga 3" xfId="7308" hidden="1" xr:uid="{00000000-0005-0000-0000-00002E310000}"/>
    <cellStyle name="Uwaga 3" xfId="7306" hidden="1" xr:uid="{00000000-0005-0000-0000-00002F310000}"/>
    <cellStyle name="Uwaga 3" xfId="7300" hidden="1" xr:uid="{00000000-0005-0000-0000-000030310000}"/>
    <cellStyle name="Uwaga 3" xfId="7299" hidden="1" xr:uid="{00000000-0005-0000-0000-000031310000}"/>
    <cellStyle name="Uwaga 3" xfId="7297" hidden="1" xr:uid="{00000000-0005-0000-0000-000032310000}"/>
    <cellStyle name="Uwaga 3" xfId="7291" hidden="1" xr:uid="{00000000-0005-0000-0000-000033310000}"/>
    <cellStyle name="Uwaga 3" xfId="7290" hidden="1" xr:uid="{00000000-0005-0000-0000-000034310000}"/>
    <cellStyle name="Uwaga 3" xfId="7288" hidden="1" xr:uid="{00000000-0005-0000-0000-000035310000}"/>
    <cellStyle name="Uwaga 3" xfId="7282" hidden="1" xr:uid="{00000000-0005-0000-0000-000036310000}"/>
    <cellStyle name="Uwaga 3" xfId="7281" hidden="1" xr:uid="{00000000-0005-0000-0000-000037310000}"/>
    <cellStyle name="Uwaga 3" xfId="7279" hidden="1" xr:uid="{00000000-0005-0000-0000-000038310000}"/>
    <cellStyle name="Uwaga 3" xfId="7273" hidden="1" xr:uid="{00000000-0005-0000-0000-000039310000}"/>
    <cellStyle name="Uwaga 3" xfId="7272" hidden="1" xr:uid="{00000000-0005-0000-0000-00003A310000}"/>
    <cellStyle name="Uwaga 3" xfId="7269" hidden="1" xr:uid="{00000000-0005-0000-0000-00003B310000}"/>
    <cellStyle name="Uwaga 3" xfId="7264" hidden="1" xr:uid="{00000000-0005-0000-0000-00003C310000}"/>
    <cellStyle name="Uwaga 3" xfId="7262" hidden="1" xr:uid="{00000000-0005-0000-0000-00003D310000}"/>
    <cellStyle name="Uwaga 3" xfId="7259" hidden="1" xr:uid="{00000000-0005-0000-0000-00003E310000}"/>
    <cellStyle name="Uwaga 3" xfId="7255" hidden="1" xr:uid="{00000000-0005-0000-0000-00003F310000}"/>
    <cellStyle name="Uwaga 3" xfId="7254" hidden="1" xr:uid="{00000000-0005-0000-0000-000040310000}"/>
    <cellStyle name="Uwaga 3" xfId="7251" hidden="1" xr:uid="{00000000-0005-0000-0000-000041310000}"/>
    <cellStyle name="Uwaga 3" xfId="7246" hidden="1" xr:uid="{00000000-0005-0000-0000-000042310000}"/>
    <cellStyle name="Uwaga 3" xfId="7245" hidden="1" xr:uid="{00000000-0005-0000-0000-000043310000}"/>
    <cellStyle name="Uwaga 3" xfId="7243" hidden="1" xr:uid="{00000000-0005-0000-0000-000044310000}"/>
    <cellStyle name="Uwaga 3" xfId="7237" hidden="1" xr:uid="{00000000-0005-0000-0000-000045310000}"/>
    <cellStyle name="Uwaga 3" xfId="7236" hidden="1" xr:uid="{00000000-0005-0000-0000-000046310000}"/>
    <cellStyle name="Uwaga 3" xfId="7234" hidden="1" xr:uid="{00000000-0005-0000-0000-000047310000}"/>
    <cellStyle name="Uwaga 3" xfId="7228" hidden="1" xr:uid="{00000000-0005-0000-0000-000048310000}"/>
    <cellStyle name="Uwaga 3" xfId="7227" hidden="1" xr:uid="{00000000-0005-0000-0000-000049310000}"/>
    <cellStyle name="Uwaga 3" xfId="7225" hidden="1" xr:uid="{00000000-0005-0000-0000-00004A310000}"/>
    <cellStyle name="Uwaga 3" xfId="7219" hidden="1" xr:uid="{00000000-0005-0000-0000-00004B310000}"/>
    <cellStyle name="Uwaga 3" xfId="7218" hidden="1" xr:uid="{00000000-0005-0000-0000-00004C310000}"/>
    <cellStyle name="Uwaga 3" xfId="7216" hidden="1" xr:uid="{00000000-0005-0000-0000-00004D310000}"/>
    <cellStyle name="Uwaga 3" xfId="7210" hidden="1" xr:uid="{00000000-0005-0000-0000-00004E310000}"/>
    <cellStyle name="Uwaga 3" xfId="7209" hidden="1" xr:uid="{00000000-0005-0000-0000-00004F310000}"/>
    <cellStyle name="Uwaga 3" xfId="7207" hidden="1" xr:uid="{00000000-0005-0000-0000-000050310000}"/>
    <cellStyle name="Uwaga 3" xfId="7201" hidden="1" xr:uid="{00000000-0005-0000-0000-000051310000}"/>
    <cellStyle name="Uwaga 3" xfId="7200" hidden="1" xr:uid="{00000000-0005-0000-0000-000052310000}"/>
    <cellStyle name="Uwaga 3" xfId="7197" hidden="1" xr:uid="{00000000-0005-0000-0000-000053310000}"/>
    <cellStyle name="Uwaga 3" xfId="7192" hidden="1" xr:uid="{00000000-0005-0000-0000-000054310000}"/>
    <cellStyle name="Uwaga 3" xfId="7190" hidden="1" xr:uid="{00000000-0005-0000-0000-000055310000}"/>
    <cellStyle name="Uwaga 3" xfId="7187" hidden="1" xr:uid="{00000000-0005-0000-0000-000056310000}"/>
    <cellStyle name="Uwaga 3" xfId="7183" hidden="1" xr:uid="{00000000-0005-0000-0000-000057310000}"/>
    <cellStyle name="Uwaga 3" xfId="7181" hidden="1" xr:uid="{00000000-0005-0000-0000-000058310000}"/>
    <cellStyle name="Uwaga 3" xfId="7178" hidden="1" xr:uid="{00000000-0005-0000-0000-000059310000}"/>
    <cellStyle name="Uwaga 3" xfId="7174" hidden="1" xr:uid="{00000000-0005-0000-0000-00005A310000}"/>
    <cellStyle name="Uwaga 3" xfId="7173" hidden="1" xr:uid="{00000000-0005-0000-0000-00005B310000}"/>
    <cellStyle name="Uwaga 3" xfId="7171" hidden="1" xr:uid="{00000000-0005-0000-0000-00005C310000}"/>
    <cellStyle name="Uwaga 3" xfId="7165" hidden="1" xr:uid="{00000000-0005-0000-0000-00005D310000}"/>
    <cellStyle name="Uwaga 3" xfId="7163" hidden="1" xr:uid="{00000000-0005-0000-0000-00005E310000}"/>
    <cellStyle name="Uwaga 3" xfId="7160" hidden="1" xr:uid="{00000000-0005-0000-0000-00005F310000}"/>
    <cellStyle name="Uwaga 3" xfId="7156" hidden="1" xr:uid="{00000000-0005-0000-0000-000060310000}"/>
    <cellStyle name="Uwaga 3" xfId="7154" hidden="1" xr:uid="{00000000-0005-0000-0000-000061310000}"/>
    <cellStyle name="Uwaga 3" xfId="7151" hidden="1" xr:uid="{00000000-0005-0000-0000-000062310000}"/>
    <cellStyle name="Uwaga 3" xfId="7147" hidden="1" xr:uid="{00000000-0005-0000-0000-000063310000}"/>
    <cellStyle name="Uwaga 3" xfId="7145" hidden="1" xr:uid="{00000000-0005-0000-0000-000064310000}"/>
    <cellStyle name="Uwaga 3" xfId="7142" hidden="1" xr:uid="{00000000-0005-0000-0000-000065310000}"/>
    <cellStyle name="Uwaga 3" xfId="7138" hidden="1" xr:uid="{00000000-0005-0000-0000-000066310000}"/>
    <cellStyle name="Uwaga 3" xfId="7136" hidden="1" xr:uid="{00000000-0005-0000-0000-000067310000}"/>
    <cellStyle name="Uwaga 3" xfId="7134" hidden="1" xr:uid="{00000000-0005-0000-0000-000068310000}"/>
    <cellStyle name="Uwaga 3" xfId="7129" hidden="1" xr:uid="{00000000-0005-0000-0000-000069310000}"/>
    <cellStyle name="Uwaga 3" xfId="7127" hidden="1" xr:uid="{00000000-0005-0000-0000-00006A310000}"/>
    <cellStyle name="Uwaga 3" xfId="7125" hidden="1" xr:uid="{00000000-0005-0000-0000-00006B310000}"/>
    <cellStyle name="Uwaga 3" xfId="7120" hidden="1" xr:uid="{00000000-0005-0000-0000-00006C310000}"/>
    <cellStyle name="Uwaga 3" xfId="7118" hidden="1" xr:uid="{00000000-0005-0000-0000-00006D310000}"/>
    <cellStyle name="Uwaga 3" xfId="7115" hidden="1" xr:uid="{00000000-0005-0000-0000-00006E310000}"/>
    <cellStyle name="Uwaga 3" xfId="7111" hidden="1" xr:uid="{00000000-0005-0000-0000-00006F310000}"/>
    <cellStyle name="Uwaga 3" xfId="7109" hidden="1" xr:uid="{00000000-0005-0000-0000-000070310000}"/>
    <cellStyle name="Uwaga 3" xfId="7107" hidden="1" xr:uid="{00000000-0005-0000-0000-000071310000}"/>
    <cellStyle name="Uwaga 3" xfId="7102" hidden="1" xr:uid="{00000000-0005-0000-0000-000072310000}"/>
    <cellStyle name="Uwaga 3" xfId="7100" hidden="1" xr:uid="{00000000-0005-0000-0000-000073310000}"/>
    <cellStyle name="Uwaga 3" xfId="7098" hidden="1" xr:uid="{00000000-0005-0000-0000-000074310000}"/>
    <cellStyle name="Uwaga 3" xfId="7092" hidden="1" xr:uid="{00000000-0005-0000-0000-000075310000}"/>
    <cellStyle name="Uwaga 3" xfId="7089" hidden="1" xr:uid="{00000000-0005-0000-0000-000076310000}"/>
    <cellStyle name="Uwaga 3" xfId="7086" hidden="1" xr:uid="{00000000-0005-0000-0000-000077310000}"/>
    <cellStyle name="Uwaga 3" xfId="7083" hidden="1" xr:uid="{00000000-0005-0000-0000-000078310000}"/>
    <cellStyle name="Uwaga 3" xfId="7080" hidden="1" xr:uid="{00000000-0005-0000-0000-000079310000}"/>
    <cellStyle name="Uwaga 3" xfId="7077" hidden="1" xr:uid="{00000000-0005-0000-0000-00007A310000}"/>
    <cellStyle name="Uwaga 3" xfId="7074" hidden="1" xr:uid="{00000000-0005-0000-0000-00007B310000}"/>
    <cellStyle name="Uwaga 3" xfId="7071" hidden="1" xr:uid="{00000000-0005-0000-0000-00007C310000}"/>
    <cellStyle name="Uwaga 3" xfId="7068" hidden="1" xr:uid="{00000000-0005-0000-0000-00007D310000}"/>
    <cellStyle name="Uwaga 3" xfId="7066" hidden="1" xr:uid="{00000000-0005-0000-0000-00007E310000}"/>
    <cellStyle name="Uwaga 3" xfId="7064" hidden="1" xr:uid="{00000000-0005-0000-0000-00007F310000}"/>
    <cellStyle name="Uwaga 3" xfId="7061" hidden="1" xr:uid="{00000000-0005-0000-0000-000080310000}"/>
    <cellStyle name="Uwaga 3" xfId="7057" hidden="1" xr:uid="{00000000-0005-0000-0000-000081310000}"/>
    <cellStyle name="Uwaga 3" xfId="7054" hidden="1" xr:uid="{00000000-0005-0000-0000-000082310000}"/>
    <cellStyle name="Uwaga 3" xfId="7051" hidden="1" xr:uid="{00000000-0005-0000-0000-000083310000}"/>
    <cellStyle name="Uwaga 3" xfId="7047" hidden="1" xr:uid="{00000000-0005-0000-0000-000084310000}"/>
    <cellStyle name="Uwaga 3" xfId="7044" hidden="1" xr:uid="{00000000-0005-0000-0000-000085310000}"/>
    <cellStyle name="Uwaga 3" xfId="7041" hidden="1" xr:uid="{00000000-0005-0000-0000-000086310000}"/>
    <cellStyle name="Uwaga 3" xfId="7039" hidden="1" xr:uid="{00000000-0005-0000-0000-000087310000}"/>
    <cellStyle name="Uwaga 3" xfId="7036" hidden="1" xr:uid="{00000000-0005-0000-0000-000088310000}"/>
    <cellStyle name="Uwaga 3" xfId="7033" hidden="1" xr:uid="{00000000-0005-0000-0000-000089310000}"/>
    <cellStyle name="Uwaga 3" xfId="7030" hidden="1" xr:uid="{00000000-0005-0000-0000-00008A310000}"/>
    <cellStyle name="Uwaga 3" xfId="7028" hidden="1" xr:uid="{00000000-0005-0000-0000-00008B310000}"/>
    <cellStyle name="Uwaga 3" xfId="7026" hidden="1" xr:uid="{00000000-0005-0000-0000-00008C310000}"/>
    <cellStyle name="Uwaga 3" xfId="7021" hidden="1" xr:uid="{00000000-0005-0000-0000-00008D310000}"/>
    <cellStyle name="Uwaga 3" xfId="7018" hidden="1" xr:uid="{00000000-0005-0000-0000-00008E310000}"/>
    <cellStyle name="Uwaga 3" xfId="7015" hidden="1" xr:uid="{00000000-0005-0000-0000-00008F310000}"/>
    <cellStyle name="Uwaga 3" xfId="7011" hidden="1" xr:uid="{00000000-0005-0000-0000-000090310000}"/>
    <cellStyle name="Uwaga 3" xfId="7008" hidden="1" xr:uid="{00000000-0005-0000-0000-000091310000}"/>
    <cellStyle name="Uwaga 3" xfId="7005" hidden="1" xr:uid="{00000000-0005-0000-0000-000092310000}"/>
    <cellStyle name="Uwaga 3" xfId="7002" hidden="1" xr:uid="{00000000-0005-0000-0000-000093310000}"/>
    <cellStyle name="Uwaga 3" xfId="6999" hidden="1" xr:uid="{00000000-0005-0000-0000-000094310000}"/>
    <cellStyle name="Uwaga 3" xfId="6996" hidden="1" xr:uid="{00000000-0005-0000-0000-000095310000}"/>
    <cellStyle name="Uwaga 3" xfId="6994" hidden="1" xr:uid="{00000000-0005-0000-0000-000096310000}"/>
    <cellStyle name="Uwaga 3" xfId="6992" hidden="1" xr:uid="{00000000-0005-0000-0000-000097310000}"/>
    <cellStyle name="Uwaga 3" xfId="6989" hidden="1" xr:uid="{00000000-0005-0000-0000-000098310000}"/>
    <cellStyle name="Uwaga 3" xfId="6984" hidden="1" xr:uid="{00000000-0005-0000-0000-000099310000}"/>
    <cellStyle name="Uwaga 3" xfId="6981" hidden="1" xr:uid="{00000000-0005-0000-0000-00009A310000}"/>
    <cellStyle name="Uwaga 3" xfId="6978" hidden="1" xr:uid="{00000000-0005-0000-0000-00009B310000}"/>
    <cellStyle name="Uwaga 3" xfId="6974" hidden="1" xr:uid="{00000000-0005-0000-0000-00009C310000}"/>
    <cellStyle name="Uwaga 3" xfId="6971" hidden="1" xr:uid="{00000000-0005-0000-0000-00009D310000}"/>
    <cellStyle name="Uwaga 3" xfId="6969" hidden="1" xr:uid="{00000000-0005-0000-0000-00009E310000}"/>
    <cellStyle name="Uwaga 3" xfId="6966" hidden="1" xr:uid="{00000000-0005-0000-0000-00009F310000}"/>
    <cellStyle name="Uwaga 3" xfId="6963" hidden="1" xr:uid="{00000000-0005-0000-0000-0000A0310000}"/>
    <cellStyle name="Uwaga 3" xfId="6960" hidden="1" xr:uid="{00000000-0005-0000-0000-0000A1310000}"/>
    <cellStyle name="Uwaga 3" xfId="6958" hidden="1" xr:uid="{00000000-0005-0000-0000-0000A2310000}"/>
    <cellStyle name="Uwaga 3" xfId="6955" hidden="1" xr:uid="{00000000-0005-0000-0000-0000A3310000}"/>
    <cellStyle name="Uwaga 3" xfId="6952" hidden="1" xr:uid="{00000000-0005-0000-0000-0000A4310000}"/>
    <cellStyle name="Uwaga 3" xfId="6949" hidden="1" xr:uid="{00000000-0005-0000-0000-0000A5310000}"/>
    <cellStyle name="Uwaga 3" xfId="6947" hidden="1" xr:uid="{00000000-0005-0000-0000-0000A6310000}"/>
    <cellStyle name="Uwaga 3" xfId="6945" hidden="1" xr:uid="{00000000-0005-0000-0000-0000A7310000}"/>
    <cellStyle name="Uwaga 3" xfId="6940" hidden="1" xr:uid="{00000000-0005-0000-0000-0000A8310000}"/>
    <cellStyle name="Uwaga 3" xfId="6938" hidden="1" xr:uid="{00000000-0005-0000-0000-0000A9310000}"/>
    <cellStyle name="Uwaga 3" xfId="6935" hidden="1" xr:uid="{00000000-0005-0000-0000-0000AA310000}"/>
    <cellStyle name="Uwaga 3" xfId="6931" hidden="1" xr:uid="{00000000-0005-0000-0000-0000AB310000}"/>
    <cellStyle name="Uwaga 3" xfId="6929" hidden="1" xr:uid="{00000000-0005-0000-0000-0000AC310000}"/>
    <cellStyle name="Uwaga 3" xfId="3512" hidden="1" xr:uid="{00000000-0005-0000-0000-0000AD310000}"/>
    <cellStyle name="Uwaga 3" xfId="4047" hidden="1" xr:uid="{00000000-0005-0000-0000-0000AE310000}"/>
    <cellStyle name="Uwaga 3" xfId="3515" hidden="1" xr:uid="{00000000-0005-0000-0000-0000AF310000}"/>
    <cellStyle name="Uwaga 3" xfId="5034" hidden="1" xr:uid="{00000000-0005-0000-0000-0000B0310000}"/>
    <cellStyle name="Uwaga 3" xfId="4044" hidden="1" xr:uid="{00000000-0005-0000-0000-0000B1310000}"/>
    <cellStyle name="Uwaga 3" xfId="3518" hidden="1" xr:uid="{00000000-0005-0000-0000-0000B2310000}"/>
    <cellStyle name="Uwaga 3" xfId="5031" hidden="1" xr:uid="{00000000-0005-0000-0000-0000B3310000}"/>
    <cellStyle name="Uwaga 3" xfId="9405" hidden="1" xr:uid="{00000000-0005-0000-0000-0000B4310000}"/>
    <cellStyle name="Uwaga 3" xfId="9406" hidden="1" xr:uid="{00000000-0005-0000-0000-0000B5310000}"/>
    <cellStyle name="Uwaga 3" xfId="9408" hidden="1" xr:uid="{00000000-0005-0000-0000-0000B6310000}"/>
    <cellStyle name="Uwaga 3" xfId="9420" hidden="1" xr:uid="{00000000-0005-0000-0000-0000B7310000}"/>
    <cellStyle name="Uwaga 3" xfId="9421" hidden="1" xr:uid="{00000000-0005-0000-0000-0000B8310000}"/>
    <cellStyle name="Uwaga 3" xfId="9426" hidden="1" xr:uid="{00000000-0005-0000-0000-0000B9310000}"/>
    <cellStyle name="Uwaga 3" xfId="9435" hidden="1" xr:uid="{00000000-0005-0000-0000-0000BA310000}"/>
    <cellStyle name="Uwaga 3" xfId="9436" hidden="1" xr:uid="{00000000-0005-0000-0000-0000BB310000}"/>
    <cellStyle name="Uwaga 3" xfId="9441" hidden="1" xr:uid="{00000000-0005-0000-0000-0000BC310000}"/>
    <cellStyle name="Uwaga 3" xfId="9450" hidden="1" xr:uid="{00000000-0005-0000-0000-0000BD310000}"/>
    <cellStyle name="Uwaga 3" xfId="9451" hidden="1" xr:uid="{00000000-0005-0000-0000-0000BE310000}"/>
    <cellStyle name="Uwaga 3" xfId="9452" hidden="1" xr:uid="{00000000-0005-0000-0000-0000BF310000}"/>
    <cellStyle name="Uwaga 3" xfId="9465" hidden="1" xr:uid="{00000000-0005-0000-0000-0000C0310000}"/>
    <cellStyle name="Uwaga 3" xfId="9470" hidden="1" xr:uid="{00000000-0005-0000-0000-0000C1310000}"/>
    <cellStyle name="Uwaga 3" xfId="9475" hidden="1" xr:uid="{00000000-0005-0000-0000-0000C2310000}"/>
    <cellStyle name="Uwaga 3" xfId="9485" hidden="1" xr:uid="{00000000-0005-0000-0000-0000C3310000}"/>
    <cellStyle name="Uwaga 3" xfId="9490" hidden="1" xr:uid="{00000000-0005-0000-0000-0000C4310000}"/>
    <cellStyle name="Uwaga 3" xfId="9494" hidden="1" xr:uid="{00000000-0005-0000-0000-0000C5310000}"/>
    <cellStyle name="Uwaga 3" xfId="9501" hidden="1" xr:uid="{00000000-0005-0000-0000-0000C6310000}"/>
    <cellStyle name="Uwaga 3" xfId="9506" hidden="1" xr:uid="{00000000-0005-0000-0000-0000C7310000}"/>
    <cellStyle name="Uwaga 3" xfId="9509" hidden="1" xr:uid="{00000000-0005-0000-0000-0000C8310000}"/>
    <cellStyle name="Uwaga 3" xfId="9515" hidden="1" xr:uid="{00000000-0005-0000-0000-0000C9310000}"/>
    <cellStyle name="Uwaga 3" xfId="9520" hidden="1" xr:uid="{00000000-0005-0000-0000-0000CA310000}"/>
    <cellStyle name="Uwaga 3" xfId="9524" hidden="1" xr:uid="{00000000-0005-0000-0000-0000CB310000}"/>
    <cellStyle name="Uwaga 3" xfId="9525" hidden="1" xr:uid="{00000000-0005-0000-0000-0000CC310000}"/>
    <cellStyle name="Uwaga 3" xfId="9526" hidden="1" xr:uid="{00000000-0005-0000-0000-0000CD310000}"/>
    <cellStyle name="Uwaga 3" xfId="9530" hidden="1" xr:uid="{00000000-0005-0000-0000-0000CE310000}"/>
    <cellStyle name="Uwaga 3" xfId="9542" hidden="1" xr:uid="{00000000-0005-0000-0000-0000CF310000}"/>
    <cellStyle name="Uwaga 3" xfId="9547" hidden="1" xr:uid="{00000000-0005-0000-0000-0000D0310000}"/>
    <cellStyle name="Uwaga 3" xfId="9552" hidden="1" xr:uid="{00000000-0005-0000-0000-0000D1310000}"/>
    <cellStyle name="Uwaga 3" xfId="9557" hidden="1" xr:uid="{00000000-0005-0000-0000-0000D2310000}"/>
    <cellStyle name="Uwaga 3" xfId="9562" hidden="1" xr:uid="{00000000-0005-0000-0000-0000D3310000}"/>
    <cellStyle name="Uwaga 3" xfId="9567" hidden="1" xr:uid="{00000000-0005-0000-0000-0000D4310000}"/>
    <cellStyle name="Uwaga 3" xfId="9571" hidden="1" xr:uid="{00000000-0005-0000-0000-0000D5310000}"/>
    <cellStyle name="Uwaga 3" xfId="9575" hidden="1" xr:uid="{00000000-0005-0000-0000-0000D6310000}"/>
    <cellStyle name="Uwaga 3" xfId="9580" hidden="1" xr:uid="{00000000-0005-0000-0000-0000D7310000}"/>
    <cellStyle name="Uwaga 3" xfId="9585" hidden="1" xr:uid="{00000000-0005-0000-0000-0000D8310000}"/>
    <cellStyle name="Uwaga 3" xfId="9586" hidden="1" xr:uid="{00000000-0005-0000-0000-0000D9310000}"/>
    <cellStyle name="Uwaga 3" xfId="9588" hidden="1" xr:uid="{00000000-0005-0000-0000-0000DA310000}"/>
    <cellStyle name="Uwaga 3" xfId="9601" hidden="1" xr:uid="{00000000-0005-0000-0000-0000DB310000}"/>
    <cellStyle name="Uwaga 3" xfId="9605" hidden="1" xr:uid="{00000000-0005-0000-0000-0000DC310000}"/>
    <cellStyle name="Uwaga 3" xfId="9610" hidden="1" xr:uid="{00000000-0005-0000-0000-0000DD310000}"/>
    <cellStyle name="Uwaga 3" xfId="9617" hidden="1" xr:uid="{00000000-0005-0000-0000-0000DE310000}"/>
    <cellStyle name="Uwaga 3" xfId="9621" hidden="1" xr:uid="{00000000-0005-0000-0000-0000DF310000}"/>
    <cellStyle name="Uwaga 3" xfId="9626" hidden="1" xr:uid="{00000000-0005-0000-0000-0000E0310000}"/>
    <cellStyle name="Uwaga 3" xfId="9631" hidden="1" xr:uid="{00000000-0005-0000-0000-0000E1310000}"/>
    <cellStyle name="Uwaga 3" xfId="9634" hidden="1" xr:uid="{00000000-0005-0000-0000-0000E2310000}"/>
    <cellStyle name="Uwaga 3" xfId="9639" hidden="1" xr:uid="{00000000-0005-0000-0000-0000E3310000}"/>
    <cellStyle name="Uwaga 3" xfId="9645" hidden="1" xr:uid="{00000000-0005-0000-0000-0000E4310000}"/>
    <cellStyle name="Uwaga 3" xfId="9646" hidden="1" xr:uid="{00000000-0005-0000-0000-0000E5310000}"/>
    <cellStyle name="Uwaga 3" xfId="9649" hidden="1" xr:uid="{00000000-0005-0000-0000-0000E6310000}"/>
    <cellStyle name="Uwaga 3" xfId="9662" hidden="1" xr:uid="{00000000-0005-0000-0000-0000E7310000}"/>
    <cellStyle name="Uwaga 3" xfId="9666" hidden="1" xr:uid="{00000000-0005-0000-0000-0000E8310000}"/>
    <cellStyle name="Uwaga 3" xfId="9671" hidden="1" xr:uid="{00000000-0005-0000-0000-0000E9310000}"/>
    <cellStyle name="Uwaga 3" xfId="9678" hidden="1" xr:uid="{00000000-0005-0000-0000-0000EA310000}"/>
    <cellStyle name="Uwaga 3" xfId="9683" hidden="1" xr:uid="{00000000-0005-0000-0000-0000EB310000}"/>
    <cellStyle name="Uwaga 3" xfId="9687" hidden="1" xr:uid="{00000000-0005-0000-0000-0000EC310000}"/>
    <cellStyle name="Uwaga 3" xfId="9692" hidden="1" xr:uid="{00000000-0005-0000-0000-0000ED310000}"/>
    <cellStyle name="Uwaga 3" xfId="9696" hidden="1" xr:uid="{00000000-0005-0000-0000-0000EE310000}"/>
    <cellStyle name="Uwaga 3" xfId="9701" hidden="1" xr:uid="{00000000-0005-0000-0000-0000EF310000}"/>
    <cellStyle name="Uwaga 3" xfId="9705" hidden="1" xr:uid="{00000000-0005-0000-0000-0000F0310000}"/>
    <cellStyle name="Uwaga 3" xfId="9706" hidden="1" xr:uid="{00000000-0005-0000-0000-0000F1310000}"/>
    <cellStyle name="Uwaga 3" xfId="9708" hidden="1" xr:uid="{00000000-0005-0000-0000-0000F2310000}"/>
    <cellStyle name="Uwaga 3" xfId="9720" hidden="1" xr:uid="{00000000-0005-0000-0000-0000F3310000}"/>
    <cellStyle name="Uwaga 3" xfId="9721" hidden="1" xr:uid="{00000000-0005-0000-0000-0000F4310000}"/>
    <cellStyle name="Uwaga 3" xfId="9723" hidden="1" xr:uid="{00000000-0005-0000-0000-0000F5310000}"/>
    <cellStyle name="Uwaga 3" xfId="9735" hidden="1" xr:uid="{00000000-0005-0000-0000-0000F6310000}"/>
    <cellStyle name="Uwaga 3" xfId="9737" hidden="1" xr:uid="{00000000-0005-0000-0000-0000F7310000}"/>
    <cellStyle name="Uwaga 3" xfId="9740" hidden="1" xr:uid="{00000000-0005-0000-0000-0000F8310000}"/>
    <cellStyle name="Uwaga 3" xfId="9750" hidden="1" xr:uid="{00000000-0005-0000-0000-0000F9310000}"/>
    <cellStyle name="Uwaga 3" xfId="9751" hidden="1" xr:uid="{00000000-0005-0000-0000-0000FA310000}"/>
    <cellStyle name="Uwaga 3" xfId="9753" hidden="1" xr:uid="{00000000-0005-0000-0000-0000FB310000}"/>
    <cellStyle name="Uwaga 3" xfId="9765" hidden="1" xr:uid="{00000000-0005-0000-0000-0000FC310000}"/>
    <cellStyle name="Uwaga 3" xfId="9766" hidden="1" xr:uid="{00000000-0005-0000-0000-0000FD310000}"/>
    <cellStyle name="Uwaga 3" xfId="9767" hidden="1" xr:uid="{00000000-0005-0000-0000-0000FE310000}"/>
    <cellStyle name="Uwaga 3" xfId="9781" hidden="1" xr:uid="{00000000-0005-0000-0000-0000FF310000}"/>
    <cellStyle name="Uwaga 3" xfId="9784" hidden="1" xr:uid="{00000000-0005-0000-0000-000000320000}"/>
    <cellStyle name="Uwaga 3" xfId="9788" hidden="1" xr:uid="{00000000-0005-0000-0000-000001320000}"/>
    <cellStyle name="Uwaga 3" xfId="9796" hidden="1" xr:uid="{00000000-0005-0000-0000-000002320000}"/>
    <cellStyle name="Uwaga 3" xfId="9799" hidden="1" xr:uid="{00000000-0005-0000-0000-000003320000}"/>
    <cellStyle name="Uwaga 3" xfId="9803" hidden="1" xr:uid="{00000000-0005-0000-0000-000004320000}"/>
    <cellStyle name="Uwaga 3" xfId="9811" hidden="1" xr:uid="{00000000-0005-0000-0000-000005320000}"/>
    <cellStyle name="Uwaga 3" xfId="9814" hidden="1" xr:uid="{00000000-0005-0000-0000-000006320000}"/>
    <cellStyle name="Uwaga 3" xfId="9818" hidden="1" xr:uid="{00000000-0005-0000-0000-000007320000}"/>
    <cellStyle name="Uwaga 3" xfId="9825" hidden="1" xr:uid="{00000000-0005-0000-0000-000008320000}"/>
    <cellStyle name="Uwaga 3" xfId="9826" hidden="1" xr:uid="{00000000-0005-0000-0000-000009320000}"/>
    <cellStyle name="Uwaga 3" xfId="9828" hidden="1" xr:uid="{00000000-0005-0000-0000-00000A320000}"/>
    <cellStyle name="Uwaga 3" xfId="9841" hidden="1" xr:uid="{00000000-0005-0000-0000-00000B320000}"/>
    <cellStyle name="Uwaga 3" xfId="9844" hidden="1" xr:uid="{00000000-0005-0000-0000-00000C320000}"/>
    <cellStyle name="Uwaga 3" xfId="9847" hidden="1" xr:uid="{00000000-0005-0000-0000-00000D320000}"/>
    <cellStyle name="Uwaga 3" xfId="9856" hidden="1" xr:uid="{00000000-0005-0000-0000-00000E320000}"/>
    <cellStyle name="Uwaga 3" xfId="9859" hidden="1" xr:uid="{00000000-0005-0000-0000-00000F320000}"/>
    <cellStyle name="Uwaga 3" xfId="9863" hidden="1" xr:uid="{00000000-0005-0000-0000-000010320000}"/>
    <cellStyle name="Uwaga 3" xfId="9871" hidden="1" xr:uid="{00000000-0005-0000-0000-000011320000}"/>
    <cellStyle name="Uwaga 3" xfId="9873" hidden="1" xr:uid="{00000000-0005-0000-0000-000012320000}"/>
    <cellStyle name="Uwaga 3" xfId="9876" hidden="1" xr:uid="{00000000-0005-0000-0000-000013320000}"/>
    <cellStyle name="Uwaga 3" xfId="9885" hidden="1" xr:uid="{00000000-0005-0000-0000-000014320000}"/>
    <cellStyle name="Uwaga 3" xfId="9886" hidden="1" xr:uid="{00000000-0005-0000-0000-000015320000}"/>
    <cellStyle name="Uwaga 3" xfId="9887" hidden="1" xr:uid="{00000000-0005-0000-0000-000016320000}"/>
    <cellStyle name="Uwaga 3" xfId="9900" hidden="1" xr:uid="{00000000-0005-0000-0000-000017320000}"/>
    <cellStyle name="Uwaga 3" xfId="9901" hidden="1" xr:uid="{00000000-0005-0000-0000-000018320000}"/>
    <cellStyle name="Uwaga 3" xfId="9903" hidden="1" xr:uid="{00000000-0005-0000-0000-000019320000}"/>
    <cellStyle name="Uwaga 3" xfId="9915" hidden="1" xr:uid="{00000000-0005-0000-0000-00001A320000}"/>
    <cellStyle name="Uwaga 3" xfId="9916" hidden="1" xr:uid="{00000000-0005-0000-0000-00001B320000}"/>
    <cellStyle name="Uwaga 3" xfId="9918" hidden="1" xr:uid="{00000000-0005-0000-0000-00001C320000}"/>
    <cellStyle name="Uwaga 3" xfId="9930" hidden="1" xr:uid="{00000000-0005-0000-0000-00001D320000}"/>
    <cellStyle name="Uwaga 3" xfId="9931" hidden="1" xr:uid="{00000000-0005-0000-0000-00001E320000}"/>
    <cellStyle name="Uwaga 3" xfId="9933" hidden="1" xr:uid="{00000000-0005-0000-0000-00001F320000}"/>
    <cellStyle name="Uwaga 3" xfId="9945" hidden="1" xr:uid="{00000000-0005-0000-0000-000020320000}"/>
    <cellStyle name="Uwaga 3" xfId="9946" hidden="1" xr:uid="{00000000-0005-0000-0000-000021320000}"/>
    <cellStyle name="Uwaga 3" xfId="9947" hidden="1" xr:uid="{00000000-0005-0000-0000-000022320000}"/>
    <cellStyle name="Uwaga 3" xfId="9961" hidden="1" xr:uid="{00000000-0005-0000-0000-000023320000}"/>
    <cellStyle name="Uwaga 3" xfId="9963" hidden="1" xr:uid="{00000000-0005-0000-0000-000024320000}"/>
    <cellStyle name="Uwaga 3" xfId="9966" hidden="1" xr:uid="{00000000-0005-0000-0000-000025320000}"/>
    <cellStyle name="Uwaga 3" xfId="9976" hidden="1" xr:uid="{00000000-0005-0000-0000-000026320000}"/>
    <cellStyle name="Uwaga 3" xfId="9979" hidden="1" xr:uid="{00000000-0005-0000-0000-000027320000}"/>
    <cellStyle name="Uwaga 3" xfId="9982" hidden="1" xr:uid="{00000000-0005-0000-0000-000028320000}"/>
    <cellStyle name="Uwaga 3" xfId="9991" hidden="1" xr:uid="{00000000-0005-0000-0000-000029320000}"/>
    <cellStyle name="Uwaga 3" xfId="9993" hidden="1" xr:uid="{00000000-0005-0000-0000-00002A320000}"/>
    <cellStyle name="Uwaga 3" xfId="9996" hidden="1" xr:uid="{00000000-0005-0000-0000-00002B320000}"/>
    <cellStyle name="Uwaga 3" xfId="10005" hidden="1" xr:uid="{00000000-0005-0000-0000-00002C320000}"/>
    <cellStyle name="Uwaga 3" xfId="10006" hidden="1" xr:uid="{00000000-0005-0000-0000-00002D320000}"/>
    <cellStyle name="Uwaga 3" xfId="10007" hidden="1" xr:uid="{00000000-0005-0000-0000-00002E320000}"/>
    <cellStyle name="Uwaga 3" xfId="10020" hidden="1" xr:uid="{00000000-0005-0000-0000-00002F320000}"/>
    <cellStyle name="Uwaga 3" xfId="10022" hidden="1" xr:uid="{00000000-0005-0000-0000-000030320000}"/>
    <cellStyle name="Uwaga 3" xfId="10024" hidden="1" xr:uid="{00000000-0005-0000-0000-000031320000}"/>
    <cellStyle name="Uwaga 3" xfId="10035" hidden="1" xr:uid="{00000000-0005-0000-0000-000032320000}"/>
    <cellStyle name="Uwaga 3" xfId="10037" hidden="1" xr:uid="{00000000-0005-0000-0000-000033320000}"/>
    <cellStyle name="Uwaga 3" xfId="10039" hidden="1" xr:uid="{00000000-0005-0000-0000-000034320000}"/>
    <cellStyle name="Uwaga 3" xfId="10050" hidden="1" xr:uid="{00000000-0005-0000-0000-000035320000}"/>
    <cellStyle name="Uwaga 3" xfId="10052" hidden="1" xr:uid="{00000000-0005-0000-0000-000036320000}"/>
    <cellStyle name="Uwaga 3" xfId="10054" hidden="1" xr:uid="{00000000-0005-0000-0000-000037320000}"/>
    <cellStyle name="Uwaga 3" xfId="10065" hidden="1" xr:uid="{00000000-0005-0000-0000-000038320000}"/>
    <cellStyle name="Uwaga 3" xfId="10066" hidden="1" xr:uid="{00000000-0005-0000-0000-000039320000}"/>
    <cellStyle name="Uwaga 3" xfId="10067" hidden="1" xr:uid="{00000000-0005-0000-0000-00003A320000}"/>
    <cellStyle name="Uwaga 3" xfId="10080" hidden="1" xr:uid="{00000000-0005-0000-0000-00003B320000}"/>
    <cellStyle name="Uwaga 3" xfId="10082" hidden="1" xr:uid="{00000000-0005-0000-0000-00003C320000}"/>
    <cellStyle name="Uwaga 3" xfId="10084" hidden="1" xr:uid="{00000000-0005-0000-0000-00003D320000}"/>
    <cellStyle name="Uwaga 3" xfId="10095" hidden="1" xr:uid="{00000000-0005-0000-0000-00003E320000}"/>
    <cellStyle name="Uwaga 3" xfId="10097" hidden="1" xr:uid="{00000000-0005-0000-0000-00003F320000}"/>
    <cellStyle name="Uwaga 3" xfId="10099" hidden="1" xr:uid="{00000000-0005-0000-0000-000040320000}"/>
    <cellStyle name="Uwaga 3" xfId="10110" hidden="1" xr:uid="{00000000-0005-0000-0000-000041320000}"/>
    <cellStyle name="Uwaga 3" xfId="10112" hidden="1" xr:uid="{00000000-0005-0000-0000-000042320000}"/>
    <cellStyle name="Uwaga 3" xfId="10113" hidden="1" xr:uid="{00000000-0005-0000-0000-000043320000}"/>
    <cellStyle name="Uwaga 3" xfId="10125" hidden="1" xr:uid="{00000000-0005-0000-0000-000044320000}"/>
    <cellStyle name="Uwaga 3" xfId="10126" hidden="1" xr:uid="{00000000-0005-0000-0000-000045320000}"/>
    <cellStyle name="Uwaga 3" xfId="10127" hidden="1" xr:uid="{00000000-0005-0000-0000-000046320000}"/>
    <cellStyle name="Uwaga 3" xfId="10140" hidden="1" xr:uid="{00000000-0005-0000-0000-000047320000}"/>
    <cellStyle name="Uwaga 3" xfId="10142" hidden="1" xr:uid="{00000000-0005-0000-0000-000048320000}"/>
    <cellStyle name="Uwaga 3" xfId="10144" hidden="1" xr:uid="{00000000-0005-0000-0000-000049320000}"/>
    <cellStyle name="Uwaga 3" xfId="10155" hidden="1" xr:uid="{00000000-0005-0000-0000-00004A320000}"/>
    <cellStyle name="Uwaga 3" xfId="10157" hidden="1" xr:uid="{00000000-0005-0000-0000-00004B320000}"/>
    <cellStyle name="Uwaga 3" xfId="10159" hidden="1" xr:uid="{00000000-0005-0000-0000-00004C320000}"/>
    <cellStyle name="Uwaga 3" xfId="10170" hidden="1" xr:uid="{00000000-0005-0000-0000-00004D320000}"/>
    <cellStyle name="Uwaga 3" xfId="10172" hidden="1" xr:uid="{00000000-0005-0000-0000-00004E320000}"/>
    <cellStyle name="Uwaga 3" xfId="10174" hidden="1" xr:uid="{00000000-0005-0000-0000-00004F320000}"/>
    <cellStyle name="Uwaga 3" xfId="10185" hidden="1" xr:uid="{00000000-0005-0000-0000-000050320000}"/>
    <cellStyle name="Uwaga 3" xfId="10186" hidden="1" xr:uid="{00000000-0005-0000-0000-000051320000}"/>
    <cellStyle name="Uwaga 3" xfId="10188" hidden="1" xr:uid="{00000000-0005-0000-0000-000052320000}"/>
    <cellStyle name="Uwaga 3" xfId="10199" hidden="1" xr:uid="{00000000-0005-0000-0000-000053320000}"/>
    <cellStyle name="Uwaga 3" xfId="10201" hidden="1" xr:uid="{00000000-0005-0000-0000-000054320000}"/>
    <cellStyle name="Uwaga 3" xfId="10202" hidden="1" xr:uid="{00000000-0005-0000-0000-000055320000}"/>
    <cellStyle name="Uwaga 3" xfId="10211" hidden="1" xr:uid="{00000000-0005-0000-0000-000056320000}"/>
    <cellStyle name="Uwaga 3" xfId="10214" hidden="1" xr:uid="{00000000-0005-0000-0000-000057320000}"/>
    <cellStyle name="Uwaga 3" xfId="10216" hidden="1" xr:uid="{00000000-0005-0000-0000-000058320000}"/>
    <cellStyle name="Uwaga 3" xfId="10227" hidden="1" xr:uid="{00000000-0005-0000-0000-000059320000}"/>
    <cellStyle name="Uwaga 3" xfId="10229" hidden="1" xr:uid="{00000000-0005-0000-0000-00005A320000}"/>
    <cellStyle name="Uwaga 3" xfId="10231" hidden="1" xr:uid="{00000000-0005-0000-0000-00005B320000}"/>
    <cellStyle name="Uwaga 3" xfId="10243" hidden="1" xr:uid="{00000000-0005-0000-0000-00005C320000}"/>
    <cellStyle name="Uwaga 3" xfId="10245" hidden="1" xr:uid="{00000000-0005-0000-0000-00005D320000}"/>
    <cellStyle name="Uwaga 3" xfId="10247" hidden="1" xr:uid="{00000000-0005-0000-0000-00005E320000}"/>
    <cellStyle name="Uwaga 3" xfId="10255" hidden="1" xr:uid="{00000000-0005-0000-0000-00005F320000}"/>
    <cellStyle name="Uwaga 3" xfId="10257" hidden="1" xr:uid="{00000000-0005-0000-0000-000060320000}"/>
    <cellStyle name="Uwaga 3" xfId="10260" hidden="1" xr:uid="{00000000-0005-0000-0000-000061320000}"/>
    <cellStyle name="Uwaga 3" xfId="10250" hidden="1" xr:uid="{00000000-0005-0000-0000-000062320000}"/>
    <cellStyle name="Uwaga 3" xfId="10249" hidden="1" xr:uid="{00000000-0005-0000-0000-000063320000}"/>
    <cellStyle name="Uwaga 3" xfId="10248" hidden="1" xr:uid="{00000000-0005-0000-0000-000064320000}"/>
    <cellStyle name="Uwaga 3" xfId="10235" hidden="1" xr:uid="{00000000-0005-0000-0000-000065320000}"/>
    <cellStyle name="Uwaga 3" xfId="10234" hidden="1" xr:uid="{00000000-0005-0000-0000-000066320000}"/>
    <cellStyle name="Uwaga 3" xfId="10233" hidden="1" xr:uid="{00000000-0005-0000-0000-000067320000}"/>
    <cellStyle name="Uwaga 3" xfId="10220" hidden="1" xr:uid="{00000000-0005-0000-0000-000068320000}"/>
    <cellStyle name="Uwaga 3" xfId="10219" hidden="1" xr:uid="{00000000-0005-0000-0000-000069320000}"/>
    <cellStyle name="Uwaga 3" xfId="10218" hidden="1" xr:uid="{00000000-0005-0000-0000-00006A320000}"/>
    <cellStyle name="Uwaga 3" xfId="10205" hidden="1" xr:uid="{00000000-0005-0000-0000-00006B320000}"/>
    <cellStyle name="Uwaga 3" xfId="10204" hidden="1" xr:uid="{00000000-0005-0000-0000-00006C320000}"/>
    <cellStyle name="Uwaga 3" xfId="10203" hidden="1" xr:uid="{00000000-0005-0000-0000-00006D320000}"/>
    <cellStyle name="Uwaga 3" xfId="10190" hidden="1" xr:uid="{00000000-0005-0000-0000-00006E320000}"/>
    <cellStyle name="Uwaga 3" xfId="10189" hidden="1" xr:uid="{00000000-0005-0000-0000-00006F320000}"/>
    <cellStyle name="Uwaga 3" xfId="10187" hidden="1" xr:uid="{00000000-0005-0000-0000-000070320000}"/>
    <cellStyle name="Uwaga 3" xfId="10176" hidden="1" xr:uid="{00000000-0005-0000-0000-000071320000}"/>
    <cellStyle name="Uwaga 3" xfId="10173" hidden="1" xr:uid="{00000000-0005-0000-0000-000072320000}"/>
    <cellStyle name="Uwaga 3" xfId="10171" hidden="1" xr:uid="{00000000-0005-0000-0000-000073320000}"/>
    <cellStyle name="Uwaga 3" xfId="10161" hidden="1" xr:uid="{00000000-0005-0000-0000-000074320000}"/>
    <cellStyle name="Uwaga 3" xfId="10158" hidden="1" xr:uid="{00000000-0005-0000-0000-000075320000}"/>
    <cellStyle name="Uwaga 3" xfId="10156" hidden="1" xr:uid="{00000000-0005-0000-0000-000076320000}"/>
    <cellStyle name="Uwaga 3" xfId="10146" hidden="1" xr:uid="{00000000-0005-0000-0000-000077320000}"/>
    <cellStyle name="Uwaga 3" xfId="10143" hidden="1" xr:uid="{00000000-0005-0000-0000-000078320000}"/>
    <cellStyle name="Uwaga 3" xfId="10141" hidden="1" xr:uid="{00000000-0005-0000-0000-000079320000}"/>
    <cellStyle name="Uwaga 3" xfId="10131" hidden="1" xr:uid="{00000000-0005-0000-0000-00007A320000}"/>
    <cellStyle name="Uwaga 3" xfId="10129" hidden="1" xr:uid="{00000000-0005-0000-0000-00007B320000}"/>
    <cellStyle name="Uwaga 3" xfId="10128" hidden="1" xr:uid="{00000000-0005-0000-0000-00007C320000}"/>
    <cellStyle name="Uwaga 3" xfId="10116" hidden="1" xr:uid="{00000000-0005-0000-0000-00007D320000}"/>
    <cellStyle name="Uwaga 3" xfId="10114" hidden="1" xr:uid="{00000000-0005-0000-0000-00007E320000}"/>
    <cellStyle name="Uwaga 3" xfId="10111" hidden="1" xr:uid="{00000000-0005-0000-0000-00007F320000}"/>
    <cellStyle name="Uwaga 3" xfId="10101" hidden="1" xr:uid="{00000000-0005-0000-0000-000080320000}"/>
    <cellStyle name="Uwaga 3" xfId="10098" hidden="1" xr:uid="{00000000-0005-0000-0000-000081320000}"/>
    <cellStyle name="Uwaga 3" xfId="10096" hidden="1" xr:uid="{00000000-0005-0000-0000-000082320000}"/>
    <cellStyle name="Uwaga 3" xfId="10086" hidden="1" xr:uid="{00000000-0005-0000-0000-000083320000}"/>
    <cellStyle name="Uwaga 3" xfId="10083" hidden="1" xr:uid="{00000000-0005-0000-0000-000084320000}"/>
    <cellStyle name="Uwaga 3" xfId="10081" hidden="1" xr:uid="{00000000-0005-0000-0000-000085320000}"/>
    <cellStyle name="Uwaga 3" xfId="10071" hidden="1" xr:uid="{00000000-0005-0000-0000-000086320000}"/>
    <cellStyle name="Uwaga 3" xfId="10069" hidden="1" xr:uid="{00000000-0005-0000-0000-000087320000}"/>
    <cellStyle name="Uwaga 3" xfId="10068" hidden="1" xr:uid="{00000000-0005-0000-0000-000088320000}"/>
    <cellStyle name="Uwaga 3" xfId="10056" hidden="1" xr:uid="{00000000-0005-0000-0000-000089320000}"/>
    <cellStyle name="Uwaga 3" xfId="10053" hidden="1" xr:uid="{00000000-0005-0000-0000-00008A320000}"/>
    <cellStyle name="Uwaga 3" xfId="10051" hidden="1" xr:uid="{00000000-0005-0000-0000-00008B320000}"/>
    <cellStyle name="Uwaga 3" xfId="10041" hidden="1" xr:uid="{00000000-0005-0000-0000-00008C320000}"/>
    <cellStyle name="Uwaga 3" xfId="10038" hidden="1" xr:uid="{00000000-0005-0000-0000-00008D320000}"/>
    <cellStyle name="Uwaga 3" xfId="10036" hidden="1" xr:uid="{00000000-0005-0000-0000-00008E320000}"/>
    <cellStyle name="Uwaga 3" xfId="10026" hidden="1" xr:uid="{00000000-0005-0000-0000-00008F320000}"/>
    <cellStyle name="Uwaga 3" xfId="10023" hidden="1" xr:uid="{00000000-0005-0000-0000-000090320000}"/>
    <cellStyle name="Uwaga 3" xfId="10021" hidden="1" xr:uid="{00000000-0005-0000-0000-000091320000}"/>
    <cellStyle name="Uwaga 3" xfId="10011" hidden="1" xr:uid="{00000000-0005-0000-0000-000092320000}"/>
    <cellStyle name="Uwaga 3" xfId="10009" hidden="1" xr:uid="{00000000-0005-0000-0000-000093320000}"/>
    <cellStyle name="Uwaga 3" xfId="10008" hidden="1" xr:uid="{00000000-0005-0000-0000-000094320000}"/>
    <cellStyle name="Uwaga 3" xfId="9995" hidden="1" xr:uid="{00000000-0005-0000-0000-000095320000}"/>
    <cellStyle name="Uwaga 3" xfId="9992" hidden="1" xr:uid="{00000000-0005-0000-0000-000096320000}"/>
    <cellStyle name="Uwaga 3" xfId="9990" hidden="1" xr:uid="{00000000-0005-0000-0000-000097320000}"/>
    <cellStyle name="Uwaga 3" xfId="9980" hidden="1" xr:uid="{00000000-0005-0000-0000-000098320000}"/>
    <cellStyle name="Uwaga 3" xfId="9977" hidden="1" xr:uid="{00000000-0005-0000-0000-000099320000}"/>
    <cellStyle name="Uwaga 3" xfId="9975" hidden="1" xr:uid="{00000000-0005-0000-0000-00009A320000}"/>
    <cellStyle name="Uwaga 3" xfId="9965" hidden="1" xr:uid="{00000000-0005-0000-0000-00009B320000}"/>
    <cellStyle name="Uwaga 3" xfId="9962" hidden="1" xr:uid="{00000000-0005-0000-0000-00009C320000}"/>
    <cellStyle name="Uwaga 3" xfId="9960" hidden="1" xr:uid="{00000000-0005-0000-0000-00009D320000}"/>
    <cellStyle name="Uwaga 3" xfId="9951" hidden="1" xr:uid="{00000000-0005-0000-0000-00009E320000}"/>
    <cellStyle name="Uwaga 3" xfId="9949" hidden="1" xr:uid="{00000000-0005-0000-0000-00009F320000}"/>
    <cellStyle name="Uwaga 3" xfId="9948" hidden="1" xr:uid="{00000000-0005-0000-0000-0000A0320000}"/>
    <cellStyle name="Uwaga 3" xfId="9936" hidden="1" xr:uid="{00000000-0005-0000-0000-0000A1320000}"/>
    <cellStyle name="Uwaga 3" xfId="9934" hidden="1" xr:uid="{00000000-0005-0000-0000-0000A2320000}"/>
    <cellStyle name="Uwaga 3" xfId="9932" hidden="1" xr:uid="{00000000-0005-0000-0000-0000A3320000}"/>
    <cellStyle name="Uwaga 3" xfId="9921" hidden="1" xr:uid="{00000000-0005-0000-0000-0000A4320000}"/>
    <cellStyle name="Uwaga 3" xfId="9919" hidden="1" xr:uid="{00000000-0005-0000-0000-0000A5320000}"/>
    <cellStyle name="Uwaga 3" xfId="9917" hidden="1" xr:uid="{00000000-0005-0000-0000-0000A6320000}"/>
    <cellStyle name="Uwaga 3" xfId="9906" hidden="1" xr:uid="{00000000-0005-0000-0000-0000A7320000}"/>
    <cellStyle name="Uwaga 3" xfId="9904" hidden="1" xr:uid="{00000000-0005-0000-0000-0000A8320000}"/>
    <cellStyle name="Uwaga 3" xfId="9902" hidden="1" xr:uid="{00000000-0005-0000-0000-0000A9320000}"/>
    <cellStyle name="Uwaga 3" xfId="9891" hidden="1" xr:uid="{00000000-0005-0000-0000-0000AA320000}"/>
    <cellStyle name="Uwaga 3" xfId="9889" hidden="1" xr:uid="{00000000-0005-0000-0000-0000AB320000}"/>
    <cellStyle name="Uwaga 3" xfId="9888" hidden="1" xr:uid="{00000000-0005-0000-0000-0000AC320000}"/>
    <cellStyle name="Uwaga 3" xfId="9875" hidden="1" xr:uid="{00000000-0005-0000-0000-0000AD320000}"/>
    <cellStyle name="Uwaga 3" xfId="9872" hidden="1" xr:uid="{00000000-0005-0000-0000-0000AE320000}"/>
    <cellStyle name="Uwaga 3" xfId="9870" hidden="1" xr:uid="{00000000-0005-0000-0000-0000AF320000}"/>
    <cellStyle name="Uwaga 3" xfId="9860" hidden="1" xr:uid="{00000000-0005-0000-0000-0000B0320000}"/>
    <cellStyle name="Uwaga 3" xfId="9857" hidden="1" xr:uid="{00000000-0005-0000-0000-0000B1320000}"/>
    <cellStyle name="Uwaga 3" xfId="9855" hidden="1" xr:uid="{00000000-0005-0000-0000-0000B2320000}"/>
    <cellStyle name="Uwaga 3" xfId="9845" hidden="1" xr:uid="{00000000-0005-0000-0000-0000B3320000}"/>
    <cellStyle name="Uwaga 3" xfId="9842" hidden="1" xr:uid="{00000000-0005-0000-0000-0000B4320000}"/>
    <cellStyle name="Uwaga 3" xfId="9840" hidden="1" xr:uid="{00000000-0005-0000-0000-0000B5320000}"/>
    <cellStyle name="Uwaga 3" xfId="9831" hidden="1" xr:uid="{00000000-0005-0000-0000-0000B6320000}"/>
    <cellStyle name="Uwaga 3" xfId="9829" hidden="1" xr:uid="{00000000-0005-0000-0000-0000B7320000}"/>
    <cellStyle name="Uwaga 3" xfId="9827" hidden="1" xr:uid="{00000000-0005-0000-0000-0000B8320000}"/>
    <cellStyle name="Uwaga 3" xfId="9815" hidden="1" xr:uid="{00000000-0005-0000-0000-0000B9320000}"/>
    <cellStyle name="Uwaga 3" xfId="9812" hidden="1" xr:uid="{00000000-0005-0000-0000-0000BA320000}"/>
    <cellStyle name="Uwaga 3" xfId="9810" hidden="1" xr:uid="{00000000-0005-0000-0000-0000BB320000}"/>
    <cellStyle name="Uwaga 3" xfId="9800" hidden="1" xr:uid="{00000000-0005-0000-0000-0000BC320000}"/>
    <cellStyle name="Uwaga 3" xfId="9797" hidden="1" xr:uid="{00000000-0005-0000-0000-0000BD320000}"/>
    <cellStyle name="Uwaga 3" xfId="9795" hidden="1" xr:uid="{00000000-0005-0000-0000-0000BE320000}"/>
    <cellStyle name="Uwaga 3" xfId="9785" hidden="1" xr:uid="{00000000-0005-0000-0000-0000BF320000}"/>
    <cellStyle name="Uwaga 3" xfId="9782" hidden="1" xr:uid="{00000000-0005-0000-0000-0000C0320000}"/>
    <cellStyle name="Uwaga 3" xfId="9780" hidden="1" xr:uid="{00000000-0005-0000-0000-0000C1320000}"/>
    <cellStyle name="Uwaga 3" xfId="9773" hidden="1" xr:uid="{00000000-0005-0000-0000-0000C2320000}"/>
    <cellStyle name="Uwaga 3" xfId="9770" hidden="1" xr:uid="{00000000-0005-0000-0000-0000C3320000}"/>
    <cellStyle name="Uwaga 3" xfId="9768" hidden="1" xr:uid="{00000000-0005-0000-0000-0000C4320000}"/>
    <cellStyle name="Uwaga 3" xfId="9758" hidden="1" xr:uid="{00000000-0005-0000-0000-0000C5320000}"/>
    <cellStyle name="Uwaga 3" xfId="9755" hidden="1" xr:uid="{00000000-0005-0000-0000-0000C6320000}"/>
    <cellStyle name="Uwaga 3" xfId="9752" hidden="1" xr:uid="{00000000-0005-0000-0000-0000C7320000}"/>
    <cellStyle name="Uwaga 3" xfId="9743" hidden="1" xr:uid="{00000000-0005-0000-0000-0000C8320000}"/>
    <cellStyle name="Uwaga 3" xfId="9739" hidden="1" xr:uid="{00000000-0005-0000-0000-0000C9320000}"/>
    <cellStyle name="Uwaga 3" xfId="9736" hidden="1" xr:uid="{00000000-0005-0000-0000-0000CA320000}"/>
    <cellStyle name="Uwaga 3" xfId="9728" hidden="1" xr:uid="{00000000-0005-0000-0000-0000CB320000}"/>
    <cellStyle name="Uwaga 3" xfId="9725" hidden="1" xr:uid="{00000000-0005-0000-0000-0000CC320000}"/>
    <cellStyle name="Uwaga 3" xfId="9722" hidden="1" xr:uid="{00000000-0005-0000-0000-0000CD320000}"/>
    <cellStyle name="Uwaga 3" xfId="9713" hidden="1" xr:uid="{00000000-0005-0000-0000-0000CE320000}"/>
    <cellStyle name="Uwaga 3" xfId="9710" hidden="1" xr:uid="{00000000-0005-0000-0000-0000CF320000}"/>
    <cellStyle name="Uwaga 3" xfId="9707" hidden="1" xr:uid="{00000000-0005-0000-0000-0000D0320000}"/>
    <cellStyle name="Uwaga 3" xfId="9697" hidden="1" xr:uid="{00000000-0005-0000-0000-0000D1320000}"/>
    <cellStyle name="Uwaga 3" xfId="9693" hidden="1" xr:uid="{00000000-0005-0000-0000-0000D2320000}"/>
    <cellStyle name="Uwaga 3" xfId="9690" hidden="1" xr:uid="{00000000-0005-0000-0000-0000D3320000}"/>
    <cellStyle name="Uwaga 3" xfId="9681" hidden="1" xr:uid="{00000000-0005-0000-0000-0000D4320000}"/>
    <cellStyle name="Uwaga 3" xfId="9677" hidden="1" xr:uid="{00000000-0005-0000-0000-0000D5320000}"/>
    <cellStyle name="Uwaga 3" xfId="9675" hidden="1" xr:uid="{00000000-0005-0000-0000-0000D6320000}"/>
    <cellStyle name="Uwaga 3" xfId="9667" hidden="1" xr:uid="{00000000-0005-0000-0000-0000D7320000}"/>
    <cellStyle name="Uwaga 3" xfId="9663" hidden="1" xr:uid="{00000000-0005-0000-0000-0000D8320000}"/>
    <cellStyle name="Uwaga 3" xfId="9660" hidden="1" xr:uid="{00000000-0005-0000-0000-0000D9320000}"/>
    <cellStyle name="Uwaga 3" xfId="9653" hidden="1" xr:uid="{00000000-0005-0000-0000-0000DA320000}"/>
    <cellStyle name="Uwaga 3" xfId="9650" hidden="1" xr:uid="{00000000-0005-0000-0000-0000DB320000}"/>
    <cellStyle name="Uwaga 3" xfId="9647" hidden="1" xr:uid="{00000000-0005-0000-0000-0000DC320000}"/>
    <cellStyle name="Uwaga 3" xfId="9638" hidden="1" xr:uid="{00000000-0005-0000-0000-0000DD320000}"/>
    <cellStyle name="Uwaga 3" xfId="9633" hidden="1" xr:uid="{00000000-0005-0000-0000-0000DE320000}"/>
    <cellStyle name="Uwaga 3" xfId="9630" hidden="1" xr:uid="{00000000-0005-0000-0000-0000DF320000}"/>
    <cellStyle name="Uwaga 3" xfId="9623" hidden="1" xr:uid="{00000000-0005-0000-0000-0000E0320000}"/>
    <cellStyle name="Uwaga 3" xfId="9618" hidden="1" xr:uid="{00000000-0005-0000-0000-0000E1320000}"/>
    <cellStyle name="Uwaga 3" xfId="9615" hidden="1" xr:uid="{00000000-0005-0000-0000-0000E2320000}"/>
    <cellStyle name="Uwaga 3" xfId="9608" hidden="1" xr:uid="{00000000-0005-0000-0000-0000E3320000}"/>
    <cellStyle name="Uwaga 3" xfId="9603" hidden="1" xr:uid="{00000000-0005-0000-0000-0000E4320000}"/>
    <cellStyle name="Uwaga 3" xfId="9600" hidden="1" xr:uid="{00000000-0005-0000-0000-0000E5320000}"/>
    <cellStyle name="Uwaga 3" xfId="9594" hidden="1" xr:uid="{00000000-0005-0000-0000-0000E6320000}"/>
    <cellStyle name="Uwaga 3" xfId="9590" hidden="1" xr:uid="{00000000-0005-0000-0000-0000E7320000}"/>
    <cellStyle name="Uwaga 3" xfId="9587" hidden="1" xr:uid="{00000000-0005-0000-0000-0000E8320000}"/>
    <cellStyle name="Uwaga 3" xfId="9579" hidden="1" xr:uid="{00000000-0005-0000-0000-0000E9320000}"/>
    <cellStyle name="Uwaga 3" xfId="9574" hidden="1" xr:uid="{00000000-0005-0000-0000-0000EA320000}"/>
    <cellStyle name="Uwaga 3" xfId="9570" hidden="1" xr:uid="{00000000-0005-0000-0000-0000EB320000}"/>
    <cellStyle name="Uwaga 3" xfId="9564" hidden="1" xr:uid="{00000000-0005-0000-0000-0000EC320000}"/>
    <cellStyle name="Uwaga 3" xfId="9559" hidden="1" xr:uid="{00000000-0005-0000-0000-0000ED320000}"/>
    <cellStyle name="Uwaga 3" xfId="9555" hidden="1" xr:uid="{00000000-0005-0000-0000-0000EE320000}"/>
    <cellStyle name="Uwaga 3" xfId="9549" hidden="1" xr:uid="{00000000-0005-0000-0000-0000EF320000}"/>
    <cellStyle name="Uwaga 3" xfId="9544" hidden="1" xr:uid="{00000000-0005-0000-0000-0000F0320000}"/>
    <cellStyle name="Uwaga 3" xfId="9540" hidden="1" xr:uid="{00000000-0005-0000-0000-0000F1320000}"/>
    <cellStyle name="Uwaga 3" xfId="9535" hidden="1" xr:uid="{00000000-0005-0000-0000-0000F2320000}"/>
    <cellStyle name="Uwaga 3" xfId="9531" hidden="1" xr:uid="{00000000-0005-0000-0000-0000F3320000}"/>
    <cellStyle name="Uwaga 3" xfId="9527" hidden="1" xr:uid="{00000000-0005-0000-0000-0000F4320000}"/>
    <cellStyle name="Uwaga 3" xfId="9519" hidden="1" xr:uid="{00000000-0005-0000-0000-0000F5320000}"/>
    <cellStyle name="Uwaga 3" xfId="9514" hidden="1" xr:uid="{00000000-0005-0000-0000-0000F6320000}"/>
    <cellStyle name="Uwaga 3" xfId="9510" hidden="1" xr:uid="{00000000-0005-0000-0000-0000F7320000}"/>
    <cellStyle name="Uwaga 3" xfId="9504" hidden="1" xr:uid="{00000000-0005-0000-0000-0000F8320000}"/>
    <cellStyle name="Uwaga 3" xfId="9499" hidden="1" xr:uid="{00000000-0005-0000-0000-0000F9320000}"/>
    <cellStyle name="Uwaga 3" xfId="9495" hidden="1" xr:uid="{00000000-0005-0000-0000-0000FA320000}"/>
    <cellStyle name="Uwaga 3" xfId="9489" hidden="1" xr:uid="{00000000-0005-0000-0000-0000FB320000}"/>
    <cellStyle name="Uwaga 3" xfId="9484" hidden="1" xr:uid="{00000000-0005-0000-0000-0000FC320000}"/>
    <cellStyle name="Uwaga 3" xfId="9480" hidden="1" xr:uid="{00000000-0005-0000-0000-0000FD320000}"/>
    <cellStyle name="Uwaga 3" xfId="9476" hidden="1" xr:uid="{00000000-0005-0000-0000-0000FE320000}"/>
    <cellStyle name="Uwaga 3" xfId="9471" hidden="1" xr:uid="{00000000-0005-0000-0000-0000FF320000}"/>
    <cellStyle name="Uwaga 3" xfId="9466" hidden="1" xr:uid="{00000000-0005-0000-0000-000000330000}"/>
    <cellStyle name="Uwaga 3" xfId="9461" hidden="1" xr:uid="{00000000-0005-0000-0000-000001330000}"/>
    <cellStyle name="Uwaga 3" xfId="9457" hidden="1" xr:uid="{00000000-0005-0000-0000-000002330000}"/>
    <cellStyle name="Uwaga 3" xfId="9453" hidden="1" xr:uid="{00000000-0005-0000-0000-000003330000}"/>
    <cellStyle name="Uwaga 3" xfId="9446" hidden="1" xr:uid="{00000000-0005-0000-0000-000004330000}"/>
    <cellStyle name="Uwaga 3" xfId="9442" hidden="1" xr:uid="{00000000-0005-0000-0000-000005330000}"/>
    <cellStyle name="Uwaga 3" xfId="9437" hidden="1" xr:uid="{00000000-0005-0000-0000-000006330000}"/>
    <cellStyle name="Uwaga 3" xfId="9431" hidden="1" xr:uid="{00000000-0005-0000-0000-000007330000}"/>
    <cellStyle name="Uwaga 3" xfId="9427" hidden="1" xr:uid="{00000000-0005-0000-0000-000008330000}"/>
    <cellStyle name="Uwaga 3" xfId="9422" hidden="1" xr:uid="{00000000-0005-0000-0000-000009330000}"/>
    <cellStyle name="Uwaga 3" xfId="9416" hidden="1" xr:uid="{00000000-0005-0000-0000-00000A330000}"/>
    <cellStyle name="Uwaga 3" xfId="9412" hidden="1" xr:uid="{00000000-0005-0000-0000-00000B330000}"/>
    <cellStyle name="Uwaga 3" xfId="9407" hidden="1" xr:uid="{00000000-0005-0000-0000-00000C330000}"/>
    <cellStyle name="Uwaga 3" xfId="9401" hidden="1" xr:uid="{00000000-0005-0000-0000-00000D330000}"/>
    <cellStyle name="Uwaga 3" xfId="9397" hidden="1" xr:uid="{00000000-0005-0000-0000-00000E330000}"/>
    <cellStyle name="Uwaga 3" xfId="9393" hidden="1" xr:uid="{00000000-0005-0000-0000-00000F330000}"/>
    <cellStyle name="Uwaga 3" xfId="10253" hidden="1" xr:uid="{00000000-0005-0000-0000-000010330000}"/>
    <cellStyle name="Uwaga 3" xfId="10252" hidden="1" xr:uid="{00000000-0005-0000-0000-000011330000}"/>
    <cellStyle name="Uwaga 3" xfId="10251" hidden="1" xr:uid="{00000000-0005-0000-0000-000012330000}"/>
    <cellStyle name="Uwaga 3" xfId="10238" hidden="1" xr:uid="{00000000-0005-0000-0000-000013330000}"/>
    <cellStyle name="Uwaga 3" xfId="10237" hidden="1" xr:uid="{00000000-0005-0000-0000-000014330000}"/>
    <cellStyle name="Uwaga 3" xfId="10236" hidden="1" xr:uid="{00000000-0005-0000-0000-000015330000}"/>
    <cellStyle name="Uwaga 3" xfId="10223" hidden="1" xr:uid="{00000000-0005-0000-0000-000016330000}"/>
    <cellStyle name="Uwaga 3" xfId="10222" hidden="1" xr:uid="{00000000-0005-0000-0000-000017330000}"/>
    <cellStyle name="Uwaga 3" xfId="10221" hidden="1" xr:uid="{00000000-0005-0000-0000-000018330000}"/>
    <cellStyle name="Uwaga 3" xfId="10208" hidden="1" xr:uid="{00000000-0005-0000-0000-000019330000}"/>
    <cellStyle name="Uwaga 3" xfId="10207" hidden="1" xr:uid="{00000000-0005-0000-0000-00001A330000}"/>
    <cellStyle name="Uwaga 3" xfId="10206" hidden="1" xr:uid="{00000000-0005-0000-0000-00001B330000}"/>
    <cellStyle name="Uwaga 3" xfId="10193" hidden="1" xr:uid="{00000000-0005-0000-0000-00001C330000}"/>
    <cellStyle name="Uwaga 3" xfId="10192" hidden="1" xr:uid="{00000000-0005-0000-0000-00001D330000}"/>
    <cellStyle name="Uwaga 3" xfId="10191" hidden="1" xr:uid="{00000000-0005-0000-0000-00001E330000}"/>
    <cellStyle name="Uwaga 3" xfId="10179" hidden="1" xr:uid="{00000000-0005-0000-0000-00001F330000}"/>
    <cellStyle name="Uwaga 3" xfId="10177" hidden="1" xr:uid="{00000000-0005-0000-0000-000020330000}"/>
    <cellStyle name="Uwaga 3" xfId="10175" hidden="1" xr:uid="{00000000-0005-0000-0000-000021330000}"/>
    <cellStyle name="Uwaga 3" xfId="10164" hidden="1" xr:uid="{00000000-0005-0000-0000-000022330000}"/>
    <cellStyle name="Uwaga 3" xfId="10162" hidden="1" xr:uid="{00000000-0005-0000-0000-000023330000}"/>
    <cellStyle name="Uwaga 3" xfId="10160" hidden="1" xr:uid="{00000000-0005-0000-0000-000024330000}"/>
    <cellStyle name="Uwaga 3" xfId="10149" hidden="1" xr:uid="{00000000-0005-0000-0000-000025330000}"/>
    <cellStyle name="Uwaga 3" xfId="10147" hidden="1" xr:uid="{00000000-0005-0000-0000-000026330000}"/>
    <cellStyle name="Uwaga 3" xfId="10145" hidden="1" xr:uid="{00000000-0005-0000-0000-000027330000}"/>
    <cellStyle name="Uwaga 3" xfId="10134" hidden="1" xr:uid="{00000000-0005-0000-0000-000028330000}"/>
    <cellStyle name="Uwaga 3" xfId="10132" hidden="1" xr:uid="{00000000-0005-0000-0000-000029330000}"/>
    <cellStyle name="Uwaga 3" xfId="10130" hidden="1" xr:uid="{00000000-0005-0000-0000-00002A330000}"/>
    <cellStyle name="Uwaga 3" xfId="10119" hidden="1" xr:uid="{00000000-0005-0000-0000-00002B330000}"/>
    <cellStyle name="Uwaga 3" xfId="10117" hidden="1" xr:uid="{00000000-0005-0000-0000-00002C330000}"/>
    <cellStyle name="Uwaga 3" xfId="10115" hidden="1" xr:uid="{00000000-0005-0000-0000-00002D330000}"/>
    <cellStyle name="Uwaga 3" xfId="10104" hidden="1" xr:uid="{00000000-0005-0000-0000-00002E330000}"/>
    <cellStyle name="Uwaga 3" xfId="10102" hidden="1" xr:uid="{00000000-0005-0000-0000-00002F330000}"/>
    <cellStyle name="Uwaga 3" xfId="10100" hidden="1" xr:uid="{00000000-0005-0000-0000-000030330000}"/>
    <cellStyle name="Uwaga 3" xfId="10089" hidden="1" xr:uid="{00000000-0005-0000-0000-000031330000}"/>
    <cellStyle name="Uwaga 3" xfId="10087" hidden="1" xr:uid="{00000000-0005-0000-0000-000032330000}"/>
    <cellStyle name="Uwaga 3" xfId="10085" hidden="1" xr:uid="{00000000-0005-0000-0000-000033330000}"/>
    <cellStyle name="Uwaga 3" xfId="10074" hidden="1" xr:uid="{00000000-0005-0000-0000-000034330000}"/>
    <cellStyle name="Uwaga 3" xfId="10072" hidden="1" xr:uid="{00000000-0005-0000-0000-000035330000}"/>
    <cellStyle name="Uwaga 3" xfId="10070" hidden="1" xr:uid="{00000000-0005-0000-0000-000036330000}"/>
    <cellStyle name="Uwaga 3" xfId="10059" hidden="1" xr:uid="{00000000-0005-0000-0000-000037330000}"/>
    <cellStyle name="Uwaga 3" xfId="10057" hidden="1" xr:uid="{00000000-0005-0000-0000-000038330000}"/>
    <cellStyle name="Uwaga 3" xfId="10055" hidden="1" xr:uid="{00000000-0005-0000-0000-000039330000}"/>
    <cellStyle name="Uwaga 3" xfId="10044" hidden="1" xr:uid="{00000000-0005-0000-0000-00003A330000}"/>
    <cellStyle name="Uwaga 3" xfId="10042" hidden="1" xr:uid="{00000000-0005-0000-0000-00003B330000}"/>
    <cellStyle name="Uwaga 3" xfId="10040" hidden="1" xr:uid="{00000000-0005-0000-0000-00003C330000}"/>
    <cellStyle name="Uwaga 3" xfId="10029" hidden="1" xr:uid="{00000000-0005-0000-0000-00003D330000}"/>
    <cellStyle name="Uwaga 3" xfId="10027" hidden="1" xr:uid="{00000000-0005-0000-0000-00003E330000}"/>
    <cellStyle name="Uwaga 3" xfId="10025" hidden="1" xr:uid="{00000000-0005-0000-0000-00003F330000}"/>
    <cellStyle name="Uwaga 3" xfId="10014" hidden="1" xr:uid="{00000000-0005-0000-0000-000040330000}"/>
    <cellStyle name="Uwaga 3" xfId="10012" hidden="1" xr:uid="{00000000-0005-0000-0000-000041330000}"/>
    <cellStyle name="Uwaga 3" xfId="10010" hidden="1" xr:uid="{00000000-0005-0000-0000-000042330000}"/>
    <cellStyle name="Uwaga 3" xfId="9999" hidden="1" xr:uid="{00000000-0005-0000-0000-000043330000}"/>
    <cellStyle name="Uwaga 3" xfId="9997" hidden="1" xr:uid="{00000000-0005-0000-0000-000044330000}"/>
    <cellStyle name="Uwaga 3" xfId="9994" hidden="1" xr:uid="{00000000-0005-0000-0000-000045330000}"/>
    <cellStyle name="Uwaga 3" xfId="9984" hidden="1" xr:uid="{00000000-0005-0000-0000-000046330000}"/>
    <cellStyle name="Uwaga 3" xfId="9981" hidden="1" xr:uid="{00000000-0005-0000-0000-000047330000}"/>
    <cellStyle name="Uwaga 3" xfId="9978" hidden="1" xr:uid="{00000000-0005-0000-0000-000048330000}"/>
    <cellStyle name="Uwaga 3" xfId="9969" hidden="1" xr:uid="{00000000-0005-0000-0000-000049330000}"/>
    <cellStyle name="Uwaga 3" xfId="9967" hidden="1" xr:uid="{00000000-0005-0000-0000-00004A330000}"/>
    <cellStyle name="Uwaga 3" xfId="9964" hidden="1" xr:uid="{00000000-0005-0000-0000-00004B330000}"/>
    <cellStyle name="Uwaga 3" xfId="9954" hidden="1" xr:uid="{00000000-0005-0000-0000-00004C330000}"/>
    <cellStyle name="Uwaga 3" xfId="9952" hidden="1" xr:uid="{00000000-0005-0000-0000-00004D330000}"/>
    <cellStyle name="Uwaga 3" xfId="9950" hidden="1" xr:uid="{00000000-0005-0000-0000-00004E330000}"/>
    <cellStyle name="Uwaga 3" xfId="9939" hidden="1" xr:uid="{00000000-0005-0000-0000-00004F330000}"/>
    <cellStyle name="Uwaga 3" xfId="9937" hidden="1" xr:uid="{00000000-0005-0000-0000-000050330000}"/>
    <cellStyle name="Uwaga 3" xfId="9935" hidden="1" xr:uid="{00000000-0005-0000-0000-000051330000}"/>
    <cellStyle name="Uwaga 3" xfId="9924" hidden="1" xr:uid="{00000000-0005-0000-0000-000052330000}"/>
    <cellStyle name="Uwaga 3" xfId="9922" hidden="1" xr:uid="{00000000-0005-0000-0000-000053330000}"/>
    <cellStyle name="Uwaga 3" xfId="9920" hidden="1" xr:uid="{00000000-0005-0000-0000-000054330000}"/>
    <cellStyle name="Uwaga 3" xfId="9909" hidden="1" xr:uid="{00000000-0005-0000-0000-000055330000}"/>
    <cellStyle name="Uwaga 3" xfId="9907" hidden="1" xr:uid="{00000000-0005-0000-0000-000056330000}"/>
    <cellStyle name="Uwaga 3" xfId="9905" hidden="1" xr:uid="{00000000-0005-0000-0000-000057330000}"/>
    <cellStyle name="Uwaga 3" xfId="9894" hidden="1" xr:uid="{00000000-0005-0000-0000-000058330000}"/>
    <cellStyle name="Uwaga 3" xfId="9892" hidden="1" xr:uid="{00000000-0005-0000-0000-000059330000}"/>
    <cellStyle name="Uwaga 3" xfId="9890" hidden="1" xr:uid="{00000000-0005-0000-0000-00005A330000}"/>
    <cellStyle name="Uwaga 3" xfId="9879" hidden="1" xr:uid="{00000000-0005-0000-0000-00005B330000}"/>
    <cellStyle name="Uwaga 3" xfId="9877" hidden="1" xr:uid="{00000000-0005-0000-0000-00005C330000}"/>
    <cellStyle name="Uwaga 3" xfId="9874" hidden="1" xr:uid="{00000000-0005-0000-0000-00005D330000}"/>
    <cellStyle name="Uwaga 3" xfId="9864" hidden="1" xr:uid="{00000000-0005-0000-0000-00005E330000}"/>
    <cellStyle name="Uwaga 3" xfId="9861" hidden="1" xr:uid="{00000000-0005-0000-0000-00005F330000}"/>
    <cellStyle name="Uwaga 3" xfId="9858" hidden="1" xr:uid="{00000000-0005-0000-0000-000060330000}"/>
    <cellStyle name="Uwaga 3" xfId="9849" hidden="1" xr:uid="{00000000-0005-0000-0000-000061330000}"/>
    <cellStyle name="Uwaga 3" xfId="9846" hidden="1" xr:uid="{00000000-0005-0000-0000-000062330000}"/>
    <cellStyle name="Uwaga 3" xfId="9843" hidden="1" xr:uid="{00000000-0005-0000-0000-000063330000}"/>
    <cellStyle name="Uwaga 3" xfId="9834" hidden="1" xr:uid="{00000000-0005-0000-0000-000064330000}"/>
    <cellStyle name="Uwaga 3" xfId="9832" hidden="1" xr:uid="{00000000-0005-0000-0000-000065330000}"/>
    <cellStyle name="Uwaga 3" xfId="9830" hidden="1" xr:uid="{00000000-0005-0000-0000-000066330000}"/>
    <cellStyle name="Uwaga 3" xfId="9819" hidden="1" xr:uid="{00000000-0005-0000-0000-000067330000}"/>
    <cellStyle name="Uwaga 3" xfId="9816" hidden="1" xr:uid="{00000000-0005-0000-0000-000068330000}"/>
    <cellStyle name="Uwaga 3" xfId="9813" hidden="1" xr:uid="{00000000-0005-0000-0000-000069330000}"/>
    <cellStyle name="Uwaga 3" xfId="9804" hidden="1" xr:uid="{00000000-0005-0000-0000-00006A330000}"/>
    <cellStyle name="Uwaga 3" xfId="9801" hidden="1" xr:uid="{00000000-0005-0000-0000-00006B330000}"/>
    <cellStyle name="Uwaga 3" xfId="9798" hidden="1" xr:uid="{00000000-0005-0000-0000-00006C330000}"/>
    <cellStyle name="Uwaga 3" xfId="9789" hidden="1" xr:uid="{00000000-0005-0000-0000-00006D330000}"/>
    <cellStyle name="Uwaga 3" xfId="9786" hidden="1" xr:uid="{00000000-0005-0000-0000-00006E330000}"/>
    <cellStyle name="Uwaga 3" xfId="9783" hidden="1" xr:uid="{00000000-0005-0000-0000-00006F330000}"/>
    <cellStyle name="Uwaga 3" xfId="9776" hidden="1" xr:uid="{00000000-0005-0000-0000-000070330000}"/>
    <cellStyle name="Uwaga 3" xfId="9772" hidden="1" xr:uid="{00000000-0005-0000-0000-000071330000}"/>
    <cellStyle name="Uwaga 3" xfId="9769" hidden="1" xr:uid="{00000000-0005-0000-0000-000072330000}"/>
    <cellStyle name="Uwaga 3" xfId="9761" hidden="1" xr:uid="{00000000-0005-0000-0000-000073330000}"/>
    <cellStyle name="Uwaga 3" xfId="9757" hidden="1" xr:uid="{00000000-0005-0000-0000-000074330000}"/>
    <cellStyle name="Uwaga 3" xfId="9754" hidden="1" xr:uid="{00000000-0005-0000-0000-000075330000}"/>
    <cellStyle name="Uwaga 3" xfId="9746" hidden="1" xr:uid="{00000000-0005-0000-0000-000076330000}"/>
    <cellStyle name="Uwaga 3" xfId="9742" hidden="1" xr:uid="{00000000-0005-0000-0000-000077330000}"/>
    <cellStyle name="Uwaga 3" xfId="9738" hidden="1" xr:uid="{00000000-0005-0000-0000-000078330000}"/>
    <cellStyle name="Uwaga 3" xfId="9731" hidden="1" xr:uid="{00000000-0005-0000-0000-000079330000}"/>
    <cellStyle name="Uwaga 3" xfId="9727" hidden="1" xr:uid="{00000000-0005-0000-0000-00007A330000}"/>
    <cellStyle name="Uwaga 3" xfId="9724" hidden="1" xr:uid="{00000000-0005-0000-0000-00007B330000}"/>
    <cellStyle name="Uwaga 3" xfId="9716" hidden="1" xr:uid="{00000000-0005-0000-0000-00007C330000}"/>
    <cellStyle name="Uwaga 3" xfId="9712" hidden="1" xr:uid="{00000000-0005-0000-0000-00007D330000}"/>
    <cellStyle name="Uwaga 3" xfId="9709" hidden="1" xr:uid="{00000000-0005-0000-0000-00007E330000}"/>
    <cellStyle name="Uwaga 3" xfId="9700" hidden="1" xr:uid="{00000000-0005-0000-0000-00007F330000}"/>
    <cellStyle name="Uwaga 3" xfId="9695" hidden="1" xr:uid="{00000000-0005-0000-0000-000080330000}"/>
    <cellStyle name="Uwaga 3" xfId="9691" hidden="1" xr:uid="{00000000-0005-0000-0000-000081330000}"/>
    <cellStyle name="Uwaga 3" xfId="9685" hidden="1" xr:uid="{00000000-0005-0000-0000-000082330000}"/>
    <cellStyle name="Uwaga 3" xfId="9680" hidden="1" xr:uid="{00000000-0005-0000-0000-000083330000}"/>
    <cellStyle name="Uwaga 3" xfId="9676" hidden="1" xr:uid="{00000000-0005-0000-0000-000084330000}"/>
    <cellStyle name="Uwaga 3" xfId="9670" hidden="1" xr:uid="{00000000-0005-0000-0000-000085330000}"/>
    <cellStyle name="Uwaga 3" xfId="9665" hidden="1" xr:uid="{00000000-0005-0000-0000-000086330000}"/>
    <cellStyle name="Uwaga 3" xfId="9661" hidden="1" xr:uid="{00000000-0005-0000-0000-000087330000}"/>
    <cellStyle name="Uwaga 3" xfId="9656" hidden="1" xr:uid="{00000000-0005-0000-0000-000088330000}"/>
    <cellStyle name="Uwaga 3" xfId="9652" hidden="1" xr:uid="{00000000-0005-0000-0000-000089330000}"/>
    <cellStyle name="Uwaga 3" xfId="9648" hidden="1" xr:uid="{00000000-0005-0000-0000-00008A330000}"/>
    <cellStyle name="Uwaga 3" xfId="9641" hidden="1" xr:uid="{00000000-0005-0000-0000-00008B330000}"/>
    <cellStyle name="Uwaga 3" xfId="9636" hidden="1" xr:uid="{00000000-0005-0000-0000-00008C330000}"/>
    <cellStyle name="Uwaga 3" xfId="9632" hidden="1" xr:uid="{00000000-0005-0000-0000-00008D330000}"/>
    <cellStyle name="Uwaga 3" xfId="9625" hidden="1" xr:uid="{00000000-0005-0000-0000-00008E330000}"/>
    <cellStyle name="Uwaga 3" xfId="9620" hidden="1" xr:uid="{00000000-0005-0000-0000-00008F330000}"/>
    <cellStyle name="Uwaga 3" xfId="9616" hidden="1" xr:uid="{00000000-0005-0000-0000-000090330000}"/>
    <cellStyle name="Uwaga 3" xfId="9611" hidden="1" xr:uid="{00000000-0005-0000-0000-000091330000}"/>
    <cellStyle name="Uwaga 3" xfId="9606" hidden="1" xr:uid="{00000000-0005-0000-0000-000092330000}"/>
    <cellStyle name="Uwaga 3" xfId="9602" hidden="1" xr:uid="{00000000-0005-0000-0000-000093330000}"/>
    <cellStyle name="Uwaga 3" xfId="9596" hidden="1" xr:uid="{00000000-0005-0000-0000-000094330000}"/>
    <cellStyle name="Uwaga 3" xfId="9592" hidden="1" xr:uid="{00000000-0005-0000-0000-000095330000}"/>
    <cellStyle name="Uwaga 3" xfId="9589" hidden="1" xr:uid="{00000000-0005-0000-0000-000096330000}"/>
    <cellStyle name="Uwaga 3" xfId="9582" hidden="1" xr:uid="{00000000-0005-0000-0000-000097330000}"/>
    <cellStyle name="Uwaga 3" xfId="9577" hidden="1" xr:uid="{00000000-0005-0000-0000-000098330000}"/>
    <cellStyle name="Uwaga 3" xfId="9572" hidden="1" xr:uid="{00000000-0005-0000-0000-000099330000}"/>
    <cellStyle name="Uwaga 3" xfId="9566" hidden="1" xr:uid="{00000000-0005-0000-0000-00009A330000}"/>
    <cellStyle name="Uwaga 3" xfId="9561" hidden="1" xr:uid="{00000000-0005-0000-0000-00009B330000}"/>
    <cellStyle name="Uwaga 3" xfId="9556" hidden="1" xr:uid="{00000000-0005-0000-0000-00009C330000}"/>
    <cellStyle name="Uwaga 3" xfId="9551" hidden="1" xr:uid="{00000000-0005-0000-0000-00009D330000}"/>
    <cellStyle name="Uwaga 3" xfId="9546" hidden="1" xr:uid="{00000000-0005-0000-0000-00009E330000}"/>
    <cellStyle name="Uwaga 3" xfId="9541" hidden="1" xr:uid="{00000000-0005-0000-0000-00009F330000}"/>
    <cellStyle name="Uwaga 3" xfId="9537" hidden="1" xr:uid="{00000000-0005-0000-0000-0000A0330000}"/>
    <cellStyle name="Uwaga 3" xfId="9533" hidden="1" xr:uid="{00000000-0005-0000-0000-0000A1330000}"/>
    <cellStyle name="Uwaga 3" xfId="9528" hidden="1" xr:uid="{00000000-0005-0000-0000-0000A2330000}"/>
    <cellStyle name="Uwaga 3" xfId="9521" hidden="1" xr:uid="{00000000-0005-0000-0000-0000A3330000}"/>
    <cellStyle name="Uwaga 3" xfId="9516" hidden="1" xr:uid="{00000000-0005-0000-0000-0000A4330000}"/>
    <cellStyle name="Uwaga 3" xfId="9511" hidden="1" xr:uid="{00000000-0005-0000-0000-0000A5330000}"/>
    <cellStyle name="Uwaga 3" xfId="9505" hidden="1" xr:uid="{00000000-0005-0000-0000-0000A6330000}"/>
    <cellStyle name="Uwaga 3" xfId="9500" hidden="1" xr:uid="{00000000-0005-0000-0000-0000A7330000}"/>
    <cellStyle name="Uwaga 3" xfId="9496" hidden="1" xr:uid="{00000000-0005-0000-0000-0000A8330000}"/>
    <cellStyle name="Uwaga 3" xfId="9491" hidden="1" xr:uid="{00000000-0005-0000-0000-0000A9330000}"/>
    <cellStyle name="Uwaga 3" xfId="9486" hidden="1" xr:uid="{00000000-0005-0000-0000-0000AA330000}"/>
    <cellStyle name="Uwaga 3" xfId="9481" hidden="1" xr:uid="{00000000-0005-0000-0000-0000AB330000}"/>
    <cellStyle name="Uwaga 3" xfId="9477" hidden="1" xr:uid="{00000000-0005-0000-0000-0000AC330000}"/>
    <cellStyle name="Uwaga 3" xfId="9472" hidden="1" xr:uid="{00000000-0005-0000-0000-0000AD330000}"/>
    <cellStyle name="Uwaga 3" xfId="9467" hidden="1" xr:uid="{00000000-0005-0000-0000-0000AE330000}"/>
    <cellStyle name="Uwaga 3" xfId="9462" hidden="1" xr:uid="{00000000-0005-0000-0000-0000AF330000}"/>
    <cellStyle name="Uwaga 3" xfId="9458" hidden="1" xr:uid="{00000000-0005-0000-0000-0000B0330000}"/>
    <cellStyle name="Uwaga 3" xfId="9454" hidden="1" xr:uid="{00000000-0005-0000-0000-0000B1330000}"/>
    <cellStyle name="Uwaga 3" xfId="9447" hidden="1" xr:uid="{00000000-0005-0000-0000-0000B2330000}"/>
    <cellStyle name="Uwaga 3" xfId="9443" hidden="1" xr:uid="{00000000-0005-0000-0000-0000B3330000}"/>
    <cellStyle name="Uwaga 3" xfId="9438" hidden="1" xr:uid="{00000000-0005-0000-0000-0000B4330000}"/>
    <cellStyle name="Uwaga 3" xfId="9432" hidden="1" xr:uid="{00000000-0005-0000-0000-0000B5330000}"/>
    <cellStyle name="Uwaga 3" xfId="9428" hidden="1" xr:uid="{00000000-0005-0000-0000-0000B6330000}"/>
    <cellStyle name="Uwaga 3" xfId="9423" hidden="1" xr:uid="{00000000-0005-0000-0000-0000B7330000}"/>
    <cellStyle name="Uwaga 3" xfId="9417" hidden="1" xr:uid="{00000000-0005-0000-0000-0000B8330000}"/>
    <cellStyle name="Uwaga 3" xfId="9413" hidden="1" xr:uid="{00000000-0005-0000-0000-0000B9330000}"/>
    <cellStyle name="Uwaga 3" xfId="9409" hidden="1" xr:uid="{00000000-0005-0000-0000-0000BA330000}"/>
    <cellStyle name="Uwaga 3" xfId="9402" hidden="1" xr:uid="{00000000-0005-0000-0000-0000BB330000}"/>
    <cellStyle name="Uwaga 3" xfId="9398" hidden="1" xr:uid="{00000000-0005-0000-0000-0000BC330000}"/>
    <cellStyle name="Uwaga 3" xfId="9394" hidden="1" xr:uid="{00000000-0005-0000-0000-0000BD330000}"/>
    <cellStyle name="Uwaga 3" xfId="10258" hidden="1" xr:uid="{00000000-0005-0000-0000-0000BE330000}"/>
    <cellStyle name="Uwaga 3" xfId="10256" hidden="1" xr:uid="{00000000-0005-0000-0000-0000BF330000}"/>
    <cellStyle name="Uwaga 3" xfId="10254" hidden="1" xr:uid="{00000000-0005-0000-0000-0000C0330000}"/>
    <cellStyle name="Uwaga 3" xfId="10241" hidden="1" xr:uid="{00000000-0005-0000-0000-0000C1330000}"/>
    <cellStyle name="Uwaga 3" xfId="10240" hidden="1" xr:uid="{00000000-0005-0000-0000-0000C2330000}"/>
    <cellStyle name="Uwaga 3" xfId="10239" hidden="1" xr:uid="{00000000-0005-0000-0000-0000C3330000}"/>
    <cellStyle name="Uwaga 3" xfId="10226" hidden="1" xr:uid="{00000000-0005-0000-0000-0000C4330000}"/>
    <cellStyle name="Uwaga 3" xfId="10225" hidden="1" xr:uid="{00000000-0005-0000-0000-0000C5330000}"/>
    <cellStyle name="Uwaga 3" xfId="10224" hidden="1" xr:uid="{00000000-0005-0000-0000-0000C6330000}"/>
    <cellStyle name="Uwaga 3" xfId="10212" hidden="1" xr:uid="{00000000-0005-0000-0000-0000C7330000}"/>
    <cellStyle name="Uwaga 3" xfId="10210" hidden="1" xr:uid="{00000000-0005-0000-0000-0000C8330000}"/>
    <cellStyle name="Uwaga 3" xfId="10209" hidden="1" xr:uid="{00000000-0005-0000-0000-0000C9330000}"/>
    <cellStyle name="Uwaga 3" xfId="10196" hidden="1" xr:uid="{00000000-0005-0000-0000-0000CA330000}"/>
    <cellStyle name="Uwaga 3" xfId="10195" hidden="1" xr:uid="{00000000-0005-0000-0000-0000CB330000}"/>
    <cellStyle name="Uwaga 3" xfId="10194" hidden="1" xr:uid="{00000000-0005-0000-0000-0000CC330000}"/>
    <cellStyle name="Uwaga 3" xfId="10182" hidden="1" xr:uid="{00000000-0005-0000-0000-0000CD330000}"/>
    <cellStyle name="Uwaga 3" xfId="10180" hidden="1" xr:uid="{00000000-0005-0000-0000-0000CE330000}"/>
    <cellStyle name="Uwaga 3" xfId="10178" hidden="1" xr:uid="{00000000-0005-0000-0000-0000CF330000}"/>
    <cellStyle name="Uwaga 3" xfId="10167" hidden="1" xr:uid="{00000000-0005-0000-0000-0000D0330000}"/>
    <cellStyle name="Uwaga 3" xfId="10165" hidden="1" xr:uid="{00000000-0005-0000-0000-0000D1330000}"/>
    <cellStyle name="Uwaga 3" xfId="10163" hidden="1" xr:uid="{00000000-0005-0000-0000-0000D2330000}"/>
    <cellStyle name="Uwaga 3" xfId="10152" hidden="1" xr:uid="{00000000-0005-0000-0000-0000D3330000}"/>
    <cellStyle name="Uwaga 3" xfId="10150" hidden="1" xr:uid="{00000000-0005-0000-0000-0000D4330000}"/>
    <cellStyle name="Uwaga 3" xfId="10148" hidden="1" xr:uid="{00000000-0005-0000-0000-0000D5330000}"/>
    <cellStyle name="Uwaga 3" xfId="10137" hidden="1" xr:uid="{00000000-0005-0000-0000-0000D6330000}"/>
    <cellStyle name="Uwaga 3" xfId="10135" hidden="1" xr:uid="{00000000-0005-0000-0000-0000D7330000}"/>
    <cellStyle name="Uwaga 3" xfId="10133" hidden="1" xr:uid="{00000000-0005-0000-0000-0000D8330000}"/>
    <cellStyle name="Uwaga 3" xfId="10122" hidden="1" xr:uid="{00000000-0005-0000-0000-0000D9330000}"/>
    <cellStyle name="Uwaga 3" xfId="10120" hidden="1" xr:uid="{00000000-0005-0000-0000-0000DA330000}"/>
    <cellStyle name="Uwaga 3" xfId="10118" hidden="1" xr:uid="{00000000-0005-0000-0000-0000DB330000}"/>
    <cellStyle name="Uwaga 3" xfId="10107" hidden="1" xr:uid="{00000000-0005-0000-0000-0000DC330000}"/>
    <cellStyle name="Uwaga 3" xfId="10105" hidden="1" xr:uid="{00000000-0005-0000-0000-0000DD330000}"/>
    <cellStyle name="Uwaga 3" xfId="10103" hidden="1" xr:uid="{00000000-0005-0000-0000-0000DE330000}"/>
    <cellStyle name="Uwaga 3" xfId="10092" hidden="1" xr:uid="{00000000-0005-0000-0000-0000DF330000}"/>
    <cellStyle name="Uwaga 3" xfId="10090" hidden="1" xr:uid="{00000000-0005-0000-0000-0000E0330000}"/>
    <cellStyle name="Uwaga 3" xfId="10088" hidden="1" xr:uid="{00000000-0005-0000-0000-0000E1330000}"/>
    <cellStyle name="Uwaga 3" xfId="10077" hidden="1" xr:uid="{00000000-0005-0000-0000-0000E2330000}"/>
    <cellStyle name="Uwaga 3" xfId="10075" hidden="1" xr:uid="{00000000-0005-0000-0000-0000E3330000}"/>
    <cellStyle name="Uwaga 3" xfId="10073" hidden="1" xr:uid="{00000000-0005-0000-0000-0000E4330000}"/>
    <cellStyle name="Uwaga 3" xfId="10062" hidden="1" xr:uid="{00000000-0005-0000-0000-0000E5330000}"/>
    <cellStyle name="Uwaga 3" xfId="10060" hidden="1" xr:uid="{00000000-0005-0000-0000-0000E6330000}"/>
    <cellStyle name="Uwaga 3" xfId="10058" hidden="1" xr:uid="{00000000-0005-0000-0000-0000E7330000}"/>
    <cellStyle name="Uwaga 3" xfId="10047" hidden="1" xr:uid="{00000000-0005-0000-0000-0000E8330000}"/>
    <cellStyle name="Uwaga 3" xfId="10045" hidden="1" xr:uid="{00000000-0005-0000-0000-0000E9330000}"/>
    <cellStyle name="Uwaga 3" xfId="10043" hidden="1" xr:uid="{00000000-0005-0000-0000-0000EA330000}"/>
    <cellStyle name="Uwaga 3" xfId="10032" hidden="1" xr:uid="{00000000-0005-0000-0000-0000EB330000}"/>
    <cellStyle name="Uwaga 3" xfId="10030" hidden="1" xr:uid="{00000000-0005-0000-0000-0000EC330000}"/>
    <cellStyle name="Uwaga 3" xfId="10028" hidden="1" xr:uid="{00000000-0005-0000-0000-0000ED330000}"/>
    <cellStyle name="Uwaga 3" xfId="10017" hidden="1" xr:uid="{00000000-0005-0000-0000-0000EE330000}"/>
    <cellStyle name="Uwaga 3" xfId="10015" hidden="1" xr:uid="{00000000-0005-0000-0000-0000EF330000}"/>
    <cellStyle name="Uwaga 3" xfId="10013" hidden="1" xr:uid="{00000000-0005-0000-0000-0000F0330000}"/>
    <cellStyle name="Uwaga 3" xfId="10002" hidden="1" xr:uid="{00000000-0005-0000-0000-0000F1330000}"/>
    <cellStyle name="Uwaga 3" xfId="10000" hidden="1" xr:uid="{00000000-0005-0000-0000-0000F2330000}"/>
    <cellStyle name="Uwaga 3" xfId="9998" hidden="1" xr:uid="{00000000-0005-0000-0000-0000F3330000}"/>
    <cellStyle name="Uwaga 3" xfId="9987" hidden="1" xr:uid="{00000000-0005-0000-0000-0000F4330000}"/>
    <cellStyle name="Uwaga 3" xfId="9985" hidden="1" xr:uid="{00000000-0005-0000-0000-0000F5330000}"/>
    <cellStyle name="Uwaga 3" xfId="9983" hidden="1" xr:uid="{00000000-0005-0000-0000-0000F6330000}"/>
    <cellStyle name="Uwaga 3" xfId="9972" hidden="1" xr:uid="{00000000-0005-0000-0000-0000F7330000}"/>
    <cellStyle name="Uwaga 3" xfId="9970" hidden="1" xr:uid="{00000000-0005-0000-0000-0000F8330000}"/>
    <cellStyle name="Uwaga 3" xfId="9968" hidden="1" xr:uid="{00000000-0005-0000-0000-0000F9330000}"/>
    <cellStyle name="Uwaga 3" xfId="9957" hidden="1" xr:uid="{00000000-0005-0000-0000-0000FA330000}"/>
    <cellStyle name="Uwaga 3" xfId="9955" hidden="1" xr:uid="{00000000-0005-0000-0000-0000FB330000}"/>
    <cellStyle name="Uwaga 3" xfId="9953" hidden="1" xr:uid="{00000000-0005-0000-0000-0000FC330000}"/>
    <cellStyle name="Uwaga 3" xfId="9942" hidden="1" xr:uid="{00000000-0005-0000-0000-0000FD330000}"/>
    <cellStyle name="Uwaga 3" xfId="9940" hidden="1" xr:uid="{00000000-0005-0000-0000-0000FE330000}"/>
    <cellStyle name="Uwaga 3" xfId="9938" hidden="1" xr:uid="{00000000-0005-0000-0000-0000FF330000}"/>
    <cellStyle name="Uwaga 3" xfId="9927" hidden="1" xr:uid="{00000000-0005-0000-0000-000000340000}"/>
    <cellStyle name="Uwaga 3" xfId="9925" hidden="1" xr:uid="{00000000-0005-0000-0000-000001340000}"/>
    <cellStyle name="Uwaga 3" xfId="9923" hidden="1" xr:uid="{00000000-0005-0000-0000-000002340000}"/>
    <cellStyle name="Uwaga 3" xfId="9912" hidden="1" xr:uid="{00000000-0005-0000-0000-000003340000}"/>
    <cellStyle name="Uwaga 3" xfId="9910" hidden="1" xr:uid="{00000000-0005-0000-0000-000004340000}"/>
    <cellStyle name="Uwaga 3" xfId="9908" hidden="1" xr:uid="{00000000-0005-0000-0000-000005340000}"/>
    <cellStyle name="Uwaga 3" xfId="9897" hidden="1" xr:uid="{00000000-0005-0000-0000-000006340000}"/>
    <cellStyle name="Uwaga 3" xfId="9895" hidden="1" xr:uid="{00000000-0005-0000-0000-000007340000}"/>
    <cellStyle name="Uwaga 3" xfId="9893" hidden="1" xr:uid="{00000000-0005-0000-0000-000008340000}"/>
    <cellStyle name="Uwaga 3" xfId="9882" hidden="1" xr:uid="{00000000-0005-0000-0000-000009340000}"/>
    <cellStyle name="Uwaga 3" xfId="9880" hidden="1" xr:uid="{00000000-0005-0000-0000-00000A340000}"/>
    <cellStyle name="Uwaga 3" xfId="9878" hidden="1" xr:uid="{00000000-0005-0000-0000-00000B340000}"/>
    <cellStyle name="Uwaga 3" xfId="9867" hidden="1" xr:uid="{00000000-0005-0000-0000-00000C340000}"/>
    <cellStyle name="Uwaga 3" xfId="9865" hidden="1" xr:uid="{00000000-0005-0000-0000-00000D340000}"/>
    <cellStyle name="Uwaga 3" xfId="9862" hidden="1" xr:uid="{00000000-0005-0000-0000-00000E340000}"/>
    <cellStyle name="Uwaga 3" xfId="9852" hidden="1" xr:uid="{00000000-0005-0000-0000-00000F340000}"/>
    <cellStyle name="Uwaga 3" xfId="9850" hidden="1" xr:uid="{00000000-0005-0000-0000-000010340000}"/>
    <cellStyle name="Uwaga 3" xfId="9848" hidden="1" xr:uid="{00000000-0005-0000-0000-000011340000}"/>
    <cellStyle name="Uwaga 3" xfId="9837" hidden="1" xr:uid="{00000000-0005-0000-0000-000012340000}"/>
    <cellStyle name="Uwaga 3" xfId="9835" hidden="1" xr:uid="{00000000-0005-0000-0000-000013340000}"/>
    <cellStyle name="Uwaga 3" xfId="9833" hidden="1" xr:uid="{00000000-0005-0000-0000-000014340000}"/>
    <cellStyle name="Uwaga 3" xfId="9822" hidden="1" xr:uid="{00000000-0005-0000-0000-000015340000}"/>
    <cellStyle name="Uwaga 3" xfId="9820" hidden="1" xr:uid="{00000000-0005-0000-0000-000016340000}"/>
    <cellStyle name="Uwaga 3" xfId="9817" hidden="1" xr:uid="{00000000-0005-0000-0000-000017340000}"/>
    <cellStyle name="Uwaga 3" xfId="9807" hidden="1" xr:uid="{00000000-0005-0000-0000-000018340000}"/>
    <cellStyle name="Uwaga 3" xfId="9805" hidden="1" xr:uid="{00000000-0005-0000-0000-000019340000}"/>
    <cellStyle name="Uwaga 3" xfId="9802" hidden="1" xr:uid="{00000000-0005-0000-0000-00001A340000}"/>
    <cellStyle name="Uwaga 3" xfId="9792" hidden="1" xr:uid="{00000000-0005-0000-0000-00001B340000}"/>
    <cellStyle name="Uwaga 3" xfId="9790" hidden="1" xr:uid="{00000000-0005-0000-0000-00001C340000}"/>
    <cellStyle name="Uwaga 3" xfId="9787" hidden="1" xr:uid="{00000000-0005-0000-0000-00001D340000}"/>
    <cellStyle name="Uwaga 3" xfId="9778" hidden="1" xr:uid="{00000000-0005-0000-0000-00001E340000}"/>
    <cellStyle name="Uwaga 3" xfId="9775" hidden="1" xr:uid="{00000000-0005-0000-0000-00001F340000}"/>
    <cellStyle name="Uwaga 3" xfId="9771" hidden="1" xr:uid="{00000000-0005-0000-0000-000020340000}"/>
    <cellStyle name="Uwaga 3" xfId="9763" hidden="1" xr:uid="{00000000-0005-0000-0000-000021340000}"/>
    <cellStyle name="Uwaga 3" xfId="9760" hidden="1" xr:uid="{00000000-0005-0000-0000-000022340000}"/>
    <cellStyle name="Uwaga 3" xfId="9756" hidden="1" xr:uid="{00000000-0005-0000-0000-000023340000}"/>
    <cellStyle name="Uwaga 3" xfId="9748" hidden="1" xr:uid="{00000000-0005-0000-0000-000024340000}"/>
    <cellStyle name="Uwaga 3" xfId="9745" hidden="1" xr:uid="{00000000-0005-0000-0000-000025340000}"/>
    <cellStyle name="Uwaga 3" xfId="9741" hidden="1" xr:uid="{00000000-0005-0000-0000-000026340000}"/>
    <cellStyle name="Uwaga 3" xfId="9733" hidden="1" xr:uid="{00000000-0005-0000-0000-000027340000}"/>
    <cellStyle name="Uwaga 3" xfId="9730" hidden="1" xr:uid="{00000000-0005-0000-0000-000028340000}"/>
    <cellStyle name="Uwaga 3" xfId="9726" hidden="1" xr:uid="{00000000-0005-0000-0000-000029340000}"/>
    <cellStyle name="Uwaga 3" xfId="9718" hidden="1" xr:uid="{00000000-0005-0000-0000-00002A340000}"/>
    <cellStyle name="Uwaga 3" xfId="9715" hidden="1" xr:uid="{00000000-0005-0000-0000-00002B340000}"/>
    <cellStyle name="Uwaga 3" xfId="9711" hidden="1" xr:uid="{00000000-0005-0000-0000-00002C340000}"/>
    <cellStyle name="Uwaga 3" xfId="9703" hidden="1" xr:uid="{00000000-0005-0000-0000-00002D340000}"/>
    <cellStyle name="Uwaga 3" xfId="9699" hidden="1" xr:uid="{00000000-0005-0000-0000-00002E340000}"/>
    <cellStyle name="Uwaga 3" xfId="9694" hidden="1" xr:uid="{00000000-0005-0000-0000-00002F340000}"/>
    <cellStyle name="Uwaga 3" xfId="9688" hidden="1" xr:uid="{00000000-0005-0000-0000-000030340000}"/>
    <cellStyle name="Uwaga 3" xfId="9684" hidden="1" xr:uid="{00000000-0005-0000-0000-000031340000}"/>
    <cellStyle name="Uwaga 3" xfId="9679" hidden="1" xr:uid="{00000000-0005-0000-0000-000032340000}"/>
    <cellStyle name="Uwaga 3" xfId="9673" hidden="1" xr:uid="{00000000-0005-0000-0000-000033340000}"/>
    <cellStyle name="Uwaga 3" xfId="9669" hidden="1" xr:uid="{00000000-0005-0000-0000-000034340000}"/>
    <cellStyle name="Uwaga 3" xfId="9664" hidden="1" xr:uid="{00000000-0005-0000-0000-000035340000}"/>
    <cellStyle name="Uwaga 3" xfId="9658" hidden="1" xr:uid="{00000000-0005-0000-0000-000036340000}"/>
    <cellStyle name="Uwaga 3" xfId="9655" hidden="1" xr:uid="{00000000-0005-0000-0000-000037340000}"/>
    <cellStyle name="Uwaga 3" xfId="9651" hidden="1" xr:uid="{00000000-0005-0000-0000-000038340000}"/>
    <cellStyle name="Uwaga 3" xfId="9643" hidden="1" xr:uid="{00000000-0005-0000-0000-000039340000}"/>
    <cellStyle name="Uwaga 3" xfId="9640" hidden="1" xr:uid="{00000000-0005-0000-0000-00003A340000}"/>
    <cellStyle name="Uwaga 3" xfId="9635" hidden="1" xr:uid="{00000000-0005-0000-0000-00003B340000}"/>
    <cellStyle name="Uwaga 3" xfId="9628" hidden="1" xr:uid="{00000000-0005-0000-0000-00003C340000}"/>
    <cellStyle name="Uwaga 3" xfId="9624" hidden="1" xr:uid="{00000000-0005-0000-0000-00003D340000}"/>
    <cellStyle name="Uwaga 3" xfId="9619" hidden="1" xr:uid="{00000000-0005-0000-0000-00003E340000}"/>
    <cellStyle name="Uwaga 3" xfId="9613" hidden="1" xr:uid="{00000000-0005-0000-0000-00003F340000}"/>
    <cellStyle name="Uwaga 3" xfId="9609" hidden="1" xr:uid="{00000000-0005-0000-0000-000040340000}"/>
    <cellStyle name="Uwaga 3" xfId="9604" hidden="1" xr:uid="{00000000-0005-0000-0000-000041340000}"/>
    <cellStyle name="Uwaga 3" xfId="9598" hidden="1" xr:uid="{00000000-0005-0000-0000-000042340000}"/>
    <cellStyle name="Uwaga 3" xfId="9595" hidden="1" xr:uid="{00000000-0005-0000-0000-000043340000}"/>
    <cellStyle name="Uwaga 3" xfId="9591" hidden="1" xr:uid="{00000000-0005-0000-0000-000044340000}"/>
    <cellStyle name="Uwaga 3" xfId="9583" hidden="1" xr:uid="{00000000-0005-0000-0000-000045340000}"/>
    <cellStyle name="Uwaga 3" xfId="9578" hidden="1" xr:uid="{00000000-0005-0000-0000-000046340000}"/>
    <cellStyle name="Uwaga 3" xfId="9573" hidden="1" xr:uid="{00000000-0005-0000-0000-000047340000}"/>
    <cellStyle name="Uwaga 3" xfId="9568" hidden="1" xr:uid="{00000000-0005-0000-0000-000048340000}"/>
    <cellStyle name="Uwaga 3" xfId="9563" hidden="1" xr:uid="{00000000-0005-0000-0000-000049340000}"/>
    <cellStyle name="Uwaga 3" xfId="9558" hidden="1" xr:uid="{00000000-0005-0000-0000-00004A340000}"/>
    <cellStyle name="Uwaga 3" xfId="9553" hidden="1" xr:uid="{00000000-0005-0000-0000-00004B340000}"/>
    <cellStyle name="Uwaga 3" xfId="9548" hidden="1" xr:uid="{00000000-0005-0000-0000-00004C340000}"/>
    <cellStyle name="Uwaga 3" xfId="9543" hidden="1" xr:uid="{00000000-0005-0000-0000-00004D340000}"/>
    <cellStyle name="Uwaga 3" xfId="9538" hidden="1" xr:uid="{00000000-0005-0000-0000-00004E340000}"/>
    <cellStyle name="Uwaga 3" xfId="9534" hidden="1" xr:uid="{00000000-0005-0000-0000-00004F340000}"/>
    <cellStyle name="Uwaga 3" xfId="9529" hidden="1" xr:uid="{00000000-0005-0000-0000-000050340000}"/>
    <cellStyle name="Uwaga 3" xfId="9522" hidden="1" xr:uid="{00000000-0005-0000-0000-000051340000}"/>
    <cellStyle name="Uwaga 3" xfId="9517" hidden="1" xr:uid="{00000000-0005-0000-0000-000052340000}"/>
    <cellStyle name="Uwaga 3" xfId="9512" hidden="1" xr:uid="{00000000-0005-0000-0000-000053340000}"/>
    <cellStyle name="Uwaga 3" xfId="9507" hidden="1" xr:uid="{00000000-0005-0000-0000-000054340000}"/>
    <cellStyle name="Uwaga 3" xfId="9502" hidden="1" xr:uid="{00000000-0005-0000-0000-000055340000}"/>
    <cellStyle name="Uwaga 3" xfId="9497" hidden="1" xr:uid="{00000000-0005-0000-0000-000056340000}"/>
    <cellStyle name="Uwaga 3" xfId="9492" hidden="1" xr:uid="{00000000-0005-0000-0000-000057340000}"/>
    <cellStyle name="Uwaga 3" xfId="9487" hidden="1" xr:uid="{00000000-0005-0000-0000-000058340000}"/>
    <cellStyle name="Uwaga 3" xfId="9482" hidden="1" xr:uid="{00000000-0005-0000-0000-000059340000}"/>
    <cellStyle name="Uwaga 3" xfId="9478" hidden="1" xr:uid="{00000000-0005-0000-0000-00005A340000}"/>
    <cellStyle name="Uwaga 3" xfId="9473" hidden="1" xr:uid="{00000000-0005-0000-0000-00005B340000}"/>
    <cellStyle name="Uwaga 3" xfId="9468" hidden="1" xr:uid="{00000000-0005-0000-0000-00005C340000}"/>
    <cellStyle name="Uwaga 3" xfId="9463" hidden="1" xr:uid="{00000000-0005-0000-0000-00005D340000}"/>
    <cellStyle name="Uwaga 3" xfId="9459" hidden="1" xr:uid="{00000000-0005-0000-0000-00005E340000}"/>
    <cellStyle name="Uwaga 3" xfId="9455" hidden="1" xr:uid="{00000000-0005-0000-0000-00005F340000}"/>
    <cellStyle name="Uwaga 3" xfId="9448" hidden="1" xr:uid="{00000000-0005-0000-0000-000060340000}"/>
    <cellStyle name="Uwaga 3" xfId="9444" hidden="1" xr:uid="{00000000-0005-0000-0000-000061340000}"/>
    <cellStyle name="Uwaga 3" xfId="9439" hidden="1" xr:uid="{00000000-0005-0000-0000-000062340000}"/>
    <cellStyle name="Uwaga 3" xfId="9433" hidden="1" xr:uid="{00000000-0005-0000-0000-000063340000}"/>
    <cellStyle name="Uwaga 3" xfId="9429" hidden="1" xr:uid="{00000000-0005-0000-0000-000064340000}"/>
    <cellStyle name="Uwaga 3" xfId="9424" hidden="1" xr:uid="{00000000-0005-0000-0000-000065340000}"/>
    <cellStyle name="Uwaga 3" xfId="9418" hidden="1" xr:uid="{00000000-0005-0000-0000-000066340000}"/>
    <cellStyle name="Uwaga 3" xfId="9414" hidden="1" xr:uid="{00000000-0005-0000-0000-000067340000}"/>
    <cellStyle name="Uwaga 3" xfId="9410" hidden="1" xr:uid="{00000000-0005-0000-0000-000068340000}"/>
    <cellStyle name="Uwaga 3" xfId="9403" hidden="1" xr:uid="{00000000-0005-0000-0000-000069340000}"/>
    <cellStyle name="Uwaga 3" xfId="9399" hidden="1" xr:uid="{00000000-0005-0000-0000-00006A340000}"/>
    <cellStyle name="Uwaga 3" xfId="9395" hidden="1" xr:uid="{00000000-0005-0000-0000-00006B340000}"/>
    <cellStyle name="Uwaga 3" xfId="10262" hidden="1" xr:uid="{00000000-0005-0000-0000-00006C340000}"/>
    <cellStyle name="Uwaga 3" xfId="10261" hidden="1" xr:uid="{00000000-0005-0000-0000-00006D340000}"/>
    <cellStyle name="Uwaga 3" xfId="10259" hidden="1" xr:uid="{00000000-0005-0000-0000-00006E340000}"/>
    <cellStyle name="Uwaga 3" xfId="10246" hidden="1" xr:uid="{00000000-0005-0000-0000-00006F340000}"/>
    <cellStyle name="Uwaga 3" xfId="10244" hidden="1" xr:uid="{00000000-0005-0000-0000-000070340000}"/>
    <cellStyle name="Uwaga 3" xfId="10242" hidden="1" xr:uid="{00000000-0005-0000-0000-000071340000}"/>
    <cellStyle name="Uwaga 3" xfId="10232" hidden="1" xr:uid="{00000000-0005-0000-0000-000072340000}"/>
    <cellStyle name="Uwaga 3" xfId="10230" hidden="1" xr:uid="{00000000-0005-0000-0000-000073340000}"/>
    <cellStyle name="Uwaga 3" xfId="10228" hidden="1" xr:uid="{00000000-0005-0000-0000-000074340000}"/>
    <cellStyle name="Uwaga 3" xfId="10217" hidden="1" xr:uid="{00000000-0005-0000-0000-000075340000}"/>
    <cellStyle name="Uwaga 3" xfId="10215" hidden="1" xr:uid="{00000000-0005-0000-0000-000076340000}"/>
    <cellStyle name="Uwaga 3" xfId="10213" hidden="1" xr:uid="{00000000-0005-0000-0000-000077340000}"/>
    <cellStyle name="Uwaga 3" xfId="10200" hidden="1" xr:uid="{00000000-0005-0000-0000-000078340000}"/>
    <cellStyle name="Uwaga 3" xfId="10198" hidden="1" xr:uid="{00000000-0005-0000-0000-000079340000}"/>
    <cellStyle name="Uwaga 3" xfId="10197" hidden="1" xr:uid="{00000000-0005-0000-0000-00007A340000}"/>
    <cellStyle name="Uwaga 3" xfId="10184" hidden="1" xr:uid="{00000000-0005-0000-0000-00007B340000}"/>
    <cellStyle name="Uwaga 3" xfId="10183" hidden="1" xr:uid="{00000000-0005-0000-0000-00007C340000}"/>
    <cellStyle name="Uwaga 3" xfId="10181" hidden="1" xr:uid="{00000000-0005-0000-0000-00007D340000}"/>
    <cellStyle name="Uwaga 3" xfId="10169" hidden="1" xr:uid="{00000000-0005-0000-0000-00007E340000}"/>
    <cellStyle name="Uwaga 3" xfId="10168" hidden="1" xr:uid="{00000000-0005-0000-0000-00007F340000}"/>
    <cellStyle name="Uwaga 3" xfId="10166" hidden="1" xr:uid="{00000000-0005-0000-0000-000080340000}"/>
    <cellStyle name="Uwaga 3" xfId="10154" hidden="1" xr:uid="{00000000-0005-0000-0000-000081340000}"/>
    <cellStyle name="Uwaga 3" xfId="10153" hidden="1" xr:uid="{00000000-0005-0000-0000-000082340000}"/>
    <cellStyle name="Uwaga 3" xfId="10151" hidden="1" xr:uid="{00000000-0005-0000-0000-000083340000}"/>
    <cellStyle name="Uwaga 3" xfId="10139" hidden="1" xr:uid="{00000000-0005-0000-0000-000084340000}"/>
    <cellStyle name="Uwaga 3" xfId="10138" hidden="1" xr:uid="{00000000-0005-0000-0000-000085340000}"/>
    <cellStyle name="Uwaga 3" xfId="10136" hidden="1" xr:uid="{00000000-0005-0000-0000-000086340000}"/>
    <cellStyle name="Uwaga 3" xfId="10124" hidden="1" xr:uid="{00000000-0005-0000-0000-000087340000}"/>
    <cellStyle name="Uwaga 3" xfId="10123" hidden="1" xr:uid="{00000000-0005-0000-0000-000088340000}"/>
    <cellStyle name="Uwaga 3" xfId="10121" hidden="1" xr:uid="{00000000-0005-0000-0000-000089340000}"/>
    <cellStyle name="Uwaga 3" xfId="10109" hidden="1" xr:uid="{00000000-0005-0000-0000-00008A340000}"/>
    <cellStyle name="Uwaga 3" xfId="10108" hidden="1" xr:uid="{00000000-0005-0000-0000-00008B340000}"/>
    <cellStyle name="Uwaga 3" xfId="10106" hidden="1" xr:uid="{00000000-0005-0000-0000-00008C340000}"/>
    <cellStyle name="Uwaga 3" xfId="10094" hidden="1" xr:uid="{00000000-0005-0000-0000-00008D340000}"/>
    <cellStyle name="Uwaga 3" xfId="10093" hidden="1" xr:uid="{00000000-0005-0000-0000-00008E340000}"/>
    <cellStyle name="Uwaga 3" xfId="10091" hidden="1" xr:uid="{00000000-0005-0000-0000-00008F340000}"/>
    <cellStyle name="Uwaga 3" xfId="10079" hidden="1" xr:uid="{00000000-0005-0000-0000-000090340000}"/>
    <cellStyle name="Uwaga 3" xfId="10078" hidden="1" xr:uid="{00000000-0005-0000-0000-000091340000}"/>
    <cellStyle name="Uwaga 3" xfId="10076" hidden="1" xr:uid="{00000000-0005-0000-0000-000092340000}"/>
    <cellStyle name="Uwaga 3" xfId="10064" hidden="1" xr:uid="{00000000-0005-0000-0000-000093340000}"/>
    <cellStyle name="Uwaga 3" xfId="10063" hidden="1" xr:uid="{00000000-0005-0000-0000-000094340000}"/>
    <cellStyle name="Uwaga 3" xfId="10061" hidden="1" xr:uid="{00000000-0005-0000-0000-000095340000}"/>
    <cellStyle name="Uwaga 3" xfId="10049" hidden="1" xr:uid="{00000000-0005-0000-0000-000096340000}"/>
    <cellStyle name="Uwaga 3" xfId="10048" hidden="1" xr:uid="{00000000-0005-0000-0000-000097340000}"/>
    <cellStyle name="Uwaga 3" xfId="10046" hidden="1" xr:uid="{00000000-0005-0000-0000-000098340000}"/>
    <cellStyle name="Uwaga 3" xfId="10034" hidden="1" xr:uid="{00000000-0005-0000-0000-000099340000}"/>
    <cellStyle name="Uwaga 3" xfId="10033" hidden="1" xr:uid="{00000000-0005-0000-0000-00009A340000}"/>
    <cellStyle name="Uwaga 3" xfId="10031" hidden="1" xr:uid="{00000000-0005-0000-0000-00009B340000}"/>
    <cellStyle name="Uwaga 3" xfId="10019" hidden="1" xr:uid="{00000000-0005-0000-0000-00009C340000}"/>
    <cellStyle name="Uwaga 3" xfId="10018" hidden="1" xr:uid="{00000000-0005-0000-0000-00009D340000}"/>
    <cellStyle name="Uwaga 3" xfId="10016" hidden="1" xr:uid="{00000000-0005-0000-0000-00009E340000}"/>
    <cellStyle name="Uwaga 3" xfId="10004" hidden="1" xr:uid="{00000000-0005-0000-0000-00009F340000}"/>
    <cellStyle name="Uwaga 3" xfId="10003" hidden="1" xr:uid="{00000000-0005-0000-0000-0000A0340000}"/>
    <cellStyle name="Uwaga 3" xfId="10001" hidden="1" xr:uid="{00000000-0005-0000-0000-0000A1340000}"/>
    <cellStyle name="Uwaga 3" xfId="9989" hidden="1" xr:uid="{00000000-0005-0000-0000-0000A2340000}"/>
    <cellStyle name="Uwaga 3" xfId="9988" hidden="1" xr:uid="{00000000-0005-0000-0000-0000A3340000}"/>
    <cellStyle name="Uwaga 3" xfId="9986" hidden="1" xr:uid="{00000000-0005-0000-0000-0000A4340000}"/>
    <cellStyle name="Uwaga 3" xfId="9974" hidden="1" xr:uid="{00000000-0005-0000-0000-0000A5340000}"/>
    <cellStyle name="Uwaga 3" xfId="9973" hidden="1" xr:uid="{00000000-0005-0000-0000-0000A6340000}"/>
    <cellStyle name="Uwaga 3" xfId="9971" hidden="1" xr:uid="{00000000-0005-0000-0000-0000A7340000}"/>
    <cellStyle name="Uwaga 3" xfId="9959" hidden="1" xr:uid="{00000000-0005-0000-0000-0000A8340000}"/>
    <cellStyle name="Uwaga 3" xfId="9958" hidden="1" xr:uid="{00000000-0005-0000-0000-0000A9340000}"/>
    <cellStyle name="Uwaga 3" xfId="9956" hidden="1" xr:uid="{00000000-0005-0000-0000-0000AA340000}"/>
    <cellStyle name="Uwaga 3" xfId="9944" hidden="1" xr:uid="{00000000-0005-0000-0000-0000AB340000}"/>
    <cellStyle name="Uwaga 3" xfId="9943" hidden="1" xr:uid="{00000000-0005-0000-0000-0000AC340000}"/>
    <cellStyle name="Uwaga 3" xfId="9941" hidden="1" xr:uid="{00000000-0005-0000-0000-0000AD340000}"/>
    <cellStyle name="Uwaga 3" xfId="9929" hidden="1" xr:uid="{00000000-0005-0000-0000-0000AE340000}"/>
    <cellStyle name="Uwaga 3" xfId="9928" hidden="1" xr:uid="{00000000-0005-0000-0000-0000AF340000}"/>
    <cellStyle name="Uwaga 3" xfId="9926" hidden="1" xr:uid="{00000000-0005-0000-0000-0000B0340000}"/>
    <cellStyle name="Uwaga 3" xfId="9914" hidden="1" xr:uid="{00000000-0005-0000-0000-0000B1340000}"/>
    <cellStyle name="Uwaga 3" xfId="9913" hidden="1" xr:uid="{00000000-0005-0000-0000-0000B2340000}"/>
    <cellStyle name="Uwaga 3" xfId="9911" hidden="1" xr:uid="{00000000-0005-0000-0000-0000B3340000}"/>
    <cellStyle name="Uwaga 3" xfId="9899" hidden="1" xr:uid="{00000000-0005-0000-0000-0000B4340000}"/>
    <cellStyle name="Uwaga 3" xfId="9898" hidden="1" xr:uid="{00000000-0005-0000-0000-0000B5340000}"/>
    <cellStyle name="Uwaga 3" xfId="9896" hidden="1" xr:uid="{00000000-0005-0000-0000-0000B6340000}"/>
    <cellStyle name="Uwaga 3" xfId="9884" hidden="1" xr:uid="{00000000-0005-0000-0000-0000B7340000}"/>
    <cellStyle name="Uwaga 3" xfId="9883" hidden="1" xr:uid="{00000000-0005-0000-0000-0000B8340000}"/>
    <cellStyle name="Uwaga 3" xfId="9881" hidden="1" xr:uid="{00000000-0005-0000-0000-0000B9340000}"/>
    <cellStyle name="Uwaga 3" xfId="9869" hidden="1" xr:uid="{00000000-0005-0000-0000-0000BA340000}"/>
    <cellStyle name="Uwaga 3" xfId="9868" hidden="1" xr:uid="{00000000-0005-0000-0000-0000BB340000}"/>
    <cellStyle name="Uwaga 3" xfId="9866" hidden="1" xr:uid="{00000000-0005-0000-0000-0000BC340000}"/>
    <cellStyle name="Uwaga 3" xfId="9854" hidden="1" xr:uid="{00000000-0005-0000-0000-0000BD340000}"/>
    <cellStyle name="Uwaga 3" xfId="9853" hidden="1" xr:uid="{00000000-0005-0000-0000-0000BE340000}"/>
    <cellStyle name="Uwaga 3" xfId="9851" hidden="1" xr:uid="{00000000-0005-0000-0000-0000BF340000}"/>
    <cellStyle name="Uwaga 3" xfId="9839" hidden="1" xr:uid="{00000000-0005-0000-0000-0000C0340000}"/>
    <cellStyle name="Uwaga 3" xfId="9838" hidden="1" xr:uid="{00000000-0005-0000-0000-0000C1340000}"/>
    <cellStyle name="Uwaga 3" xfId="9836" hidden="1" xr:uid="{00000000-0005-0000-0000-0000C2340000}"/>
    <cellStyle name="Uwaga 3" xfId="9824" hidden="1" xr:uid="{00000000-0005-0000-0000-0000C3340000}"/>
    <cellStyle name="Uwaga 3" xfId="9823" hidden="1" xr:uid="{00000000-0005-0000-0000-0000C4340000}"/>
    <cellStyle name="Uwaga 3" xfId="9821" hidden="1" xr:uid="{00000000-0005-0000-0000-0000C5340000}"/>
    <cellStyle name="Uwaga 3" xfId="9809" hidden="1" xr:uid="{00000000-0005-0000-0000-0000C6340000}"/>
    <cellStyle name="Uwaga 3" xfId="9808" hidden="1" xr:uid="{00000000-0005-0000-0000-0000C7340000}"/>
    <cellStyle name="Uwaga 3" xfId="9806" hidden="1" xr:uid="{00000000-0005-0000-0000-0000C8340000}"/>
    <cellStyle name="Uwaga 3" xfId="9794" hidden="1" xr:uid="{00000000-0005-0000-0000-0000C9340000}"/>
    <cellStyle name="Uwaga 3" xfId="9793" hidden="1" xr:uid="{00000000-0005-0000-0000-0000CA340000}"/>
    <cellStyle name="Uwaga 3" xfId="9791" hidden="1" xr:uid="{00000000-0005-0000-0000-0000CB340000}"/>
    <cellStyle name="Uwaga 3" xfId="9779" hidden="1" xr:uid="{00000000-0005-0000-0000-0000CC340000}"/>
    <cellStyle name="Uwaga 3" xfId="9777" hidden="1" xr:uid="{00000000-0005-0000-0000-0000CD340000}"/>
    <cellStyle name="Uwaga 3" xfId="9774" hidden="1" xr:uid="{00000000-0005-0000-0000-0000CE340000}"/>
    <cellStyle name="Uwaga 3" xfId="9764" hidden="1" xr:uid="{00000000-0005-0000-0000-0000CF340000}"/>
    <cellStyle name="Uwaga 3" xfId="9762" hidden="1" xr:uid="{00000000-0005-0000-0000-0000D0340000}"/>
    <cellStyle name="Uwaga 3" xfId="9759" hidden="1" xr:uid="{00000000-0005-0000-0000-0000D1340000}"/>
    <cellStyle name="Uwaga 3" xfId="9749" hidden="1" xr:uid="{00000000-0005-0000-0000-0000D2340000}"/>
    <cellStyle name="Uwaga 3" xfId="9747" hidden="1" xr:uid="{00000000-0005-0000-0000-0000D3340000}"/>
    <cellStyle name="Uwaga 3" xfId="9744" hidden="1" xr:uid="{00000000-0005-0000-0000-0000D4340000}"/>
    <cellStyle name="Uwaga 3" xfId="9734" hidden="1" xr:uid="{00000000-0005-0000-0000-0000D5340000}"/>
    <cellStyle name="Uwaga 3" xfId="9732" hidden="1" xr:uid="{00000000-0005-0000-0000-0000D6340000}"/>
    <cellStyle name="Uwaga 3" xfId="9729" hidden="1" xr:uid="{00000000-0005-0000-0000-0000D7340000}"/>
    <cellStyle name="Uwaga 3" xfId="9719" hidden="1" xr:uid="{00000000-0005-0000-0000-0000D8340000}"/>
    <cellStyle name="Uwaga 3" xfId="9717" hidden="1" xr:uid="{00000000-0005-0000-0000-0000D9340000}"/>
    <cellStyle name="Uwaga 3" xfId="9714" hidden="1" xr:uid="{00000000-0005-0000-0000-0000DA340000}"/>
    <cellStyle name="Uwaga 3" xfId="9704" hidden="1" xr:uid="{00000000-0005-0000-0000-0000DB340000}"/>
    <cellStyle name="Uwaga 3" xfId="9702" hidden="1" xr:uid="{00000000-0005-0000-0000-0000DC340000}"/>
    <cellStyle name="Uwaga 3" xfId="9698" hidden="1" xr:uid="{00000000-0005-0000-0000-0000DD340000}"/>
    <cellStyle name="Uwaga 3" xfId="9689" hidden="1" xr:uid="{00000000-0005-0000-0000-0000DE340000}"/>
    <cellStyle name="Uwaga 3" xfId="9686" hidden="1" xr:uid="{00000000-0005-0000-0000-0000DF340000}"/>
    <cellStyle name="Uwaga 3" xfId="9682" hidden="1" xr:uid="{00000000-0005-0000-0000-0000E0340000}"/>
    <cellStyle name="Uwaga 3" xfId="9674" hidden="1" xr:uid="{00000000-0005-0000-0000-0000E1340000}"/>
    <cellStyle name="Uwaga 3" xfId="9672" hidden="1" xr:uid="{00000000-0005-0000-0000-0000E2340000}"/>
    <cellStyle name="Uwaga 3" xfId="9668" hidden="1" xr:uid="{00000000-0005-0000-0000-0000E3340000}"/>
    <cellStyle name="Uwaga 3" xfId="9659" hidden="1" xr:uid="{00000000-0005-0000-0000-0000E4340000}"/>
    <cellStyle name="Uwaga 3" xfId="9657" hidden="1" xr:uid="{00000000-0005-0000-0000-0000E5340000}"/>
    <cellStyle name="Uwaga 3" xfId="9654" hidden="1" xr:uid="{00000000-0005-0000-0000-0000E6340000}"/>
    <cellStyle name="Uwaga 3" xfId="9644" hidden="1" xr:uid="{00000000-0005-0000-0000-0000E7340000}"/>
    <cellStyle name="Uwaga 3" xfId="9642" hidden="1" xr:uid="{00000000-0005-0000-0000-0000E8340000}"/>
    <cellStyle name="Uwaga 3" xfId="9637" hidden="1" xr:uid="{00000000-0005-0000-0000-0000E9340000}"/>
    <cellStyle name="Uwaga 3" xfId="9629" hidden="1" xr:uid="{00000000-0005-0000-0000-0000EA340000}"/>
    <cellStyle name="Uwaga 3" xfId="9627" hidden="1" xr:uid="{00000000-0005-0000-0000-0000EB340000}"/>
    <cellStyle name="Uwaga 3" xfId="9622" hidden="1" xr:uid="{00000000-0005-0000-0000-0000EC340000}"/>
    <cellStyle name="Uwaga 3" xfId="9614" hidden="1" xr:uid="{00000000-0005-0000-0000-0000ED340000}"/>
    <cellStyle name="Uwaga 3" xfId="9612" hidden="1" xr:uid="{00000000-0005-0000-0000-0000EE340000}"/>
    <cellStyle name="Uwaga 3" xfId="9607" hidden="1" xr:uid="{00000000-0005-0000-0000-0000EF340000}"/>
    <cellStyle name="Uwaga 3" xfId="9599" hidden="1" xr:uid="{00000000-0005-0000-0000-0000F0340000}"/>
    <cellStyle name="Uwaga 3" xfId="9597" hidden="1" xr:uid="{00000000-0005-0000-0000-0000F1340000}"/>
    <cellStyle name="Uwaga 3" xfId="9593" hidden="1" xr:uid="{00000000-0005-0000-0000-0000F2340000}"/>
    <cellStyle name="Uwaga 3" xfId="9584" hidden="1" xr:uid="{00000000-0005-0000-0000-0000F3340000}"/>
    <cellStyle name="Uwaga 3" xfId="9581" hidden="1" xr:uid="{00000000-0005-0000-0000-0000F4340000}"/>
    <cellStyle name="Uwaga 3" xfId="9576" hidden="1" xr:uid="{00000000-0005-0000-0000-0000F5340000}"/>
    <cellStyle name="Uwaga 3" xfId="9569" hidden="1" xr:uid="{00000000-0005-0000-0000-0000F6340000}"/>
    <cellStyle name="Uwaga 3" xfId="9565" hidden="1" xr:uid="{00000000-0005-0000-0000-0000F7340000}"/>
    <cellStyle name="Uwaga 3" xfId="9560" hidden="1" xr:uid="{00000000-0005-0000-0000-0000F8340000}"/>
    <cellStyle name="Uwaga 3" xfId="9554" hidden="1" xr:uid="{00000000-0005-0000-0000-0000F9340000}"/>
    <cellStyle name="Uwaga 3" xfId="9550" hidden="1" xr:uid="{00000000-0005-0000-0000-0000FA340000}"/>
    <cellStyle name="Uwaga 3" xfId="9545" hidden="1" xr:uid="{00000000-0005-0000-0000-0000FB340000}"/>
    <cellStyle name="Uwaga 3" xfId="9539" hidden="1" xr:uid="{00000000-0005-0000-0000-0000FC340000}"/>
    <cellStyle name="Uwaga 3" xfId="9536" hidden="1" xr:uid="{00000000-0005-0000-0000-0000FD340000}"/>
    <cellStyle name="Uwaga 3" xfId="9532" hidden="1" xr:uid="{00000000-0005-0000-0000-0000FE340000}"/>
    <cellStyle name="Uwaga 3" xfId="9523" hidden="1" xr:uid="{00000000-0005-0000-0000-0000FF340000}"/>
    <cellStyle name="Uwaga 3" xfId="9518" hidden="1" xr:uid="{00000000-0005-0000-0000-000000350000}"/>
    <cellStyle name="Uwaga 3" xfId="9513" hidden="1" xr:uid="{00000000-0005-0000-0000-000001350000}"/>
    <cellStyle name="Uwaga 3" xfId="9508" hidden="1" xr:uid="{00000000-0005-0000-0000-000002350000}"/>
    <cellStyle name="Uwaga 3" xfId="9503" hidden="1" xr:uid="{00000000-0005-0000-0000-000003350000}"/>
    <cellStyle name="Uwaga 3" xfId="9498" hidden="1" xr:uid="{00000000-0005-0000-0000-000004350000}"/>
    <cellStyle name="Uwaga 3" xfId="9493" hidden="1" xr:uid="{00000000-0005-0000-0000-000005350000}"/>
    <cellStyle name="Uwaga 3" xfId="9488" hidden="1" xr:uid="{00000000-0005-0000-0000-000006350000}"/>
    <cellStyle name="Uwaga 3" xfId="9483" hidden="1" xr:uid="{00000000-0005-0000-0000-000007350000}"/>
    <cellStyle name="Uwaga 3" xfId="9479" hidden="1" xr:uid="{00000000-0005-0000-0000-000008350000}"/>
    <cellStyle name="Uwaga 3" xfId="9474" hidden="1" xr:uid="{00000000-0005-0000-0000-000009350000}"/>
    <cellStyle name="Uwaga 3" xfId="9469" hidden="1" xr:uid="{00000000-0005-0000-0000-00000A350000}"/>
    <cellStyle name="Uwaga 3" xfId="9464" hidden="1" xr:uid="{00000000-0005-0000-0000-00000B350000}"/>
    <cellStyle name="Uwaga 3" xfId="9460" hidden="1" xr:uid="{00000000-0005-0000-0000-00000C350000}"/>
    <cellStyle name="Uwaga 3" xfId="9456" hidden="1" xr:uid="{00000000-0005-0000-0000-00000D350000}"/>
    <cellStyle name="Uwaga 3" xfId="9449" hidden="1" xr:uid="{00000000-0005-0000-0000-00000E350000}"/>
    <cellStyle name="Uwaga 3" xfId="9445" hidden="1" xr:uid="{00000000-0005-0000-0000-00000F350000}"/>
    <cellStyle name="Uwaga 3" xfId="9440" hidden="1" xr:uid="{00000000-0005-0000-0000-000010350000}"/>
    <cellStyle name="Uwaga 3" xfId="9434" hidden="1" xr:uid="{00000000-0005-0000-0000-000011350000}"/>
    <cellStyle name="Uwaga 3" xfId="9430" hidden="1" xr:uid="{00000000-0005-0000-0000-000012350000}"/>
    <cellStyle name="Uwaga 3" xfId="9425" hidden="1" xr:uid="{00000000-0005-0000-0000-000013350000}"/>
    <cellStyle name="Uwaga 3" xfId="9419" hidden="1" xr:uid="{00000000-0005-0000-0000-000014350000}"/>
    <cellStyle name="Uwaga 3" xfId="9415" hidden="1" xr:uid="{00000000-0005-0000-0000-000015350000}"/>
    <cellStyle name="Uwaga 3" xfId="9411" hidden="1" xr:uid="{00000000-0005-0000-0000-000016350000}"/>
    <cellStyle name="Uwaga 3" xfId="9404" hidden="1" xr:uid="{00000000-0005-0000-0000-000017350000}"/>
    <cellStyle name="Uwaga 3" xfId="9400" hidden="1" xr:uid="{00000000-0005-0000-0000-000018350000}"/>
    <cellStyle name="Uwaga 3" xfId="9396" hidden="1" xr:uid="{00000000-0005-0000-0000-000019350000}"/>
    <cellStyle name="Uwaga 3" xfId="10344" hidden="1" xr:uid="{00000000-0005-0000-0000-00001A350000}"/>
    <cellStyle name="Uwaga 3" xfId="10345" hidden="1" xr:uid="{00000000-0005-0000-0000-00001B350000}"/>
    <cellStyle name="Uwaga 3" xfId="10347" hidden="1" xr:uid="{00000000-0005-0000-0000-00001C350000}"/>
    <cellStyle name="Uwaga 3" xfId="10353" hidden="1" xr:uid="{00000000-0005-0000-0000-00001D350000}"/>
    <cellStyle name="Uwaga 3" xfId="10354" hidden="1" xr:uid="{00000000-0005-0000-0000-00001E350000}"/>
    <cellStyle name="Uwaga 3" xfId="10357" hidden="1" xr:uid="{00000000-0005-0000-0000-00001F350000}"/>
    <cellStyle name="Uwaga 3" xfId="10362" hidden="1" xr:uid="{00000000-0005-0000-0000-000020350000}"/>
    <cellStyle name="Uwaga 3" xfId="10363" hidden="1" xr:uid="{00000000-0005-0000-0000-000021350000}"/>
    <cellStyle name="Uwaga 3" xfId="10366" hidden="1" xr:uid="{00000000-0005-0000-0000-000022350000}"/>
    <cellStyle name="Uwaga 3" xfId="10371" hidden="1" xr:uid="{00000000-0005-0000-0000-000023350000}"/>
    <cellStyle name="Uwaga 3" xfId="10372" hidden="1" xr:uid="{00000000-0005-0000-0000-000024350000}"/>
    <cellStyle name="Uwaga 3" xfId="10373" hidden="1" xr:uid="{00000000-0005-0000-0000-000025350000}"/>
    <cellStyle name="Uwaga 3" xfId="10380" hidden="1" xr:uid="{00000000-0005-0000-0000-000026350000}"/>
    <cellStyle name="Uwaga 3" xfId="10383" hidden="1" xr:uid="{00000000-0005-0000-0000-000027350000}"/>
    <cellStyle name="Uwaga 3" xfId="10386" hidden="1" xr:uid="{00000000-0005-0000-0000-000028350000}"/>
    <cellStyle name="Uwaga 3" xfId="10392" hidden="1" xr:uid="{00000000-0005-0000-0000-000029350000}"/>
    <cellStyle name="Uwaga 3" xfId="10395" hidden="1" xr:uid="{00000000-0005-0000-0000-00002A350000}"/>
    <cellStyle name="Uwaga 3" xfId="10397" hidden="1" xr:uid="{00000000-0005-0000-0000-00002B350000}"/>
    <cellStyle name="Uwaga 3" xfId="10402" hidden="1" xr:uid="{00000000-0005-0000-0000-00002C350000}"/>
    <cellStyle name="Uwaga 3" xfId="10405" hidden="1" xr:uid="{00000000-0005-0000-0000-00002D350000}"/>
    <cellStyle name="Uwaga 3" xfId="10406" hidden="1" xr:uid="{00000000-0005-0000-0000-00002E350000}"/>
    <cellStyle name="Uwaga 3" xfId="10410" hidden="1" xr:uid="{00000000-0005-0000-0000-00002F350000}"/>
    <cellStyle name="Uwaga 3" xfId="10413" hidden="1" xr:uid="{00000000-0005-0000-0000-000030350000}"/>
    <cellStyle name="Uwaga 3" xfId="10415" hidden="1" xr:uid="{00000000-0005-0000-0000-000031350000}"/>
    <cellStyle name="Uwaga 3" xfId="10416" hidden="1" xr:uid="{00000000-0005-0000-0000-000032350000}"/>
    <cellStyle name="Uwaga 3" xfId="10417" hidden="1" xr:uid="{00000000-0005-0000-0000-000033350000}"/>
    <cellStyle name="Uwaga 3" xfId="10420" hidden="1" xr:uid="{00000000-0005-0000-0000-000034350000}"/>
    <cellStyle name="Uwaga 3" xfId="10427" hidden="1" xr:uid="{00000000-0005-0000-0000-000035350000}"/>
    <cellStyle name="Uwaga 3" xfId="10430" hidden="1" xr:uid="{00000000-0005-0000-0000-000036350000}"/>
    <cellStyle name="Uwaga 3" xfId="10433" hidden="1" xr:uid="{00000000-0005-0000-0000-000037350000}"/>
    <cellStyle name="Uwaga 3" xfId="10436" hidden="1" xr:uid="{00000000-0005-0000-0000-000038350000}"/>
    <cellStyle name="Uwaga 3" xfId="10439" hidden="1" xr:uid="{00000000-0005-0000-0000-000039350000}"/>
    <cellStyle name="Uwaga 3" xfId="10442" hidden="1" xr:uid="{00000000-0005-0000-0000-00003A350000}"/>
    <cellStyle name="Uwaga 3" xfId="10444" hidden="1" xr:uid="{00000000-0005-0000-0000-00003B350000}"/>
    <cellStyle name="Uwaga 3" xfId="10447" hidden="1" xr:uid="{00000000-0005-0000-0000-00003C350000}"/>
    <cellStyle name="Uwaga 3" xfId="10450" hidden="1" xr:uid="{00000000-0005-0000-0000-00003D350000}"/>
    <cellStyle name="Uwaga 3" xfId="10452" hidden="1" xr:uid="{00000000-0005-0000-0000-00003E350000}"/>
    <cellStyle name="Uwaga 3" xfId="10453" hidden="1" xr:uid="{00000000-0005-0000-0000-00003F350000}"/>
    <cellStyle name="Uwaga 3" xfId="10455" hidden="1" xr:uid="{00000000-0005-0000-0000-000040350000}"/>
    <cellStyle name="Uwaga 3" xfId="10462" hidden="1" xr:uid="{00000000-0005-0000-0000-000041350000}"/>
    <cellStyle name="Uwaga 3" xfId="10465" hidden="1" xr:uid="{00000000-0005-0000-0000-000042350000}"/>
    <cellStyle name="Uwaga 3" xfId="10468" hidden="1" xr:uid="{00000000-0005-0000-0000-000043350000}"/>
    <cellStyle name="Uwaga 3" xfId="10472" hidden="1" xr:uid="{00000000-0005-0000-0000-000044350000}"/>
    <cellStyle name="Uwaga 3" xfId="10475" hidden="1" xr:uid="{00000000-0005-0000-0000-000045350000}"/>
    <cellStyle name="Uwaga 3" xfId="10478" hidden="1" xr:uid="{00000000-0005-0000-0000-000046350000}"/>
    <cellStyle name="Uwaga 3" xfId="10480" hidden="1" xr:uid="{00000000-0005-0000-0000-000047350000}"/>
    <cellStyle name="Uwaga 3" xfId="10483" hidden="1" xr:uid="{00000000-0005-0000-0000-000048350000}"/>
    <cellStyle name="Uwaga 3" xfId="10486" hidden="1" xr:uid="{00000000-0005-0000-0000-000049350000}"/>
    <cellStyle name="Uwaga 3" xfId="10488" hidden="1" xr:uid="{00000000-0005-0000-0000-00004A350000}"/>
    <cellStyle name="Uwaga 3" xfId="10489" hidden="1" xr:uid="{00000000-0005-0000-0000-00004B350000}"/>
    <cellStyle name="Uwaga 3" xfId="10492" hidden="1" xr:uid="{00000000-0005-0000-0000-00004C350000}"/>
    <cellStyle name="Uwaga 3" xfId="10499" hidden="1" xr:uid="{00000000-0005-0000-0000-00004D350000}"/>
    <cellStyle name="Uwaga 3" xfId="10502" hidden="1" xr:uid="{00000000-0005-0000-0000-00004E350000}"/>
    <cellStyle name="Uwaga 3" xfId="10505" hidden="1" xr:uid="{00000000-0005-0000-0000-00004F350000}"/>
    <cellStyle name="Uwaga 3" xfId="10509" hidden="1" xr:uid="{00000000-0005-0000-0000-000050350000}"/>
    <cellStyle name="Uwaga 3" xfId="10512" hidden="1" xr:uid="{00000000-0005-0000-0000-000051350000}"/>
    <cellStyle name="Uwaga 3" xfId="10514" hidden="1" xr:uid="{00000000-0005-0000-0000-000052350000}"/>
    <cellStyle name="Uwaga 3" xfId="10517" hidden="1" xr:uid="{00000000-0005-0000-0000-000053350000}"/>
    <cellStyle name="Uwaga 3" xfId="10520" hidden="1" xr:uid="{00000000-0005-0000-0000-000054350000}"/>
    <cellStyle name="Uwaga 3" xfId="10523" hidden="1" xr:uid="{00000000-0005-0000-0000-000055350000}"/>
    <cellStyle name="Uwaga 3" xfId="10524" hidden="1" xr:uid="{00000000-0005-0000-0000-000056350000}"/>
    <cellStyle name="Uwaga 3" xfId="10525" hidden="1" xr:uid="{00000000-0005-0000-0000-000057350000}"/>
    <cellStyle name="Uwaga 3" xfId="10527" hidden="1" xr:uid="{00000000-0005-0000-0000-000058350000}"/>
    <cellStyle name="Uwaga 3" xfId="10533" hidden="1" xr:uid="{00000000-0005-0000-0000-000059350000}"/>
    <cellStyle name="Uwaga 3" xfId="10534" hidden="1" xr:uid="{00000000-0005-0000-0000-00005A350000}"/>
    <cellStyle name="Uwaga 3" xfId="10536" hidden="1" xr:uid="{00000000-0005-0000-0000-00005B350000}"/>
    <cellStyle name="Uwaga 3" xfId="10542" hidden="1" xr:uid="{00000000-0005-0000-0000-00005C350000}"/>
    <cellStyle name="Uwaga 3" xfId="10544" hidden="1" xr:uid="{00000000-0005-0000-0000-00005D350000}"/>
    <cellStyle name="Uwaga 3" xfId="10547" hidden="1" xr:uid="{00000000-0005-0000-0000-00005E350000}"/>
    <cellStyle name="Uwaga 3" xfId="10551" hidden="1" xr:uid="{00000000-0005-0000-0000-00005F350000}"/>
    <cellStyle name="Uwaga 3" xfId="10552" hidden="1" xr:uid="{00000000-0005-0000-0000-000060350000}"/>
    <cellStyle name="Uwaga 3" xfId="10554" hidden="1" xr:uid="{00000000-0005-0000-0000-000061350000}"/>
    <cellStyle name="Uwaga 3" xfId="10560" hidden="1" xr:uid="{00000000-0005-0000-0000-000062350000}"/>
    <cellStyle name="Uwaga 3" xfId="10561" hidden="1" xr:uid="{00000000-0005-0000-0000-000063350000}"/>
    <cellStyle name="Uwaga 3" xfId="10562" hidden="1" xr:uid="{00000000-0005-0000-0000-000064350000}"/>
    <cellStyle name="Uwaga 3" xfId="10570" hidden="1" xr:uid="{00000000-0005-0000-0000-000065350000}"/>
    <cellStyle name="Uwaga 3" xfId="10573" hidden="1" xr:uid="{00000000-0005-0000-0000-000066350000}"/>
    <cellStyle name="Uwaga 3" xfId="10576" hidden="1" xr:uid="{00000000-0005-0000-0000-000067350000}"/>
    <cellStyle name="Uwaga 3" xfId="10579" hidden="1" xr:uid="{00000000-0005-0000-0000-000068350000}"/>
    <cellStyle name="Uwaga 3" xfId="10582" hidden="1" xr:uid="{00000000-0005-0000-0000-000069350000}"/>
    <cellStyle name="Uwaga 3" xfId="10585" hidden="1" xr:uid="{00000000-0005-0000-0000-00006A350000}"/>
    <cellStyle name="Uwaga 3" xfId="10588" hidden="1" xr:uid="{00000000-0005-0000-0000-00006B350000}"/>
    <cellStyle name="Uwaga 3" xfId="10591" hidden="1" xr:uid="{00000000-0005-0000-0000-00006C350000}"/>
    <cellStyle name="Uwaga 3" xfId="10594" hidden="1" xr:uid="{00000000-0005-0000-0000-00006D350000}"/>
    <cellStyle name="Uwaga 3" xfId="10596" hidden="1" xr:uid="{00000000-0005-0000-0000-00006E350000}"/>
    <cellStyle name="Uwaga 3" xfId="10597" hidden="1" xr:uid="{00000000-0005-0000-0000-00006F350000}"/>
    <cellStyle name="Uwaga 3" xfId="10599" hidden="1" xr:uid="{00000000-0005-0000-0000-000070350000}"/>
    <cellStyle name="Uwaga 3" xfId="10606" hidden="1" xr:uid="{00000000-0005-0000-0000-000071350000}"/>
    <cellStyle name="Uwaga 3" xfId="10609" hidden="1" xr:uid="{00000000-0005-0000-0000-000072350000}"/>
    <cellStyle name="Uwaga 3" xfId="10612" hidden="1" xr:uid="{00000000-0005-0000-0000-000073350000}"/>
    <cellStyle name="Uwaga 3" xfId="10615" hidden="1" xr:uid="{00000000-0005-0000-0000-000074350000}"/>
    <cellStyle name="Uwaga 3" xfId="10618" hidden="1" xr:uid="{00000000-0005-0000-0000-000075350000}"/>
    <cellStyle name="Uwaga 3" xfId="10621" hidden="1" xr:uid="{00000000-0005-0000-0000-000076350000}"/>
    <cellStyle name="Uwaga 3" xfId="10624" hidden="1" xr:uid="{00000000-0005-0000-0000-000077350000}"/>
    <cellStyle name="Uwaga 3" xfId="10626" hidden="1" xr:uid="{00000000-0005-0000-0000-000078350000}"/>
    <cellStyle name="Uwaga 3" xfId="10629" hidden="1" xr:uid="{00000000-0005-0000-0000-000079350000}"/>
    <cellStyle name="Uwaga 3" xfId="10632" hidden="1" xr:uid="{00000000-0005-0000-0000-00007A350000}"/>
    <cellStyle name="Uwaga 3" xfId="10633" hidden="1" xr:uid="{00000000-0005-0000-0000-00007B350000}"/>
    <cellStyle name="Uwaga 3" xfId="10634" hidden="1" xr:uid="{00000000-0005-0000-0000-00007C350000}"/>
    <cellStyle name="Uwaga 3" xfId="10641" hidden="1" xr:uid="{00000000-0005-0000-0000-00007D350000}"/>
    <cellStyle name="Uwaga 3" xfId="10642" hidden="1" xr:uid="{00000000-0005-0000-0000-00007E350000}"/>
    <cellStyle name="Uwaga 3" xfId="10644" hidden="1" xr:uid="{00000000-0005-0000-0000-00007F350000}"/>
    <cellStyle name="Uwaga 3" xfId="10650" hidden="1" xr:uid="{00000000-0005-0000-0000-000080350000}"/>
    <cellStyle name="Uwaga 3" xfId="10651" hidden="1" xr:uid="{00000000-0005-0000-0000-000081350000}"/>
    <cellStyle name="Uwaga 3" xfId="10653" hidden="1" xr:uid="{00000000-0005-0000-0000-000082350000}"/>
    <cellStyle name="Uwaga 3" xfId="10659" hidden="1" xr:uid="{00000000-0005-0000-0000-000083350000}"/>
    <cellStyle name="Uwaga 3" xfId="10660" hidden="1" xr:uid="{00000000-0005-0000-0000-000084350000}"/>
    <cellStyle name="Uwaga 3" xfId="10662" hidden="1" xr:uid="{00000000-0005-0000-0000-000085350000}"/>
    <cellStyle name="Uwaga 3" xfId="10668" hidden="1" xr:uid="{00000000-0005-0000-0000-000086350000}"/>
    <cellStyle name="Uwaga 3" xfId="10669" hidden="1" xr:uid="{00000000-0005-0000-0000-000087350000}"/>
    <cellStyle name="Uwaga 3" xfId="10670" hidden="1" xr:uid="{00000000-0005-0000-0000-000088350000}"/>
    <cellStyle name="Uwaga 3" xfId="10678" hidden="1" xr:uid="{00000000-0005-0000-0000-000089350000}"/>
    <cellStyle name="Uwaga 3" xfId="10680" hidden="1" xr:uid="{00000000-0005-0000-0000-00008A350000}"/>
    <cellStyle name="Uwaga 3" xfId="10683" hidden="1" xr:uid="{00000000-0005-0000-0000-00008B350000}"/>
    <cellStyle name="Uwaga 3" xfId="10687" hidden="1" xr:uid="{00000000-0005-0000-0000-00008C350000}"/>
    <cellStyle name="Uwaga 3" xfId="10690" hidden="1" xr:uid="{00000000-0005-0000-0000-00008D350000}"/>
    <cellStyle name="Uwaga 3" xfId="10693" hidden="1" xr:uid="{00000000-0005-0000-0000-00008E350000}"/>
    <cellStyle name="Uwaga 3" xfId="10696" hidden="1" xr:uid="{00000000-0005-0000-0000-00008F350000}"/>
    <cellStyle name="Uwaga 3" xfId="10698" hidden="1" xr:uid="{00000000-0005-0000-0000-000090350000}"/>
    <cellStyle name="Uwaga 3" xfId="10701" hidden="1" xr:uid="{00000000-0005-0000-0000-000091350000}"/>
    <cellStyle name="Uwaga 3" xfId="10704" hidden="1" xr:uid="{00000000-0005-0000-0000-000092350000}"/>
    <cellStyle name="Uwaga 3" xfId="10705" hidden="1" xr:uid="{00000000-0005-0000-0000-000093350000}"/>
    <cellStyle name="Uwaga 3" xfId="10706" hidden="1" xr:uid="{00000000-0005-0000-0000-000094350000}"/>
    <cellStyle name="Uwaga 3" xfId="10713" hidden="1" xr:uid="{00000000-0005-0000-0000-000095350000}"/>
    <cellStyle name="Uwaga 3" xfId="10715" hidden="1" xr:uid="{00000000-0005-0000-0000-000096350000}"/>
    <cellStyle name="Uwaga 3" xfId="10717" hidden="1" xr:uid="{00000000-0005-0000-0000-000097350000}"/>
    <cellStyle name="Uwaga 3" xfId="10722" hidden="1" xr:uid="{00000000-0005-0000-0000-000098350000}"/>
    <cellStyle name="Uwaga 3" xfId="10724" hidden="1" xr:uid="{00000000-0005-0000-0000-000099350000}"/>
    <cellStyle name="Uwaga 3" xfId="10726" hidden="1" xr:uid="{00000000-0005-0000-0000-00009A350000}"/>
    <cellStyle name="Uwaga 3" xfId="10731" hidden="1" xr:uid="{00000000-0005-0000-0000-00009B350000}"/>
    <cellStyle name="Uwaga 3" xfId="10733" hidden="1" xr:uid="{00000000-0005-0000-0000-00009C350000}"/>
    <cellStyle name="Uwaga 3" xfId="10735" hidden="1" xr:uid="{00000000-0005-0000-0000-00009D350000}"/>
    <cellStyle name="Uwaga 3" xfId="10740" hidden="1" xr:uid="{00000000-0005-0000-0000-00009E350000}"/>
    <cellStyle name="Uwaga 3" xfId="10741" hidden="1" xr:uid="{00000000-0005-0000-0000-00009F350000}"/>
    <cellStyle name="Uwaga 3" xfId="10742" hidden="1" xr:uid="{00000000-0005-0000-0000-0000A0350000}"/>
    <cellStyle name="Uwaga 3" xfId="10749" hidden="1" xr:uid="{00000000-0005-0000-0000-0000A1350000}"/>
    <cellStyle name="Uwaga 3" xfId="10751" hidden="1" xr:uid="{00000000-0005-0000-0000-0000A2350000}"/>
    <cellStyle name="Uwaga 3" xfId="10753" hidden="1" xr:uid="{00000000-0005-0000-0000-0000A3350000}"/>
    <cellStyle name="Uwaga 3" xfId="10758" hidden="1" xr:uid="{00000000-0005-0000-0000-0000A4350000}"/>
    <cellStyle name="Uwaga 3" xfId="10760" hidden="1" xr:uid="{00000000-0005-0000-0000-0000A5350000}"/>
    <cellStyle name="Uwaga 3" xfId="10762" hidden="1" xr:uid="{00000000-0005-0000-0000-0000A6350000}"/>
    <cellStyle name="Uwaga 3" xfId="10767" hidden="1" xr:uid="{00000000-0005-0000-0000-0000A7350000}"/>
    <cellStyle name="Uwaga 3" xfId="10769" hidden="1" xr:uid="{00000000-0005-0000-0000-0000A8350000}"/>
    <cellStyle name="Uwaga 3" xfId="10770" hidden="1" xr:uid="{00000000-0005-0000-0000-0000A9350000}"/>
    <cellStyle name="Uwaga 3" xfId="10776" hidden="1" xr:uid="{00000000-0005-0000-0000-0000AA350000}"/>
    <cellStyle name="Uwaga 3" xfId="10777" hidden="1" xr:uid="{00000000-0005-0000-0000-0000AB350000}"/>
    <cellStyle name="Uwaga 3" xfId="10778" hidden="1" xr:uid="{00000000-0005-0000-0000-0000AC350000}"/>
    <cellStyle name="Uwaga 3" xfId="10785" hidden="1" xr:uid="{00000000-0005-0000-0000-0000AD350000}"/>
    <cellStyle name="Uwaga 3" xfId="10787" hidden="1" xr:uid="{00000000-0005-0000-0000-0000AE350000}"/>
    <cellStyle name="Uwaga 3" xfId="10789" hidden="1" xr:uid="{00000000-0005-0000-0000-0000AF350000}"/>
    <cellStyle name="Uwaga 3" xfId="10794" hidden="1" xr:uid="{00000000-0005-0000-0000-0000B0350000}"/>
    <cellStyle name="Uwaga 3" xfId="10796" hidden="1" xr:uid="{00000000-0005-0000-0000-0000B1350000}"/>
    <cellStyle name="Uwaga 3" xfId="10798" hidden="1" xr:uid="{00000000-0005-0000-0000-0000B2350000}"/>
    <cellStyle name="Uwaga 3" xfId="10803" hidden="1" xr:uid="{00000000-0005-0000-0000-0000B3350000}"/>
    <cellStyle name="Uwaga 3" xfId="10805" hidden="1" xr:uid="{00000000-0005-0000-0000-0000B4350000}"/>
    <cellStyle name="Uwaga 3" xfId="10807" hidden="1" xr:uid="{00000000-0005-0000-0000-0000B5350000}"/>
    <cellStyle name="Uwaga 3" xfId="10812" hidden="1" xr:uid="{00000000-0005-0000-0000-0000B6350000}"/>
    <cellStyle name="Uwaga 3" xfId="10813" hidden="1" xr:uid="{00000000-0005-0000-0000-0000B7350000}"/>
    <cellStyle name="Uwaga 3" xfId="10815" hidden="1" xr:uid="{00000000-0005-0000-0000-0000B8350000}"/>
    <cellStyle name="Uwaga 3" xfId="10821" hidden="1" xr:uid="{00000000-0005-0000-0000-0000B9350000}"/>
    <cellStyle name="Uwaga 3" xfId="10822" hidden="1" xr:uid="{00000000-0005-0000-0000-0000BA350000}"/>
    <cellStyle name="Uwaga 3" xfId="10823" hidden="1" xr:uid="{00000000-0005-0000-0000-0000BB350000}"/>
    <cellStyle name="Uwaga 3" xfId="10830" hidden="1" xr:uid="{00000000-0005-0000-0000-0000BC350000}"/>
    <cellStyle name="Uwaga 3" xfId="10831" hidden="1" xr:uid="{00000000-0005-0000-0000-0000BD350000}"/>
    <cellStyle name="Uwaga 3" xfId="10832" hidden="1" xr:uid="{00000000-0005-0000-0000-0000BE350000}"/>
    <cellStyle name="Uwaga 3" xfId="10839" hidden="1" xr:uid="{00000000-0005-0000-0000-0000BF350000}"/>
    <cellStyle name="Uwaga 3" xfId="10840" hidden="1" xr:uid="{00000000-0005-0000-0000-0000C0350000}"/>
    <cellStyle name="Uwaga 3" xfId="10841" hidden="1" xr:uid="{00000000-0005-0000-0000-0000C1350000}"/>
    <cellStyle name="Uwaga 3" xfId="10848" hidden="1" xr:uid="{00000000-0005-0000-0000-0000C2350000}"/>
    <cellStyle name="Uwaga 3" xfId="10849" hidden="1" xr:uid="{00000000-0005-0000-0000-0000C3350000}"/>
    <cellStyle name="Uwaga 3" xfId="10850" hidden="1" xr:uid="{00000000-0005-0000-0000-0000C4350000}"/>
    <cellStyle name="Uwaga 3" xfId="10857" hidden="1" xr:uid="{00000000-0005-0000-0000-0000C5350000}"/>
    <cellStyle name="Uwaga 3" xfId="10858" hidden="1" xr:uid="{00000000-0005-0000-0000-0000C6350000}"/>
    <cellStyle name="Uwaga 3" xfId="10859" hidden="1" xr:uid="{00000000-0005-0000-0000-0000C7350000}"/>
    <cellStyle name="Uwaga 3" xfId="10909" hidden="1" xr:uid="{00000000-0005-0000-0000-0000C8350000}"/>
    <cellStyle name="Uwaga 3" xfId="10910" hidden="1" xr:uid="{00000000-0005-0000-0000-0000C9350000}"/>
    <cellStyle name="Uwaga 3" xfId="10912" hidden="1" xr:uid="{00000000-0005-0000-0000-0000CA350000}"/>
    <cellStyle name="Uwaga 3" xfId="10924" hidden="1" xr:uid="{00000000-0005-0000-0000-0000CB350000}"/>
    <cellStyle name="Uwaga 3" xfId="10925" hidden="1" xr:uid="{00000000-0005-0000-0000-0000CC350000}"/>
    <cellStyle name="Uwaga 3" xfId="10930" hidden="1" xr:uid="{00000000-0005-0000-0000-0000CD350000}"/>
    <cellStyle name="Uwaga 3" xfId="10939" hidden="1" xr:uid="{00000000-0005-0000-0000-0000CE350000}"/>
    <cellStyle name="Uwaga 3" xfId="10940" hidden="1" xr:uid="{00000000-0005-0000-0000-0000CF350000}"/>
    <cellStyle name="Uwaga 3" xfId="10945" hidden="1" xr:uid="{00000000-0005-0000-0000-0000D0350000}"/>
    <cellStyle name="Uwaga 3" xfId="10954" hidden="1" xr:uid="{00000000-0005-0000-0000-0000D1350000}"/>
    <cellStyle name="Uwaga 3" xfId="10955" hidden="1" xr:uid="{00000000-0005-0000-0000-0000D2350000}"/>
    <cellStyle name="Uwaga 3" xfId="10956" hidden="1" xr:uid="{00000000-0005-0000-0000-0000D3350000}"/>
    <cellStyle name="Uwaga 3" xfId="10969" hidden="1" xr:uid="{00000000-0005-0000-0000-0000D4350000}"/>
    <cellStyle name="Uwaga 3" xfId="10974" hidden="1" xr:uid="{00000000-0005-0000-0000-0000D5350000}"/>
    <cellStyle name="Uwaga 3" xfId="10979" hidden="1" xr:uid="{00000000-0005-0000-0000-0000D6350000}"/>
    <cellStyle name="Uwaga 3" xfId="10989" hidden="1" xr:uid="{00000000-0005-0000-0000-0000D7350000}"/>
    <cellStyle name="Uwaga 3" xfId="10994" hidden="1" xr:uid="{00000000-0005-0000-0000-0000D8350000}"/>
    <cellStyle name="Uwaga 3" xfId="10998" hidden="1" xr:uid="{00000000-0005-0000-0000-0000D9350000}"/>
    <cellStyle name="Uwaga 3" xfId="11005" hidden="1" xr:uid="{00000000-0005-0000-0000-0000DA350000}"/>
    <cellStyle name="Uwaga 3" xfId="11010" hidden="1" xr:uid="{00000000-0005-0000-0000-0000DB350000}"/>
    <cellStyle name="Uwaga 3" xfId="11013" hidden="1" xr:uid="{00000000-0005-0000-0000-0000DC350000}"/>
    <cellStyle name="Uwaga 3" xfId="11019" hidden="1" xr:uid="{00000000-0005-0000-0000-0000DD350000}"/>
    <cellStyle name="Uwaga 3" xfId="11024" hidden="1" xr:uid="{00000000-0005-0000-0000-0000DE350000}"/>
    <cellStyle name="Uwaga 3" xfId="11028" hidden="1" xr:uid="{00000000-0005-0000-0000-0000DF350000}"/>
    <cellStyle name="Uwaga 3" xfId="11029" hidden="1" xr:uid="{00000000-0005-0000-0000-0000E0350000}"/>
    <cellStyle name="Uwaga 3" xfId="11030" hidden="1" xr:uid="{00000000-0005-0000-0000-0000E1350000}"/>
    <cellStyle name="Uwaga 3" xfId="11034" hidden="1" xr:uid="{00000000-0005-0000-0000-0000E2350000}"/>
    <cellStyle name="Uwaga 3" xfId="11046" hidden="1" xr:uid="{00000000-0005-0000-0000-0000E3350000}"/>
    <cellStyle name="Uwaga 3" xfId="11051" hidden="1" xr:uid="{00000000-0005-0000-0000-0000E4350000}"/>
    <cellStyle name="Uwaga 3" xfId="11056" hidden="1" xr:uid="{00000000-0005-0000-0000-0000E5350000}"/>
    <cellStyle name="Uwaga 3" xfId="11061" hidden="1" xr:uid="{00000000-0005-0000-0000-0000E6350000}"/>
    <cellStyle name="Uwaga 3" xfId="11066" hidden="1" xr:uid="{00000000-0005-0000-0000-0000E7350000}"/>
    <cellStyle name="Uwaga 3" xfId="11071" hidden="1" xr:uid="{00000000-0005-0000-0000-0000E8350000}"/>
    <cellStyle name="Uwaga 3" xfId="11075" hidden="1" xr:uid="{00000000-0005-0000-0000-0000E9350000}"/>
    <cellStyle name="Uwaga 3" xfId="11079" hidden="1" xr:uid="{00000000-0005-0000-0000-0000EA350000}"/>
    <cellStyle name="Uwaga 3" xfId="11084" hidden="1" xr:uid="{00000000-0005-0000-0000-0000EB350000}"/>
    <cellStyle name="Uwaga 3" xfId="11089" hidden="1" xr:uid="{00000000-0005-0000-0000-0000EC350000}"/>
    <cellStyle name="Uwaga 3" xfId="11090" hidden="1" xr:uid="{00000000-0005-0000-0000-0000ED350000}"/>
    <cellStyle name="Uwaga 3" xfId="11092" hidden="1" xr:uid="{00000000-0005-0000-0000-0000EE350000}"/>
    <cellStyle name="Uwaga 3" xfId="11105" hidden="1" xr:uid="{00000000-0005-0000-0000-0000EF350000}"/>
    <cellStyle name="Uwaga 3" xfId="11109" hidden="1" xr:uid="{00000000-0005-0000-0000-0000F0350000}"/>
    <cellStyle name="Uwaga 3" xfId="11114" hidden="1" xr:uid="{00000000-0005-0000-0000-0000F1350000}"/>
    <cellStyle name="Uwaga 3" xfId="11121" hidden="1" xr:uid="{00000000-0005-0000-0000-0000F2350000}"/>
    <cellStyle name="Uwaga 3" xfId="11125" hidden="1" xr:uid="{00000000-0005-0000-0000-0000F3350000}"/>
    <cellStyle name="Uwaga 3" xfId="11130" hidden="1" xr:uid="{00000000-0005-0000-0000-0000F4350000}"/>
    <cellStyle name="Uwaga 3" xfId="11135" hidden="1" xr:uid="{00000000-0005-0000-0000-0000F5350000}"/>
    <cellStyle name="Uwaga 3" xfId="11138" hidden="1" xr:uid="{00000000-0005-0000-0000-0000F6350000}"/>
    <cellStyle name="Uwaga 3" xfId="11143" hidden="1" xr:uid="{00000000-0005-0000-0000-0000F7350000}"/>
    <cellStyle name="Uwaga 3" xfId="11149" hidden="1" xr:uid="{00000000-0005-0000-0000-0000F8350000}"/>
    <cellStyle name="Uwaga 3" xfId="11150" hidden="1" xr:uid="{00000000-0005-0000-0000-0000F9350000}"/>
    <cellStyle name="Uwaga 3" xfId="11153" hidden="1" xr:uid="{00000000-0005-0000-0000-0000FA350000}"/>
    <cellStyle name="Uwaga 3" xfId="11166" hidden="1" xr:uid="{00000000-0005-0000-0000-0000FB350000}"/>
    <cellStyle name="Uwaga 3" xfId="11170" hidden="1" xr:uid="{00000000-0005-0000-0000-0000FC350000}"/>
    <cellStyle name="Uwaga 3" xfId="11175" hidden="1" xr:uid="{00000000-0005-0000-0000-0000FD350000}"/>
    <cellStyle name="Uwaga 3" xfId="11182" hidden="1" xr:uid="{00000000-0005-0000-0000-0000FE350000}"/>
    <cellStyle name="Uwaga 3" xfId="11187" hidden="1" xr:uid="{00000000-0005-0000-0000-0000FF350000}"/>
    <cellStyle name="Uwaga 3" xfId="11191" hidden="1" xr:uid="{00000000-0005-0000-0000-000000360000}"/>
    <cellStyle name="Uwaga 3" xfId="11196" hidden="1" xr:uid="{00000000-0005-0000-0000-000001360000}"/>
    <cellStyle name="Uwaga 3" xfId="11200" hidden="1" xr:uid="{00000000-0005-0000-0000-000002360000}"/>
    <cellStyle name="Uwaga 3" xfId="11205" hidden="1" xr:uid="{00000000-0005-0000-0000-000003360000}"/>
    <cellStyle name="Uwaga 3" xfId="11209" hidden="1" xr:uid="{00000000-0005-0000-0000-000004360000}"/>
    <cellStyle name="Uwaga 3" xfId="11210" hidden="1" xr:uid="{00000000-0005-0000-0000-000005360000}"/>
    <cellStyle name="Uwaga 3" xfId="11212" hidden="1" xr:uid="{00000000-0005-0000-0000-000006360000}"/>
    <cellStyle name="Uwaga 3" xfId="11224" hidden="1" xr:uid="{00000000-0005-0000-0000-000007360000}"/>
    <cellStyle name="Uwaga 3" xfId="11225" hidden="1" xr:uid="{00000000-0005-0000-0000-000008360000}"/>
    <cellStyle name="Uwaga 3" xfId="11227" hidden="1" xr:uid="{00000000-0005-0000-0000-000009360000}"/>
    <cellStyle name="Uwaga 3" xfId="11239" hidden="1" xr:uid="{00000000-0005-0000-0000-00000A360000}"/>
    <cellStyle name="Uwaga 3" xfId="11241" hidden="1" xr:uid="{00000000-0005-0000-0000-00000B360000}"/>
    <cellStyle name="Uwaga 3" xfId="11244" hidden="1" xr:uid="{00000000-0005-0000-0000-00000C360000}"/>
    <cellStyle name="Uwaga 3" xfId="11254" hidden="1" xr:uid="{00000000-0005-0000-0000-00000D360000}"/>
    <cellStyle name="Uwaga 3" xfId="11255" hidden="1" xr:uid="{00000000-0005-0000-0000-00000E360000}"/>
    <cellStyle name="Uwaga 3" xfId="11257" hidden="1" xr:uid="{00000000-0005-0000-0000-00000F360000}"/>
    <cellStyle name="Uwaga 3" xfId="11269" hidden="1" xr:uid="{00000000-0005-0000-0000-000010360000}"/>
    <cellStyle name="Uwaga 3" xfId="11270" hidden="1" xr:uid="{00000000-0005-0000-0000-000011360000}"/>
    <cellStyle name="Uwaga 3" xfId="11271" hidden="1" xr:uid="{00000000-0005-0000-0000-000012360000}"/>
    <cellStyle name="Uwaga 3" xfId="11285" hidden="1" xr:uid="{00000000-0005-0000-0000-000013360000}"/>
    <cellStyle name="Uwaga 3" xfId="11288" hidden="1" xr:uid="{00000000-0005-0000-0000-000014360000}"/>
    <cellStyle name="Uwaga 3" xfId="11292" hidden="1" xr:uid="{00000000-0005-0000-0000-000015360000}"/>
    <cellStyle name="Uwaga 3" xfId="11300" hidden="1" xr:uid="{00000000-0005-0000-0000-000016360000}"/>
    <cellStyle name="Uwaga 3" xfId="11303" hidden="1" xr:uid="{00000000-0005-0000-0000-000017360000}"/>
    <cellStyle name="Uwaga 3" xfId="11307" hidden="1" xr:uid="{00000000-0005-0000-0000-000018360000}"/>
    <cellStyle name="Uwaga 3" xfId="11315" hidden="1" xr:uid="{00000000-0005-0000-0000-000019360000}"/>
    <cellStyle name="Uwaga 3" xfId="11318" hidden="1" xr:uid="{00000000-0005-0000-0000-00001A360000}"/>
    <cellStyle name="Uwaga 3" xfId="11322" hidden="1" xr:uid="{00000000-0005-0000-0000-00001B360000}"/>
    <cellStyle name="Uwaga 3" xfId="11329" hidden="1" xr:uid="{00000000-0005-0000-0000-00001C360000}"/>
    <cellStyle name="Uwaga 3" xfId="11330" hidden="1" xr:uid="{00000000-0005-0000-0000-00001D360000}"/>
    <cellStyle name="Uwaga 3" xfId="11332" hidden="1" xr:uid="{00000000-0005-0000-0000-00001E360000}"/>
    <cellStyle name="Uwaga 3" xfId="11345" hidden="1" xr:uid="{00000000-0005-0000-0000-00001F360000}"/>
    <cellStyle name="Uwaga 3" xfId="11348" hidden="1" xr:uid="{00000000-0005-0000-0000-000020360000}"/>
    <cellStyle name="Uwaga 3" xfId="11351" hidden="1" xr:uid="{00000000-0005-0000-0000-000021360000}"/>
    <cellStyle name="Uwaga 3" xfId="11360" hidden="1" xr:uid="{00000000-0005-0000-0000-000022360000}"/>
    <cellStyle name="Uwaga 3" xfId="11363" hidden="1" xr:uid="{00000000-0005-0000-0000-000023360000}"/>
    <cellStyle name="Uwaga 3" xfId="11367" hidden="1" xr:uid="{00000000-0005-0000-0000-000024360000}"/>
    <cellStyle name="Uwaga 3" xfId="11375" hidden="1" xr:uid="{00000000-0005-0000-0000-000025360000}"/>
    <cellStyle name="Uwaga 3" xfId="11377" hidden="1" xr:uid="{00000000-0005-0000-0000-000026360000}"/>
    <cellStyle name="Uwaga 3" xfId="11380" hidden="1" xr:uid="{00000000-0005-0000-0000-000027360000}"/>
    <cellStyle name="Uwaga 3" xfId="11389" hidden="1" xr:uid="{00000000-0005-0000-0000-000028360000}"/>
    <cellStyle name="Uwaga 3" xfId="11390" hidden="1" xr:uid="{00000000-0005-0000-0000-000029360000}"/>
    <cellStyle name="Uwaga 3" xfId="11391" hidden="1" xr:uid="{00000000-0005-0000-0000-00002A360000}"/>
    <cellStyle name="Uwaga 3" xfId="11404" hidden="1" xr:uid="{00000000-0005-0000-0000-00002B360000}"/>
    <cellStyle name="Uwaga 3" xfId="11405" hidden="1" xr:uid="{00000000-0005-0000-0000-00002C360000}"/>
    <cellStyle name="Uwaga 3" xfId="11407" hidden="1" xr:uid="{00000000-0005-0000-0000-00002D360000}"/>
    <cellStyle name="Uwaga 3" xfId="11419" hidden="1" xr:uid="{00000000-0005-0000-0000-00002E360000}"/>
    <cellStyle name="Uwaga 3" xfId="11420" hidden="1" xr:uid="{00000000-0005-0000-0000-00002F360000}"/>
    <cellStyle name="Uwaga 3" xfId="11422" hidden="1" xr:uid="{00000000-0005-0000-0000-000030360000}"/>
    <cellStyle name="Uwaga 3" xfId="11434" hidden="1" xr:uid="{00000000-0005-0000-0000-000031360000}"/>
    <cellStyle name="Uwaga 3" xfId="11435" hidden="1" xr:uid="{00000000-0005-0000-0000-000032360000}"/>
    <cellStyle name="Uwaga 3" xfId="11437" hidden="1" xr:uid="{00000000-0005-0000-0000-000033360000}"/>
    <cellStyle name="Uwaga 3" xfId="11449" hidden="1" xr:uid="{00000000-0005-0000-0000-000034360000}"/>
    <cellStyle name="Uwaga 3" xfId="11450" hidden="1" xr:uid="{00000000-0005-0000-0000-000035360000}"/>
    <cellStyle name="Uwaga 3" xfId="11451" hidden="1" xr:uid="{00000000-0005-0000-0000-000036360000}"/>
    <cellStyle name="Uwaga 3" xfId="11465" hidden="1" xr:uid="{00000000-0005-0000-0000-000037360000}"/>
    <cellStyle name="Uwaga 3" xfId="11467" hidden="1" xr:uid="{00000000-0005-0000-0000-000038360000}"/>
    <cellStyle name="Uwaga 3" xfId="11470" hidden="1" xr:uid="{00000000-0005-0000-0000-000039360000}"/>
    <cellStyle name="Uwaga 3" xfId="11480" hidden="1" xr:uid="{00000000-0005-0000-0000-00003A360000}"/>
    <cellStyle name="Uwaga 3" xfId="11483" hidden="1" xr:uid="{00000000-0005-0000-0000-00003B360000}"/>
    <cellStyle name="Uwaga 3" xfId="11486" hidden="1" xr:uid="{00000000-0005-0000-0000-00003C360000}"/>
    <cellStyle name="Uwaga 3" xfId="11495" hidden="1" xr:uid="{00000000-0005-0000-0000-00003D360000}"/>
    <cellStyle name="Uwaga 3" xfId="11497" hidden="1" xr:uid="{00000000-0005-0000-0000-00003E360000}"/>
    <cellStyle name="Uwaga 3" xfId="11500" hidden="1" xr:uid="{00000000-0005-0000-0000-00003F360000}"/>
    <cellStyle name="Uwaga 3" xfId="11509" hidden="1" xr:uid="{00000000-0005-0000-0000-000040360000}"/>
    <cellStyle name="Uwaga 3" xfId="11510" hidden="1" xr:uid="{00000000-0005-0000-0000-000041360000}"/>
    <cellStyle name="Uwaga 3" xfId="11511" hidden="1" xr:uid="{00000000-0005-0000-0000-000042360000}"/>
    <cellStyle name="Uwaga 3" xfId="11524" hidden="1" xr:uid="{00000000-0005-0000-0000-000043360000}"/>
    <cellStyle name="Uwaga 3" xfId="11526" hidden="1" xr:uid="{00000000-0005-0000-0000-000044360000}"/>
    <cellStyle name="Uwaga 3" xfId="11528" hidden="1" xr:uid="{00000000-0005-0000-0000-000045360000}"/>
    <cellStyle name="Uwaga 3" xfId="11539" hidden="1" xr:uid="{00000000-0005-0000-0000-000046360000}"/>
    <cellStyle name="Uwaga 3" xfId="11541" hidden="1" xr:uid="{00000000-0005-0000-0000-000047360000}"/>
    <cellStyle name="Uwaga 3" xfId="11543" hidden="1" xr:uid="{00000000-0005-0000-0000-000048360000}"/>
    <cellStyle name="Uwaga 3" xfId="11554" hidden="1" xr:uid="{00000000-0005-0000-0000-000049360000}"/>
    <cellStyle name="Uwaga 3" xfId="11556" hidden="1" xr:uid="{00000000-0005-0000-0000-00004A360000}"/>
    <cellStyle name="Uwaga 3" xfId="11558" hidden="1" xr:uid="{00000000-0005-0000-0000-00004B360000}"/>
    <cellStyle name="Uwaga 3" xfId="11569" hidden="1" xr:uid="{00000000-0005-0000-0000-00004C360000}"/>
    <cellStyle name="Uwaga 3" xfId="11570" hidden="1" xr:uid="{00000000-0005-0000-0000-00004D360000}"/>
    <cellStyle name="Uwaga 3" xfId="11571" hidden="1" xr:uid="{00000000-0005-0000-0000-00004E360000}"/>
    <cellStyle name="Uwaga 3" xfId="11584" hidden="1" xr:uid="{00000000-0005-0000-0000-00004F360000}"/>
    <cellStyle name="Uwaga 3" xfId="11586" hidden="1" xr:uid="{00000000-0005-0000-0000-000050360000}"/>
    <cellStyle name="Uwaga 3" xfId="11588" hidden="1" xr:uid="{00000000-0005-0000-0000-000051360000}"/>
    <cellStyle name="Uwaga 3" xfId="11599" hidden="1" xr:uid="{00000000-0005-0000-0000-000052360000}"/>
    <cellStyle name="Uwaga 3" xfId="11601" hidden="1" xr:uid="{00000000-0005-0000-0000-000053360000}"/>
    <cellStyle name="Uwaga 3" xfId="11603" hidden="1" xr:uid="{00000000-0005-0000-0000-000054360000}"/>
    <cellStyle name="Uwaga 3" xfId="11614" hidden="1" xr:uid="{00000000-0005-0000-0000-000055360000}"/>
    <cellStyle name="Uwaga 3" xfId="11616" hidden="1" xr:uid="{00000000-0005-0000-0000-000056360000}"/>
    <cellStyle name="Uwaga 3" xfId="11617" hidden="1" xr:uid="{00000000-0005-0000-0000-000057360000}"/>
    <cellStyle name="Uwaga 3" xfId="11629" hidden="1" xr:uid="{00000000-0005-0000-0000-000058360000}"/>
    <cellStyle name="Uwaga 3" xfId="11630" hidden="1" xr:uid="{00000000-0005-0000-0000-000059360000}"/>
    <cellStyle name="Uwaga 3" xfId="11631" hidden="1" xr:uid="{00000000-0005-0000-0000-00005A360000}"/>
    <cellStyle name="Uwaga 3" xfId="11644" hidden="1" xr:uid="{00000000-0005-0000-0000-00005B360000}"/>
    <cellStyle name="Uwaga 3" xfId="11646" hidden="1" xr:uid="{00000000-0005-0000-0000-00005C360000}"/>
    <cellStyle name="Uwaga 3" xfId="11648" hidden="1" xr:uid="{00000000-0005-0000-0000-00005D360000}"/>
    <cellStyle name="Uwaga 3" xfId="11659" hidden="1" xr:uid="{00000000-0005-0000-0000-00005E360000}"/>
    <cellStyle name="Uwaga 3" xfId="11661" hidden="1" xr:uid="{00000000-0005-0000-0000-00005F360000}"/>
    <cellStyle name="Uwaga 3" xfId="11663" hidden="1" xr:uid="{00000000-0005-0000-0000-000060360000}"/>
    <cellStyle name="Uwaga 3" xfId="11674" hidden="1" xr:uid="{00000000-0005-0000-0000-000061360000}"/>
    <cellStyle name="Uwaga 3" xfId="11676" hidden="1" xr:uid="{00000000-0005-0000-0000-000062360000}"/>
    <cellStyle name="Uwaga 3" xfId="11678" hidden="1" xr:uid="{00000000-0005-0000-0000-000063360000}"/>
    <cellStyle name="Uwaga 3" xfId="11689" hidden="1" xr:uid="{00000000-0005-0000-0000-000064360000}"/>
    <cellStyle name="Uwaga 3" xfId="11690" hidden="1" xr:uid="{00000000-0005-0000-0000-000065360000}"/>
    <cellStyle name="Uwaga 3" xfId="11692" hidden="1" xr:uid="{00000000-0005-0000-0000-000066360000}"/>
    <cellStyle name="Uwaga 3" xfId="11703" hidden="1" xr:uid="{00000000-0005-0000-0000-000067360000}"/>
    <cellStyle name="Uwaga 3" xfId="11705" hidden="1" xr:uid="{00000000-0005-0000-0000-000068360000}"/>
    <cellStyle name="Uwaga 3" xfId="11706" hidden="1" xr:uid="{00000000-0005-0000-0000-000069360000}"/>
    <cellStyle name="Uwaga 3" xfId="11715" hidden="1" xr:uid="{00000000-0005-0000-0000-00006A360000}"/>
    <cellStyle name="Uwaga 3" xfId="11718" hidden="1" xr:uid="{00000000-0005-0000-0000-00006B360000}"/>
    <cellStyle name="Uwaga 3" xfId="11720" hidden="1" xr:uid="{00000000-0005-0000-0000-00006C360000}"/>
    <cellStyle name="Uwaga 3" xfId="11731" hidden="1" xr:uid="{00000000-0005-0000-0000-00006D360000}"/>
    <cellStyle name="Uwaga 3" xfId="11733" hidden="1" xr:uid="{00000000-0005-0000-0000-00006E360000}"/>
    <cellStyle name="Uwaga 3" xfId="11735" hidden="1" xr:uid="{00000000-0005-0000-0000-00006F360000}"/>
    <cellStyle name="Uwaga 3" xfId="11747" hidden="1" xr:uid="{00000000-0005-0000-0000-000070360000}"/>
    <cellStyle name="Uwaga 3" xfId="11749" hidden="1" xr:uid="{00000000-0005-0000-0000-000071360000}"/>
    <cellStyle name="Uwaga 3" xfId="11751" hidden="1" xr:uid="{00000000-0005-0000-0000-000072360000}"/>
    <cellStyle name="Uwaga 3" xfId="11759" hidden="1" xr:uid="{00000000-0005-0000-0000-000073360000}"/>
    <cellStyle name="Uwaga 3" xfId="11761" hidden="1" xr:uid="{00000000-0005-0000-0000-000074360000}"/>
    <cellStyle name="Uwaga 3" xfId="11764" hidden="1" xr:uid="{00000000-0005-0000-0000-000075360000}"/>
    <cellStyle name="Uwaga 3" xfId="11754" hidden="1" xr:uid="{00000000-0005-0000-0000-000076360000}"/>
    <cellStyle name="Uwaga 3" xfId="11753" hidden="1" xr:uid="{00000000-0005-0000-0000-000077360000}"/>
    <cellStyle name="Uwaga 3" xfId="11752" hidden="1" xr:uid="{00000000-0005-0000-0000-000078360000}"/>
    <cellStyle name="Uwaga 3" xfId="11739" hidden="1" xr:uid="{00000000-0005-0000-0000-000079360000}"/>
    <cellStyle name="Uwaga 3" xfId="11738" hidden="1" xr:uid="{00000000-0005-0000-0000-00007A360000}"/>
    <cellStyle name="Uwaga 3" xfId="11737" hidden="1" xr:uid="{00000000-0005-0000-0000-00007B360000}"/>
    <cellStyle name="Uwaga 3" xfId="11724" hidden="1" xr:uid="{00000000-0005-0000-0000-00007C360000}"/>
    <cellStyle name="Uwaga 3" xfId="11723" hidden="1" xr:uid="{00000000-0005-0000-0000-00007D360000}"/>
    <cellStyle name="Uwaga 3" xfId="11722" hidden="1" xr:uid="{00000000-0005-0000-0000-00007E360000}"/>
    <cellStyle name="Uwaga 3" xfId="11709" hidden="1" xr:uid="{00000000-0005-0000-0000-00007F360000}"/>
    <cellStyle name="Uwaga 3" xfId="11708" hidden="1" xr:uid="{00000000-0005-0000-0000-000080360000}"/>
    <cellStyle name="Uwaga 3" xfId="11707" hidden="1" xr:uid="{00000000-0005-0000-0000-000081360000}"/>
    <cellStyle name="Uwaga 3" xfId="11694" hidden="1" xr:uid="{00000000-0005-0000-0000-000082360000}"/>
    <cellStyle name="Uwaga 3" xfId="11693" hidden="1" xr:uid="{00000000-0005-0000-0000-000083360000}"/>
    <cellStyle name="Uwaga 3" xfId="11691" hidden="1" xr:uid="{00000000-0005-0000-0000-000084360000}"/>
    <cellStyle name="Uwaga 3" xfId="11680" hidden="1" xr:uid="{00000000-0005-0000-0000-000085360000}"/>
    <cellStyle name="Uwaga 3" xfId="11677" hidden="1" xr:uid="{00000000-0005-0000-0000-000086360000}"/>
    <cellStyle name="Uwaga 3" xfId="11675" hidden="1" xr:uid="{00000000-0005-0000-0000-000087360000}"/>
    <cellStyle name="Uwaga 3" xfId="11665" hidden="1" xr:uid="{00000000-0005-0000-0000-000088360000}"/>
    <cellStyle name="Uwaga 3" xfId="11662" hidden="1" xr:uid="{00000000-0005-0000-0000-000089360000}"/>
    <cellStyle name="Uwaga 3" xfId="11660" hidden="1" xr:uid="{00000000-0005-0000-0000-00008A360000}"/>
    <cellStyle name="Uwaga 3" xfId="11650" hidden="1" xr:uid="{00000000-0005-0000-0000-00008B360000}"/>
    <cellStyle name="Uwaga 3" xfId="11647" hidden="1" xr:uid="{00000000-0005-0000-0000-00008C360000}"/>
    <cellStyle name="Uwaga 3" xfId="11645" hidden="1" xr:uid="{00000000-0005-0000-0000-00008D360000}"/>
    <cellStyle name="Uwaga 3" xfId="11635" hidden="1" xr:uid="{00000000-0005-0000-0000-00008E360000}"/>
    <cellStyle name="Uwaga 3" xfId="11633" hidden="1" xr:uid="{00000000-0005-0000-0000-00008F360000}"/>
    <cellStyle name="Uwaga 3" xfId="11632" hidden="1" xr:uid="{00000000-0005-0000-0000-000090360000}"/>
    <cellStyle name="Uwaga 3" xfId="11620" hidden="1" xr:uid="{00000000-0005-0000-0000-000091360000}"/>
    <cellStyle name="Uwaga 3" xfId="11618" hidden="1" xr:uid="{00000000-0005-0000-0000-000092360000}"/>
    <cellStyle name="Uwaga 3" xfId="11615" hidden="1" xr:uid="{00000000-0005-0000-0000-000093360000}"/>
    <cellStyle name="Uwaga 3" xfId="11605" hidden="1" xr:uid="{00000000-0005-0000-0000-000094360000}"/>
    <cellStyle name="Uwaga 3" xfId="11602" hidden="1" xr:uid="{00000000-0005-0000-0000-000095360000}"/>
    <cellStyle name="Uwaga 3" xfId="11600" hidden="1" xr:uid="{00000000-0005-0000-0000-000096360000}"/>
    <cellStyle name="Uwaga 3" xfId="11590" hidden="1" xr:uid="{00000000-0005-0000-0000-000097360000}"/>
    <cellStyle name="Uwaga 3" xfId="11587" hidden="1" xr:uid="{00000000-0005-0000-0000-000098360000}"/>
    <cellStyle name="Uwaga 3" xfId="11585" hidden="1" xr:uid="{00000000-0005-0000-0000-000099360000}"/>
    <cellStyle name="Uwaga 3" xfId="11575" hidden="1" xr:uid="{00000000-0005-0000-0000-00009A360000}"/>
    <cellStyle name="Uwaga 3" xfId="11573" hidden="1" xr:uid="{00000000-0005-0000-0000-00009B360000}"/>
    <cellStyle name="Uwaga 3" xfId="11572" hidden="1" xr:uid="{00000000-0005-0000-0000-00009C360000}"/>
    <cellStyle name="Uwaga 3" xfId="11560" hidden="1" xr:uid="{00000000-0005-0000-0000-00009D360000}"/>
    <cellStyle name="Uwaga 3" xfId="11557" hidden="1" xr:uid="{00000000-0005-0000-0000-00009E360000}"/>
    <cellStyle name="Uwaga 3" xfId="11555" hidden="1" xr:uid="{00000000-0005-0000-0000-00009F360000}"/>
    <cellStyle name="Uwaga 3" xfId="11545" hidden="1" xr:uid="{00000000-0005-0000-0000-0000A0360000}"/>
    <cellStyle name="Uwaga 3" xfId="11542" hidden="1" xr:uid="{00000000-0005-0000-0000-0000A1360000}"/>
    <cellStyle name="Uwaga 3" xfId="11540" hidden="1" xr:uid="{00000000-0005-0000-0000-0000A2360000}"/>
    <cellStyle name="Uwaga 3" xfId="11530" hidden="1" xr:uid="{00000000-0005-0000-0000-0000A3360000}"/>
    <cellStyle name="Uwaga 3" xfId="11527" hidden="1" xr:uid="{00000000-0005-0000-0000-0000A4360000}"/>
    <cellStyle name="Uwaga 3" xfId="11525" hidden="1" xr:uid="{00000000-0005-0000-0000-0000A5360000}"/>
    <cellStyle name="Uwaga 3" xfId="11515" hidden="1" xr:uid="{00000000-0005-0000-0000-0000A6360000}"/>
    <cellStyle name="Uwaga 3" xfId="11513" hidden="1" xr:uid="{00000000-0005-0000-0000-0000A7360000}"/>
    <cellStyle name="Uwaga 3" xfId="11512" hidden="1" xr:uid="{00000000-0005-0000-0000-0000A8360000}"/>
    <cellStyle name="Uwaga 3" xfId="11499" hidden="1" xr:uid="{00000000-0005-0000-0000-0000A9360000}"/>
    <cellStyle name="Uwaga 3" xfId="11496" hidden="1" xr:uid="{00000000-0005-0000-0000-0000AA360000}"/>
    <cellStyle name="Uwaga 3" xfId="11494" hidden="1" xr:uid="{00000000-0005-0000-0000-0000AB360000}"/>
    <cellStyle name="Uwaga 3" xfId="11484" hidden="1" xr:uid="{00000000-0005-0000-0000-0000AC360000}"/>
    <cellStyle name="Uwaga 3" xfId="11481" hidden="1" xr:uid="{00000000-0005-0000-0000-0000AD360000}"/>
    <cellStyle name="Uwaga 3" xfId="11479" hidden="1" xr:uid="{00000000-0005-0000-0000-0000AE360000}"/>
    <cellStyle name="Uwaga 3" xfId="11469" hidden="1" xr:uid="{00000000-0005-0000-0000-0000AF360000}"/>
    <cellStyle name="Uwaga 3" xfId="11466" hidden="1" xr:uid="{00000000-0005-0000-0000-0000B0360000}"/>
    <cellStyle name="Uwaga 3" xfId="11464" hidden="1" xr:uid="{00000000-0005-0000-0000-0000B1360000}"/>
    <cellStyle name="Uwaga 3" xfId="11455" hidden="1" xr:uid="{00000000-0005-0000-0000-0000B2360000}"/>
    <cellStyle name="Uwaga 3" xfId="11453" hidden="1" xr:uid="{00000000-0005-0000-0000-0000B3360000}"/>
    <cellStyle name="Uwaga 3" xfId="11452" hidden="1" xr:uid="{00000000-0005-0000-0000-0000B4360000}"/>
    <cellStyle name="Uwaga 3" xfId="11440" hidden="1" xr:uid="{00000000-0005-0000-0000-0000B5360000}"/>
    <cellStyle name="Uwaga 3" xfId="11438" hidden="1" xr:uid="{00000000-0005-0000-0000-0000B6360000}"/>
    <cellStyle name="Uwaga 3" xfId="11436" hidden="1" xr:uid="{00000000-0005-0000-0000-0000B7360000}"/>
    <cellStyle name="Uwaga 3" xfId="11425" hidden="1" xr:uid="{00000000-0005-0000-0000-0000B8360000}"/>
    <cellStyle name="Uwaga 3" xfId="11423" hidden="1" xr:uid="{00000000-0005-0000-0000-0000B9360000}"/>
    <cellStyle name="Uwaga 3" xfId="11421" hidden="1" xr:uid="{00000000-0005-0000-0000-0000BA360000}"/>
    <cellStyle name="Uwaga 3" xfId="11410" hidden="1" xr:uid="{00000000-0005-0000-0000-0000BB360000}"/>
    <cellStyle name="Uwaga 3" xfId="11408" hidden="1" xr:uid="{00000000-0005-0000-0000-0000BC360000}"/>
    <cellStyle name="Uwaga 3" xfId="11406" hidden="1" xr:uid="{00000000-0005-0000-0000-0000BD360000}"/>
    <cellStyle name="Uwaga 3" xfId="11395" hidden="1" xr:uid="{00000000-0005-0000-0000-0000BE360000}"/>
    <cellStyle name="Uwaga 3" xfId="11393" hidden="1" xr:uid="{00000000-0005-0000-0000-0000BF360000}"/>
    <cellStyle name="Uwaga 3" xfId="11392" hidden="1" xr:uid="{00000000-0005-0000-0000-0000C0360000}"/>
    <cellStyle name="Uwaga 3" xfId="11379" hidden="1" xr:uid="{00000000-0005-0000-0000-0000C1360000}"/>
    <cellStyle name="Uwaga 3" xfId="11376" hidden="1" xr:uid="{00000000-0005-0000-0000-0000C2360000}"/>
    <cellStyle name="Uwaga 3" xfId="11374" hidden="1" xr:uid="{00000000-0005-0000-0000-0000C3360000}"/>
    <cellStyle name="Uwaga 3" xfId="11364" hidden="1" xr:uid="{00000000-0005-0000-0000-0000C4360000}"/>
    <cellStyle name="Uwaga 3" xfId="11361" hidden="1" xr:uid="{00000000-0005-0000-0000-0000C5360000}"/>
    <cellStyle name="Uwaga 3" xfId="11359" hidden="1" xr:uid="{00000000-0005-0000-0000-0000C6360000}"/>
    <cellStyle name="Uwaga 3" xfId="11349" hidden="1" xr:uid="{00000000-0005-0000-0000-0000C7360000}"/>
    <cellStyle name="Uwaga 3" xfId="11346" hidden="1" xr:uid="{00000000-0005-0000-0000-0000C8360000}"/>
    <cellStyle name="Uwaga 3" xfId="11344" hidden="1" xr:uid="{00000000-0005-0000-0000-0000C9360000}"/>
    <cellStyle name="Uwaga 3" xfId="11335" hidden="1" xr:uid="{00000000-0005-0000-0000-0000CA360000}"/>
    <cellStyle name="Uwaga 3" xfId="11333" hidden="1" xr:uid="{00000000-0005-0000-0000-0000CB360000}"/>
    <cellStyle name="Uwaga 3" xfId="11331" hidden="1" xr:uid="{00000000-0005-0000-0000-0000CC360000}"/>
    <cellStyle name="Uwaga 3" xfId="11319" hidden="1" xr:uid="{00000000-0005-0000-0000-0000CD360000}"/>
    <cellStyle name="Uwaga 3" xfId="11316" hidden="1" xr:uid="{00000000-0005-0000-0000-0000CE360000}"/>
    <cellStyle name="Uwaga 3" xfId="11314" hidden="1" xr:uid="{00000000-0005-0000-0000-0000CF360000}"/>
    <cellStyle name="Uwaga 3" xfId="11304" hidden="1" xr:uid="{00000000-0005-0000-0000-0000D0360000}"/>
    <cellStyle name="Uwaga 3" xfId="11301" hidden="1" xr:uid="{00000000-0005-0000-0000-0000D1360000}"/>
    <cellStyle name="Uwaga 3" xfId="11299" hidden="1" xr:uid="{00000000-0005-0000-0000-0000D2360000}"/>
    <cellStyle name="Uwaga 3" xfId="11289" hidden="1" xr:uid="{00000000-0005-0000-0000-0000D3360000}"/>
    <cellStyle name="Uwaga 3" xfId="11286" hidden="1" xr:uid="{00000000-0005-0000-0000-0000D4360000}"/>
    <cellStyle name="Uwaga 3" xfId="11284" hidden="1" xr:uid="{00000000-0005-0000-0000-0000D5360000}"/>
    <cellStyle name="Uwaga 3" xfId="11277" hidden="1" xr:uid="{00000000-0005-0000-0000-0000D6360000}"/>
    <cellStyle name="Uwaga 3" xfId="11274" hidden="1" xr:uid="{00000000-0005-0000-0000-0000D7360000}"/>
    <cellStyle name="Uwaga 3" xfId="11272" hidden="1" xr:uid="{00000000-0005-0000-0000-0000D8360000}"/>
    <cellStyle name="Uwaga 3" xfId="11262" hidden="1" xr:uid="{00000000-0005-0000-0000-0000D9360000}"/>
    <cellStyle name="Uwaga 3" xfId="11259" hidden="1" xr:uid="{00000000-0005-0000-0000-0000DA360000}"/>
    <cellStyle name="Uwaga 3" xfId="11256" hidden="1" xr:uid="{00000000-0005-0000-0000-0000DB360000}"/>
    <cellStyle name="Uwaga 3" xfId="11247" hidden="1" xr:uid="{00000000-0005-0000-0000-0000DC360000}"/>
    <cellStyle name="Uwaga 3" xfId="11243" hidden="1" xr:uid="{00000000-0005-0000-0000-0000DD360000}"/>
    <cellStyle name="Uwaga 3" xfId="11240" hidden="1" xr:uid="{00000000-0005-0000-0000-0000DE360000}"/>
    <cellStyle name="Uwaga 3" xfId="11232" hidden="1" xr:uid="{00000000-0005-0000-0000-0000DF360000}"/>
    <cellStyle name="Uwaga 3" xfId="11229" hidden="1" xr:uid="{00000000-0005-0000-0000-0000E0360000}"/>
    <cellStyle name="Uwaga 3" xfId="11226" hidden="1" xr:uid="{00000000-0005-0000-0000-0000E1360000}"/>
    <cellStyle name="Uwaga 3" xfId="11217" hidden="1" xr:uid="{00000000-0005-0000-0000-0000E2360000}"/>
    <cellStyle name="Uwaga 3" xfId="11214" hidden="1" xr:uid="{00000000-0005-0000-0000-0000E3360000}"/>
    <cellStyle name="Uwaga 3" xfId="11211" hidden="1" xr:uid="{00000000-0005-0000-0000-0000E4360000}"/>
    <cellStyle name="Uwaga 3" xfId="11201" hidden="1" xr:uid="{00000000-0005-0000-0000-0000E5360000}"/>
    <cellStyle name="Uwaga 3" xfId="11197" hidden="1" xr:uid="{00000000-0005-0000-0000-0000E6360000}"/>
    <cellStyle name="Uwaga 3" xfId="11194" hidden="1" xr:uid="{00000000-0005-0000-0000-0000E7360000}"/>
    <cellStyle name="Uwaga 3" xfId="11185" hidden="1" xr:uid="{00000000-0005-0000-0000-0000E8360000}"/>
    <cellStyle name="Uwaga 3" xfId="11181" hidden="1" xr:uid="{00000000-0005-0000-0000-0000E9360000}"/>
    <cellStyle name="Uwaga 3" xfId="11179" hidden="1" xr:uid="{00000000-0005-0000-0000-0000EA360000}"/>
    <cellStyle name="Uwaga 3" xfId="11171" hidden="1" xr:uid="{00000000-0005-0000-0000-0000EB360000}"/>
    <cellStyle name="Uwaga 3" xfId="11167" hidden="1" xr:uid="{00000000-0005-0000-0000-0000EC360000}"/>
    <cellStyle name="Uwaga 3" xfId="11164" hidden="1" xr:uid="{00000000-0005-0000-0000-0000ED360000}"/>
    <cellStyle name="Uwaga 3" xfId="11157" hidden="1" xr:uid="{00000000-0005-0000-0000-0000EE360000}"/>
    <cellStyle name="Uwaga 3" xfId="11154" hidden="1" xr:uid="{00000000-0005-0000-0000-0000EF360000}"/>
    <cellStyle name="Uwaga 3" xfId="11151" hidden="1" xr:uid="{00000000-0005-0000-0000-0000F0360000}"/>
    <cellStyle name="Uwaga 3" xfId="11142" hidden="1" xr:uid="{00000000-0005-0000-0000-0000F1360000}"/>
    <cellStyle name="Uwaga 3" xfId="11137" hidden="1" xr:uid="{00000000-0005-0000-0000-0000F2360000}"/>
    <cellStyle name="Uwaga 3" xfId="11134" hidden="1" xr:uid="{00000000-0005-0000-0000-0000F3360000}"/>
    <cellStyle name="Uwaga 3" xfId="11127" hidden="1" xr:uid="{00000000-0005-0000-0000-0000F4360000}"/>
    <cellStyle name="Uwaga 3" xfId="11122" hidden="1" xr:uid="{00000000-0005-0000-0000-0000F5360000}"/>
    <cellStyle name="Uwaga 3" xfId="11119" hidden="1" xr:uid="{00000000-0005-0000-0000-0000F6360000}"/>
    <cellStyle name="Uwaga 3" xfId="11112" hidden="1" xr:uid="{00000000-0005-0000-0000-0000F7360000}"/>
    <cellStyle name="Uwaga 3" xfId="11107" hidden="1" xr:uid="{00000000-0005-0000-0000-0000F8360000}"/>
    <cellStyle name="Uwaga 3" xfId="11104" hidden="1" xr:uid="{00000000-0005-0000-0000-0000F9360000}"/>
    <cellStyle name="Uwaga 3" xfId="11098" hidden="1" xr:uid="{00000000-0005-0000-0000-0000FA360000}"/>
    <cellStyle name="Uwaga 3" xfId="11094" hidden="1" xr:uid="{00000000-0005-0000-0000-0000FB360000}"/>
    <cellStyle name="Uwaga 3" xfId="11091" hidden="1" xr:uid="{00000000-0005-0000-0000-0000FC360000}"/>
    <cellStyle name="Uwaga 3" xfId="11083" hidden="1" xr:uid="{00000000-0005-0000-0000-0000FD360000}"/>
    <cellStyle name="Uwaga 3" xfId="11078" hidden="1" xr:uid="{00000000-0005-0000-0000-0000FE360000}"/>
    <cellStyle name="Uwaga 3" xfId="11074" hidden="1" xr:uid="{00000000-0005-0000-0000-0000FF360000}"/>
    <cellStyle name="Uwaga 3" xfId="11068" hidden="1" xr:uid="{00000000-0005-0000-0000-000000370000}"/>
    <cellStyle name="Uwaga 3" xfId="11063" hidden="1" xr:uid="{00000000-0005-0000-0000-000001370000}"/>
    <cellStyle name="Uwaga 3" xfId="11059" hidden="1" xr:uid="{00000000-0005-0000-0000-000002370000}"/>
    <cellStyle name="Uwaga 3" xfId="11053" hidden="1" xr:uid="{00000000-0005-0000-0000-000003370000}"/>
    <cellStyle name="Uwaga 3" xfId="11048" hidden="1" xr:uid="{00000000-0005-0000-0000-000004370000}"/>
    <cellStyle name="Uwaga 3" xfId="11044" hidden="1" xr:uid="{00000000-0005-0000-0000-000005370000}"/>
    <cellStyle name="Uwaga 3" xfId="11039" hidden="1" xr:uid="{00000000-0005-0000-0000-000006370000}"/>
    <cellStyle name="Uwaga 3" xfId="11035" hidden="1" xr:uid="{00000000-0005-0000-0000-000007370000}"/>
    <cellStyle name="Uwaga 3" xfId="11031" hidden="1" xr:uid="{00000000-0005-0000-0000-000008370000}"/>
    <cellStyle name="Uwaga 3" xfId="11023" hidden="1" xr:uid="{00000000-0005-0000-0000-000009370000}"/>
    <cellStyle name="Uwaga 3" xfId="11018" hidden="1" xr:uid="{00000000-0005-0000-0000-00000A370000}"/>
    <cellStyle name="Uwaga 3" xfId="11014" hidden="1" xr:uid="{00000000-0005-0000-0000-00000B370000}"/>
    <cellStyle name="Uwaga 3" xfId="11008" hidden="1" xr:uid="{00000000-0005-0000-0000-00000C370000}"/>
    <cellStyle name="Uwaga 3" xfId="11003" hidden="1" xr:uid="{00000000-0005-0000-0000-00000D370000}"/>
    <cellStyle name="Uwaga 3" xfId="10999" hidden="1" xr:uid="{00000000-0005-0000-0000-00000E370000}"/>
    <cellStyle name="Uwaga 3" xfId="10993" hidden="1" xr:uid="{00000000-0005-0000-0000-00000F370000}"/>
    <cellStyle name="Uwaga 3" xfId="10988" hidden="1" xr:uid="{00000000-0005-0000-0000-000010370000}"/>
    <cellStyle name="Uwaga 3" xfId="10984" hidden="1" xr:uid="{00000000-0005-0000-0000-000011370000}"/>
    <cellStyle name="Uwaga 3" xfId="10980" hidden="1" xr:uid="{00000000-0005-0000-0000-000012370000}"/>
    <cellStyle name="Uwaga 3" xfId="10975" hidden="1" xr:uid="{00000000-0005-0000-0000-000013370000}"/>
    <cellStyle name="Uwaga 3" xfId="10970" hidden="1" xr:uid="{00000000-0005-0000-0000-000014370000}"/>
    <cellStyle name="Uwaga 3" xfId="10965" hidden="1" xr:uid="{00000000-0005-0000-0000-000015370000}"/>
    <cellStyle name="Uwaga 3" xfId="10961" hidden="1" xr:uid="{00000000-0005-0000-0000-000016370000}"/>
    <cellStyle name="Uwaga 3" xfId="10957" hidden="1" xr:uid="{00000000-0005-0000-0000-000017370000}"/>
    <cellStyle name="Uwaga 3" xfId="10950" hidden="1" xr:uid="{00000000-0005-0000-0000-000018370000}"/>
    <cellStyle name="Uwaga 3" xfId="10946" hidden="1" xr:uid="{00000000-0005-0000-0000-000019370000}"/>
    <cellStyle name="Uwaga 3" xfId="10941" hidden="1" xr:uid="{00000000-0005-0000-0000-00001A370000}"/>
    <cellStyle name="Uwaga 3" xfId="10935" hidden="1" xr:uid="{00000000-0005-0000-0000-00001B370000}"/>
    <cellStyle name="Uwaga 3" xfId="10931" hidden="1" xr:uid="{00000000-0005-0000-0000-00001C370000}"/>
    <cellStyle name="Uwaga 3" xfId="10926" hidden="1" xr:uid="{00000000-0005-0000-0000-00001D370000}"/>
    <cellStyle name="Uwaga 3" xfId="10920" hidden="1" xr:uid="{00000000-0005-0000-0000-00001E370000}"/>
    <cellStyle name="Uwaga 3" xfId="10916" hidden="1" xr:uid="{00000000-0005-0000-0000-00001F370000}"/>
    <cellStyle name="Uwaga 3" xfId="10911" hidden="1" xr:uid="{00000000-0005-0000-0000-000020370000}"/>
    <cellStyle name="Uwaga 3" xfId="10905" hidden="1" xr:uid="{00000000-0005-0000-0000-000021370000}"/>
    <cellStyle name="Uwaga 3" xfId="10901" hidden="1" xr:uid="{00000000-0005-0000-0000-000022370000}"/>
    <cellStyle name="Uwaga 3" xfId="10897" hidden="1" xr:uid="{00000000-0005-0000-0000-000023370000}"/>
    <cellStyle name="Uwaga 3" xfId="11757" hidden="1" xr:uid="{00000000-0005-0000-0000-000024370000}"/>
    <cellStyle name="Uwaga 3" xfId="11756" hidden="1" xr:uid="{00000000-0005-0000-0000-000025370000}"/>
    <cellStyle name="Uwaga 3" xfId="11755" hidden="1" xr:uid="{00000000-0005-0000-0000-000026370000}"/>
    <cellStyle name="Uwaga 3" xfId="11742" hidden="1" xr:uid="{00000000-0005-0000-0000-000027370000}"/>
    <cellStyle name="Uwaga 3" xfId="11741" hidden="1" xr:uid="{00000000-0005-0000-0000-000028370000}"/>
    <cellStyle name="Uwaga 3" xfId="11740" hidden="1" xr:uid="{00000000-0005-0000-0000-000029370000}"/>
    <cellStyle name="Uwaga 3" xfId="11727" hidden="1" xr:uid="{00000000-0005-0000-0000-00002A370000}"/>
    <cellStyle name="Uwaga 3" xfId="11726" hidden="1" xr:uid="{00000000-0005-0000-0000-00002B370000}"/>
    <cellStyle name="Uwaga 3" xfId="11725" hidden="1" xr:uid="{00000000-0005-0000-0000-00002C370000}"/>
    <cellStyle name="Uwaga 3" xfId="11712" hidden="1" xr:uid="{00000000-0005-0000-0000-00002D370000}"/>
    <cellStyle name="Uwaga 3" xfId="11711" hidden="1" xr:uid="{00000000-0005-0000-0000-00002E370000}"/>
    <cellStyle name="Uwaga 3" xfId="11710" hidden="1" xr:uid="{00000000-0005-0000-0000-00002F370000}"/>
    <cellStyle name="Uwaga 3" xfId="11697" hidden="1" xr:uid="{00000000-0005-0000-0000-000030370000}"/>
    <cellStyle name="Uwaga 3" xfId="11696" hidden="1" xr:uid="{00000000-0005-0000-0000-000031370000}"/>
    <cellStyle name="Uwaga 3" xfId="11695" hidden="1" xr:uid="{00000000-0005-0000-0000-000032370000}"/>
    <cellStyle name="Uwaga 3" xfId="11683" hidden="1" xr:uid="{00000000-0005-0000-0000-000033370000}"/>
    <cellStyle name="Uwaga 3" xfId="11681" hidden="1" xr:uid="{00000000-0005-0000-0000-000034370000}"/>
    <cellStyle name="Uwaga 3" xfId="11679" hidden="1" xr:uid="{00000000-0005-0000-0000-000035370000}"/>
    <cellStyle name="Uwaga 3" xfId="11668" hidden="1" xr:uid="{00000000-0005-0000-0000-000036370000}"/>
    <cellStyle name="Uwaga 3" xfId="11666" hidden="1" xr:uid="{00000000-0005-0000-0000-000037370000}"/>
    <cellStyle name="Uwaga 3" xfId="11664" hidden="1" xr:uid="{00000000-0005-0000-0000-000038370000}"/>
    <cellStyle name="Uwaga 3" xfId="11653" hidden="1" xr:uid="{00000000-0005-0000-0000-000039370000}"/>
    <cellStyle name="Uwaga 3" xfId="11651" hidden="1" xr:uid="{00000000-0005-0000-0000-00003A370000}"/>
    <cellStyle name="Uwaga 3" xfId="11649" hidden="1" xr:uid="{00000000-0005-0000-0000-00003B370000}"/>
    <cellStyle name="Uwaga 3" xfId="11638" hidden="1" xr:uid="{00000000-0005-0000-0000-00003C370000}"/>
    <cellStyle name="Uwaga 3" xfId="11636" hidden="1" xr:uid="{00000000-0005-0000-0000-00003D370000}"/>
    <cellStyle name="Uwaga 3" xfId="11634" hidden="1" xr:uid="{00000000-0005-0000-0000-00003E370000}"/>
    <cellStyle name="Uwaga 3" xfId="11623" hidden="1" xr:uid="{00000000-0005-0000-0000-00003F370000}"/>
    <cellStyle name="Uwaga 3" xfId="11621" hidden="1" xr:uid="{00000000-0005-0000-0000-000040370000}"/>
    <cellStyle name="Uwaga 3" xfId="11619" hidden="1" xr:uid="{00000000-0005-0000-0000-000041370000}"/>
    <cellStyle name="Uwaga 3" xfId="11608" hidden="1" xr:uid="{00000000-0005-0000-0000-000042370000}"/>
    <cellStyle name="Uwaga 3" xfId="11606" hidden="1" xr:uid="{00000000-0005-0000-0000-000043370000}"/>
    <cellStyle name="Uwaga 3" xfId="11604" hidden="1" xr:uid="{00000000-0005-0000-0000-000044370000}"/>
    <cellStyle name="Uwaga 3" xfId="11593" hidden="1" xr:uid="{00000000-0005-0000-0000-000045370000}"/>
    <cellStyle name="Uwaga 3" xfId="11591" hidden="1" xr:uid="{00000000-0005-0000-0000-000046370000}"/>
    <cellStyle name="Uwaga 3" xfId="11589" hidden="1" xr:uid="{00000000-0005-0000-0000-000047370000}"/>
    <cellStyle name="Uwaga 3" xfId="11578" hidden="1" xr:uid="{00000000-0005-0000-0000-000048370000}"/>
    <cellStyle name="Uwaga 3" xfId="11576" hidden="1" xr:uid="{00000000-0005-0000-0000-000049370000}"/>
    <cellStyle name="Uwaga 3" xfId="11574" hidden="1" xr:uid="{00000000-0005-0000-0000-00004A370000}"/>
    <cellStyle name="Uwaga 3" xfId="11563" hidden="1" xr:uid="{00000000-0005-0000-0000-00004B370000}"/>
    <cellStyle name="Uwaga 3" xfId="11561" hidden="1" xr:uid="{00000000-0005-0000-0000-00004C370000}"/>
    <cellStyle name="Uwaga 3" xfId="11559" hidden="1" xr:uid="{00000000-0005-0000-0000-00004D370000}"/>
    <cellStyle name="Uwaga 3" xfId="11548" hidden="1" xr:uid="{00000000-0005-0000-0000-00004E370000}"/>
    <cellStyle name="Uwaga 3" xfId="11546" hidden="1" xr:uid="{00000000-0005-0000-0000-00004F370000}"/>
    <cellStyle name="Uwaga 3" xfId="11544" hidden="1" xr:uid="{00000000-0005-0000-0000-000050370000}"/>
    <cellStyle name="Uwaga 3" xfId="11533" hidden="1" xr:uid="{00000000-0005-0000-0000-000051370000}"/>
    <cellStyle name="Uwaga 3" xfId="11531" hidden="1" xr:uid="{00000000-0005-0000-0000-000052370000}"/>
    <cellStyle name="Uwaga 3" xfId="11529" hidden="1" xr:uid="{00000000-0005-0000-0000-000053370000}"/>
    <cellStyle name="Uwaga 3" xfId="11518" hidden="1" xr:uid="{00000000-0005-0000-0000-000054370000}"/>
    <cellStyle name="Uwaga 3" xfId="11516" hidden="1" xr:uid="{00000000-0005-0000-0000-000055370000}"/>
    <cellStyle name="Uwaga 3" xfId="11514" hidden="1" xr:uid="{00000000-0005-0000-0000-000056370000}"/>
    <cellStyle name="Uwaga 3" xfId="11503" hidden="1" xr:uid="{00000000-0005-0000-0000-000057370000}"/>
    <cellStyle name="Uwaga 3" xfId="11501" hidden="1" xr:uid="{00000000-0005-0000-0000-000058370000}"/>
    <cellStyle name="Uwaga 3" xfId="11498" hidden="1" xr:uid="{00000000-0005-0000-0000-000059370000}"/>
    <cellStyle name="Uwaga 3" xfId="11488" hidden="1" xr:uid="{00000000-0005-0000-0000-00005A370000}"/>
    <cellStyle name="Uwaga 3" xfId="11485" hidden="1" xr:uid="{00000000-0005-0000-0000-00005B370000}"/>
    <cellStyle name="Uwaga 3" xfId="11482" hidden="1" xr:uid="{00000000-0005-0000-0000-00005C370000}"/>
    <cellStyle name="Uwaga 3" xfId="11473" hidden="1" xr:uid="{00000000-0005-0000-0000-00005D370000}"/>
    <cellStyle name="Uwaga 3" xfId="11471" hidden="1" xr:uid="{00000000-0005-0000-0000-00005E370000}"/>
    <cellStyle name="Uwaga 3" xfId="11468" hidden="1" xr:uid="{00000000-0005-0000-0000-00005F370000}"/>
    <cellStyle name="Uwaga 3" xfId="11458" hidden="1" xr:uid="{00000000-0005-0000-0000-000060370000}"/>
    <cellStyle name="Uwaga 3" xfId="11456" hidden="1" xr:uid="{00000000-0005-0000-0000-000061370000}"/>
    <cellStyle name="Uwaga 3" xfId="11454" hidden="1" xr:uid="{00000000-0005-0000-0000-000062370000}"/>
    <cellStyle name="Uwaga 3" xfId="11443" hidden="1" xr:uid="{00000000-0005-0000-0000-000063370000}"/>
    <cellStyle name="Uwaga 3" xfId="11441" hidden="1" xr:uid="{00000000-0005-0000-0000-000064370000}"/>
    <cellStyle name="Uwaga 3" xfId="11439" hidden="1" xr:uid="{00000000-0005-0000-0000-000065370000}"/>
    <cellStyle name="Uwaga 3" xfId="11428" hidden="1" xr:uid="{00000000-0005-0000-0000-000066370000}"/>
    <cellStyle name="Uwaga 3" xfId="11426" hidden="1" xr:uid="{00000000-0005-0000-0000-000067370000}"/>
    <cellStyle name="Uwaga 3" xfId="11424" hidden="1" xr:uid="{00000000-0005-0000-0000-000068370000}"/>
    <cellStyle name="Uwaga 3" xfId="11413" hidden="1" xr:uid="{00000000-0005-0000-0000-000069370000}"/>
    <cellStyle name="Uwaga 3" xfId="11411" hidden="1" xr:uid="{00000000-0005-0000-0000-00006A370000}"/>
    <cellStyle name="Uwaga 3" xfId="11409" hidden="1" xr:uid="{00000000-0005-0000-0000-00006B370000}"/>
    <cellStyle name="Uwaga 3" xfId="11398" hidden="1" xr:uid="{00000000-0005-0000-0000-00006C370000}"/>
    <cellStyle name="Uwaga 3" xfId="11396" hidden="1" xr:uid="{00000000-0005-0000-0000-00006D370000}"/>
    <cellStyle name="Uwaga 3" xfId="11394" hidden="1" xr:uid="{00000000-0005-0000-0000-00006E370000}"/>
    <cellStyle name="Uwaga 3" xfId="11383" hidden="1" xr:uid="{00000000-0005-0000-0000-00006F370000}"/>
    <cellStyle name="Uwaga 3" xfId="11381" hidden="1" xr:uid="{00000000-0005-0000-0000-000070370000}"/>
    <cellStyle name="Uwaga 3" xfId="11378" hidden="1" xr:uid="{00000000-0005-0000-0000-000071370000}"/>
    <cellStyle name="Uwaga 3" xfId="11368" hidden="1" xr:uid="{00000000-0005-0000-0000-000072370000}"/>
    <cellStyle name="Uwaga 3" xfId="11365" hidden="1" xr:uid="{00000000-0005-0000-0000-000073370000}"/>
    <cellStyle name="Uwaga 3" xfId="11362" hidden="1" xr:uid="{00000000-0005-0000-0000-000074370000}"/>
    <cellStyle name="Uwaga 3" xfId="11353" hidden="1" xr:uid="{00000000-0005-0000-0000-000075370000}"/>
    <cellStyle name="Uwaga 3" xfId="11350" hidden="1" xr:uid="{00000000-0005-0000-0000-000076370000}"/>
    <cellStyle name="Uwaga 3" xfId="11347" hidden="1" xr:uid="{00000000-0005-0000-0000-000077370000}"/>
    <cellStyle name="Uwaga 3" xfId="11338" hidden="1" xr:uid="{00000000-0005-0000-0000-000078370000}"/>
    <cellStyle name="Uwaga 3" xfId="11336" hidden="1" xr:uid="{00000000-0005-0000-0000-000079370000}"/>
    <cellStyle name="Uwaga 3" xfId="11334" hidden="1" xr:uid="{00000000-0005-0000-0000-00007A370000}"/>
    <cellStyle name="Uwaga 3" xfId="11323" hidden="1" xr:uid="{00000000-0005-0000-0000-00007B370000}"/>
    <cellStyle name="Uwaga 3" xfId="11320" hidden="1" xr:uid="{00000000-0005-0000-0000-00007C370000}"/>
    <cellStyle name="Uwaga 3" xfId="11317" hidden="1" xr:uid="{00000000-0005-0000-0000-00007D370000}"/>
    <cellStyle name="Uwaga 3" xfId="11308" hidden="1" xr:uid="{00000000-0005-0000-0000-00007E370000}"/>
    <cellStyle name="Uwaga 3" xfId="11305" hidden="1" xr:uid="{00000000-0005-0000-0000-00007F370000}"/>
    <cellStyle name="Uwaga 3" xfId="11302" hidden="1" xr:uid="{00000000-0005-0000-0000-000080370000}"/>
    <cellStyle name="Uwaga 3" xfId="11293" hidden="1" xr:uid="{00000000-0005-0000-0000-000081370000}"/>
    <cellStyle name="Uwaga 3" xfId="11290" hidden="1" xr:uid="{00000000-0005-0000-0000-000082370000}"/>
    <cellStyle name="Uwaga 3" xfId="11287" hidden="1" xr:uid="{00000000-0005-0000-0000-000083370000}"/>
    <cellStyle name="Uwaga 3" xfId="11280" hidden="1" xr:uid="{00000000-0005-0000-0000-000084370000}"/>
    <cellStyle name="Uwaga 3" xfId="11276" hidden="1" xr:uid="{00000000-0005-0000-0000-000085370000}"/>
    <cellStyle name="Uwaga 3" xfId="11273" hidden="1" xr:uid="{00000000-0005-0000-0000-000086370000}"/>
    <cellStyle name="Uwaga 3" xfId="11265" hidden="1" xr:uid="{00000000-0005-0000-0000-000087370000}"/>
    <cellStyle name="Uwaga 3" xfId="11261" hidden="1" xr:uid="{00000000-0005-0000-0000-000088370000}"/>
    <cellStyle name="Uwaga 3" xfId="11258" hidden="1" xr:uid="{00000000-0005-0000-0000-000089370000}"/>
    <cellStyle name="Uwaga 3" xfId="11250" hidden="1" xr:uid="{00000000-0005-0000-0000-00008A370000}"/>
    <cellStyle name="Uwaga 3" xfId="11246" hidden="1" xr:uid="{00000000-0005-0000-0000-00008B370000}"/>
    <cellStyle name="Uwaga 3" xfId="11242" hidden="1" xr:uid="{00000000-0005-0000-0000-00008C370000}"/>
    <cellStyle name="Uwaga 3" xfId="11235" hidden="1" xr:uid="{00000000-0005-0000-0000-00008D370000}"/>
    <cellStyle name="Uwaga 3" xfId="11231" hidden="1" xr:uid="{00000000-0005-0000-0000-00008E370000}"/>
    <cellStyle name="Uwaga 3" xfId="11228" hidden="1" xr:uid="{00000000-0005-0000-0000-00008F370000}"/>
    <cellStyle name="Uwaga 3" xfId="11220" hidden="1" xr:uid="{00000000-0005-0000-0000-000090370000}"/>
    <cellStyle name="Uwaga 3" xfId="11216" hidden="1" xr:uid="{00000000-0005-0000-0000-000091370000}"/>
    <cellStyle name="Uwaga 3" xfId="11213" hidden="1" xr:uid="{00000000-0005-0000-0000-000092370000}"/>
    <cellStyle name="Uwaga 3" xfId="11204" hidden="1" xr:uid="{00000000-0005-0000-0000-000093370000}"/>
    <cellStyle name="Uwaga 3" xfId="11199" hidden="1" xr:uid="{00000000-0005-0000-0000-000094370000}"/>
    <cellStyle name="Uwaga 3" xfId="11195" hidden="1" xr:uid="{00000000-0005-0000-0000-000095370000}"/>
    <cellStyle name="Uwaga 3" xfId="11189" hidden="1" xr:uid="{00000000-0005-0000-0000-000096370000}"/>
    <cellStyle name="Uwaga 3" xfId="11184" hidden="1" xr:uid="{00000000-0005-0000-0000-000097370000}"/>
    <cellStyle name="Uwaga 3" xfId="11180" hidden="1" xr:uid="{00000000-0005-0000-0000-000098370000}"/>
    <cellStyle name="Uwaga 3" xfId="11174" hidden="1" xr:uid="{00000000-0005-0000-0000-000099370000}"/>
    <cellStyle name="Uwaga 3" xfId="11169" hidden="1" xr:uid="{00000000-0005-0000-0000-00009A370000}"/>
    <cellStyle name="Uwaga 3" xfId="11165" hidden="1" xr:uid="{00000000-0005-0000-0000-00009B370000}"/>
    <cellStyle name="Uwaga 3" xfId="11160" hidden="1" xr:uid="{00000000-0005-0000-0000-00009C370000}"/>
    <cellStyle name="Uwaga 3" xfId="11156" hidden="1" xr:uid="{00000000-0005-0000-0000-00009D370000}"/>
    <cellStyle name="Uwaga 3" xfId="11152" hidden="1" xr:uid="{00000000-0005-0000-0000-00009E370000}"/>
    <cellStyle name="Uwaga 3" xfId="11145" hidden="1" xr:uid="{00000000-0005-0000-0000-00009F370000}"/>
    <cellStyle name="Uwaga 3" xfId="11140" hidden="1" xr:uid="{00000000-0005-0000-0000-0000A0370000}"/>
    <cellStyle name="Uwaga 3" xfId="11136" hidden="1" xr:uid="{00000000-0005-0000-0000-0000A1370000}"/>
    <cellStyle name="Uwaga 3" xfId="11129" hidden="1" xr:uid="{00000000-0005-0000-0000-0000A2370000}"/>
    <cellStyle name="Uwaga 3" xfId="11124" hidden="1" xr:uid="{00000000-0005-0000-0000-0000A3370000}"/>
    <cellStyle name="Uwaga 3" xfId="11120" hidden="1" xr:uid="{00000000-0005-0000-0000-0000A4370000}"/>
    <cellStyle name="Uwaga 3" xfId="11115" hidden="1" xr:uid="{00000000-0005-0000-0000-0000A5370000}"/>
    <cellStyle name="Uwaga 3" xfId="11110" hidden="1" xr:uid="{00000000-0005-0000-0000-0000A6370000}"/>
    <cellStyle name="Uwaga 3" xfId="11106" hidden="1" xr:uid="{00000000-0005-0000-0000-0000A7370000}"/>
    <cellStyle name="Uwaga 3" xfId="11100" hidden="1" xr:uid="{00000000-0005-0000-0000-0000A8370000}"/>
    <cellStyle name="Uwaga 3" xfId="11096" hidden="1" xr:uid="{00000000-0005-0000-0000-0000A9370000}"/>
    <cellStyle name="Uwaga 3" xfId="11093" hidden="1" xr:uid="{00000000-0005-0000-0000-0000AA370000}"/>
    <cellStyle name="Uwaga 3" xfId="11086" hidden="1" xr:uid="{00000000-0005-0000-0000-0000AB370000}"/>
    <cellStyle name="Uwaga 3" xfId="11081" hidden="1" xr:uid="{00000000-0005-0000-0000-0000AC370000}"/>
    <cellStyle name="Uwaga 3" xfId="11076" hidden="1" xr:uid="{00000000-0005-0000-0000-0000AD370000}"/>
    <cellStyle name="Uwaga 3" xfId="11070" hidden="1" xr:uid="{00000000-0005-0000-0000-0000AE370000}"/>
    <cellStyle name="Uwaga 3" xfId="11065" hidden="1" xr:uid="{00000000-0005-0000-0000-0000AF370000}"/>
    <cellStyle name="Uwaga 3" xfId="11060" hidden="1" xr:uid="{00000000-0005-0000-0000-0000B0370000}"/>
    <cellStyle name="Uwaga 3" xfId="11055" hidden="1" xr:uid="{00000000-0005-0000-0000-0000B1370000}"/>
    <cellStyle name="Uwaga 3" xfId="11050" hidden="1" xr:uid="{00000000-0005-0000-0000-0000B2370000}"/>
    <cellStyle name="Uwaga 3" xfId="11045" hidden="1" xr:uid="{00000000-0005-0000-0000-0000B3370000}"/>
    <cellStyle name="Uwaga 3" xfId="11041" hidden="1" xr:uid="{00000000-0005-0000-0000-0000B4370000}"/>
    <cellStyle name="Uwaga 3" xfId="11037" hidden="1" xr:uid="{00000000-0005-0000-0000-0000B5370000}"/>
    <cellStyle name="Uwaga 3" xfId="11032" hidden="1" xr:uid="{00000000-0005-0000-0000-0000B6370000}"/>
    <cellStyle name="Uwaga 3" xfId="11025" hidden="1" xr:uid="{00000000-0005-0000-0000-0000B7370000}"/>
    <cellStyle name="Uwaga 3" xfId="11020" hidden="1" xr:uid="{00000000-0005-0000-0000-0000B8370000}"/>
    <cellStyle name="Uwaga 3" xfId="11015" hidden="1" xr:uid="{00000000-0005-0000-0000-0000B9370000}"/>
    <cellStyle name="Uwaga 3" xfId="11009" hidden="1" xr:uid="{00000000-0005-0000-0000-0000BA370000}"/>
    <cellStyle name="Uwaga 3" xfId="11004" hidden="1" xr:uid="{00000000-0005-0000-0000-0000BB370000}"/>
    <cellStyle name="Uwaga 3" xfId="11000" hidden="1" xr:uid="{00000000-0005-0000-0000-0000BC370000}"/>
    <cellStyle name="Uwaga 3" xfId="10995" hidden="1" xr:uid="{00000000-0005-0000-0000-0000BD370000}"/>
    <cellStyle name="Uwaga 3" xfId="10990" hidden="1" xr:uid="{00000000-0005-0000-0000-0000BE370000}"/>
    <cellStyle name="Uwaga 3" xfId="10985" hidden="1" xr:uid="{00000000-0005-0000-0000-0000BF370000}"/>
    <cellStyle name="Uwaga 3" xfId="10981" hidden="1" xr:uid="{00000000-0005-0000-0000-0000C0370000}"/>
    <cellStyle name="Uwaga 3" xfId="10976" hidden="1" xr:uid="{00000000-0005-0000-0000-0000C1370000}"/>
    <cellStyle name="Uwaga 3" xfId="10971" hidden="1" xr:uid="{00000000-0005-0000-0000-0000C2370000}"/>
    <cellStyle name="Uwaga 3" xfId="10966" hidden="1" xr:uid="{00000000-0005-0000-0000-0000C3370000}"/>
    <cellStyle name="Uwaga 3" xfId="10962" hidden="1" xr:uid="{00000000-0005-0000-0000-0000C4370000}"/>
    <cellStyle name="Uwaga 3" xfId="10958" hidden="1" xr:uid="{00000000-0005-0000-0000-0000C5370000}"/>
    <cellStyle name="Uwaga 3" xfId="10951" hidden="1" xr:uid="{00000000-0005-0000-0000-0000C6370000}"/>
    <cellStyle name="Uwaga 3" xfId="10947" hidden="1" xr:uid="{00000000-0005-0000-0000-0000C7370000}"/>
    <cellStyle name="Uwaga 3" xfId="10942" hidden="1" xr:uid="{00000000-0005-0000-0000-0000C8370000}"/>
    <cellStyle name="Uwaga 3" xfId="10936" hidden="1" xr:uid="{00000000-0005-0000-0000-0000C9370000}"/>
    <cellStyle name="Uwaga 3" xfId="10932" hidden="1" xr:uid="{00000000-0005-0000-0000-0000CA370000}"/>
    <cellStyle name="Uwaga 3" xfId="10927" hidden="1" xr:uid="{00000000-0005-0000-0000-0000CB370000}"/>
    <cellStyle name="Uwaga 3" xfId="10921" hidden="1" xr:uid="{00000000-0005-0000-0000-0000CC370000}"/>
    <cellStyle name="Uwaga 3" xfId="10917" hidden="1" xr:uid="{00000000-0005-0000-0000-0000CD370000}"/>
    <cellStyle name="Uwaga 3" xfId="10913" hidden="1" xr:uid="{00000000-0005-0000-0000-0000CE370000}"/>
    <cellStyle name="Uwaga 3" xfId="10906" hidden="1" xr:uid="{00000000-0005-0000-0000-0000CF370000}"/>
    <cellStyle name="Uwaga 3" xfId="10902" hidden="1" xr:uid="{00000000-0005-0000-0000-0000D0370000}"/>
    <cellStyle name="Uwaga 3" xfId="10898" hidden="1" xr:uid="{00000000-0005-0000-0000-0000D1370000}"/>
    <cellStyle name="Uwaga 3" xfId="11762" hidden="1" xr:uid="{00000000-0005-0000-0000-0000D2370000}"/>
    <cellStyle name="Uwaga 3" xfId="11760" hidden="1" xr:uid="{00000000-0005-0000-0000-0000D3370000}"/>
    <cellStyle name="Uwaga 3" xfId="11758" hidden="1" xr:uid="{00000000-0005-0000-0000-0000D4370000}"/>
    <cellStyle name="Uwaga 3" xfId="11745" hidden="1" xr:uid="{00000000-0005-0000-0000-0000D5370000}"/>
    <cellStyle name="Uwaga 3" xfId="11744" hidden="1" xr:uid="{00000000-0005-0000-0000-0000D6370000}"/>
    <cellStyle name="Uwaga 3" xfId="11743" hidden="1" xr:uid="{00000000-0005-0000-0000-0000D7370000}"/>
    <cellStyle name="Uwaga 3" xfId="11730" hidden="1" xr:uid="{00000000-0005-0000-0000-0000D8370000}"/>
    <cellStyle name="Uwaga 3" xfId="11729" hidden="1" xr:uid="{00000000-0005-0000-0000-0000D9370000}"/>
    <cellStyle name="Uwaga 3" xfId="11728" hidden="1" xr:uid="{00000000-0005-0000-0000-0000DA370000}"/>
    <cellStyle name="Uwaga 3" xfId="11716" hidden="1" xr:uid="{00000000-0005-0000-0000-0000DB370000}"/>
    <cellStyle name="Uwaga 3" xfId="11714" hidden="1" xr:uid="{00000000-0005-0000-0000-0000DC370000}"/>
    <cellStyle name="Uwaga 3" xfId="11713" hidden="1" xr:uid="{00000000-0005-0000-0000-0000DD370000}"/>
    <cellStyle name="Uwaga 3" xfId="11700" hidden="1" xr:uid="{00000000-0005-0000-0000-0000DE370000}"/>
    <cellStyle name="Uwaga 3" xfId="11699" hidden="1" xr:uid="{00000000-0005-0000-0000-0000DF370000}"/>
    <cellStyle name="Uwaga 3" xfId="11698" hidden="1" xr:uid="{00000000-0005-0000-0000-0000E0370000}"/>
    <cellStyle name="Uwaga 3" xfId="11686" hidden="1" xr:uid="{00000000-0005-0000-0000-0000E1370000}"/>
    <cellStyle name="Uwaga 3" xfId="11684" hidden="1" xr:uid="{00000000-0005-0000-0000-0000E2370000}"/>
    <cellStyle name="Uwaga 3" xfId="11682" hidden="1" xr:uid="{00000000-0005-0000-0000-0000E3370000}"/>
    <cellStyle name="Uwaga 3" xfId="11671" hidden="1" xr:uid="{00000000-0005-0000-0000-0000E4370000}"/>
    <cellStyle name="Uwaga 3" xfId="11669" hidden="1" xr:uid="{00000000-0005-0000-0000-0000E5370000}"/>
    <cellStyle name="Uwaga 3" xfId="11667" hidden="1" xr:uid="{00000000-0005-0000-0000-0000E6370000}"/>
    <cellStyle name="Uwaga 3" xfId="11656" hidden="1" xr:uid="{00000000-0005-0000-0000-0000E7370000}"/>
    <cellStyle name="Uwaga 3" xfId="11654" hidden="1" xr:uid="{00000000-0005-0000-0000-0000E8370000}"/>
    <cellStyle name="Uwaga 3" xfId="11652" hidden="1" xr:uid="{00000000-0005-0000-0000-0000E9370000}"/>
    <cellStyle name="Uwaga 3" xfId="11641" hidden="1" xr:uid="{00000000-0005-0000-0000-0000EA370000}"/>
    <cellStyle name="Uwaga 3" xfId="11639" hidden="1" xr:uid="{00000000-0005-0000-0000-0000EB370000}"/>
    <cellStyle name="Uwaga 3" xfId="11637" hidden="1" xr:uid="{00000000-0005-0000-0000-0000EC370000}"/>
    <cellStyle name="Uwaga 3" xfId="11626" hidden="1" xr:uid="{00000000-0005-0000-0000-0000ED370000}"/>
    <cellStyle name="Uwaga 3" xfId="11624" hidden="1" xr:uid="{00000000-0005-0000-0000-0000EE370000}"/>
    <cellStyle name="Uwaga 3" xfId="11622" hidden="1" xr:uid="{00000000-0005-0000-0000-0000EF370000}"/>
    <cellStyle name="Uwaga 3" xfId="11611" hidden="1" xr:uid="{00000000-0005-0000-0000-0000F0370000}"/>
    <cellStyle name="Uwaga 3" xfId="11609" hidden="1" xr:uid="{00000000-0005-0000-0000-0000F1370000}"/>
    <cellStyle name="Uwaga 3" xfId="11607" hidden="1" xr:uid="{00000000-0005-0000-0000-0000F2370000}"/>
    <cellStyle name="Uwaga 3" xfId="11596" hidden="1" xr:uid="{00000000-0005-0000-0000-0000F3370000}"/>
    <cellStyle name="Uwaga 3" xfId="11594" hidden="1" xr:uid="{00000000-0005-0000-0000-0000F4370000}"/>
    <cellStyle name="Uwaga 3" xfId="11592" hidden="1" xr:uid="{00000000-0005-0000-0000-0000F5370000}"/>
    <cellStyle name="Uwaga 3" xfId="11581" hidden="1" xr:uid="{00000000-0005-0000-0000-0000F6370000}"/>
    <cellStyle name="Uwaga 3" xfId="11579" hidden="1" xr:uid="{00000000-0005-0000-0000-0000F7370000}"/>
    <cellStyle name="Uwaga 3" xfId="11577" hidden="1" xr:uid="{00000000-0005-0000-0000-0000F8370000}"/>
    <cellStyle name="Uwaga 3" xfId="11566" hidden="1" xr:uid="{00000000-0005-0000-0000-0000F9370000}"/>
    <cellStyle name="Uwaga 3" xfId="11564" hidden="1" xr:uid="{00000000-0005-0000-0000-0000FA370000}"/>
    <cellStyle name="Uwaga 3" xfId="11562" hidden="1" xr:uid="{00000000-0005-0000-0000-0000FB370000}"/>
    <cellStyle name="Uwaga 3" xfId="11551" hidden="1" xr:uid="{00000000-0005-0000-0000-0000FC370000}"/>
    <cellStyle name="Uwaga 3" xfId="11549" hidden="1" xr:uid="{00000000-0005-0000-0000-0000FD370000}"/>
    <cellStyle name="Uwaga 3" xfId="11547" hidden="1" xr:uid="{00000000-0005-0000-0000-0000FE370000}"/>
    <cellStyle name="Uwaga 3" xfId="11536" hidden="1" xr:uid="{00000000-0005-0000-0000-0000FF370000}"/>
    <cellStyle name="Uwaga 3" xfId="11534" hidden="1" xr:uid="{00000000-0005-0000-0000-000000380000}"/>
    <cellStyle name="Uwaga 3" xfId="11532" hidden="1" xr:uid="{00000000-0005-0000-0000-000001380000}"/>
    <cellStyle name="Uwaga 3" xfId="11521" hidden="1" xr:uid="{00000000-0005-0000-0000-000002380000}"/>
    <cellStyle name="Uwaga 3" xfId="11519" hidden="1" xr:uid="{00000000-0005-0000-0000-000003380000}"/>
    <cellStyle name="Uwaga 3" xfId="11517" hidden="1" xr:uid="{00000000-0005-0000-0000-000004380000}"/>
    <cellStyle name="Uwaga 3" xfId="11506" hidden="1" xr:uid="{00000000-0005-0000-0000-000005380000}"/>
    <cellStyle name="Uwaga 3" xfId="11504" hidden="1" xr:uid="{00000000-0005-0000-0000-000006380000}"/>
    <cellStyle name="Uwaga 3" xfId="11502" hidden="1" xr:uid="{00000000-0005-0000-0000-000007380000}"/>
    <cellStyle name="Uwaga 3" xfId="11491" hidden="1" xr:uid="{00000000-0005-0000-0000-000008380000}"/>
    <cellStyle name="Uwaga 3" xfId="11489" hidden="1" xr:uid="{00000000-0005-0000-0000-000009380000}"/>
    <cellStyle name="Uwaga 3" xfId="11487" hidden="1" xr:uid="{00000000-0005-0000-0000-00000A380000}"/>
    <cellStyle name="Uwaga 3" xfId="11476" hidden="1" xr:uid="{00000000-0005-0000-0000-00000B380000}"/>
    <cellStyle name="Uwaga 3" xfId="11474" hidden="1" xr:uid="{00000000-0005-0000-0000-00000C380000}"/>
    <cellStyle name="Uwaga 3" xfId="11472" hidden="1" xr:uid="{00000000-0005-0000-0000-00000D380000}"/>
    <cellStyle name="Uwaga 3" xfId="11461" hidden="1" xr:uid="{00000000-0005-0000-0000-00000E380000}"/>
    <cellStyle name="Uwaga 3" xfId="11459" hidden="1" xr:uid="{00000000-0005-0000-0000-00000F380000}"/>
    <cellStyle name="Uwaga 3" xfId="11457" hidden="1" xr:uid="{00000000-0005-0000-0000-000010380000}"/>
    <cellStyle name="Uwaga 3" xfId="11446" hidden="1" xr:uid="{00000000-0005-0000-0000-000011380000}"/>
    <cellStyle name="Uwaga 3" xfId="11444" hidden="1" xr:uid="{00000000-0005-0000-0000-000012380000}"/>
    <cellStyle name="Uwaga 3" xfId="11442" hidden="1" xr:uid="{00000000-0005-0000-0000-000013380000}"/>
    <cellStyle name="Uwaga 3" xfId="11431" hidden="1" xr:uid="{00000000-0005-0000-0000-000014380000}"/>
    <cellStyle name="Uwaga 3" xfId="11429" hidden="1" xr:uid="{00000000-0005-0000-0000-000015380000}"/>
    <cellStyle name="Uwaga 3" xfId="11427" hidden="1" xr:uid="{00000000-0005-0000-0000-000016380000}"/>
    <cellStyle name="Uwaga 3" xfId="11416" hidden="1" xr:uid="{00000000-0005-0000-0000-000017380000}"/>
    <cellStyle name="Uwaga 3" xfId="11414" hidden="1" xr:uid="{00000000-0005-0000-0000-000018380000}"/>
    <cellStyle name="Uwaga 3" xfId="11412" hidden="1" xr:uid="{00000000-0005-0000-0000-000019380000}"/>
    <cellStyle name="Uwaga 3" xfId="11401" hidden="1" xr:uid="{00000000-0005-0000-0000-00001A380000}"/>
    <cellStyle name="Uwaga 3" xfId="11399" hidden="1" xr:uid="{00000000-0005-0000-0000-00001B380000}"/>
    <cellStyle name="Uwaga 3" xfId="11397" hidden="1" xr:uid="{00000000-0005-0000-0000-00001C380000}"/>
    <cellStyle name="Uwaga 3" xfId="11386" hidden="1" xr:uid="{00000000-0005-0000-0000-00001D380000}"/>
    <cellStyle name="Uwaga 3" xfId="11384" hidden="1" xr:uid="{00000000-0005-0000-0000-00001E380000}"/>
    <cellStyle name="Uwaga 3" xfId="11382" hidden="1" xr:uid="{00000000-0005-0000-0000-00001F380000}"/>
    <cellStyle name="Uwaga 3" xfId="11371" hidden="1" xr:uid="{00000000-0005-0000-0000-000020380000}"/>
    <cellStyle name="Uwaga 3" xfId="11369" hidden="1" xr:uid="{00000000-0005-0000-0000-000021380000}"/>
    <cellStyle name="Uwaga 3" xfId="11366" hidden="1" xr:uid="{00000000-0005-0000-0000-000022380000}"/>
    <cellStyle name="Uwaga 3" xfId="11356" hidden="1" xr:uid="{00000000-0005-0000-0000-000023380000}"/>
    <cellStyle name="Uwaga 3" xfId="11354" hidden="1" xr:uid="{00000000-0005-0000-0000-000024380000}"/>
    <cellStyle name="Uwaga 3" xfId="11352" hidden="1" xr:uid="{00000000-0005-0000-0000-000025380000}"/>
    <cellStyle name="Uwaga 3" xfId="11341" hidden="1" xr:uid="{00000000-0005-0000-0000-000026380000}"/>
    <cellStyle name="Uwaga 3" xfId="11339" hidden="1" xr:uid="{00000000-0005-0000-0000-000027380000}"/>
    <cellStyle name="Uwaga 3" xfId="11337" hidden="1" xr:uid="{00000000-0005-0000-0000-000028380000}"/>
    <cellStyle name="Uwaga 3" xfId="11326" hidden="1" xr:uid="{00000000-0005-0000-0000-000029380000}"/>
    <cellStyle name="Uwaga 3" xfId="11324" hidden="1" xr:uid="{00000000-0005-0000-0000-00002A380000}"/>
    <cellStyle name="Uwaga 3" xfId="11321" hidden="1" xr:uid="{00000000-0005-0000-0000-00002B380000}"/>
    <cellStyle name="Uwaga 3" xfId="11311" hidden="1" xr:uid="{00000000-0005-0000-0000-00002C380000}"/>
    <cellStyle name="Uwaga 3" xfId="11309" hidden="1" xr:uid="{00000000-0005-0000-0000-00002D380000}"/>
    <cellStyle name="Uwaga 3" xfId="11306" hidden="1" xr:uid="{00000000-0005-0000-0000-00002E380000}"/>
    <cellStyle name="Uwaga 3" xfId="11296" hidden="1" xr:uid="{00000000-0005-0000-0000-00002F380000}"/>
    <cellStyle name="Uwaga 3" xfId="11294" hidden="1" xr:uid="{00000000-0005-0000-0000-000030380000}"/>
    <cellStyle name="Uwaga 3" xfId="11291" hidden="1" xr:uid="{00000000-0005-0000-0000-000031380000}"/>
    <cellStyle name="Uwaga 3" xfId="11282" hidden="1" xr:uid="{00000000-0005-0000-0000-000032380000}"/>
    <cellStyle name="Uwaga 3" xfId="11279" hidden="1" xr:uid="{00000000-0005-0000-0000-000033380000}"/>
    <cellStyle name="Uwaga 3" xfId="11275" hidden="1" xr:uid="{00000000-0005-0000-0000-000034380000}"/>
    <cellStyle name="Uwaga 3" xfId="11267" hidden="1" xr:uid="{00000000-0005-0000-0000-000035380000}"/>
    <cellStyle name="Uwaga 3" xfId="11264" hidden="1" xr:uid="{00000000-0005-0000-0000-000036380000}"/>
    <cellStyle name="Uwaga 3" xfId="11260" hidden="1" xr:uid="{00000000-0005-0000-0000-000037380000}"/>
    <cellStyle name="Uwaga 3" xfId="11252" hidden="1" xr:uid="{00000000-0005-0000-0000-000038380000}"/>
    <cellStyle name="Uwaga 3" xfId="11249" hidden="1" xr:uid="{00000000-0005-0000-0000-000039380000}"/>
    <cellStyle name="Uwaga 3" xfId="11245" hidden="1" xr:uid="{00000000-0005-0000-0000-00003A380000}"/>
    <cellStyle name="Uwaga 3" xfId="11237" hidden="1" xr:uid="{00000000-0005-0000-0000-00003B380000}"/>
    <cellStyle name="Uwaga 3" xfId="11234" hidden="1" xr:uid="{00000000-0005-0000-0000-00003C380000}"/>
    <cellStyle name="Uwaga 3" xfId="11230" hidden="1" xr:uid="{00000000-0005-0000-0000-00003D380000}"/>
    <cellStyle name="Uwaga 3" xfId="11222" hidden="1" xr:uid="{00000000-0005-0000-0000-00003E380000}"/>
    <cellStyle name="Uwaga 3" xfId="11219" hidden="1" xr:uid="{00000000-0005-0000-0000-00003F380000}"/>
    <cellStyle name="Uwaga 3" xfId="11215" hidden="1" xr:uid="{00000000-0005-0000-0000-000040380000}"/>
    <cellStyle name="Uwaga 3" xfId="11207" hidden="1" xr:uid="{00000000-0005-0000-0000-000041380000}"/>
    <cellStyle name="Uwaga 3" xfId="11203" hidden="1" xr:uid="{00000000-0005-0000-0000-000042380000}"/>
    <cellStyle name="Uwaga 3" xfId="11198" hidden="1" xr:uid="{00000000-0005-0000-0000-000043380000}"/>
    <cellStyle name="Uwaga 3" xfId="11192" hidden="1" xr:uid="{00000000-0005-0000-0000-000044380000}"/>
    <cellStyle name="Uwaga 3" xfId="11188" hidden="1" xr:uid="{00000000-0005-0000-0000-000045380000}"/>
    <cellStyle name="Uwaga 3" xfId="11183" hidden="1" xr:uid="{00000000-0005-0000-0000-000046380000}"/>
    <cellStyle name="Uwaga 3" xfId="11177" hidden="1" xr:uid="{00000000-0005-0000-0000-000047380000}"/>
    <cellStyle name="Uwaga 3" xfId="11173" hidden="1" xr:uid="{00000000-0005-0000-0000-000048380000}"/>
    <cellStyle name="Uwaga 3" xfId="11168" hidden="1" xr:uid="{00000000-0005-0000-0000-000049380000}"/>
    <cellStyle name="Uwaga 3" xfId="11162" hidden="1" xr:uid="{00000000-0005-0000-0000-00004A380000}"/>
    <cellStyle name="Uwaga 3" xfId="11159" hidden="1" xr:uid="{00000000-0005-0000-0000-00004B380000}"/>
    <cellStyle name="Uwaga 3" xfId="11155" hidden="1" xr:uid="{00000000-0005-0000-0000-00004C380000}"/>
    <cellStyle name="Uwaga 3" xfId="11147" hidden="1" xr:uid="{00000000-0005-0000-0000-00004D380000}"/>
    <cellStyle name="Uwaga 3" xfId="11144" hidden="1" xr:uid="{00000000-0005-0000-0000-00004E380000}"/>
    <cellStyle name="Uwaga 3" xfId="11139" hidden="1" xr:uid="{00000000-0005-0000-0000-00004F380000}"/>
    <cellStyle name="Uwaga 3" xfId="11132" hidden="1" xr:uid="{00000000-0005-0000-0000-000050380000}"/>
    <cellStyle name="Uwaga 3" xfId="11128" hidden="1" xr:uid="{00000000-0005-0000-0000-000051380000}"/>
    <cellStyle name="Uwaga 3" xfId="11123" hidden="1" xr:uid="{00000000-0005-0000-0000-000052380000}"/>
    <cellStyle name="Uwaga 3" xfId="11117" hidden="1" xr:uid="{00000000-0005-0000-0000-000053380000}"/>
    <cellStyle name="Uwaga 3" xfId="11113" hidden="1" xr:uid="{00000000-0005-0000-0000-000054380000}"/>
    <cellStyle name="Uwaga 3" xfId="11108" hidden="1" xr:uid="{00000000-0005-0000-0000-000055380000}"/>
    <cellStyle name="Uwaga 3" xfId="11102" hidden="1" xr:uid="{00000000-0005-0000-0000-000056380000}"/>
    <cellStyle name="Uwaga 3" xfId="11099" hidden="1" xr:uid="{00000000-0005-0000-0000-000057380000}"/>
    <cellStyle name="Uwaga 3" xfId="11095" hidden="1" xr:uid="{00000000-0005-0000-0000-000058380000}"/>
    <cellStyle name="Uwaga 3" xfId="11087" hidden="1" xr:uid="{00000000-0005-0000-0000-000059380000}"/>
    <cellStyle name="Uwaga 3" xfId="11082" hidden="1" xr:uid="{00000000-0005-0000-0000-00005A380000}"/>
    <cellStyle name="Uwaga 3" xfId="11077" hidden="1" xr:uid="{00000000-0005-0000-0000-00005B380000}"/>
    <cellStyle name="Uwaga 3" xfId="11072" hidden="1" xr:uid="{00000000-0005-0000-0000-00005C380000}"/>
    <cellStyle name="Uwaga 3" xfId="11067" hidden="1" xr:uid="{00000000-0005-0000-0000-00005D380000}"/>
    <cellStyle name="Uwaga 3" xfId="11062" hidden="1" xr:uid="{00000000-0005-0000-0000-00005E380000}"/>
    <cellStyle name="Uwaga 3" xfId="11057" hidden="1" xr:uid="{00000000-0005-0000-0000-00005F380000}"/>
    <cellStyle name="Uwaga 3" xfId="11052" hidden="1" xr:uid="{00000000-0005-0000-0000-000060380000}"/>
    <cellStyle name="Uwaga 3" xfId="11047" hidden="1" xr:uid="{00000000-0005-0000-0000-000061380000}"/>
    <cellStyle name="Uwaga 3" xfId="11042" hidden="1" xr:uid="{00000000-0005-0000-0000-000062380000}"/>
    <cellStyle name="Uwaga 3" xfId="11038" hidden="1" xr:uid="{00000000-0005-0000-0000-000063380000}"/>
    <cellStyle name="Uwaga 3" xfId="11033" hidden="1" xr:uid="{00000000-0005-0000-0000-000064380000}"/>
    <cellStyle name="Uwaga 3" xfId="11026" hidden="1" xr:uid="{00000000-0005-0000-0000-000065380000}"/>
    <cellStyle name="Uwaga 3" xfId="11021" hidden="1" xr:uid="{00000000-0005-0000-0000-000066380000}"/>
    <cellStyle name="Uwaga 3" xfId="11016" hidden="1" xr:uid="{00000000-0005-0000-0000-000067380000}"/>
    <cellStyle name="Uwaga 3" xfId="11011" hidden="1" xr:uid="{00000000-0005-0000-0000-000068380000}"/>
    <cellStyle name="Uwaga 3" xfId="11006" hidden="1" xr:uid="{00000000-0005-0000-0000-000069380000}"/>
    <cellStyle name="Uwaga 3" xfId="11001" hidden="1" xr:uid="{00000000-0005-0000-0000-00006A380000}"/>
    <cellStyle name="Uwaga 3" xfId="10996" hidden="1" xr:uid="{00000000-0005-0000-0000-00006B380000}"/>
    <cellStyle name="Uwaga 3" xfId="10991" hidden="1" xr:uid="{00000000-0005-0000-0000-00006C380000}"/>
    <cellStyle name="Uwaga 3" xfId="10986" hidden="1" xr:uid="{00000000-0005-0000-0000-00006D380000}"/>
    <cellStyle name="Uwaga 3" xfId="10982" hidden="1" xr:uid="{00000000-0005-0000-0000-00006E380000}"/>
    <cellStyle name="Uwaga 3" xfId="10977" hidden="1" xr:uid="{00000000-0005-0000-0000-00006F380000}"/>
    <cellStyle name="Uwaga 3" xfId="10972" hidden="1" xr:uid="{00000000-0005-0000-0000-000070380000}"/>
    <cellStyle name="Uwaga 3" xfId="10967" hidden="1" xr:uid="{00000000-0005-0000-0000-000071380000}"/>
    <cellStyle name="Uwaga 3" xfId="10963" hidden="1" xr:uid="{00000000-0005-0000-0000-000072380000}"/>
    <cellStyle name="Uwaga 3" xfId="10959" hidden="1" xr:uid="{00000000-0005-0000-0000-000073380000}"/>
    <cellStyle name="Uwaga 3" xfId="10952" hidden="1" xr:uid="{00000000-0005-0000-0000-000074380000}"/>
    <cellStyle name="Uwaga 3" xfId="10948" hidden="1" xr:uid="{00000000-0005-0000-0000-000075380000}"/>
    <cellStyle name="Uwaga 3" xfId="10943" hidden="1" xr:uid="{00000000-0005-0000-0000-000076380000}"/>
    <cellStyle name="Uwaga 3" xfId="10937" hidden="1" xr:uid="{00000000-0005-0000-0000-000077380000}"/>
    <cellStyle name="Uwaga 3" xfId="10933" hidden="1" xr:uid="{00000000-0005-0000-0000-000078380000}"/>
    <cellStyle name="Uwaga 3" xfId="10928" hidden="1" xr:uid="{00000000-0005-0000-0000-000079380000}"/>
    <cellStyle name="Uwaga 3" xfId="10922" hidden="1" xr:uid="{00000000-0005-0000-0000-00007A380000}"/>
    <cellStyle name="Uwaga 3" xfId="10918" hidden="1" xr:uid="{00000000-0005-0000-0000-00007B380000}"/>
    <cellStyle name="Uwaga 3" xfId="10914" hidden="1" xr:uid="{00000000-0005-0000-0000-00007C380000}"/>
    <cellStyle name="Uwaga 3" xfId="10907" hidden="1" xr:uid="{00000000-0005-0000-0000-00007D380000}"/>
    <cellStyle name="Uwaga 3" xfId="10903" hidden="1" xr:uid="{00000000-0005-0000-0000-00007E380000}"/>
    <cellStyle name="Uwaga 3" xfId="10899" hidden="1" xr:uid="{00000000-0005-0000-0000-00007F380000}"/>
    <cellStyle name="Uwaga 3" xfId="11766" hidden="1" xr:uid="{00000000-0005-0000-0000-000080380000}"/>
    <cellStyle name="Uwaga 3" xfId="11765" hidden="1" xr:uid="{00000000-0005-0000-0000-000081380000}"/>
    <cellStyle name="Uwaga 3" xfId="11763" hidden="1" xr:uid="{00000000-0005-0000-0000-000082380000}"/>
    <cellStyle name="Uwaga 3" xfId="11750" hidden="1" xr:uid="{00000000-0005-0000-0000-000083380000}"/>
    <cellStyle name="Uwaga 3" xfId="11748" hidden="1" xr:uid="{00000000-0005-0000-0000-000084380000}"/>
    <cellStyle name="Uwaga 3" xfId="11746" hidden="1" xr:uid="{00000000-0005-0000-0000-000085380000}"/>
    <cellStyle name="Uwaga 3" xfId="11736" hidden="1" xr:uid="{00000000-0005-0000-0000-000086380000}"/>
    <cellStyle name="Uwaga 3" xfId="11734" hidden="1" xr:uid="{00000000-0005-0000-0000-000087380000}"/>
    <cellStyle name="Uwaga 3" xfId="11732" hidden="1" xr:uid="{00000000-0005-0000-0000-000088380000}"/>
    <cellStyle name="Uwaga 3" xfId="11721" hidden="1" xr:uid="{00000000-0005-0000-0000-000089380000}"/>
    <cellStyle name="Uwaga 3" xfId="11719" hidden="1" xr:uid="{00000000-0005-0000-0000-00008A380000}"/>
    <cellStyle name="Uwaga 3" xfId="11717" hidden="1" xr:uid="{00000000-0005-0000-0000-00008B380000}"/>
    <cellStyle name="Uwaga 3" xfId="11704" hidden="1" xr:uid="{00000000-0005-0000-0000-00008C380000}"/>
    <cellStyle name="Uwaga 3" xfId="11702" hidden="1" xr:uid="{00000000-0005-0000-0000-00008D380000}"/>
    <cellStyle name="Uwaga 3" xfId="11701" hidden="1" xr:uid="{00000000-0005-0000-0000-00008E380000}"/>
    <cellStyle name="Uwaga 3" xfId="11688" hidden="1" xr:uid="{00000000-0005-0000-0000-00008F380000}"/>
    <cellStyle name="Uwaga 3" xfId="11687" hidden="1" xr:uid="{00000000-0005-0000-0000-000090380000}"/>
    <cellStyle name="Uwaga 3" xfId="11685" hidden="1" xr:uid="{00000000-0005-0000-0000-000091380000}"/>
    <cellStyle name="Uwaga 3" xfId="11673" hidden="1" xr:uid="{00000000-0005-0000-0000-000092380000}"/>
    <cellStyle name="Uwaga 3" xfId="11672" hidden="1" xr:uid="{00000000-0005-0000-0000-000093380000}"/>
    <cellStyle name="Uwaga 3" xfId="11670" hidden="1" xr:uid="{00000000-0005-0000-0000-000094380000}"/>
    <cellStyle name="Uwaga 3" xfId="11658" hidden="1" xr:uid="{00000000-0005-0000-0000-000095380000}"/>
    <cellStyle name="Uwaga 3" xfId="11657" hidden="1" xr:uid="{00000000-0005-0000-0000-000096380000}"/>
    <cellStyle name="Uwaga 3" xfId="11655" hidden="1" xr:uid="{00000000-0005-0000-0000-000097380000}"/>
    <cellStyle name="Uwaga 3" xfId="11643" hidden="1" xr:uid="{00000000-0005-0000-0000-000098380000}"/>
    <cellStyle name="Uwaga 3" xfId="11642" hidden="1" xr:uid="{00000000-0005-0000-0000-000099380000}"/>
    <cellStyle name="Uwaga 3" xfId="11640" hidden="1" xr:uid="{00000000-0005-0000-0000-00009A380000}"/>
    <cellStyle name="Uwaga 3" xfId="11628" hidden="1" xr:uid="{00000000-0005-0000-0000-00009B380000}"/>
    <cellStyle name="Uwaga 3" xfId="11627" hidden="1" xr:uid="{00000000-0005-0000-0000-00009C380000}"/>
    <cellStyle name="Uwaga 3" xfId="11625" hidden="1" xr:uid="{00000000-0005-0000-0000-00009D380000}"/>
    <cellStyle name="Uwaga 3" xfId="11613" hidden="1" xr:uid="{00000000-0005-0000-0000-00009E380000}"/>
    <cellStyle name="Uwaga 3" xfId="11612" hidden="1" xr:uid="{00000000-0005-0000-0000-00009F380000}"/>
    <cellStyle name="Uwaga 3" xfId="11610" hidden="1" xr:uid="{00000000-0005-0000-0000-0000A0380000}"/>
    <cellStyle name="Uwaga 3" xfId="11598" hidden="1" xr:uid="{00000000-0005-0000-0000-0000A1380000}"/>
    <cellStyle name="Uwaga 3" xfId="11597" hidden="1" xr:uid="{00000000-0005-0000-0000-0000A2380000}"/>
    <cellStyle name="Uwaga 3" xfId="11595" hidden="1" xr:uid="{00000000-0005-0000-0000-0000A3380000}"/>
    <cellStyle name="Uwaga 3" xfId="11583" hidden="1" xr:uid="{00000000-0005-0000-0000-0000A4380000}"/>
    <cellStyle name="Uwaga 3" xfId="11582" hidden="1" xr:uid="{00000000-0005-0000-0000-0000A5380000}"/>
    <cellStyle name="Uwaga 3" xfId="11580" hidden="1" xr:uid="{00000000-0005-0000-0000-0000A6380000}"/>
    <cellStyle name="Uwaga 3" xfId="11568" hidden="1" xr:uid="{00000000-0005-0000-0000-0000A7380000}"/>
    <cellStyle name="Uwaga 3" xfId="11567" hidden="1" xr:uid="{00000000-0005-0000-0000-0000A8380000}"/>
    <cellStyle name="Uwaga 3" xfId="11565" hidden="1" xr:uid="{00000000-0005-0000-0000-0000A9380000}"/>
    <cellStyle name="Uwaga 3" xfId="11553" hidden="1" xr:uid="{00000000-0005-0000-0000-0000AA380000}"/>
    <cellStyle name="Uwaga 3" xfId="11552" hidden="1" xr:uid="{00000000-0005-0000-0000-0000AB380000}"/>
    <cellStyle name="Uwaga 3" xfId="11550" hidden="1" xr:uid="{00000000-0005-0000-0000-0000AC380000}"/>
    <cellStyle name="Uwaga 3" xfId="11538" hidden="1" xr:uid="{00000000-0005-0000-0000-0000AD380000}"/>
    <cellStyle name="Uwaga 3" xfId="11537" hidden="1" xr:uid="{00000000-0005-0000-0000-0000AE380000}"/>
    <cellStyle name="Uwaga 3" xfId="11535" hidden="1" xr:uid="{00000000-0005-0000-0000-0000AF380000}"/>
    <cellStyle name="Uwaga 3" xfId="11523" hidden="1" xr:uid="{00000000-0005-0000-0000-0000B0380000}"/>
    <cellStyle name="Uwaga 3" xfId="11522" hidden="1" xr:uid="{00000000-0005-0000-0000-0000B1380000}"/>
    <cellStyle name="Uwaga 3" xfId="11520" hidden="1" xr:uid="{00000000-0005-0000-0000-0000B2380000}"/>
    <cellStyle name="Uwaga 3" xfId="11508" hidden="1" xr:uid="{00000000-0005-0000-0000-0000B3380000}"/>
    <cellStyle name="Uwaga 3" xfId="11507" hidden="1" xr:uid="{00000000-0005-0000-0000-0000B4380000}"/>
    <cellStyle name="Uwaga 3" xfId="11505" hidden="1" xr:uid="{00000000-0005-0000-0000-0000B5380000}"/>
    <cellStyle name="Uwaga 3" xfId="11493" hidden="1" xr:uid="{00000000-0005-0000-0000-0000B6380000}"/>
    <cellStyle name="Uwaga 3" xfId="11492" hidden="1" xr:uid="{00000000-0005-0000-0000-0000B7380000}"/>
    <cellStyle name="Uwaga 3" xfId="11490" hidden="1" xr:uid="{00000000-0005-0000-0000-0000B8380000}"/>
    <cellStyle name="Uwaga 3" xfId="11478" hidden="1" xr:uid="{00000000-0005-0000-0000-0000B9380000}"/>
    <cellStyle name="Uwaga 3" xfId="11477" hidden="1" xr:uid="{00000000-0005-0000-0000-0000BA380000}"/>
    <cellStyle name="Uwaga 3" xfId="11475" hidden="1" xr:uid="{00000000-0005-0000-0000-0000BB380000}"/>
    <cellStyle name="Uwaga 3" xfId="11463" hidden="1" xr:uid="{00000000-0005-0000-0000-0000BC380000}"/>
    <cellStyle name="Uwaga 3" xfId="11462" hidden="1" xr:uid="{00000000-0005-0000-0000-0000BD380000}"/>
    <cellStyle name="Uwaga 3" xfId="11460" hidden="1" xr:uid="{00000000-0005-0000-0000-0000BE380000}"/>
    <cellStyle name="Uwaga 3" xfId="11448" hidden="1" xr:uid="{00000000-0005-0000-0000-0000BF380000}"/>
    <cellStyle name="Uwaga 3" xfId="11447" hidden="1" xr:uid="{00000000-0005-0000-0000-0000C0380000}"/>
    <cellStyle name="Uwaga 3" xfId="11445" hidden="1" xr:uid="{00000000-0005-0000-0000-0000C1380000}"/>
    <cellStyle name="Uwaga 3" xfId="11433" hidden="1" xr:uid="{00000000-0005-0000-0000-0000C2380000}"/>
    <cellStyle name="Uwaga 3" xfId="11432" hidden="1" xr:uid="{00000000-0005-0000-0000-0000C3380000}"/>
    <cellStyle name="Uwaga 3" xfId="11430" hidden="1" xr:uid="{00000000-0005-0000-0000-0000C4380000}"/>
    <cellStyle name="Uwaga 3" xfId="11418" hidden="1" xr:uid="{00000000-0005-0000-0000-0000C5380000}"/>
    <cellStyle name="Uwaga 3" xfId="11417" hidden="1" xr:uid="{00000000-0005-0000-0000-0000C6380000}"/>
    <cellStyle name="Uwaga 3" xfId="11415" hidden="1" xr:uid="{00000000-0005-0000-0000-0000C7380000}"/>
    <cellStyle name="Uwaga 3" xfId="11403" hidden="1" xr:uid="{00000000-0005-0000-0000-0000C8380000}"/>
    <cellStyle name="Uwaga 3" xfId="11402" hidden="1" xr:uid="{00000000-0005-0000-0000-0000C9380000}"/>
    <cellStyle name="Uwaga 3" xfId="11400" hidden="1" xr:uid="{00000000-0005-0000-0000-0000CA380000}"/>
    <cellStyle name="Uwaga 3" xfId="11388" hidden="1" xr:uid="{00000000-0005-0000-0000-0000CB380000}"/>
    <cellStyle name="Uwaga 3" xfId="11387" hidden="1" xr:uid="{00000000-0005-0000-0000-0000CC380000}"/>
    <cellStyle name="Uwaga 3" xfId="11385" hidden="1" xr:uid="{00000000-0005-0000-0000-0000CD380000}"/>
    <cellStyle name="Uwaga 3" xfId="11373" hidden="1" xr:uid="{00000000-0005-0000-0000-0000CE380000}"/>
    <cellStyle name="Uwaga 3" xfId="11372" hidden="1" xr:uid="{00000000-0005-0000-0000-0000CF380000}"/>
    <cellStyle name="Uwaga 3" xfId="11370" hidden="1" xr:uid="{00000000-0005-0000-0000-0000D0380000}"/>
    <cellStyle name="Uwaga 3" xfId="11358" hidden="1" xr:uid="{00000000-0005-0000-0000-0000D1380000}"/>
    <cellStyle name="Uwaga 3" xfId="11357" hidden="1" xr:uid="{00000000-0005-0000-0000-0000D2380000}"/>
    <cellStyle name="Uwaga 3" xfId="11355" hidden="1" xr:uid="{00000000-0005-0000-0000-0000D3380000}"/>
    <cellStyle name="Uwaga 3" xfId="11343" hidden="1" xr:uid="{00000000-0005-0000-0000-0000D4380000}"/>
    <cellStyle name="Uwaga 3" xfId="11342" hidden="1" xr:uid="{00000000-0005-0000-0000-0000D5380000}"/>
    <cellStyle name="Uwaga 3" xfId="11340" hidden="1" xr:uid="{00000000-0005-0000-0000-0000D6380000}"/>
    <cellStyle name="Uwaga 3" xfId="11328" hidden="1" xr:uid="{00000000-0005-0000-0000-0000D7380000}"/>
    <cellStyle name="Uwaga 3" xfId="11327" hidden="1" xr:uid="{00000000-0005-0000-0000-0000D8380000}"/>
    <cellStyle name="Uwaga 3" xfId="11325" hidden="1" xr:uid="{00000000-0005-0000-0000-0000D9380000}"/>
    <cellStyle name="Uwaga 3" xfId="11313" hidden="1" xr:uid="{00000000-0005-0000-0000-0000DA380000}"/>
    <cellStyle name="Uwaga 3" xfId="11312" hidden="1" xr:uid="{00000000-0005-0000-0000-0000DB380000}"/>
    <cellStyle name="Uwaga 3" xfId="11310" hidden="1" xr:uid="{00000000-0005-0000-0000-0000DC380000}"/>
    <cellStyle name="Uwaga 3" xfId="11298" hidden="1" xr:uid="{00000000-0005-0000-0000-0000DD380000}"/>
    <cellStyle name="Uwaga 3" xfId="11297" hidden="1" xr:uid="{00000000-0005-0000-0000-0000DE380000}"/>
    <cellStyle name="Uwaga 3" xfId="11295" hidden="1" xr:uid="{00000000-0005-0000-0000-0000DF380000}"/>
    <cellStyle name="Uwaga 3" xfId="11283" hidden="1" xr:uid="{00000000-0005-0000-0000-0000E0380000}"/>
    <cellStyle name="Uwaga 3" xfId="11281" hidden="1" xr:uid="{00000000-0005-0000-0000-0000E1380000}"/>
    <cellStyle name="Uwaga 3" xfId="11278" hidden="1" xr:uid="{00000000-0005-0000-0000-0000E2380000}"/>
    <cellStyle name="Uwaga 3" xfId="11268" hidden="1" xr:uid="{00000000-0005-0000-0000-0000E3380000}"/>
    <cellStyle name="Uwaga 3" xfId="11266" hidden="1" xr:uid="{00000000-0005-0000-0000-0000E4380000}"/>
    <cellStyle name="Uwaga 3" xfId="11263" hidden="1" xr:uid="{00000000-0005-0000-0000-0000E5380000}"/>
    <cellStyle name="Uwaga 3" xfId="11253" hidden="1" xr:uid="{00000000-0005-0000-0000-0000E6380000}"/>
    <cellStyle name="Uwaga 3" xfId="11251" hidden="1" xr:uid="{00000000-0005-0000-0000-0000E7380000}"/>
    <cellStyle name="Uwaga 3" xfId="11248" hidden="1" xr:uid="{00000000-0005-0000-0000-0000E8380000}"/>
    <cellStyle name="Uwaga 3" xfId="11238" hidden="1" xr:uid="{00000000-0005-0000-0000-0000E9380000}"/>
    <cellStyle name="Uwaga 3" xfId="11236" hidden="1" xr:uid="{00000000-0005-0000-0000-0000EA380000}"/>
    <cellStyle name="Uwaga 3" xfId="11233" hidden="1" xr:uid="{00000000-0005-0000-0000-0000EB380000}"/>
    <cellStyle name="Uwaga 3" xfId="11223" hidden="1" xr:uid="{00000000-0005-0000-0000-0000EC380000}"/>
    <cellStyle name="Uwaga 3" xfId="11221" hidden="1" xr:uid="{00000000-0005-0000-0000-0000ED380000}"/>
    <cellStyle name="Uwaga 3" xfId="11218" hidden="1" xr:uid="{00000000-0005-0000-0000-0000EE380000}"/>
    <cellStyle name="Uwaga 3" xfId="11208" hidden="1" xr:uid="{00000000-0005-0000-0000-0000EF380000}"/>
    <cellStyle name="Uwaga 3" xfId="11206" hidden="1" xr:uid="{00000000-0005-0000-0000-0000F0380000}"/>
    <cellStyle name="Uwaga 3" xfId="11202" hidden="1" xr:uid="{00000000-0005-0000-0000-0000F1380000}"/>
    <cellStyle name="Uwaga 3" xfId="11193" hidden="1" xr:uid="{00000000-0005-0000-0000-0000F2380000}"/>
    <cellStyle name="Uwaga 3" xfId="11190" hidden="1" xr:uid="{00000000-0005-0000-0000-0000F3380000}"/>
    <cellStyle name="Uwaga 3" xfId="11186" hidden="1" xr:uid="{00000000-0005-0000-0000-0000F4380000}"/>
    <cellStyle name="Uwaga 3" xfId="11178" hidden="1" xr:uid="{00000000-0005-0000-0000-0000F5380000}"/>
    <cellStyle name="Uwaga 3" xfId="11176" hidden="1" xr:uid="{00000000-0005-0000-0000-0000F6380000}"/>
    <cellStyle name="Uwaga 3" xfId="11172" hidden="1" xr:uid="{00000000-0005-0000-0000-0000F7380000}"/>
    <cellStyle name="Uwaga 3" xfId="11163" hidden="1" xr:uid="{00000000-0005-0000-0000-0000F8380000}"/>
    <cellStyle name="Uwaga 3" xfId="11161" hidden="1" xr:uid="{00000000-0005-0000-0000-0000F9380000}"/>
    <cellStyle name="Uwaga 3" xfId="11158" hidden="1" xr:uid="{00000000-0005-0000-0000-0000FA380000}"/>
    <cellStyle name="Uwaga 3" xfId="11148" hidden="1" xr:uid="{00000000-0005-0000-0000-0000FB380000}"/>
    <cellStyle name="Uwaga 3" xfId="11146" hidden="1" xr:uid="{00000000-0005-0000-0000-0000FC380000}"/>
    <cellStyle name="Uwaga 3" xfId="11141" hidden="1" xr:uid="{00000000-0005-0000-0000-0000FD380000}"/>
    <cellStyle name="Uwaga 3" xfId="11133" hidden="1" xr:uid="{00000000-0005-0000-0000-0000FE380000}"/>
    <cellStyle name="Uwaga 3" xfId="11131" hidden="1" xr:uid="{00000000-0005-0000-0000-0000FF380000}"/>
    <cellStyle name="Uwaga 3" xfId="11126" hidden="1" xr:uid="{00000000-0005-0000-0000-000000390000}"/>
    <cellStyle name="Uwaga 3" xfId="11118" hidden="1" xr:uid="{00000000-0005-0000-0000-000001390000}"/>
    <cellStyle name="Uwaga 3" xfId="11116" hidden="1" xr:uid="{00000000-0005-0000-0000-000002390000}"/>
    <cellStyle name="Uwaga 3" xfId="11111" hidden="1" xr:uid="{00000000-0005-0000-0000-000003390000}"/>
    <cellStyle name="Uwaga 3" xfId="11103" hidden="1" xr:uid="{00000000-0005-0000-0000-000004390000}"/>
    <cellStyle name="Uwaga 3" xfId="11101" hidden="1" xr:uid="{00000000-0005-0000-0000-000005390000}"/>
    <cellStyle name="Uwaga 3" xfId="11097" hidden="1" xr:uid="{00000000-0005-0000-0000-000006390000}"/>
    <cellStyle name="Uwaga 3" xfId="11088" hidden="1" xr:uid="{00000000-0005-0000-0000-000007390000}"/>
    <cellStyle name="Uwaga 3" xfId="11085" hidden="1" xr:uid="{00000000-0005-0000-0000-000008390000}"/>
    <cellStyle name="Uwaga 3" xfId="11080" hidden="1" xr:uid="{00000000-0005-0000-0000-000009390000}"/>
    <cellStyle name="Uwaga 3" xfId="11073" hidden="1" xr:uid="{00000000-0005-0000-0000-00000A390000}"/>
    <cellStyle name="Uwaga 3" xfId="11069" hidden="1" xr:uid="{00000000-0005-0000-0000-00000B390000}"/>
    <cellStyle name="Uwaga 3" xfId="11064" hidden="1" xr:uid="{00000000-0005-0000-0000-00000C390000}"/>
    <cellStyle name="Uwaga 3" xfId="11058" hidden="1" xr:uid="{00000000-0005-0000-0000-00000D390000}"/>
    <cellStyle name="Uwaga 3" xfId="11054" hidden="1" xr:uid="{00000000-0005-0000-0000-00000E390000}"/>
    <cellStyle name="Uwaga 3" xfId="11049" hidden="1" xr:uid="{00000000-0005-0000-0000-00000F390000}"/>
    <cellStyle name="Uwaga 3" xfId="11043" hidden="1" xr:uid="{00000000-0005-0000-0000-000010390000}"/>
    <cellStyle name="Uwaga 3" xfId="11040" hidden="1" xr:uid="{00000000-0005-0000-0000-000011390000}"/>
    <cellStyle name="Uwaga 3" xfId="11036" hidden="1" xr:uid="{00000000-0005-0000-0000-000012390000}"/>
    <cellStyle name="Uwaga 3" xfId="11027" hidden="1" xr:uid="{00000000-0005-0000-0000-000013390000}"/>
    <cellStyle name="Uwaga 3" xfId="11022" hidden="1" xr:uid="{00000000-0005-0000-0000-000014390000}"/>
    <cellStyle name="Uwaga 3" xfId="11017" hidden="1" xr:uid="{00000000-0005-0000-0000-000015390000}"/>
    <cellStyle name="Uwaga 3" xfId="11012" hidden="1" xr:uid="{00000000-0005-0000-0000-000016390000}"/>
    <cellStyle name="Uwaga 3" xfId="11007" hidden="1" xr:uid="{00000000-0005-0000-0000-000017390000}"/>
    <cellStyle name="Uwaga 3" xfId="11002" hidden="1" xr:uid="{00000000-0005-0000-0000-000018390000}"/>
    <cellStyle name="Uwaga 3" xfId="10997" hidden="1" xr:uid="{00000000-0005-0000-0000-000019390000}"/>
    <cellStyle name="Uwaga 3" xfId="10992" hidden="1" xr:uid="{00000000-0005-0000-0000-00001A390000}"/>
    <cellStyle name="Uwaga 3" xfId="10987" hidden="1" xr:uid="{00000000-0005-0000-0000-00001B390000}"/>
    <cellStyle name="Uwaga 3" xfId="10983" hidden="1" xr:uid="{00000000-0005-0000-0000-00001C390000}"/>
    <cellStyle name="Uwaga 3" xfId="10978" hidden="1" xr:uid="{00000000-0005-0000-0000-00001D390000}"/>
    <cellStyle name="Uwaga 3" xfId="10973" hidden="1" xr:uid="{00000000-0005-0000-0000-00001E390000}"/>
    <cellStyle name="Uwaga 3" xfId="10968" hidden="1" xr:uid="{00000000-0005-0000-0000-00001F390000}"/>
    <cellStyle name="Uwaga 3" xfId="10964" hidden="1" xr:uid="{00000000-0005-0000-0000-000020390000}"/>
    <cellStyle name="Uwaga 3" xfId="10960" hidden="1" xr:uid="{00000000-0005-0000-0000-000021390000}"/>
    <cellStyle name="Uwaga 3" xfId="10953" hidden="1" xr:uid="{00000000-0005-0000-0000-000022390000}"/>
    <cellStyle name="Uwaga 3" xfId="10949" hidden="1" xr:uid="{00000000-0005-0000-0000-000023390000}"/>
    <cellStyle name="Uwaga 3" xfId="10944" hidden="1" xr:uid="{00000000-0005-0000-0000-000024390000}"/>
    <cellStyle name="Uwaga 3" xfId="10938" hidden="1" xr:uid="{00000000-0005-0000-0000-000025390000}"/>
    <cellStyle name="Uwaga 3" xfId="10934" hidden="1" xr:uid="{00000000-0005-0000-0000-000026390000}"/>
    <cellStyle name="Uwaga 3" xfId="10929" hidden="1" xr:uid="{00000000-0005-0000-0000-000027390000}"/>
    <cellStyle name="Uwaga 3" xfId="10923" hidden="1" xr:uid="{00000000-0005-0000-0000-000028390000}"/>
    <cellStyle name="Uwaga 3" xfId="10919" hidden="1" xr:uid="{00000000-0005-0000-0000-000029390000}"/>
    <cellStyle name="Uwaga 3" xfId="10915" hidden="1" xr:uid="{00000000-0005-0000-0000-00002A390000}"/>
    <cellStyle name="Uwaga 3" xfId="10908" hidden="1" xr:uid="{00000000-0005-0000-0000-00002B390000}"/>
    <cellStyle name="Uwaga 3" xfId="10904" hidden="1" xr:uid="{00000000-0005-0000-0000-00002C390000}"/>
    <cellStyle name="Uwaga 3" xfId="10900" hidden="1" xr:uid="{00000000-0005-0000-0000-00002D390000}"/>
    <cellStyle name="Uwaga 3" xfId="10853" hidden="1" xr:uid="{00000000-0005-0000-0000-00002E390000}"/>
    <cellStyle name="Uwaga 3" xfId="10852" hidden="1" xr:uid="{00000000-0005-0000-0000-00002F390000}"/>
    <cellStyle name="Uwaga 3" xfId="10851" hidden="1" xr:uid="{00000000-0005-0000-0000-000030390000}"/>
    <cellStyle name="Uwaga 3" xfId="10844" hidden="1" xr:uid="{00000000-0005-0000-0000-000031390000}"/>
    <cellStyle name="Uwaga 3" xfId="10843" hidden="1" xr:uid="{00000000-0005-0000-0000-000032390000}"/>
    <cellStyle name="Uwaga 3" xfId="10842" hidden="1" xr:uid="{00000000-0005-0000-0000-000033390000}"/>
    <cellStyle name="Uwaga 3" xfId="10835" hidden="1" xr:uid="{00000000-0005-0000-0000-000034390000}"/>
    <cellStyle name="Uwaga 3" xfId="10834" hidden="1" xr:uid="{00000000-0005-0000-0000-000035390000}"/>
    <cellStyle name="Uwaga 3" xfId="10833" hidden="1" xr:uid="{00000000-0005-0000-0000-000036390000}"/>
    <cellStyle name="Uwaga 3" xfId="10826" hidden="1" xr:uid="{00000000-0005-0000-0000-000037390000}"/>
    <cellStyle name="Uwaga 3" xfId="10825" hidden="1" xr:uid="{00000000-0005-0000-0000-000038390000}"/>
    <cellStyle name="Uwaga 3" xfId="10824" hidden="1" xr:uid="{00000000-0005-0000-0000-000039390000}"/>
    <cellStyle name="Uwaga 3" xfId="10817" hidden="1" xr:uid="{00000000-0005-0000-0000-00003A390000}"/>
    <cellStyle name="Uwaga 3" xfId="10816" hidden="1" xr:uid="{00000000-0005-0000-0000-00003B390000}"/>
    <cellStyle name="Uwaga 3" xfId="10814" hidden="1" xr:uid="{00000000-0005-0000-0000-00003C390000}"/>
    <cellStyle name="Uwaga 3" xfId="10809" hidden="1" xr:uid="{00000000-0005-0000-0000-00003D390000}"/>
    <cellStyle name="Uwaga 3" xfId="10806" hidden="1" xr:uid="{00000000-0005-0000-0000-00003E390000}"/>
    <cellStyle name="Uwaga 3" xfId="10804" hidden="1" xr:uid="{00000000-0005-0000-0000-00003F390000}"/>
    <cellStyle name="Uwaga 3" xfId="10800" hidden="1" xr:uid="{00000000-0005-0000-0000-000040390000}"/>
    <cellStyle name="Uwaga 3" xfId="10797" hidden="1" xr:uid="{00000000-0005-0000-0000-000041390000}"/>
    <cellStyle name="Uwaga 3" xfId="10795" hidden="1" xr:uid="{00000000-0005-0000-0000-000042390000}"/>
    <cellStyle name="Uwaga 3" xfId="10791" hidden="1" xr:uid="{00000000-0005-0000-0000-000043390000}"/>
    <cellStyle name="Uwaga 3" xfId="10788" hidden="1" xr:uid="{00000000-0005-0000-0000-000044390000}"/>
    <cellStyle name="Uwaga 3" xfId="10786" hidden="1" xr:uid="{00000000-0005-0000-0000-000045390000}"/>
    <cellStyle name="Uwaga 3" xfId="10782" hidden="1" xr:uid="{00000000-0005-0000-0000-000046390000}"/>
    <cellStyle name="Uwaga 3" xfId="10780" hidden="1" xr:uid="{00000000-0005-0000-0000-000047390000}"/>
    <cellStyle name="Uwaga 3" xfId="10779" hidden="1" xr:uid="{00000000-0005-0000-0000-000048390000}"/>
    <cellStyle name="Uwaga 3" xfId="10773" hidden="1" xr:uid="{00000000-0005-0000-0000-000049390000}"/>
    <cellStyle name="Uwaga 3" xfId="10771" hidden="1" xr:uid="{00000000-0005-0000-0000-00004A390000}"/>
    <cellStyle name="Uwaga 3" xfId="10768" hidden="1" xr:uid="{00000000-0005-0000-0000-00004B390000}"/>
    <cellStyle name="Uwaga 3" xfId="10764" hidden="1" xr:uid="{00000000-0005-0000-0000-00004C390000}"/>
    <cellStyle name="Uwaga 3" xfId="10761" hidden="1" xr:uid="{00000000-0005-0000-0000-00004D390000}"/>
    <cellStyle name="Uwaga 3" xfId="10759" hidden="1" xr:uid="{00000000-0005-0000-0000-00004E390000}"/>
    <cellStyle name="Uwaga 3" xfId="10755" hidden="1" xr:uid="{00000000-0005-0000-0000-00004F390000}"/>
    <cellStyle name="Uwaga 3" xfId="10752" hidden="1" xr:uid="{00000000-0005-0000-0000-000050390000}"/>
    <cellStyle name="Uwaga 3" xfId="10750" hidden="1" xr:uid="{00000000-0005-0000-0000-000051390000}"/>
    <cellStyle name="Uwaga 3" xfId="10746" hidden="1" xr:uid="{00000000-0005-0000-0000-000052390000}"/>
    <cellStyle name="Uwaga 3" xfId="10744" hidden="1" xr:uid="{00000000-0005-0000-0000-000053390000}"/>
    <cellStyle name="Uwaga 3" xfId="10743" hidden="1" xr:uid="{00000000-0005-0000-0000-000054390000}"/>
    <cellStyle name="Uwaga 3" xfId="10737" hidden="1" xr:uid="{00000000-0005-0000-0000-000055390000}"/>
    <cellStyle name="Uwaga 3" xfId="10734" hidden="1" xr:uid="{00000000-0005-0000-0000-000056390000}"/>
    <cellStyle name="Uwaga 3" xfId="10732" hidden="1" xr:uid="{00000000-0005-0000-0000-000057390000}"/>
    <cellStyle name="Uwaga 3" xfId="10728" hidden="1" xr:uid="{00000000-0005-0000-0000-000058390000}"/>
    <cellStyle name="Uwaga 3" xfId="10725" hidden="1" xr:uid="{00000000-0005-0000-0000-000059390000}"/>
    <cellStyle name="Uwaga 3" xfId="10723" hidden="1" xr:uid="{00000000-0005-0000-0000-00005A390000}"/>
    <cellStyle name="Uwaga 3" xfId="10719" hidden="1" xr:uid="{00000000-0005-0000-0000-00005B390000}"/>
    <cellStyle name="Uwaga 3" xfId="10716" hidden="1" xr:uid="{00000000-0005-0000-0000-00005C390000}"/>
    <cellStyle name="Uwaga 3" xfId="10714" hidden="1" xr:uid="{00000000-0005-0000-0000-00005D390000}"/>
    <cellStyle name="Uwaga 3" xfId="10710" hidden="1" xr:uid="{00000000-0005-0000-0000-00005E390000}"/>
    <cellStyle name="Uwaga 3" xfId="10708" hidden="1" xr:uid="{00000000-0005-0000-0000-00005F390000}"/>
    <cellStyle name="Uwaga 3" xfId="10707" hidden="1" xr:uid="{00000000-0005-0000-0000-000060390000}"/>
    <cellStyle name="Uwaga 3" xfId="10700" hidden="1" xr:uid="{00000000-0005-0000-0000-000061390000}"/>
    <cellStyle name="Uwaga 3" xfId="10697" hidden="1" xr:uid="{00000000-0005-0000-0000-000062390000}"/>
    <cellStyle name="Uwaga 3" xfId="10695" hidden="1" xr:uid="{00000000-0005-0000-0000-000063390000}"/>
    <cellStyle name="Uwaga 3" xfId="10691" hidden="1" xr:uid="{00000000-0005-0000-0000-000064390000}"/>
    <cellStyle name="Uwaga 3" xfId="10688" hidden="1" xr:uid="{00000000-0005-0000-0000-000065390000}"/>
    <cellStyle name="Uwaga 3" xfId="10686" hidden="1" xr:uid="{00000000-0005-0000-0000-000066390000}"/>
    <cellStyle name="Uwaga 3" xfId="10682" hidden="1" xr:uid="{00000000-0005-0000-0000-000067390000}"/>
    <cellStyle name="Uwaga 3" xfId="10679" hidden="1" xr:uid="{00000000-0005-0000-0000-000068390000}"/>
    <cellStyle name="Uwaga 3" xfId="10677" hidden="1" xr:uid="{00000000-0005-0000-0000-000069390000}"/>
    <cellStyle name="Uwaga 3" xfId="10674" hidden="1" xr:uid="{00000000-0005-0000-0000-00006A390000}"/>
    <cellStyle name="Uwaga 3" xfId="10672" hidden="1" xr:uid="{00000000-0005-0000-0000-00006B390000}"/>
    <cellStyle name="Uwaga 3" xfId="10671" hidden="1" xr:uid="{00000000-0005-0000-0000-00006C390000}"/>
    <cellStyle name="Uwaga 3" xfId="10665" hidden="1" xr:uid="{00000000-0005-0000-0000-00006D390000}"/>
    <cellStyle name="Uwaga 3" xfId="10663" hidden="1" xr:uid="{00000000-0005-0000-0000-00006E390000}"/>
    <cellStyle name="Uwaga 3" xfId="10661" hidden="1" xr:uid="{00000000-0005-0000-0000-00006F390000}"/>
    <cellStyle name="Uwaga 3" xfId="10656" hidden="1" xr:uid="{00000000-0005-0000-0000-000070390000}"/>
    <cellStyle name="Uwaga 3" xfId="10654" hidden="1" xr:uid="{00000000-0005-0000-0000-000071390000}"/>
    <cellStyle name="Uwaga 3" xfId="10652" hidden="1" xr:uid="{00000000-0005-0000-0000-000072390000}"/>
    <cellStyle name="Uwaga 3" xfId="10647" hidden="1" xr:uid="{00000000-0005-0000-0000-000073390000}"/>
    <cellStyle name="Uwaga 3" xfId="10645" hidden="1" xr:uid="{00000000-0005-0000-0000-000074390000}"/>
    <cellStyle name="Uwaga 3" xfId="10643" hidden="1" xr:uid="{00000000-0005-0000-0000-000075390000}"/>
    <cellStyle name="Uwaga 3" xfId="10638" hidden="1" xr:uid="{00000000-0005-0000-0000-000076390000}"/>
    <cellStyle name="Uwaga 3" xfId="10636" hidden="1" xr:uid="{00000000-0005-0000-0000-000077390000}"/>
    <cellStyle name="Uwaga 3" xfId="10635" hidden="1" xr:uid="{00000000-0005-0000-0000-000078390000}"/>
    <cellStyle name="Uwaga 3" xfId="10628" hidden="1" xr:uid="{00000000-0005-0000-0000-000079390000}"/>
    <cellStyle name="Uwaga 3" xfId="10625" hidden="1" xr:uid="{00000000-0005-0000-0000-00007A390000}"/>
    <cellStyle name="Uwaga 3" xfId="10623" hidden="1" xr:uid="{00000000-0005-0000-0000-00007B390000}"/>
    <cellStyle name="Uwaga 3" xfId="10619" hidden="1" xr:uid="{00000000-0005-0000-0000-00007C390000}"/>
    <cellStyle name="Uwaga 3" xfId="10616" hidden="1" xr:uid="{00000000-0005-0000-0000-00007D390000}"/>
    <cellStyle name="Uwaga 3" xfId="10614" hidden="1" xr:uid="{00000000-0005-0000-0000-00007E390000}"/>
    <cellStyle name="Uwaga 3" xfId="10610" hidden="1" xr:uid="{00000000-0005-0000-0000-00007F390000}"/>
    <cellStyle name="Uwaga 3" xfId="10607" hidden="1" xr:uid="{00000000-0005-0000-0000-000080390000}"/>
    <cellStyle name="Uwaga 3" xfId="10605" hidden="1" xr:uid="{00000000-0005-0000-0000-000081390000}"/>
    <cellStyle name="Uwaga 3" xfId="10602" hidden="1" xr:uid="{00000000-0005-0000-0000-000082390000}"/>
    <cellStyle name="Uwaga 3" xfId="10600" hidden="1" xr:uid="{00000000-0005-0000-0000-000083390000}"/>
    <cellStyle name="Uwaga 3" xfId="10598" hidden="1" xr:uid="{00000000-0005-0000-0000-000084390000}"/>
    <cellStyle name="Uwaga 3" xfId="10592" hidden="1" xr:uid="{00000000-0005-0000-0000-000085390000}"/>
    <cellStyle name="Uwaga 3" xfId="10589" hidden="1" xr:uid="{00000000-0005-0000-0000-000086390000}"/>
    <cellStyle name="Uwaga 3" xfId="10587" hidden="1" xr:uid="{00000000-0005-0000-0000-000087390000}"/>
    <cellStyle name="Uwaga 3" xfId="10583" hidden="1" xr:uid="{00000000-0005-0000-0000-000088390000}"/>
    <cellStyle name="Uwaga 3" xfId="10580" hidden="1" xr:uid="{00000000-0005-0000-0000-000089390000}"/>
    <cellStyle name="Uwaga 3" xfId="10578" hidden="1" xr:uid="{00000000-0005-0000-0000-00008A390000}"/>
    <cellStyle name="Uwaga 3" xfId="10574" hidden="1" xr:uid="{00000000-0005-0000-0000-00008B390000}"/>
    <cellStyle name="Uwaga 3" xfId="10571" hidden="1" xr:uid="{00000000-0005-0000-0000-00008C390000}"/>
    <cellStyle name="Uwaga 3" xfId="10569" hidden="1" xr:uid="{00000000-0005-0000-0000-00008D390000}"/>
    <cellStyle name="Uwaga 3" xfId="10567" hidden="1" xr:uid="{00000000-0005-0000-0000-00008E390000}"/>
    <cellStyle name="Uwaga 3" xfId="10565" hidden="1" xr:uid="{00000000-0005-0000-0000-00008F390000}"/>
    <cellStyle name="Uwaga 3" xfId="10563" hidden="1" xr:uid="{00000000-0005-0000-0000-000090390000}"/>
    <cellStyle name="Uwaga 3" xfId="10558" hidden="1" xr:uid="{00000000-0005-0000-0000-000091390000}"/>
    <cellStyle name="Uwaga 3" xfId="10556" hidden="1" xr:uid="{00000000-0005-0000-0000-000092390000}"/>
    <cellStyle name="Uwaga 3" xfId="10553" hidden="1" xr:uid="{00000000-0005-0000-0000-000093390000}"/>
    <cellStyle name="Uwaga 3" xfId="10549" hidden="1" xr:uid="{00000000-0005-0000-0000-000094390000}"/>
    <cellStyle name="Uwaga 3" xfId="10546" hidden="1" xr:uid="{00000000-0005-0000-0000-000095390000}"/>
    <cellStyle name="Uwaga 3" xfId="10543" hidden="1" xr:uid="{00000000-0005-0000-0000-000096390000}"/>
    <cellStyle name="Uwaga 3" xfId="10540" hidden="1" xr:uid="{00000000-0005-0000-0000-000097390000}"/>
    <cellStyle name="Uwaga 3" xfId="10538" hidden="1" xr:uid="{00000000-0005-0000-0000-000098390000}"/>
    <cellStyle name="Uwaga 3" xfId="10535" hidden="1" xr:uid="{00000000-0005-0000-0000-000099390000}"/>
    <cellStyle name="Uwaga 3" xfId="10531" hidden="1" xr:uid="{00000000-0005-0000-0000-00009A390000}"/>
    <cellStyle name="Uwaga 3" xfId="10529" hidden="1" xr:uid="{00000000-0005-0000-0000-00009B390000}"/>
    <cellStyle name="Uwaga 3" xfId="10526" hidden="1" xr:uid="{00000000-0005-0000-0000-00009C390000}"/>
    <cellStyle name="Uwaga 3" xfId="10521" hidden="1" xr:uid="{00000000-0005-0000-0000-00009D390000}"/>
    <cellStyle name="Uwaga 3" xfId="10518" hidden="1" xr:uid="{00000000-0005-0000-0000-00009E390000}"/>
    <cellStyle name="Uwaga 3" xfId="10515" hidden="1" xr:uid="{00000000-0005-0000-0000-00009F390000}"/>
    <cellStyle name="Uwaga 3" xfId="10511" hidden="1" xr:uid="{00000000-0005-0000-0000-0000A0390000}"/>
    <cellStyle name="Uwaga 3" xfId="10508" hidden="1" xr:uid="{00000000-0005-0000-0000-0000A1390000}"/>
    <cellStyle name="Uwaga 3" xfId="10506" hidden="1" xr:uid="{00000000-0005-0000-0000-0000A2390000}"/>
    <cellStyle name="Uwaga 3" xfId="10503" hidden="1" xr:uid="{00000000-0005-0000-0000-0000A3390000}"/>
    <cellStyle name="Uwaga 3" xfId="10500" hidden="1" xr:uid="{00000000-0005-0000-0000-0000A4390000}"/>
    <cellStyle name="Uwaga 3" xfId="10497" hidden="1" xr:uid="{00000000-0005-0000-0000-0000A5390000}"/>
    <cellStyle name="Uwaga 3" xfId="10495" hidden="1" xr:uid="{00000000-0005-0000-0000-0000A6390000}"/>
    <cellStyle name="Uwaga 3" xfId="10493" hidden="1" xr:uid="{00000000-0005-0000-0000-0000A7390000}"/>
    <cellStyle name="Uwaga 3" xfId="10490" hidden="1" xr:uid="{00000000-0005-0000-0000-0000A8390000}"/>
    <cellStyle name="Uwaga 3" xfId="10485" hidden="1" xr:uid="{00000000-0005-0000-0000-0000A9390000}"/>
    <cellStyle name="Uwaga 3" xfId="10482" hidden="1" xr:uid="{00000000-0005-0000-0000-0000AA390000}"/>
    <cellStyle name="Uwaga 3" xfId="10479" hidden="1" xr:uid="{00000000-0005-0000-0000-0000AB390000}"/>
    <cellStyle name="Uwaga 3" xfId="10476" hidden="1" xr:uid="{00000000-0005-0000-0000-0000AC390000}"/>
    <cellStyle name="Uwaga 3" xfId="10473" hidden="1" xr:uid="{00000000-0005-0000-0000-0000AD390000}"/>
    <cellStyle name="Uwaga 3" xfId="10470" hidden="1" xr:uid="{00000000-0005-0000-0000-0000AE390000}"/>
    <cellStyle name="Uwaga 3" xfId="10467" hidden="1" xr:uid="{00000000-0005-0000-0000-0000AF390000}"/>
    <cellStyle name="Uwaga 3" xfId="10464" hidden="1" xr:uid="{00000000-0005-0000-0000-0000B0390000}"/>
    <cellStyle name="Uwaga 3" xfId="10461" hidden="1" xr:uid="{00000000-0005-0000-0000-0000B1390000}"/>
    <cellStyle name="Uwaga 3" xfId="10459" hidden="1" xr:uid="{00000000-0005-0000-0000-0000B2390000}"/>
    <cellStyle name="Uwaga 3" xfId="10457" hidden="1" xr:uid="{00000000-0005-0000-0000-0000B3390000}"/>
    <cellStyle name="Uwaga 3" xfId="10454" hidden="1" xr:uid="{00000000-0005-0000-0000-0000B4390000}"/>
    <cellStyle name="Uwaga 3" xfId="10449" hidden="1" xr:uid="{00000000-0005-0000-0000-0000B5390000}"/>
    <cellStyle name="Uwaga 3" xfId="10446" hidden="1" xr:uid="{00000000-0005-0000-0000-0000B6390000}"/>
    <cellStyle name="Uwaga 3" xfId="10443" hidden="1" xr:uid="{00000000-0005-0000-0000-0000B7390000}"/>
    <cellStyle name="Uwaga 3" xfId="10440" hidden="1" xr:uid="{00000000-0005-0000-0000-0000B8390000}"/>
    <cellStyle name="Uwaga 3" xfId="10437" hidden="1" xr:uid="{00000000-0005-0000-0000-0000B9390000}"/>
    <cellStyle name="Uwaga 3" xfId="10434" hidden="1" xr:uid="{00000000-0005-0000-0000-0000BA390000}"/>
    <cellStyle name="Uwaga 3" xfId="10431" hidden="1" xr:uid="{00000000-0005-0000-0000-0000BB390000}"/>
    <cellStyle name="Uwaga 3" xfId="10428" hidden="1" xr:uid="{00000000-0005-0000-0000-0000BC390000}"/>
    <cellStyle name="Uwaga 3" xfId="10425" hidden="1" xr:uid="{00000000-0005-0000-0000-0000BD390000}"/>
    <cellStyle name="Uwaga 3" xfId="10423" hidden="1" xr:uid="{00000000-0005-0000-0000-0000BE390000}"/>
    <cellStyle name="Uwaga 3" xfId="10421" hidden="1" xr:uid="{00000000-0005-0000-0000-0000BF390000}"/>
    <cellStyle name="Uwaga 3" xfId="10418" hidden="1" xr:uid="{00000000-0005-0000-0000-0000C0390000}"/>
    <cellStyle name="Uwaga 3" xfId="10412" hidden="1" xr:uid="{00000000-0005-0000-0000-0000C1390000}"/>
    <cellStyle name="Uwaga 3" xfId="10409" hidden="1" xr:uid="{00000000-0005-0000-0000-0000C2390000}"/>
    <cellStyle name="Uwaga 3" xfId="10407" hidden="1" xr:uid="{00000000-0005-0000-0000-0000C3390000}"/>
    <cellStyle name="Uwaga 3" xfId="10403" hidden="1" xr:uid="{00000000-0005-0000-0000-0000C4390000}"/>
    <cellStyle name="Uwaga 3" xfId="10400" hidden="1" xr:uid="{00000000-0005-0000-0000-0000C5390000}"/>
    <cellStyle name="Uwaga 3" xfId="10398" hidden="1" xr:uid="{00000000-0005-0000-0000-0000C6390000}"/>
    <cellStyle name="Uwaga 3" xfId="10394" hidden="1" xr:uid="{00000000-0005-0000-0000-0000C7390000}"/>
    <cellStyle name="Uwaga 3" xfId="10391" hidden="1" xr:uid="{00000000-0005-0000-0000-0000C8390000}"/>
    <cellStyle name="Uwaga 3" xfId="10389" hidden="1" xr:uid="{00000000-0005-0000-0000-0000C9390000}"/>
    <cellStyle name="Uwaga 3" xfId="10387" hidden="1" xr:uid="{00000000-0005-0000-0000-0000CA390000}"/>
    <cellStyle name="Uwaga 3" xfId="10384" hidden="1" xr:uid="{00000000-0005-0000-0000-0000CB390000}"/>
    <cellStyle name="Uwaga 3" xfId="10381" hidden="1" xr:uid="{00000000-0005-0000-0000-0000CC390000}"/>
    <cellStyle name="Uwaga 3" xfId="10378" hidden="1" xr:uid="{00000000-0005-0000-0000-0000CD390000}"/>
    <cellStyle name="Uwaga 3" xfId="10376" hidden="1" xr:uid="{00000000-0005-0000-0000-0000CE390000}"/>
    <cellStyle name="Uwaga 3" xfId="10374" hidden="1" xr:uid="{00000000-0005-0000-0000-0000CF390000}"/>
    <cellStyle name="Uwaga 3" xfId="10369" hidden="1" xr:uid="{00000000-0005-0000-0000-0000D0390000}"/>
    <cellStyle name="Uwaga 3" xfId="10367" hidden="1" xr:uid="{00000000-0005-0000-0000-0000D1390000}"/>
    <cellStyle name="Uwaga 3" xfId="10364" hidden="1" xr:uid="{00000000-0005-0000-0000-0000D2390000}"/>
    <cellStyle name="Uwaga 3" xfId="10360" hidden="1" xr:uid="{00000000-0005-0000-0000-0000D3390000}"/>
    <cellStyle name="Uwaga 3" xfId="10358" hidden="1" xr:uid="{00000000-0005-0000-0000-0000D4390000}"/>
    <cellStyle name="Uwaga 3" xfId="10355" hidden="1" xr:uid="{00000000-0005-0000-0000-0000D5390000}"/>
    <cellStyle name="Uwaga 3" xfId="10351" hidden="1" xr:uid="{00000000-0005-0000-0000-0000D6390000}"/>
    <cellStyle name="Uwaga 3" xfId="10349" hidden="1" xr:uid="{00000000-0005-0000-0000-0000D7390000}"/>
    <cellStyle name="Uwaga 3" xfId="10346" hidden="1" xr:uid="{00000000-0005-0000-0000-0000D8390000}"/>
    <cellStyle name="Uwaga 3" xfId="10342" hidden="1" xr:uid="{00000000-0005-0000-0000-0000D9390000}"/>
    <cellStyle name="Uwaga 3" xfId="10340" hidden="1" xr:uid="{00000000-0005-0000-0000-0000DA390000}"/>
    <cellStyle name="Uwaga 3" xfId="10338" hidden="1" xr:uid="{00000000-0005-0000-0000-0000DB390000}"/>
    <cellStyle name="Uwaga 3" xfId="11890" hidden="1" xr:uid="{00000000-0005-0000-0000-0000DC390000}"/>
    <cellStyle name="Uwaga 3" xfId="11891" hidden="1" xr:uid="{00000000-0005-0000-0000-0000DD390000}"/>
    <cellStyle name="Uwaga 3" xfId="11893" hidden="1" xr:uid="{00000000-0005-0000-0000-0000DE390000}"/>
    <cellStyle name="Uwaga 3" xfId="11905" hidden="1" xr:uid="{00000000-0005-0000-0000-0000DF390000}"/>
    <cellStyle name="Uwaga 3" xfId="11906" hidden="1" xr:uid="{00000000-0005-0000-0000-0000E0390000}"/>
    <cellStyle name="Uwaga 3" xfId="11911" hidden="1" xr:uid="{00000000-0005-0000-0000-0000E1390000}"/>
    <cellStyle name="Uwaga 3" xfId="11920" hidden="1" xr:uid="{00000000-0005-0000-0000-0000E2390000}"/>
    <cellStyle name="Uwaga 3" xfId="11921" hidden="1" xr:uid="{00000000-0005-0000-0000-0000E3390000}"/>
    <cellStyle name="Uwaga 3" xfId="11926" hidden="1" xr:uid="{00000000-0005-0000-0000-0000E4390000}"/>
    <cellStyle name="Uwaga 3" xfId="11935" hidden="1" xr:uid="{00000000-0005-0000-0000-0000E5390000}"/>
    <cellStyle name="Uwaga 3" xfId="11936" hidden="1" xr:uid="{00000000-0005-0000-0000-0000E6390000}"/>
    <cellStyle name="Uwaga 3" xfId="11937" hidden="1" xr:uid="{00000000-0005-0000-0000-0000E7390000}"/>
    <cellStyle name="Uwaga 3" xfId="11950" hidden="1" xr:uid="{00000000-0005-0000-0000-0000E8390000}"/>
    <cellStyle name="Uwaga 3" xfId="11955" hidden="1" xr:uid="{00000000-0005-0000-0000-0000E9390000}"/>
    <cellStyle name="Uwaga 3" xfId="11960" hidden="1" xr:uid="{00000000-0005-0000-0000-0000EA390000}"/>
    <cellStyle name="Uwaga 3" xfId="11970" hidden="1" xr:uid="{00000000-0005-0000-0000-0000EB390000}"/>
    <cellStyle name="Uwaga 3" xfId="11975" hidden="1" xr:uid="{00000000-0005-0000-0000-0000EC390000}"/>
    <cellStyle name="Uwaga 3" xfId="11979" hidden="1" xr:uid="{00000000-0005-0000-0000-0000ED390000}"/>
    <cellStyle name="Uwaga 3" xfId="11986" hidden="1" xr:uid="{00000000-0005-0000-0000-0000EE390000}"/>
    <cellStyle name="Uwaga 3" xfId="11991" hidden="1" xr:uid="{00000000-0005-0000-0000-0000EF390000}"/>
    <cellStyle name="Uwaga 3" xfId="11994" hidden="1" xr:uid="{00000000-0005-0000-0000-0000F0390000}"/>
    <cellStyle name="Uwaga 3" xfId="12000" hidden="1" xr:uid="{00000000-0005-0000-0000-0000F1390000}"/>
    <cellStyle name="Uwaga 3" xfId="12005" hidden="1" xr:uid="{00000000-0005-0000-0000-0000F2390000}"/>
    <cellStyle name="Uwaga 3" xfId="12009" hidden="1" xr:uid="{00000000-0005-0000-0000-0000F3390000}"/>
    <cellStyle name="Uwaga 3" xfId="12010" hidden="1" xr:uid="{00000000-0005-0000-0000-0000F4390000}"/>
    <cellStyle name="Uwaga 3" xfId="12011" hidden="1" xr:uid="{00000000-0005-0000-0000-0000F5390000}"/>
    <cellStyle name="Uwaga 3" xfId="12015" hidden="1" xr:uid="{00000000-0005-0000-0000-0000F6390000}"/>
    <cellStyle name="Uwaga 3" xfId="12027" hidden="1" xr:uid="{00000000-0005-0000-0000-0000F7390000}"/>
    <cellStyle name="Uwaga 3" xfId="12032" hidden="1" xr:uid="{00000000-0005-0000-0000-0000F8390000}"/>
    <cellStyle name="Uwaga 3" xfId="12037" hidden="1" xr:uid="{00000000-0005-0000-0000-0000F9390000}"/>
    <cellStyle name="Uwaga 3" xfId="12042" hidden="1" xr:uid="{00000000-0005-0000-0000-0000FA390000}"/>
    <cellStyle name="Uwaga 3" xfId="12047" hidden="1" xr:uid="{00000000-0005-0000-0000-0000FB390000}"/>
    <cellStyle name="Uwaga 3" xfId="12052" hidden="1" xr:uid="{00000000-0005-0000-0000-0000FC390000}"/>
    <cellStyle name="Uwaga 3" xfId="12056" hidden="1" xr:uid="{00000000-0005-0000-0000-0000FD390000}"/>
    <cellStyle name="Uwaga 3" xfId="12060" hidden="1" xr:uid="{00000000-0005-0000-0000-0000FE390000}"/>
    <cellStyle name="Uwaga 3" xfId="12065" hidden="1" xr:uid="{00000000-0005-0000-0000-0000FF390000}"/>
    <cellStyle name="Uwaga 3" xfId="12070" hidden="1" xr:uid="{00000000-0005-0000-0000-0000003A0000}"/>
    <cellStyle name="Uwaga 3" xfId="12071" hidden="1" xr:uid="{00000000-0005-0000-0000-0000013A0000}"/>
    <cellStyle name="Uwaga 3" xfId="12073" hidden="1" xr:uid="{00000000-0005-0000-0000-0000023A0000}"/>
    <cellStyle name="Uwaga 3" xfId="12086" hidden="1" xr:uid="{00000000-0005-0000-0000-0000033A0000}"/>
    <cellStyle name="Uwaga 3" xfId="12090" hidden="1" xr:uid="{00000000-0005-0000-0000-0000043A0000}"/>
    <cellStyle name="Uwaga 3" xfId="12095" hidden="1" xr:uid="{00000000-0005-0000-0000-0000053A0000}"/>
    <cellStyle name="Uwaga 3" xfId="12102" hidden="1" xr:uid="{00000000-0005-0000-0000-0000063A0000}"/>
    <cellStyle name="Uwaga 3" xfId="12106" hidden="1" xr:uid="{00000000-0005-0000-0000-0000073A0000}"/>
    <cellStyle name="Uwaga 3" xfId="12111" hidden="1" xr:uid="{00000000-0005-0000-0000-0000083A0000}"/>
    <cellStyle name="Uwaga 3" xfId="12116" hidden="1" xr:uid="{00000000-0005-0000-0000-0000093A0000}"/>
    <cellStyle name="Uwaga 3" xfId="12119" hidden="1" xr:uid="{00000000-0005-0000-0000-00000A3A0000}"/>
    <cellStyle name="Uwaga 3" xfId="12124" hidden="1" xr:uid="{00000000-0005-0000-0000-00000B3A0000}"/>
    <cellStyle name="Uwaga 3" xfId="12130" hidden="1" xr:uid="{00000000-0005-0000-0000-00000C3A0000}"/>
    <cellStyle name="Uwaga 3" xfId="12131" hidden="1" xr:uid="{00000000-0005-0000-0000-00000D3A0000}"/>
    <cellStyle name="Uwaga 3" xfId="12134" hidden="1" xr:uid="{00000000-0005-0000-0000-00000E3A0000}"/>
    <cellStyle name="Uwaga 3" xfId="12147" hidden="1" xr:uid="{00000000-0005-0000-0000-00000F3A0000}"/>
    <cellStyle name="Uwaga 3" xfId="12151" hidden="1" xr:uid="{00000000-0005-0000-0000-0000103A0000}"/>
    <cellStyle name="Uwaga 3" xfId="12156" hidden="1" xr:uid="{00000000-0005-0000-0000-0000113A0000}"/>
    <cellStyle name="Uwaga 3" xfId="12163" hidden="1" xr:uid="{00000000-0005-0000-0000-0000123A0000}"/>
    <cellStyle name="Uwaga 3" xfId="12168" hidden="1" xr:uid="{00000000-0005-0000-0000-0000133A0000}"/>
    <cellStyle name="Uwaga 3" xfId="12172" hidden="1" xr:uid="{00000000-0005-0000-0000-0000143A0000}"/>
    <cellStyle name="Uwaga 3" xfId="12177" hidden="1" xr:uid="{00000000-0005-0000-0000-0000153A0000}"/>
    <cellStyle name="Uwaga 3" xfId="12181" hidden="1" xr:uid="{00000000-0005-0000-0000-0000163A0000}"/>
    <cellStyle name="Uwaga 3" xfId="12186" hidden="1" xr:uid="{00000000-0005-0000-0000-0000173A0000}"/>
    <cellStyle name="Uwaga 3" xfId="12190" hidden="1" xr:uid="{00000000-0005-0000-0000-0000183A0000}"/>
    <cellStyle name="Uwaga 3" xfId="12191" hidden="1" xr:uid="{00000000-0005-0000-0000-0000193A0000}"/>
    <cellStyle name="Uwaga 3" xfId="12193" hidden="1" xr:uid="{00000000-0005-0000-0000-00001A3A0000}"/>
    <cellStyle name="Uwaga 3" xfId="12205" hidden="1" xr:uid="{00000000-0005-0000-0000-00001B3A0000}"/>
    <cellStyle name="Uwaga 3" xfId="12206" hidden="1" xr:uid="{00000000-0005-0000-0000-00001C3A0000}"/>
    <cellStyle name="Uwaga 3" xfId="12208" hidden="1" xr:uid="{00000000-0005-0000-0000-00001D3A0000}"/>
    <cellStyle name="Uwaga 3" xfId="12220" hidden="1" xr:uid="{00000000-0005-0000-0000-00001E3A0000}"/>
    <cellStyle name="Uwaga 3" xfId="12222" hidden="1" xr:uid="{00000000-0005-0000-0000-00001F3A0000}"/>
    <cellStyle name="Uwaga 3" xfId="12225" hidden="1" xr:uid="{00000000-0005-0000-0000-0000203A0000}"/>
    <cellStyle name="Uwaga 3" xfId="12235" hidden="1" xr:uid="{00000000-0005-0000-0000-0000213A0000}"/>
    <cellStyle name="Uwaga 3" xfId="12236" hidden="1" xr:uid="{00000000-0005-0000-0000-0000223A0000}"/>
    <cellStyle name="Uwaga 3" xfId="12238" hidden="1" xr:uid="{00000000-0005-0000-0000-0000233A0000}"/>
    <cellStyle name="Uwaga 3" xfId="12250" hidden="1" xr:uid="{00000000-0005-0000-0000-0000243A0000}"/>
    <cellStyle name="Uwaga 3" xfId="12251" hidden="1" xr:uid="{00000000-0005-0000-0000-0000253A0000}"/>
    <cellStyle name="Uwaga 3" xfId="12252" hidden="1" xr:uid="{00000000-0005-0000-0000-0000263A0000}"/>
    <cellStyle name="Uwaga 3" xfId="12266" hidden="1" xr:uid="{00000000-0005-0000-0000-0000273A0000}"/>
    <cellStyle name="Uwaga 3" xfId="12269" hidden="1" xr:uid="{00000000-0005-0000-0000-0000283A0000}"/>
    <cellStyle name="Uwaga 3" xfId="12273" hidden="1" xr:uid="{00000000-0005-0000-0000-0000293A0000}"/>
    <cellStyle name="Uwaga 3" xfId="12281" hidden="1" xr:uid="{00000000-0005-0000-0000-00002A3A0000}"/>
    <cellStyle name="Uwaga 3" xfId="12284" hidden="1" xr:uid="{00000000-0005-0000-0000-00002B3A0000}"/>
    <cellStyle name="Uwaga 3" xfId="12288" hidden="1" xr:uid="{00000000-0005-0000-0000-00002C3A0000}"/>
    <cellStyle name="Uwaga 3" xfId="12296" hidden="1" xr:uid="{00000000-0005-0000-0000-00002D3A0000}"/>
    <cellStyle name="Uwaga 3" xfId="12299" hidden="1" xr:uid="{00000000-0005-0000-0000-00002E3A0000}"/>
    <cellStyle name="Uwaga 3" xfId="12303" hidden="1" xr:uid="{00000000-0005-0000-0000-00002F3A0000}"/>
    <cellStyle name="Uwaga 3" xfId="12310" hidden="1" xr:uid="{00000000-0005-0000-0000-0000303A0000}"/>
    <cellStyle name="Uwaga 3" xfId="12311" hidden="1" xr:uid="{00000000-0005-0000-0000-0000313A0000}"/>
    <cellStyle name="Uwaga 3" xfId="12313" hidden="1" xr:uid="{00000000-0005-0000-0000-0000323A0000}"/>
    <cellStyle name="Uwaga 3" xfId="12326" hidden="1" xr:uid="{00000000-0005-0000-0000-0000333A0000}"/>
    <cellStyle name="Uwaga 3" xfId="12329" hidden="1" xr:uid="{00000000-0005-0000-0000-0000343A0000}"/>
    <cellStyle name="Uwaga 3" xfId="12332" hidden="1" xr:uid="{00000000-0005-0000-0000-0000353A0000}"/>
    <cellStyle name="Uwaga 3" xfId="12341" hidden="1" xr:uid="{00000000-0005-0000-0000-0000363A0000}"/>
    <cellStyle name="Uwaga 3" xfId="12344" hidden="1" xr:uid="{00000000-0005-0000-0000-0000373A0000}"/>
    <cellStyle name="Uwaga 3" xfId="12348" hidden="1" xr:uid="{00000000-0005-0000-0000-0000383A0000}"/>
    <cellStyle name="Uwaga 3" xfId="12356" hidden="1" xr:uid="{00000000-0005-0000-0000-0000393A0000}"/>
    <cellStyle name="Uwaga 3" xfId="12358" hidden="1" xr:uid="{00000000-0005-0000-0000-00003A3A0000}"/>
    <cellStyle name="Uwaga 3" xfId="12361" hidden="1" xr:uid="{00000000-0005-0000-0000-00003B3A0000}"/>
    <cellStyle name="Uwaga 3" xfId="12370" hidden="1" xr:uid="{00000000-0005-0000-0000-00003C3A0000}"/>
    <cellStyle name="Uwaga 3" xfId="12371" hidden="1" xr:uid="{00000000-0005-0000-0000-00003D3A0000}"/>
    <cellStyle name="Uwaga 3" xfId="12372" hidden="1" xr:uid="{00000000-0005-0000-0000-00003E3A0000}"/>
    <cellStyle name="Uwaga 3" xfId="12385" hidden="1" xr:uid="{00000000-0005-0000-0000-00003F3A0000}"/>
    <cellStyle name="Uwaga 3" xfId="12386" hidden="1" xr:uid="{00000000-0005-0000-0000-0000403A0000}"/>
    <cellStyle name="Uwaga 3" xfId="12388" hidden="1" xr:uid="{00000000-0005-0000-0000-0000413A0000}"/>
    <cellStyle name="Uwaga 3" xfId="12400" hidden="1" xr:uid="{00000000-0005-0000-0000-0000423A0000}"/>
    <cellStyle name="Uwaga 3" xfId="12401" hidden="1" xr:uid="{00000000-0005-0000-0000-0000433A0000}"/>
    <cellStyle name="Uwaga 3" xfId="12403" hidden="1" xr:uid="{00000000-0005-0000-0000-0000443A0000}"/>
    <cellStyle name="Uwaga 3" xfId="12415" hidden="1" xr:uid="{00000000-0005-0000-0000-0000453A0000}"/>
    <cellStyle name="Uwaga 3" xfId="12416" hidden="1" xr:uid="{00000000-0005-0000-0000-0000463A0000}"/>
    <cellStyle name="Uwaga 3" xfId="12418" hidden="1" xr:uid="{00000000-0005-0000-0000-0000473A0000}"/>
    <cellStyle name="Uwaga 3" xfId="12430" hidden="1" xr:uid="{00000000-0005-0000-0000-0000483A0000}"/>
    <cellStyle name="Uwaga 3" xfId="12431" hidden="1" xr:uid="{00000000-0005-0000-0000-0000493A0000}"/>
    <cellStyle name="Uwaga 3" xfId="12432" hidden="1" xr:uid="{00000000-0005-0000-0000-00004A3A0000}"/>
    <cellStyle name="Uwaga 3" xfId="12446" hidden="1" xr:uid="{00000000-0005-0000-0000-00004B3A0000}"/>
    <cellStyle name="Uwaga 3" xfId="12448" hidden="1" xr:uid="{00000000-0005-0000-0000-00004C3A0000}"/>
    <cellStyle name="Uwaga 3" xfId="12451" hidden="1" xr:uid="{00000000-0005-0000-0000-00004D3A0000}"/>
    <cellStyle name="Uwaga 3" xfId="12461" hidden="1" xr:uid="{00000000-0005-0000-0000-00004E3A0000}"/>
    <cellStyle name="Uwaga 3" xfId="12464" hidden="1" xr:uid="{00000000-0005-0000-0000-00004F3A0000}"/>
    <cellStyle name="Uwaga 3" xfId="12467" hidden="1" xr:uid="{00000000-0005-0000-0000-0000503A0000}"/>
    <cellStyle name="Uwaga 3" xfId="12476" hidden="1" xr:uid="{00000000-0005-0000-0000-0000513A0000}"/>
    <cellStyle name="Uwaga 3" xfId="12478" hidden="1" xr:uid="{00000000-0005-0000-0000-0000523A0000}"/>
    <cellStyle name="Uwaga 3" xfId="12481" hidden="1" xr:uid="{00000000-0005-0000-0000-0000533A0000}"/>
    <cellStyle name="Uwaga 3" xfId="12490" hidden="1" xr:uid="{00000000-0005-0000-0000-0000543A0000}"/>
    <cellStyle name="Uwaga 3" xfId="12491" hidden="1" xr:uid="{00000000-0005-0000-0000-0000553A0000}"/>
    <cellStyle name="Uwaga 3" xfId="12492" hidden="1" xr:uid="{00000000-0005-0000-0000-0000563A0000}"/>
    <cellStyle name="Uwaga 3" xfId="12505" hidden="1" xr:uid="{00000000-0005-0000-0000-0000573A0000}"/>
    <cellStyle name="Uwaga 3" xfId="12507" hidden="1" xr:uid="{00000000-0005-0000-0000-0000583A0000}"/>
    <cellStyle name="Uwaga 3" xfId="12509" hidden="1" xr:uid="{00000000-0005-0000-0000-0000593A0000}"/>
    <cellStyle name="Uwaga 3" xfId="12520" hidden="1" xr:uid="{00000000-0005-0000-0000-00005A3A0000}"/>
    <cellStyle name="Uwaga 3" xfId="12522" hidden="1" xr:uid="{00000000-0005-0000-0000-00005B3A0000}"/>
    <cellStyle name="Uwaga 3" xfId="12524" hidden="1" xr:uid="{00000000-0005-0000-0000-00005C3A0000}"/>
    <cellStyle name="Uwaga 3" xfId="12535" hidden="1" xr:uid="{00000000-0005-0000-0000-00005D3A0000}"/>
    <cellStyle name="Uwaga 3" xfId="12537" hidden="1" xr:uid="{00000000-0005-0000-0000-00005E3A0000}"/>
    <cellStyle name="Uwaga 3" xfId="12539" hidden="1" xr:uid="{00000000-0005-0000-0000-00005F3A0000}"/>
    <cellStyle name="Uwaga 3" xfId="12550" hidden="1" xr:uid="{00000000-0005-0000-0000-0000603A0000}"/>
    <cellStyle name="Uwaga 3" xfId="12551" hidden="1" xr:uid="{00000000-0005-0000-0000-0000613A0000}"/>
    <cellStyle name="Uwaga 3" xfId="12552" hidden="1" xr:uid="{00000000-0005-0000-0000-0000623A0000}"/>
    <cellStyle name="Uwaga 3" xfId="12565" hidden="1" xr:uid="{00000000-0005-0000-0000-0000633A0000}"/>
    <cellStyle name="Uwaga 3" xfId="12567" hidden="1" xr:uid="{00000000-0005-0000-0000-0000643A0000}"/>
    <cellStyle name="Uwaga 3" xfId="12569" hidden="1" xr:uid="{00000000-0005-0000-0000-0000653A0000}"/>
    <cellStyle name="Uwaga 3" xfId="12580" hidden="1" xr:uid="{00000000-0005-0000-0000-0000663A0000}"/>
    <cellStyle name="Uwaga 3" xfId="12582" hidden="1" xr:uid="{00000000-0005-0000-0000-0000673A0000}"/>
    <cellStyle name="Uwaga 3" xfId="12584" hidden="1" xr:uid="{00000000-0005-0000-0000-0000683A0000}"/>
    <cellStyle name="Uwaga 3" xfId="12595" hidden="1" xr:uid="{00000000-0005-0000-0000-0000693A0000}"/>
    <cellStyle name="Uwaga 3" xfId="12597" hidden="1" xr:uid="{00000000-0005-0000-0000-00006A3A0000}"/>
    <cellStyle name="Uwaga 3" xfId="12598" hidden="1" xr:uid="{00000000-0005-0000-0000-00006B3A0000}"/>
    <cellStyle name="Uwaga 3" xfId="12610" hidden="1" xr:uid="{00000000-0005-0000-0000-00006C3A0000}"/>
    <cellStyle name="Uwaga 3" xfId="12611" hidden="1" xr:uid="{00000000-0005-0000-0000-00006D3A0000}"/>
    <cellStyle name="Uwaga 3" xfId="12612" hidden="1" xr:uid="{00000000-0005-0000-0000-00006E3A0000}"/>
    <cellStyle name="Uwaga 3" xfId="12625" hidden="1" xr:uid="{00000000-0005-0000-0000-00006F3A0000}"/>
    <cellStyle name="Uwaga 3" xfId="12627" hidden="1" xr:uid="{00000000-0005-0000-0000-0000703A0000}"/>
    <cellStyle name="Uwaga 3" xfId="12629" hidden="1" xr:uid="{00000000-0005-0000-0000-0000713A0000}"/>
    <cellStyle name="Uwaga 3" xfId="12640" hidden="1" xr:uid="{00000000-0005-0000-0000-0000723A0000}"/>
    <cellStyle name="Uwaga 3" xfId="12642" hidden="1" xr:uid="{00000000-0005-0000-0000-0000733A0000}"/>
    <cellStyle name="Uwaga 3" xfId="12644" hidden="1" xr:uid="{00000000-0005-0000-0000-0000743A0000}"/>
    <cellStyle name="Uwaga 3" xfId="12655" hidden="1" xr:uid="{00000000-0005-0000-0000-0000753A0000}"/>
    <cellStyle name="Uwaga 3" xfId="12657" hidden="1" xr:uid="{00000000-0005-0000-0000-0000763A0000}"/>
    <cellStyle name="Uwaga 3" xfId="12659" hidden="1" xr:uid="{00000000-0005-0000-0000-0000773A0000}"/>
    <cellStyle name="Uwaga 3" xfId="12670" hidden="1" xr:uid="{00000000-0005-0000-0000-0000783A0000}"/>
    <cellStyle name="Uwaga 3" xfId="12671" hidden="1" xr:uid="{00000000-0005-0000-0000-0000793A0000}"/>
    <cellStyle name="Uwaga 3" xfId="12673" hidden="1" xr:uid="{00000000-0005-0000-0000-00007A3A0000}"/>
    <cellStyle name="Uwaga 3" xfId="12684" hidden="1" xr:uid="{00000000-0005-0000-0000-00007B3A0000}"/>
    <cellStyle name="Uwaga 3" xfId="12686" hidden="1" xr:uid="{00000000-0005-0000-0000-00007C3A0000}"/>
    <cellStyle name="Uwaga 3" xfId="12687" hidden="1" xr:uid="{00000000-0005-0000-0000-00007D3A0000}"/>
    <cellStyle name="Uwaga 3" xfId="12696" hidden="1" xr:uid="{00000000-0005-0000-0000-00007E3A0000}"/>
    <cellStyle name="Uwaga 3" xfId="12699" hidden="1" xr:uid="{00000000-0005-0000-0000-00007F3A0000}"/>
    <cellStyle name="Uwaga 3" xfId="12701" hidden="1" xr:uid="{00000000-0005-0000-0000-0000803A0000}"/>
    <cellStyle name="Uwaga 3" xfId="12712" hidden="1" xr:uid="{00000000-0005-0000-0000-0000813A0000}"/>
    <cellStyle name="Uwaga 3" xfId="12714" hidden="1" xr:uid="{00000000-0005-0000-0000-0000823A0000}"/>
    <cellStyle name="Uwaga 3" xfId="12716" hidden="1" xr:uid="{00000000-0005-0000-0000-0000833A0000}"/>
    <cellStyle name="Uwaga 3" xfId="12728" hidden="1" xr:uid="{00000000-0005-0000-0000-0000843A0000}"/>
    <cellStyle name="Uwaga 3" xfId="12730" hidden="1" xr:uid="{00000000-0005-0000-0000-0000853A0000}"/>
    <cellStyle name="Uwaga 3" xfId="12732" hidden="1" xr:uid="{00000000-0005-0000-0000-0000863A0000}"/>
    <cellStyle name="Uwaga 3" xfId="12740" hidden="1" xr:uid="{00000000-0005-0000-0000-0000873A0000}"/>
    <cellStyle name="Uwaga 3" xfId="12742" hidden="1" xr:uid="{00000000-0005-0000-0000-0000883A0000}"/>
    <cellStyle name="Uwaga 3" xfId="12745" hidden="1" xr:uid="{00000000-0005-0000-0000-0000893A0000}"/>
    <cellStyle name="Uwaga 3" xfId="12735" hidden="1" xr:uid="{00000000-0005-0000-0000-00008A3A0000}"/>
    <cellStyle name="Uwaga 3" xfId="12734" hidden="1" xr:uid="{00000000-0005-0000-0000-00008B3A0000}"/>
    <cellStyle name="Uwaga 3" xfId="12733" hidden="1" xr:uid="{00000000-0005-0000-0000-00008C3A0000}"/>
    <cellStyle name="Uwaga 3" xfId="12720" hidden="1" xr:uid="{00000000-0005-0000-0000-00008D3A0000}"/>
    <cellStyle name="Uwaga 3" xfId="12719" hidden="1" xr:uid="{00000000-0005-0000-0000-00008E3A0000}"/>
    <cellStyle name="Uwaga 3" xfId="12718" hidden="1" xr:uid="{00000000-0005-0000-0000-00008F3A0000}"/>
    <cellStyle name="Uwaga 3" xfId="12705" hidden="1" xr:uid="{00000000-0005-0000-0000-0000903A0000}"/>
    <cellStyle name="Uwaga 3" xfId="12704" hidden="1" xr:uid="{00000000-0005-0000-0000-0000913A0000}"/>
    <cellStyle name="Uwaga 3" xfId="12703" hidden="1" xr:uid="{00000000-0005-0000-0000-0000923A0000}"/>
    <cellStyle name="Uwaga 3" xfId="12690" hidden="1" xr:uid="{00000000-0005-0000-0000-0000933A0000}"/>
    <cellStyle name="Uwaga 3" xfId="12689" hidden="1" xr:uid="{00000000-0005-0000-0000-0000943A0000}"/>
    <cellStyle name="Uwaga 3" xfId="12688" hidden="1" xr:uid="{00000000-0005-0000-0000-0000953A0000}"/>
    <cellStyle name="Uwaga 3" xfId="12675" hidden="1" xr:uid="{00000000-0005-0000-0000-0000963A0000}"/>
    <cellStyle name="Uwaga 3" xfId="12674" hidden="1" xr:uid="{00000000-0005-0000-0000-0000973A0000}"/>
    <cellStyle name="Uwaga 3" xfId="12672" hidden="1" xr:uid="{00000000-0005-0000-0000-0000983A0000}"/>
    <cellStyle name="Uwaga 3" xfId="12661" hidden="1" xr:uid="{00000000-0005-0000-0000-0000993A0000}"/>
    <cellStyle name="Uwaga 3" xfId="12658" hidden="1" xr:uid="{00000000-0005-0000-0000-00009A3A0000}"/>
    <cellStyle name="Uwaga 3" xfId="12656" hidden="1" xr:uid="{00000000-0005-0000-0000-00009B3A0000}"/>
    <cellStyle name="Uwaga 3" xfId="12646" hidden="1" xr:uid="{00000000-0005-0000-0000-00009C3A0000}"/>
    <cellStyle name="Uwaga 3" xfId="12643" hidden="1" xr:uid="{00000000-0005-0000-0000-00009D3A0000}"/>
    <cellStyle name="Uwaga 3" xfId="12641" hidden="1" xr:uid="{00000000-0005-0000-0000-00009E3A0000}"/>
    <cellStyle name="Uwaga 3" xfId="12631" hidden="1" xr:uid="{00000000-0005-0000-0000-00009F3A0000}"/>
    <cellStyle name="Uwaga 3" xfId="12628" hidden="1" xr:uid="{00000000-0005-0000-0000-0000A03A0000}"/>
    <cellStyle name="Uwaga 3" xfId="12626" hidden="1" xr:uid="{00000000-0005-0000-0000-0000A13A0000}"/>
    <cellStyle name="Uwaga 3" xfId="12616" hidden="1" xr:uid="{00000000-0005-0000-0000-0000A23A0000}"/>
    <cellStyle name="Uwaga 3" xfId="12614" hidden="1" xr:uid="{00000000-0005-0000-0000-0000A33A0000}"/>
    <cellStyle name="Uwaga 3" xfId="12613" hidden="1" xr:uid="{00000000-0005-0000-0000-0000A43A0000}"/>
    <cellStyle name="Uwaga 3" xfId="12601" hidden="1" xr:uid="{00000000-0005-0000-0000-0000A53A0000}"/>
    <cellStyle name="Uwaga 3" xfId="12599" hidden="1" xr:uid="{00000000-0005-0000-0000-0000A63A0000}"/>
    <cellStyle name="Uwaga 3" xfId="12596" hidden="1" xr:uid="{00000000-0005-0000-0000-0000A73A0000}"/>
    <cellStyle name="Uwaga 3" xfId="12586" hidden="1" xr:uid="{00000000-0005-0000-0000-0000A83A0000}"/>
    <cellStyle name="Uwaga 3" xfId="12583" hidden="1" xr:uid="{00000000-0005-0000-0000-0000A93A0000}"/>
    <cellStyle name="Uwaga 3" xfId="12581" hidden="1" xr:uid="{00000000-0005-0000-0000-0000AA3A0000}"/>
    <cellStyle name="Uwaga 3" xfId="12571" hidden="1" xr:uid="{00000000-0005-0000-0000-0000AB3A0000}"/>
    <cellStyle name="Uwaga 3" xfId="12568" hidden="1" xr:uid="{00000000-0005-0000-0000-0000AC3A0000}"/>
    <cellStyle name="Uwaga 3" xfId="12566" hidden="1" xr:uid="{00000000-0005-0000-0000-0000AD3A0000}"/>
    <cellStyle name="Uwaga 3" xfId="12556" hidden="1" xr:uid="{00000000-0005-0000-0000-0000AE3A0000}"/>
    <cellStyle name="Uwaga 3" xfId="12554" hidden="1" xr:uid="{00000000-0005-0000-0000-0000AF3A0000}"/>
    <cellStyle name="Uwaga 3" xfId="12553" hidden="1" xr:uid="{00000000-0005-0000-0000-0000B03A0000}"/>
    <cellStyle name="Uwaga 3" xfId="12541" hidden="1" xr:uid="{00000000-0005-0000-0000-0000B13A0000}"/>
    <cellStyle name="Uwaga 3" xfId="12538" hidden="1" xr:uid="{00000000-0005-0000-0000-0000B23A0000}"/>
    <cellStyle name="Uwaga 3" xfId="12536" hidden="1" xr:uid="{00000000-0005-0000-0000-0000B33A0000}"/>
    <cellStyle name="Uwaga 3" xfId="12526" hidden="1" xr:uid="{00000000-0005-0000-0000-0000B43A0000}"/>
    <cellStyle name="Uwaga 3" xfId="12523" hidden="1" xr:uid="{00000000-0005-0000-0000-0000B53A0000}"/>
    <cellStyle name="Uwaga 3" xfId="12521" hidden="1" xr:uid="{00000000-0005-0000-0000-0000B63A0000}"/>
    <cellStyle name="Uwaga 3" xfId="12511" hidden="1" xr:uid="{00000000-0005-0000-0000-0000B73A0000}"/>
    <cellStyle name="Uwaga 3" xfId="12508" hidden="1" xr:uid="{00000000-0005-0000-0000-0000B83A0000}"/>
    <cellStyle name="Uwaga 3" xfId="12506" hidden="1" xr:uid="{00000000-0005-0000-0000-0000B93A0000}"/>
    <cellStyle name="Uwaga 3" xfId="12496" hidden="1" xr:uid="{00000000-0005-0000-0000-0000BA3A0000}"/>
    <cellStyle name="Uwaga 3" xfId="12494" hidden="1" xr:uid="{00000000-0005-0000-0000-0000BB3A0000}"/>
    <cellStyle name="Uwaga 3" xfId="12493" hidden="1" xr:uid="{00000000-0005-0000-0000-0000BC3A0000}"/>
    <cellStyle name="Uwaga 3" xfId="12480" hidden="1" xr:uid="{00000000-0005-0000-0000-0000BD3A0000}"/>
    <cellStyle name="Uwaga 3" xfId="12477" hidden="1" xr:uid="{00000000-0005-0000-0000-0000BE3A0000}"/>
    <cellStyle name="Uwaga 3" xfId="12475" hidden="1" xr:uid="{00000000-0005-0000-0000-0000BF3A0000}"/>
    <cellStyle name="Uwaga 3" xfId="12465" hidden="1" xr:uid="{00000000-0005-0000-0000-0000C03A0000}"/>
    <cellStyle name="Uwaga 3" xfId="12462" hidden="1" xr:uid="{00000000-0005-0000-0000-0000C13A0000}"/>
    <cellStyle name="Uwaga 3" xfId="12460" hidden="1" xr:uid="{00000000-0005-0000-0000-0000C23A0000}"/>
    <cellStyle name="Uwaga 3" xfId="12450" hidden="1" xr:uid="{00000000-0005-0000-0000-0000C33A0000}"/>
    <cellStyle name="Uwaga 3" xfId="12447" hidden="1" xr:uid="{00000000-0005-0000-0000-0000C43A0000}"/>
    <cellStyle name="Uwaga 3" xfId="12445" hidden="1" xr:uid="{00000000-0005-0000-0000-0000C53A0000}"/>
    <cellStyle name="Uwaga 3" xfId="12436" hidden="1" xr:uid="{00000000-0005-0000-0000-0000C63A0000}"/>
    <cellStyle name="Uwaga 3" xfId="12434" hidden="1" xr:uid="{00000000-0005-0000-0000-0000C73A0000}"/>
    <cellStyle name="Uwaga 3" xfId="12433" hidden="1" xr:uid="{00000000-0005-0000-0000-0000C83A0000}"/>
    <cellStyle name="Uwaga 3" xfId="12421" hidden="1" xr:uid="{00000000-0005-0000-0000-0000C93A0000}"/>
    <cellStyle name="Uwaga 3" xfId="12419" hidden="1" xr:uid="{00000000-0005-0000-0000-0000CA3A0000}"/>
    <cellStyle name="Uwaga 3" xfId="12417" hidden="1" xr:uid="{00000000-0005-0000-0000-0000CB3A0000}"/>
    <cellStyle name="Uwaga 3" xfId="12406" hidden="1" xr:uid="{00000000-0005-0000-0000-0000CC3A0000}"/>
    <cellStyle name="Uwaga 3" xfId="12404" hidden="1" xr:uid="{00000000-0005-0000-0000-0000CD3A0000}"/>
    <cellStyle name="Uwaga 3" xfId="12402" hidden="1" xr:uid="{00000000-0005-0000-0000-0000CE3A0000}"/>
    <cellStyle name="Uwaga 3" xfId="12391" hidden="1" xr:uid="{00000000-0005-0000-0000-0000CF3A0000}"/>
    <cellStyle name="Uwaga 3" xfId="12389" hidden="1" xr:uid="{00000000-0005-0000-0000-0000D03A0000}"/>
    <cellStyle name="Uwaga 3" xfId="12387" hidden="1" xr:uid="{00000000-0005-0000-0000-0000D13A0000}"/>
    <cellStyle name="Uwaga 3" xfId="12376" hidden="1" xr:uid="{00000000-0005-0000-0000-0000D23A0000}"/>
    <cellStyle name="Uwaga 3" xfId="12374" hidden="1" xr:uid="{00000000-0005-0000-0000-0000D33A0000}"/>
    <cellStyle name="Uwaga 3" xfId="12373" hidden="1" xr:uid="{00000000-0005-0000-0000-0000D43A0000}"/>
    <cellStyle name="Uwaga 3" xfId="12360" hidden="1" xr:uid="{00000000-0005-0000-0000-0000D53A0000}"/>
    <cellStyle name="Uwaga 3" xfId="12357" hidden="1" xr:uid="{00000000-0005-0000-0000-0000D63A0000}"/>
    <cellStyle name="Uwaga 3" xfId="12355" hidden="1" xr:uid="{00000000-0005-0000-0000-0000D73A0000}"/>
    <cellStyle name="Uwaga 3" xfId="12345" hidden="1" xr:uid="{00000000-0005-0000-0000-0000D83A0000}"/>
    <cellStyle name="Uwaga 3" xfId="12342" hidden="1" xr:uid="{00000000-0005-0000-0000-0000D93A0000}"/>
    <cellStyle name="Uwaga 3" xfId="12340" hidden="1" xr:uid="{00000000-0005-0000-0000-0000DA3A0000}"/>
    <cellStyle name="Uwaga 3" xfId="12330" hidden="1" xr:uid="{00000000-0005-0000-0000-0000DB3A0000}"/>
    <cellStyle name="Uwaga 3" xfId="12327" hidden="1" xr:uid="{00000000-0005-0000-0000-0000DC3A0000}"/>
    <cellStyle name="Uwaga 3" xfId="12325" hidden="1" xr:uid="{00000000-0005-0000-0000-0000DD3A0000}"/>
    <cellStyle name="Uwaga 3" xfId="12316" hidden="1" xr:uid="{00000000-0005-0000-0000-0000DE3A0000}"/>
    <cellStyle name="Uwaga 3" xfId="12314" hidden="1" xr:uid="{00000000-0005-0000-0000-0000DF3A0000}"/>
    <cellStyle name="Uwaga 3" xfId="12312" hidden="1" xr:uid="{00000000-0005-0000-0000-0000E03A0000}"/>
    <cellStyle name="Uwaga 3" xfId="12300" hidden="1" xr:uid="{00000000-0005-0000-0000-0000E13A0000}"/>
    <cellStyle name="Uwaga 3" xfId="12297" hidden="1" xr:uid="{00000000-0005-0000-0000-0000E23A0000}"/>
    <cellStyle name="Uwaga 3" xfId="12295" hidden="1" xr:uid="{00000000-0005-0000-0000-0000E33A0000}"/>
    <cellStyle name="Uwaga 3" xfId="12285" hidden="1" xr:uid="{00000000-0005-0000-0000-0000E43A0000}"/>
    <cellStyle name="Uwaga 3" xfId="12282" hidden="1" xr:uid="{00000000-0005-0000-0000-0000E53A0000}"/>
    <cellStyle name="Uwaga 3" xfId="12280" hidden="1" xr:uid="{00000000-0005-0000-0000-0000E63A0000}"/>
    <cellStyle name="Uwaga 3" xfId="12270" hidden="1" xr:uid="{00000000-0005-0000-0000-0000E73A0000}"/>
    <cellStyle name="Uwaga 3" xfId="12267" hidden="1" xr:uid="{00000000-0005-0000-0000-0000E83A0000}"/>
    <cellStyle name="Uwaga 3" xfId="12265" hidden="1" xr:uid="{00000000-0005-0000-0000-0000E93A0000}"/>
    <cellStyle name="Uwaga 3" xfId="12258" hidden="1" xr:uid="{00000000-0005-0000-0000-0000EA3A0000}"/>
    <cellStyle name="Uwaga 3" xfId="12255" hidden="1" xr:uid="{00000000-0005-0000-0000-0000EB3A0000}"/>
    <cellStyle name="Uwaga 3" xfId="12253" hidden="1" xr:uid="{00000000-0005-0000-0000-0000EC3A0000}"/>
    <cellStyle name="Uwaga 3" xfId="12243" hidden="1" xr:uid="{00000000-0005-0000-0000-0000ED3A0000}"/>
    <cellStyle name="Uwaga 3" xfId="12240" hidden="1" xr:uid="{00000000-0005-0000-0000-0000EE3A0000}"/>
    <cellStyle name="Uwaga 3" xfId="12237" hidden="1" xr:uid="{00000000-0005-0000-0000-0000EF3A0000}"/>
    <cellStyle name="Uwaga 3" xfId="12228" hidden="1" xr:uid="{00000000-0005-0000-0000-0000F03A0000}"/>
    <cellStyle name="Uwaga 3" xfId="12224" hidden="1" xr:uid="{00000000-0005-0000-0000-0000F13A0000}"/>
    <cellStyle name="Uwaga 3" xfId="12221" hidden="1" xr:uid="{00000000-0005-0000-0000-0000F23A0000}"/>
    <cellStyle name="Uwaga 3" xfId="12213" hidden="1" xr:uid="{00000000-0005-0000-0000-0000F33A0000}"/>
    <cellStyle name="Uwaga 3" xfId="12210" hidden="1" xr:uid="{00000000-0005-0000-0000-0000F43A0000}"/>
    <cellStyle name="Uwaga 3" xfId="12207" hidden="1" xr:uid="{00000000-0005-0000-0000-0000F53A0000}"/>
    <cellStyle name="Uwaga 3" xfId="12198" hidden="1" xr:uid="{00000000-0005-0000-0000-0000F63A0000}"/>
    <cellStyle name="Uwaga 3" xfId="12195" hidden="1" xr:uid="{00000000-0005-0000-0000-0000F73A0000}"/>
    <cellStyle name="Uwaga 3" xfId="12192" hidden="1" xr:uid="{00000000-0005-0000-0000-0000F83A0000}"/>
    <cellStyle name="Uwaga 3" xfId="12182" hidden="1" xr:uid="{00000000-0005-0000-0000-0000F93A0000}"/>
    <cellStyle name="Uwaga 3" xfId="12178" hidden="1" xr:uid="{00000000-0005-0000-0000-0000FA3A0000}"/>
    <cellStyle name="Uwaga 3" xfId="12175" hidden="1" xr:uid="{00000000-0005-0000-0000-0000FB3A0000}"/>
    <cellStyle name="Uwaga 3" xfId="12166" hidden="1" xr:uid="{00000000-0005-0000-0000-0000FC3A0000}"/>
    <cellStyle name="Uwaga 3" xfId="12162" hidden="1" xr:uid="{00000000-0005-0000-0000-0000FD3A0000}"/>
    <cellStyle name="Uwaga 3" xfId="12160" hidden="1" xr:uid="{00000000-0005-0000-0000-0000FE3A0000}"/>
    <cellStyle name="Uwaga 3" xfId="12152" hidden="1" xr:uid="{00000000-0005-0000-0000-0000FF3A0000}"/>
    <cellStyle name="Uwaga 3" xfId="12148" hidden="1" xr:uid="{00000000-0005-0000-0000-0000003B0000}"/>
    <cellStyle name="Uwaga 3" xfId="12145" hidden="1" xr:uid="{00000000-0005-0000-0000-0000013B0000}"/>
    <cellStyle name="Uwaga 3" xfId="12138" hidden="1" xr:uid="{00000000-0005-0000-0000-0000023B0000}"/>
    <cellStyle name="Uwaga 3" xfId="12135" hidden="1" xr:uid="{00000000-0005-0000-0000-0000033B0000}"/>
    <cellStyle name="Uwaga 3" xfId="12132" hidden="1" xr:uid="{00000000-0005-0000-0000-0000043B0000}"/>
    <cellStyle name="Uwaga 3" xfId="12123" hidden="1" xr:uid="{00000000-0005-0000-0000-0000053B0000}"/>
    <cellStyle name="Uwaga 3" xfId="12118" hidden="1" xr:uid="{00000000-0005-0000-0000-0000063B0000}"/>
    <cellStyle name="Uwaga 3" xfId="12115" hidden="1" xr:uid="{00000000-0005-0000-0000-0000073B0000}"/>
    <cellStyle name="Uwaga 3" xfId="12108" hidden="1" xr:uid="{00000000-0005-0000-0000-0000083B0000}"/>
    <cellStyle name="Uwaga 3" xfId="12103" hidden="1" xr:uid="{00000000-0005-0000-0000-0000093B0000}"/>
    <cellStyle name="Uwaga 3" xfId="12100" hidden="1" xr:uid="{00000000-0005-0000-0000-00000A3B0000}"/>
    <cellStyle name="Uwaga 3" xfId="12093" hidden="1" xr:uid="{00000000-0005-0000-0000-00000B3B0000}"/>
    <cellStyle name="Uwaga 3" xfId="12088" hidden="1" xr:uid="{00000000-0005-0000-0000-00000C3B0000}"/>
    <cellStyle name="Uwaga 3" xfId="12085" hidden="1" xr:uid="{00000000-0005-0000-0000-00000D3B0000}"/>
    <cellStyle name="Uwaga 3" xfId="12079" hidden="1" xr:uid="{00000000-0005-0000-0000-00000E3B0000}"/>
    <cellStyle name="Uwaga 3" xfId="12075" hidden="1" xr:uid="{00000000-0005-0000-0000-00000F3B0000}"/>
    <cellStyle name="Uwaga 3" xfId="12072" hidden="1" xr:uid="{00000000-0005-0000-0000-0000103B0000}"/>
    <cellStyle name="Uwaga 3" xfId="12064" hidden="1" xr:uid="{00000000-0005-0000-0000-0000113B0000}"/>
    <cellStyle name="Uwaga 3" xfId="12059" hidden="1" xr:uid="{00000000-0005-0000-0000-0000123B0000}"/>
    <cellStyle name="Uwaga 3" xfId="12055" hidden="1" xr:uid="{00000000-0005-0000-0000-0000133B0000}"/>
    <cellStyle name="Uwaga 3" xfId="12049" hidden="1" xr:uid="{00000000-0005-0000-0000-0000143B0000}"/>
    <cellStyle name="Uwaga 3" xfId="12044" hidden="1" xr:uid="{00000000-0005-0000-0000-0000153B0000}"/>
    <cellStyle name="Uwaga 3" xfId="12040" hidden="1" xr:uid="{00000000-0005-0000-0000-0000163B0000}"/>
    <cellStyle name="Uwaga 3" xfId="12034" hidden="1" xr:uid="{00000000-0005-0000-0000-0000173B0000}"/>
    <cellStyle name="Uwaga 3" xfId="12029" hidden="1" xr:uid="{00000000-0005-0000-0000-0000183B0000}"/>
    <cellStyle name="Uwaga 3" xfId="12025" hidden="1" xr:uid="{00000000-0005-0000-0000-0000193B0000}"/>
    <cellStyle name="Uwaga 3" xfId="12020" hidden="1" xr:uid="{00000000-0005-0000-0000-00001A3B0000}"/>
    <cellStyle name="Uwaga 3" xfId="12016" hidden="1" xr:uid="{00000000-0005-0000-0000-00001B3B0000}"/>
    <cellStyle name="Uwaga 3" xfId="12012" hidden="1" xr:uid="{00000000-0005-0000-0000-00001C3B0000}"/>
    <cellStyle name="Uwaga 3" xfId="12004" hidden="1" xr:uid="{00000000-0005-0000-0000-00001D3B0000}"/>
    <cellStyle name="Uwaga 3" xfId="11999" hidden="1" xr:uid="{00000000-0005-0000-0000-00001E3B0000}"/>
    <cellStyle name="Uwaga 3" xfId="11995" hidden="1" xr:uid="{00000000-0005-0000-0000-00001F3B0000}"/>
    <cellStyle name="Uwaga 3" xfId="11989" hidden="1" xr:uid="{00000000-0005-0000-0000-0000203B0000}"/>
    <cellStyle name="Uwaga 3" xfId="11984" hidden="1" xr:uid="{00000000-0005-0000-0000-0000213B0000}"/>
    <cellStyle name="Uwaga 3" xfId="11980" hidden="1" xr:uid="{00000000-0005-0000-0000-0000223B0000}"/>
    <cellStyle name="Uwaga 3" xfId="11974" hidden="1" xr:uid="{00000000-0005-0000-0000-0000233B0000}"/>
    <cellStyle name="Uwaga 3" xfId="11969" hidden="1" xr:uid="{00000000-0005-0000-0000-0000243B0000}"/>
    <cellStyle name="Uwaga 3" xfId="11965" hidden="1" xr:uid="{00000000-0005-0000-0000-0000253B0000}"/>
    <cellStyle name="Uwaga 3" xfId="11961" hidden="1" xr:uid="{00000000-0005-0000-0000-0000263B0000}"/>
    <cellStyle name="Uwaga 3" xfId="11956" hidden="1" xr:uid="{00000000-0005-0000-0000-0000273B0000}"/>
    <cellStyle name="Uwaga 3" xfId="11951" hidden="1" xr:uid="{00000000-0005-0000-0000-0000283B0000}"/>
    <cellStyle name="Uwaga 3" xfId="11946" hidden="1" xr:uid="{00000000-0005-0000-0000-0000293B0000}"/>
    <cellStyle name="Uwaga 3" xfId="11942" hidden="1" xr:uid="{00000000-0005-0000-0000-00002A3B0000}"/>
    <cellStyle name="Uwaga 3" xfId="11938" hidden="1" xr:uid="{00000000-0005-0000-0000-00002B3B0000}"/>
    <cellStyle name="Uwaga 3" xfId="11931" hidden="1" xr:uid="{00000000-0005-0000-0000-00002C3B0000}"/>
    <cellStyle name="Uwaga 3" xfId="11927" hidden="1" xr:uid="{00000000-0005-0000-0000-00002D3B0000}"/>
    <cellStyle name="Uwaga 3" xfId="11922" hidden="1" xr:uid="{00000000-0005-0000-0000-00002E3B0000}"/>
    <cellStyle name="Uwaga 3" xfId="11916" hidden="1" xr:uid="{00000000-0005-0000-0000-00002F3B0000}"/>
    <cellStyle name="Uwaga 3" xfId="11912" hidden="1" xr:uid="{00000000-0005-0000-0000-0000303B0000}"/>
    <cellStyle name="Uwaga 3" xfId="11907" hidden="1" xr:uid="{00000000-0005-0000-0000-0000313B0000}"/>
    <cellStyle name="Uwaga 3" xfId="11901" hidden="1" xr:uid="{00000000-0005-0000-0000-0000323B0000}"/>
    <cellStyle name="Uwaga 3" xfId="11897" hidden="1" xr:uid="{00000000-0005-0000-0000-0000333B0000}"/>
    <cellStyle name="Uwaga 3" xfId="11892" hidden="1" xr:uid="{00000000-0005-0000-0000-0000343B0000}"/>
    <cellStyle name="Uwaga 3" xfId="11886" hidden="1" xr:uid="{00000000-0005-0000-0000-0000353B0000}"/>
    <cellStyle name="Uwaga 3" xfId="11882" hidden="1" xr:uid="{00000000-0005-0000-0000-0000363B0000}"/>
    <cellStyle name="Uwaga 3" xfId="11878" hidden="1" xr:uid="{00000000-0005-0000-0000-0000373B0000}"/>
    <cellStyle name="Uwaga 3" xfId="12738" hidden="1" xr:uid="{00000000-0005-0000-0000-0000383B0000}"/>
    <cellStyle name="Uwaga 3" xfId="12737" hidden="1" xr:uid="{00000000-0005-0000-0000-0000393B0000}"/>
    <cellStyle name="Uwaga 3" xfId="12736" hidden="1" xr:uid="{00000000-0005-0000-0000-00003A3B0000}"/>
    <cellStyle name="Uwaga 3" xfId="12723" hidden="1" xr:uid="{00000000-0005-0000-0000-00003B3B0000}"/>
    <cellStyle name="Uwaga 3" xfId="12722" hidden="1" xr:uid="{00000000-0005-0000-0000-00003C3B0000}"/>
    <cellStyle name="Uwaga 3" xfId="12721" hidden="1" xr:uid="{00000000-0005-0000-0000-00003D3B0000}"/>
    <cellStyle name="Uwaga 3" xfId="12708" hidden="1" xr:uid="{00000000-0005-0000-0000-00003E3B0000}"/>
    <cellStyle name="Uwaga 3" xfId="12707" hidden="1" xr:uid="{00000000-0005-0000-0000-00003F3B0000}"/>
    <cellStyle name="Uwaga 3" xfId="12706" hidden="1" xr:uid="{00000000-0005-0000-0000-0000403B0000}"/>
    <cellStyle name="Uwaga 3" xfId="12693" hidden="1" xr:uid="{00000000-0005-0000-0000-0000413B0000}"/>
    <cellStyle name="Uwaga 3" xfId="12692" hidden="1" xr:uid="{00000000-0005-0000-0000-0000423B0000}"/>
    <cellStyle name="Uwaga 3" xfId="12691" hidden="1" xr:uid="{00000000-0005-0000-0000-0000433B0000}"/>
    <cellStyle name="Uwaga 3" xfId="12678" hidden="1" xr:uid="{00000000-0005-0000-0000-0000443B0000}"/>
    <cellStyle name="Uwaga 3" xfId="12677" hidden="1" xr:uid="{00000000-0005-0000-0000-0000453B0000}"/>
    <cellStyle name="Uwaga 3" xfId="12676" hidden="1" xr:uid="{00000000-0005-0000-0000-0000463B0000}"/>
    <cellStyle name="Uwaga 3" xfId="12664" hidden="1" xr:uid="{00000000-0005-0000-0000-0000473B0000}"/>
    <cellStyle name="Uwaga 3" xfId="12662" hidden="1" xr:uid="{00000000-0005-0000-0000-0000483B0000}"/>
    <cellStyle name="Uwaga 3" xfId="12660" hidden="1" xr:uid="{00000000-0005-0000-0000-0000493B0000}"/>
    <cellStyle name="Uwaga 3" xfId="12649" hidden="1" xr:uid="{00000000-0005-0000-0000-00004A3B0000}"/>
    <cellStyle name="Uwaga 3" xfId="12647" hidden="1" xr:uid="{00000000-0005-0000-0000-00004B3B0000}"/>
    <cellStyle name="Uwaga 3" xfId="12645" hidden="1" xr:uid="{00000000-0005-0000-0000-00004C3B0000}"/>
    <cellStyle name="Uwaga 3" xfId="12634" hidden="1" xr:uid="{00000000-0005-0000-0000-00004D3B0000}"/>
    <cellStyle name="Uwaga 3" xfId="12632" hidden="1" xr:uid="{00000000-0005-0000-0000-00004E3B0000}"/>
    <cellStyle name="Uwaga 3" xfId="12630" hidden="1" xr:uid="{00000000-0005-0000-0000-00004F3B0000}"/>
    <cellStyle name="Uwaga 3" xfId="12619" hidden="1" xr:uid="{00000000-0005-0000-0000-0000503B0000}"/>
    <cellStyle name="Uwaga 3" xfId="12617" hidden="1" xr:uid="{00000000-0005-0000-0000-0000513B0000}"/>
    <cellStyle name="Uwaga 3" xfId="12615" hidden="1" xr:uid="{00000000-0005-0000-0000-0000523B0000}"/>
    <cellStyle name="Uwaga 3" xfId="12604" hidden="1" xr:uid="{00000000-0005-0000-0000-0000533B0000}"/>
    <cellStyle name="Uwaga 3" xfId="12602" hidden="1" xr:uid="{00000000-0005-0000-0000-0000543B0000}"/>
    <cellStyle name="Uwaga 3" xfId="12600" hidden="1" xr:uid="{00000000-0005-0000-0000-0000553B0000}"/>
    <cellStyle name="Uwaga 3" xfId="12589" hidden="1" xr:uid="{00000000-0005-0000-0000-0000563B0000}"/>
    <cellStyle name="Uwaga 3" xfId="12587" hidden="1" xr:uid="{00000000-0005-0000-0000-0000573B0000}"/>
    <cellStyle name="Uwaga 3" xfId="12585" hidden="1" xr:uid="{00000000-0005-0000-0000-0000583B0000}"/>
    <cellStyle name="Uwaga 3" xfId="12574" hidden="1" xr:uid="{00000000-0005-0000-0000-0000593B0000}"/>
    <cellStyle name="Uwaga 3" xfId="12572" hidden="1" xr:uid="{00000000-0005-0000-0000-00005A3B0000}"/>
    <cellStyle name="Uwaga 3" xfId="12570" hidden="1" xr:uid="{00000000-0005-0000-0000-00005B3B0000}"/>
    <cellStyle name="Uwaga 3" xfId="12559" hidden="1" xr:uid="{00000000-0005-0000-0000-00005C3B0000}"/>
    <cellStyle name="Uwaga 3" xfId="12557" hidden="1" xr:uid="{00000000-0005-0000-0000-00005D3B0000}"/>
    <cellStyle name="Uwaga 3" xfId="12555" hidden="1" xr:uid="{00000000-0005-0000-0000-00005E3B0000}"/>
    <cellStyle name="Uwaga 3" xfId="12544" hidden="1" xr:uid="{00000000-0005-0000-0000-00005F3B0000}"/>
    <cellStyle name="Uwaga 3" xfId="12542" hidden="1" xr:uid="{00000000-0005-0000-0000-0000603B0000}"/>
    <cellStyle name="Uwaga 3" xfId="12540" hidden="1" xr:uid="{00000000-0005-0000-0000-0000613B0000}"/>
    <cellStyle name="Uwaga 3" xfId="12529" hidden="1" xr:uid="{00000000-0005-0000-0000-0000623B0000}"/>
    <cellStyle name="Uwaga 3" xfId="12527" hidden="1" xr:uid="{00000000-0005-0000-0000-0000633B0000}"/>
    <cellStyle name="Uwaga 3" xfId="12525" hidden="1" xr:uid="{00000000-0005-0000-0000-0000643B0000}"/>
    <cellStyle name="Uwaga 3" xfId="12514" hidden="1" xr:uid="{00000000-0005-0000-0000-0000653B0000}"/>
    <cellStyle name="Uwaga 3" xfId="12512" hidden="1" xr:uid="{00000000-0005-0000-0000-0000663B0000}"/>
    <cellStyle name="Uwaga 3" xfId="12510" hidden="1" xr:uid="{00000000-0005-0000-0000-0000673B0000}"/>
    <cellStyle name="Uwaga 3" xfId="12499" hidden="1" xr:uid="{00000000-0005-0000-0000-0000683B0000}"/>
    <cellStyle name="Uwaga 3" xfId="12497" hidden="1" xr:uid="{00000000-0005-0000-0000-0000693B0000}"/>
    <cellStyle name="Uwaga 3" xfId="12495" hidden="1" xr:uid="{00000000-0005-0000-0000-00006A3B0000}"/>
    <cellStyle name="Uwaga 3" xfId="12484" hidden="1" xr:uid="{00000000-0005-0000-0000-00006B3B0000}"/>
    <cellStyle name="Uwaga 3" xfId="12482" hidden="1" xr:uid="{00000000-0005-0000-0000-00006C3B0000}"/>
    <cellStyle name="Uwaga 3" xfId="12479" hidden="1" xr:uid="{00000000-0005-0000-0000-00006D3B0000}"/>
    <cellStyle name="Uwaga 3" xfId="12469" hidden="1" xr:uid="{00000000-0005-0000-0000-00006E3B0000}"/>
    <cellStyle name="Uwaga 3" xfId="12466" hidden="1" xr:uid="{00000000-0005-0000-0000-00006F3B0000}"/>
    <cellStyle name="Uwaga 3" xfId="12463" hidden="1" xr:uid="{00000000-0005-0000-0000-0000703B0000}"/>
    <cellStyle name="Uwaga 3" xfId="12454" hidden="1" xr:uid="{00000000-0005-0000-0000-0000713B0000}"/>
    <cellStyle name="Uwaga 3" xfId="12452" hidden="1" xr:uid="{00000000-0005-0000-0000-0000723B0000}"/>
    <cellStyle name="Uwaga 3" xfId="12449" hidden="1" xr:uid="{00000000-0005-0000-0000-0000733B0000}"/>
    <cellStyle name="Uwaga 3" xfId="12439" hidden="1" xr:uid="{00000000-0005-0000-0000-0000743B0000}"/>
    <cellStyle name="Uwaga 3" xfId="12437" hidden="1" xr:uid="{00000000-0005-0000-0000-0000753B0000}"/>
    <cellStyle name="Uwaga 3" xfId="12435" hidden="1" xr:uid="{00000000-0005-0000-0000-0000763B0000}"/>
    <cellStyle name="Uwaga 3" xfId="12424" hidden="1" xr:uid="{00000000-0005-0000-0000-0000773B0000}"/>
    <cellStyle name="Uwaga 3" xfId="12422" hidden="1" xr:uid="{00000000-0005-0000-0000-0000783B0000}"/>
    <cellStyle name="Uwaga 3" xfId="12420" hidden="1" xr:uid="{00000000-0005-0000-0000-0000793B0000}"/>
    <cellStyle name="Uwaga 3" xfId="12409" hidden="1" xr:uid="{00000000-0005-0000-0000-00007A3B0000}"/>
    <cellStyle name="Uwaga 3" xfId="12407" hidden="1" xr:uid="{00000000-0005-0000-0000-00007B3B0000}"/>
    <cellStyle name="Uwaga 3" xfId="12405" hidden="1" xr:uid="{00000000-0005-0000-0000-00007C3B0000}"/>
    <cellStyle name="Uwaga 3" xfId="12394" hidden="1" xr:uid="{00000000-0005-0000-0000-00007D3B0000}"/>
    <cellStyle name="Uwaga 3" xfId="12392" hidden="1" xr:uid="{00000000-0005-0000-0000-00007E3B0000}"/>
    <cellStyle name="Uwaga 3" xfId="12390" hidden="1" xr:uid="{00000000-0005-0000-0000-00007F3B0000}"/>
    <cellStyle name="Uwaga 3" xfId="12379" hidden="1" xr:uid="{00000000-0005-0000-0000-0000803B0000}"/>
    <cellStyle name="Uwaga 3" xfId="12377" hidden="1" xr:uid="{00000000-0005-0000-0000-0000813B0000}"/>
    <cellStyle name="Uwaga 3" xfId="12375" hidden="1" xr:uid="{00000000-0005-0000-0000-0000823B0000}"/>
    <cellStyle name="Uwaga 3" xfId="12364" hidden="1" xr:uid="{00000000-0005-0000-0000-0000833B0000}"/>
    <cellStyle name="Uwaga 3" xfId="12362" hidden="1" xr:uid="{00000000-0005-0000-0000-0000843B0000}"/>
    <cellStyle name="Uwaga 3" xfId="12359" hidden="1" xr:uid="{00000000-0005-0000-0000-0000853B0000}"/>
    <cellStyle name="Uwaga 3" xfId="12349" hidden="1" xr:uid="{00000000-0005-0000-0000-0000863B0000}"/>
    <cellStyle name="Uwaga 3" xfId="12346" hidden="1" xr:uid="{00000000-0005-0000-0000-0000873B0000}"/>
    <cellStyle name="Uwaga 3" xfId="12343" hidden="1" xr:uid="{00000000-0005-0000-0000-0000883B0000}"/>
    <cellStyle name="Uwaga 3" xfId="12334" hidden="1" xr:uid="{00000000-0005-0000-0000-0000893B0000}"/>
    <cellStyle name="Uwaga 3" xfId="12331" hidden="1" xr:uid="{00000000-0005-0000-0000-00008A3B0000}"/>
    <cellStyle name="Uwaga 3" xfId="12328" hidden="1" xr:uid="{00000000-0005-0000-0000-00008B3B0000}"/>
    <cellStyle name="Uwaga 3" xfId="12319" hidden="1" xr:uid="{00000000-0005-0000-0000-00008C3B0000}"/>
    <cellStyle name="Uwaga 3" xfId="12317" hidden="1" xr:uid="{00000000-0005-0000-0000-00008D3B0000}"/>
    <cellStyle name="Uwaga 3" xfId="12315" hidden="1" xr:uid="{00000000-0005-0000-0000-00008E3B0000}"/>
    <cellStyle name="Uwaga 3" xfId="12304" hidden="1" xr:uid="{00000000-0005-0000-0000-00008F3B0000}"/>
    <cellStyle name="Uwaga 3" xfId="12301" hidden="1" xr:uid="{00000000-0005-0000-0000-0000903B0000}"/>
    <cellStyle name="Uwaga 3" xfId="12298" hidden="1" xr:uid="{00000000-0005-0000-0000-0000913B0000}"/>
    <cellStyle name="Uwaga 3" xfId="12289" hidden="1" xr:uid="{00000000-0005-0000-0000-0000923B0000}"/>
    <cellStyle name="Uwaga 3" xfId="12286" hidden="1" xr:uid="{00000000-0005-0000-0000-0000933B0000}"/>
    <cellStyle name="Uwaga 3" xfId="12283" hidden="1" xr:uid="{00000000-0005-0000-0000-0000943B0000}"/>
    <cellStyle name="Uwaga 3" xfId="12274" hidden="1" xr:uid="{00000000-0005-0000-0000-0000953B0000}"/>
    <cellStyle name="Uwaga 3" xfId="12271" hidden="1" xr:uid="{00000000-0005-0000-0000-0000963B0000}"/>
    <cellStyle name="Uwaga 3" xfId="12268" hidden="1" xr:uid="{00000000-0005-0000-0000-0000973B0000}"/>
    <cellStyle name="Uwaga 3" xfId="12261" hidden="1" xr:uid="{00000000-0005-0000-0000-0000983B0000}"/>
    <cellStyle name="Uwaga 3" xfId="12257" hidden="1" xr:uid="{00000000-0005-0000-0000-0000993B0000}"/>
    <cellStyle name="Uwaga 3" xfId="12254" hidden="1" xr:uid="{00000000-0005-0000-0000-00009A3B0000}"/>
    <cellStyle name="Uwaga 3" xfId="12246" hidden="1" xr:uid="{00000000-0005-0000-0000-00009B3B0000}"/>
    <cellStyle name="Uwaga 3" xfId="12242" hidden="1" xr:uid="{00000000-0005-0000-0000-00009C3B0000}"/>
    <cellStyle name="Uwaga 3" xfId="12239" hidden="1" xr:uid="{00000000-0005-0000-0000-00009D3B0000}"/>
    <cellStyle name="Uwaga 3" xfId="12231" hidden="1" xr:uid="{00000000-0005-0000-0000-00009E3B0000}"/>
    <cellStyle name="Uwaga 3" xfId="12227" hidden="1" xr:uid="{00000000-0005-0000-0000-00009F3B0000}"/>
    <cellStyle name="Uwaga 3" xfId="12223" hidden="1" xr:uid="{00000000-0005-0000-0000-0000A03B0000}"/>
    <cellStyle name="Uwaga 3" xfId="12216" hidden="1" xr:uid="{00000000-0005-0000-0000-0000A13B0000}"/>
    <cellStyle name="Uwaga 3" xfId="12212" hidden="1" xr:uid="{00000000-0005-0000-0000-0000A23B0000}"/>
    <cellStyle name="Uwaga 3" xfId="12209" hidden="1" xr:uid="{00000000-0005-0000-0000-0000A33B0000}"/>
    <cellStyle name="Uwaga 3" xfId="12201" hidden="1" xr:uid="{00000000-0005-0000-0000-0000A43B0000}"/>
    <cellStyle name="Uwaga 3" xfId="12197" hidden="1" xr:uid="{00000000-0005-0000-0000-0000A53B0000}"/>
    <cellStyle name="Uwaga 3" xfId="12194" hidden="1" xr:uid="{00000000-0005-0000-0000-0000A63B0000}"/>
    <cellStyle name="Uwaga 3" xfId="12185" hidden="1" xr:uid="{00000000-0005-0000-0000-0000A73B0000}"/>
    <cellStyle name="Uwaga 3" xfId="12180" hidden="1" xr:uid="{00000000-0005-0000-0000-0000A83B0000}"/>
    <cellStyle name="Uwaga 3" xfId="12176" hidden="1" xr:uid="{00000000-0005-0000-0000-0000A93B0000}"/>
    <cellStyle name="Uwaga 3" xfId="12170" hidden="1" xr:uid="{00000000-0005-0000-0000-0000AA3B0000}"/>
    <cellStyle name="Uwaga 3" xfId="12165" hidden="1" xr:uid="{00000000-0005-0000-0000-0000AB3B0000}"/>
    <cellStyle name="Uwaga 3" xfId="12161" hidden="1" xr:uid="{00000000-0005-0000-0000-0000AC3B0000}"/>
    <cellStyle name="Uwaga 3" xfId="12155" hidden="1" xr:uid="{00000000-0005-0000-0000-0000AD3B0000}"/>
    <cellStyle name="Uwaga 3" xfId="12150" hidden="1" xr:uid="{00000000-0005-0000-0000-0000AE3B0000}"/>
    <cellStyle name="Uwaga 3" xfId="12146" hidden="1" xr:uid="{00000000-0005-0000-0000-0000AF3B0000}"/>
    <cellStyle name="Uwaga 3" xfId="12141" hidden="1" xr:uid="{00000000-0005-0000-0000-0000B03B0000}"/>
    <cellStyle name="Uwaga 3" xfId="12137" hidden="1" xr:uid="{00000000-0005-0000-0000-0000B13B0000}"/>
    <cellStyle name="Uwaga 3" xfId="12133" hidden="1" xr:uid="{00000000-0005-0000-0000-0000B23B0000}"/>
    <cellStyle name="Uwaga 3" xfId="12126" hidden="1" xr:uid="{00000000-0005-0000-0000-0000B33B0000}"/>
    <cellStyle name="Uwaga 3" xfId="12121" hidden="1" xr:uid="{00000000-0005-0000-0000-0000B43B0000}"/>
    <cellStyle name="Uwaga 3" xfId="12117" hidden="1" xr:uid="{00000000-0005-0000-0000-0000B53B0000}"/>
    <cellStyle name="Uwaga 3" xfId="12110" hidden="1" xr:uid="{00000000-0005-0000-0000-0000B63B0000}"/>
    <cellStyle name="Uwaga 3" xfId="12105" hidden="1" xr:uid="{00000000-0005-0000-0000-0000B73B0000}"/>
    <cellStyle name="Uwaga 3" xfId="12101" hidden="1" xr:uid="{00000000-0005-0000-0000-0000B83B0000}"/>
    <cellStyle name="Uwaga 3" xfId="12096" hidden="1" xr:uid="{00000000-0005-0000-0000-0000B93B0000}"/>
    <cellStyle name="Uwaga 3" xfId="12091" hidden="1" xr:uid="{00000000-0005-0000-0000-0000BA3B0000}"/>
    <cellStyle name="Uwaga 3" xfId="12087" hidden="1" xr:uid="{00000000-0005-0000-0000-0000BB3B0000}"/>
    <cellStyle name="Uwaga 3" xfId="12081" hidden="1" xr:uid="{00000000-0005-0000-0000-0000BC3B0000}"/>
    <cellStyle name="Uwaga 3" xfId="12077" hidden="1" xr:uid="{00000000-0005-0000-0000-0000BD3B0000}"/>
    <cellStyle name="Uwaga 3" xfId="12074" hidden="1" xr:uid="{00000000-0005-0000-0000-0000BE3B0000}"/>
    <cellStyle name="Uwaga 3" xfId="12067" hidden="1" xr:uid="{00000000-0005-0000-0000-0000BF3B0000}"/>
    <cellStyle name="Uwaga 3" xfId="12062" hidden="1" xr:uid="{00000000-0005-0000-0000-0000C03B0000}"/>
    <cellStyle name="Uwaga 3" xfId="12057" hidden="1" xr:uid="{00000000-0005-0000-0000-0000C13B0000}"/>
    <cellStyle name="Uwaga 3" xfId="12051" hidden="1" xr:uid="{00000000-0005-0000-0000-0000C23B0000}"/>
    <cellStyle name="Uwaga 3" xfId="12046" hidden="1" xr:uid="{00000000-0005-0000-0000-0000C33B0000}"/>
    <cellStyle name="Uwaga 3" xfId="12041" hidden="1" xr:uid="{00000000-0005-0000-0000-0000C43B0000}"/>
    <cellStyle name="Uwaga 3" xfId="12036" hidden="1" xr:uid="{00000000-0005-0000-0000-0000C53B0000}"/>
    <cellStyle name="Uwaga 3" xfId="12031" hidden="1" xr:uid="{00000000-0005-0000-0000-0000C63B0000}"/>
    <cellStyle name="Uwaga 3" xfId="12026" hidden="1" xr:uid="{00000000-0005-0000-0000-0000C73B0000}"/>
    <cellStyle name="Uwaga 3" xfId="12022" hidden="1" xr:uid="{00000000-0005-0000-0000-0000C83B0000}"/>
    <cellStyle name="Uwaga 3" xfId="12018" hidden="1" xr:uid="{00000000-0005-0000-0000-0000C93B0000}"/>
    <cellStyle name="Uwaga 3" xfId="12013" hidden="1" xr:uid="{00000000-0005-0000-0000-0000CA3B0000}"/>
    <cellStyle name="Uwaga 3" xfId="12006" hidden="1" xr:uid="{00000000-0005-0000-0000-0000CB3B0000}"/>
    <cellStyle name="Uwaga 3" xfId="12001" hidden="1" xr:uid="{00000000-0005-0000-0000-0000CC3B0000}"/>
    <cellStyle name="Uwaga 3" xfId="11996" hidden="1" xr:uid="{00000000-0005-0000-0000-0000CD3B0000}"/>
    <cellStyle name="Uwaga 3" xfId="11990" hidden="1" xr:uid="{00000000-0005-0000-0000-0000CE3B0000}"/>
    <cellStyle name="Uwaga 3" xfId="11985" hidden="1" xr:uid="{00000000-0005-0000-0000-0000CF3B0000}"/>
    <cellStyle name="Uwaga 3" xfId="11981" hidden="1" xr:uid="{00000000-0005-0000-0000-0000D03B0000}"/>
    <cellStyle name="Uwaga 3" xfId="11976" hidden="1" xr:uid="{00000000-0005-0000-0000-0000D13B0000}"/>
    <cellStyle name="Uwaga 3" xfId="11971" hidden="1" xr:uid="{00000000-0005-0000-0000-0000D23B0000}"/>
    <cellStyle name="Uwaga 3" xfId="11966" hidden="1" xr:uid="{00000000-0005-0000-0000-0000D33B0000}"/>
    <cellStyle name="Uwaga 3" xfId="11962" hidden="1" xr:uid="{00000000-0005-0000-0000-0000D43B0000}"/>
    <cellStyle name="Uwaga 3" xfId="11957" hidden="1" xr:uid="{00000000-0005-0000-0000-0000D53B0000}"/>
    <cellStyle name="Uwaga 3" xfId="11952" hidden="1" xr:uid="{00000000-0005-0000-0000-0000D63B0000}"/>
    <cellStyle name="Uwaga 3" xfId="11947" hidden="1" xr:uid="{00000000-0005-0000-0000-0000D73B0000}"/>
    <cellStyle name="Uwaga 3" xfId="11943" hidden="1" xr:uid="{00000000-0005-0000-0000-0000D83B0000}"/>
    <cellStyle name="Uwaga 3" xfId="11939" hidden="1" xr:uid="{00000000-0005-0000-0000-0000D93B0000}"/>
    <cellStyle name="Uwaga 3" xfId="11932" hidden="1" xr:uid="{00000000-0005-0000-0000-0000DA3B0000}"/>
    <cellStyle name="Uwaga 3" xfId="11928" hidden="1" xr:uid="{00000000-0005-0000-0000-0000DB3B0000}"/>
    <cellStyle name="Uwaga 3" xfId="11923" hidden="1" xr:uid="{00000000-0005-0000-0000-0000DC3B0000}"/>
    <cellStyle name="Uwaga 3" xfId="11917" hidden="1" xr:uid="{00000000-0005-0000-0000-0000DD3B0000}"/>
    <cellStyle name="Uwaga 3" xfId="11913" hidden="1" xr:uid="{00000000-0005-0000-0000-0000DE3B0000}"/>
    <cellStyle name="Uwaga 3" xfId="11908" hidden="1" xr:uid="{00000000-0005-0000-0000-0000DF3B0000}"/>
    <cellStyle name="Uwaga 3" xfId="11902" hidden="1" xr:uid="{00000000-0005-0000-0000-0000E03B0000}"/>
    <cellStyle name="Uwaga 3" xfId="11898" hidden="1" xr:uid="{00000000-0005-0000-0000-0000E13B0000}"/>
    <cellStyle name="Uwaga 3" xfId="11894" hidden="1" xr:uid="{00000000-0005-0000-0000-0000E23B0000}"/>
    <cellStyle name="Uwaga 3" xfId="11887" hidden="1" xr:uid="{00000000-0005-0000-0000-0000E33B0000}"/>
    <cellStyle name="Uwaga 3" xfId="11883" hidden="1" xr:uid="{00000000-0005-0000-0000-0000E43B0000}"/>
    <cellStyle name="Uwaga 3" xfId="11879" hidden="1" xr:uid="{00000000-0005-0000-0000-0000E53B0000}"/>
    <cellStyle name="Uwaga 3" xfId="12743" hidden="1" xr:uid="{00000000-0005-0000-0000-0000E63B0000}"/>
    <cellStyle name="Uwaga 3" xfId="12741" hidden="1" xr:uid="{00000000-0005-0000-0000-0000E73B0000}"/>
    <cellStyle name="Uwaga 3" xfId="12739" hidden="1" xr:uid="{00000000-0005-0000-0000-0000E83B0000}"/>
    <cellStyle name="Uwaga 3" xfId="12726" hidden="1" xr:uid="{00000000-0005-0000-0000-0000E93B0000}"/>
    <cellStyle name="Uwaga 3" xfId="12725" hidden="1" xr:uid="{00000000-0005-0000-0000-0000EA3B0000}"/>
    <cellStyle name="Uwaga 3" xfId="12724" hidden="1" xr:uid="{00000000-0005-0000-0000-0000EB3B0000}"/>
    <cellStyle name="Uwaga 3" xfId="12711" hidden="1" xr:uid="{00000000-0005-0000-0000-0000EC3B0000}"/>
    <cellStyle name="Uwaga 3" xfId="12710" hidden="1" xr:uid="{00000000-0005-0000-0000-0000ED3B0000}"/>
    <cellStyle name="Uwaga 3" xfId="12709" hidden="1" xr:uid="{00000000-0005-0000-0000-0000EE3B0000}"/>
    <cellStyle name="Uwaga 3" xfId="12697" hidden="1" xr:uid="{00000000-0005-0000-0000-0000EF3B0000}"/>
    <cellStyle name="Uwaga 3" xfId="12695" hidden="1" xr:uid="{00000000-0005-0000-0000-0000F03B0000}"/>
    <cellStyle name="Uwaga 3" xfId="12694" hidden="1" xr:uid="{00000000-0005-0000-0000-0000F13B0000}"/>
    <cellStyle name="Uwaga 3" xfId="12681" hidden="1" xr:uid="{00000000-0005-0000-0000-0000F23B0000}"/>
    <cellStyle name="Uwaga 3" xfId="12680" hidden="1" xr:uid="{00000000-0005-0000-0000-0000F33B0000}"/>
    <cellStyle name="Uwaga 3" xfId="12679" hidden="1" xr:uid="{00000000-0005-0000-0000-0000F43B0000}"/>
    <cellStyle name="Uwaga 3" xfId="12667" hidden="1" xr:uid="{00000000-0005-0000-0000-0000F53B0000}"/>
    <cellStyle name="Uwaga 3" xfId="12665" hidden="1" xr:uid="{00000000-0005-0000-0000-0000F63B0000}"/>
    <cellStyle name="Uwaga 3" xfId="12663" hidden="1" xr:uid="{00000000-0005-0000-0000-0000F73B0000}"/>
    <cellStyle name="Uwaga 3" xfId="12652" hidden="1" xr:uid="{00000000-0005-0000-0000-0000F83B0000}"/>
    <cellStyle name="Uwaga 3" xfId="12650" hidden="1" xr:uid="{00000000-0005-0000-0000-0000F93B0000}"/>
    <cellStyle name="Uwaga 3" xfId="12648" hidden="1" xr:uid="{00000000-0005-0000-0000-0000FA3B0000}"/>
    <cellStyle name="Uwaga 3" xfId="12637" hidden="1" xr:uid="{00000000-0005-0000-0000-0000FB3B0000}"/>
    <cellStyle name="Uwaga 3" xfId="12635" hidden="1" xr:uid="{00000000-0005-0000-0000-0000FC3B0000}"/>
    <cellStyle name="Uwaga 3" xfId="12633" hidden="1" xr:uid="{00000000-0005-0000-0000-0000FD3B0000}"/>
    <cellStyle name="Uwaga 3" xfId="12622" hidden="1" xr:uid="{00000000-0005-0000-0000-0000FE3B0000}"/>
    <cellStyle name="Uwaga 3" xfId="12620" hidden="1" xr:uid="{00000000-0005-0000-0000-0000FF3B0000}"/>
    <cellStyle name="Uwaga 3" xfId="12618" hidden="1" xr:uid="{00000000-0005-0000-0000-0000003C0000}"/>
    <cellStyle name="Uwaga 3" xfId="12607" hidden="1" xr:uid="{00000000-0005-0000-0000-0000013C0000}"/>
    <cellStyle name="Uwaga 3" xfId="12605" hidden="1" xr:uid="{00000000-0005-0000-0000-0000023C0000}"/>
    <cellStyle name="Uwaga 3" xfId="12603" hidden="1" xr:uid="{00000000-0005-0000-0000-0000033C0000}"/>
    <cellStyle name="Uwaga 3" xfId="12592" hidden="1" xr:uid="{00000000-0005-0000-0000-0000043C0000}"/>
    <cellStyle name="Uwaga 3" xfId="12590" hidden="1" xr:uid="{00000000-0005-0000-0000-0000053C0000}"/>
    <cellStyle name="Uwaga 3" xfId="12588" hidden="1" xr:uid="{00000000-0005-0000-0000-0000063C0000}"/>
    <cellStyle name="Uwaga 3" xfId="12577" hidden="1" xr:uid="{00000000-0005-0000-0000-0000073C0000}"/>
    <cellStyle name="Uwaga 3" xfId="12575" hidden="1" xr:uid="{00000000-0005-0000-0000-0000083C0000}"/>
    <cellStyle name="Uwaga 3" xfId="12573" hidden="1" xr:uid="{00000000-0005-0000-0000-0000093C0000}"/>
    <cellStyle name="Uwaga 3" xfId="12562" hidden="1" xr:uid="{00000000-0005-0000-0000-00000A3C0000}"/>
    <cellStyle name="Uwaga 3" xfId="12560" hidden="1" xr:uid="{00000000-0005-0000-0000-00000B3C0000}"/>
    <cellStyle name="Uwaga 3" xfId="12558" hidden="1" xr:uid="{00000000-0005-0000-0000-00000C3C0000}"/>
    <cellStyle name="Uwaga 3" xfId="12547" hidden="1" xr:uid="{00000000-0005-0000-0000-00000D3C0000}"/>
    <cellStyle name="Uwaga 3" xfId="12545" hidden="1" xr:uid="{00000000-0005-0000-0000-00000E3C0000}"/>
    <cellStyle name="Uwaga 3" xfId="12543" hidden="1" xr:uid="{00000000-0005-0000-0000-00000F3C0000}"/>
    <cellStyle name="Uwaga 3" xfId="12532" hidden="1" xr:uid="{00000000-0005-0000-0000-0000103C0000}"/>
    <cellStyle name="Uwaga 3" xfId="12530" hidden="1" xr:uid="{00000000-0005-0000-0000-0000113C0000}"/>
    <cellStyle name="Uwaga 3" xfId="12528" hidden="1" xr:uid="{00000000-0005-0000-0000-0000123C0000}"/>
    <cellStyle name="Uwaga 3" xfId="12517" hidden="1" xr:uid="{00000000-0005-0000-0000-0000133C0000}"/>
    <cellStyle name="Uwaga 3" xfId="12515" hidden="1" xr:uid="{00000000-0005-0000-0000-0000143C0000}"/>
    <cellStyle name="Uwaga 3" xfId="12513" hidden="1" xr:uid="{00000000-0005-0000-0000-0000153C0000}"/>
    <cellStyle name="Uwaga 3" xfId="12502" hidden="1" xr:uid="{00000000-0005-0000-0000-0000163C0000}"/>
    <cellStyle name="Uwaga 3" xfId="12500" hidden="1" xr:uid="{00000000-0005-0000-0000-0000173C0000}"/>
    <cellStyle name="Uwaga 3" xfId="12498" hidden="1" xr:uid="{00000000-0005-0000-0000-0000183C0000}"/>
    <cellStyle name="Uwaga 3" xfId="12487" hidden="1" xr:uid="{00000000-0005-0000-0000-0000193C0000}"/>
    <cellStyle name="Uwaga 3" xfId="12485" hidden="1" xr:uid="{00000000-0005-0000-0000-00001A3C0000}"/>
    <cellStyle name="Uwaga 3" xfId="12483" hidden="1" xr:uid="{00000000-0005-0000-0000-00001B3C0000}"/>
    <cellStyle name="Uwaga 3" xfId="12472" hidden="1" xr:uid="{00000000-0005-0000-0000-00001C3C0000}"/>
    <cellStyle name="Uwaga 3" xfId="12470" hidden="1" xr:uid="{00000000-0005-0000-0000-00001D3C0000}"/>
    <cellStyle name="Uwaga 3" xfId="12468" hidden="1" xr:uid="{00000000-0005-0000-0000-00001E3C0000}"/>
    <cellStyle name="Uwaga 3" xfId="12457" hidden="1" xr:uid="{00000000-0005-0000-0000-00001F3C0000}"/>
    <cellStyle name="Uwaga 3" xfId="12455" hidden="1" xr:uid="{00000000-0005-0000-0000-0000203C0000}"/>
    <cellStyle name="Uwaga 3" xfId="12453" hidden="1" xr:uid="{00000000-0005-0000-0000-0000213C0000}"/>
    <cellStyle name="Uwaga 3" xfId="12442" hidden="1" xr:uid="{00000000-0005-0000-0000-0000223C0000}"/>
    <cellStyle name="Uwaga 3" xfId="12440" hidden="1" xr:uid="{00000000-0005-0000-0000-0000233C0000}"/>
    <cellStyle name="Uwaga 3" xfId="12438" hidden="1" xr:uid="{00000000-0005-0000-0000-0000243C0000}"/>
    <cellStyle name="Uwaga 3" xfId="12427" hidden="1" xr:uid="{00000000-0005-0000-0000-0000253C0000}"/>
    <cellStyle name="Uwaga 3" xfId="12425" hidden="1" xr:uid="{00000000-0005-0000-0000-0000263C0000}"/>
    <cellStyle name="Uwaga 3" xfId="12423" hidden="1" xr:uid="{00000000-0005-0000-0000-0000273C0000}"/>
    <cellStyle name="Uwaga 3" xfId="12412" hidden="1" xr:uid="{00000000-0005-0000-0000-0000283C0000}"/>
    <cellStyle name="Uwaga 3" xfId="12410" hidden="1" xr:uid="{00000000-0005-0000-0000-0000293C0000}"/>
    <cellStyle name="Uwaga 3" xfId="12408" hidden="1" xr:uid="{00000000-0005-0000-0000-00002A3C0000}"/>
    <cellStyle name="Uwaga 3" xfId="12397" hidden="1" xr:uid="{00000000-0005-0000-0000-00002B3C0000}"/>
    <cellStyle name="Uwaga 3" xfId="12395" hidden="1" xr:uid="{00000000-0005-0000-0000-00002C3C0000}"/>
    <cellStyle name="Uwaga 3" xfId="12393" hidden="1" xr:uid="{00000000-0005-0000-0000-00002D3C0000}"/>
    <cellStyle name="Uwaga 3" xfId="12382" hidden="1" xr:uid="{00000000-0005-0000-0000-00002E3C0000}"/>
    <cellStyle name="Uwaga 3" xfId="12380" hidden="1" xr:uid="{00000000-0005-0000-0000-00002F3C0000}"/>
    <cellStyle name="Uwaga 3" xfId="12378" hidden="1" xr:uid="{00000000-0005-0000-0000-0000303C0000}"/>
    <cellStyle name="Uwaga 3" xfId="12367" hidden="1" xr:uid="{00000000-0005-0000-0000-0000313C0000}"/>
    <cellStyle name="Uwaga 3" xfId="12365" hidden="1" xr:uid="{00000000-0005-0000-0000-0000323C0000}"/>
    <cellStyle name="Uwaga 3" xfId="12363" hidden="1" xr:uid="{00000000-0005-0000-0000-0000333C0000}"/>
    <cellStyle name="Uwaga 3" xfId="12352" hidden="1" xr:uid="{00000000-0005-0000-0000-0000343C0000}"/>
    <cellStyle name="Uwaga 3" xfId="12350" hidden="1" xr:uid="{00000000-0005-0000-0000-0000353C0000}"/>
    <cellStyle name="Uwaga 3" xfId="12347" hidden="1" xr:uid="{00000000-0005-0000-0000-0000363C0000}"/>
    <cellStyle name="Uwaga 3" xfId="12337" hidden="1" xr:uid="{00000000-0005-0000-0000-0000373C0000}"/>
    <cellStyle name="Uwaga 3" xfId="12335" hidden="1" xr:uid="{00000000-0005-0000-0000-0000383C0000}"/>
    <cellStyle name="Uwaga 3" xfId="12333" hidden="1" xr:uid="{00000000-0005-0000-0000-0000393C0000}"/>
    <cellStyle name="Uwaga 3" xfId="12322" hidden="1" xr:uid="{00000000-0005-0000-0000-00003A3C0000}"/>
    <cellStyle name="Uwaga 3" xfId="12320" hidden="1" xr:uid="{00000000-0005-0000-0000-00003B3C0000}"/>
    <cellStyle name="Uwaga 3" xfId="12318" hidden="1" xr:uid="{00000000-0005-0000-0000-00003C3C0000}"/>
    <cellStyle name="Uwaga 3" xfId="12307" hidden="1" xr:uid="{00000000-0005-0000-0000-00003D3C0000}"/>
    <cellStyle name="Uwaga 3" xfId="12305" hidden="1" xr:uid="{00000000-0005-0000-0000-00003E3C0000}"/>
    <cellStyle name="Uwaga 3" xfId="12302" hidden="1" xr:uid="{00000000-0005-0000-0000-00003F3C0000}"/>
    <cellStyle name="Uwaga 3" xfId="12292" hidden="1" xr:uid="{00000000-0005-0000-0000-0000403C0000}"/>
    <cellStyle name="Uwaga 3" xfId="12290" hidden="1" xr:uid="{00000000-0005-0000-0000-0000413C0000}"/>
    <cellStyle name="Uwaga 3" xfId="12287" hidden="1" xr:uid="{00000000-0005-0000-0000-0000423C0000}"/>
    <cellStyle name="Uwaga 3" xfId="12277" hidden="1" xr:uid="{00000000-0005-0000-0000-0000433C0000}"/>
    <cellStyle name="Uwaga 3" xfId="12275" hidden="1" xr:uid="{00000000-0005-0000-0000-0000443C0000}"/>
    <cellStyle name="Uwaga 3" xfId="12272" hidden="1" xr:uid="{00000000-0005-0000-0000-0000453C0000}"/>
    <cellStyle name="Uwaga 3" xfId="12263" hidden="1" xr:uid="{00000000-0005-0000-0000-0000463C0000}"/>
    <cellStyle name="Uwaga 3" xfId="12260" hidden="1" xr:uid="{00000000-0005-0000-0000-0000473C0000}"/>
    <cellStyle name="Uwaga 3" xfId="12256" hidden="1" xr:uid="{00000000-0005-0000-0000-0000483C0000}"/>
    <cellStyle name="Uwaga 3" xfId="12248" hidden="1" xr:uid="{00000000-0005-0000-0000-0000493C0000}"/>
    <cellStyle name="Uwaga 3" xfId="12245" hidden="1" xr:uid="{00000000-0005-0000-0000-00004A3C0000}"/>
    <cellStyle name="Uwaga 3" xfId="12241" hidden="1" xr:uid="{00000000-0005-0000-0000-00004B3C0000}"/>
    <cellStyle name="Uwaga 3" xfId="12233" hidden="1" xr:uid="{00000000-0005-0000-0000-00004C3C0000}"/>
    <cellStyle name="Uwaga 3" xfId="12230" hidden="1" xr:uid="{00000000-0005-0000-0000-00004D3C0000}"/>
    <cellStyle name="Uwaga 3" xfId="12226" hidden="1" xr:uid="{00000000-0005-0000-0000-00004E3C0000}"/>
    <cellStyle name="Uwaga 3" xfId="12218" hidden="1" xr:uid="{00000000-0005-0000-0000-00004F3C0000}"/>
    <cellStyle name="Uwaga 3" xfId="12215" hidden="1" xr:uid="{00000000-0005-0000-0000-0000503C0000}"/>
    <cellStyle name="Uwaga 3" xfId="12211" hidden="1" xr:uid="{00000000-0005-0000-0000-0000513C0000}"/>
    <cellStyle name="Uwaga 3" xfId="12203" hidden="1" xr:uid="{00000000-0005-0000-0000-0000523C0000}"/>
    <cellStyle name="Uwaga 3" xfId="12200" hidden="1" xr:uid="{00000000-0005-0000-0000-0000533C0000}"/>
    <cellStyle name="Uwaga 3" xfId="12196" hidden="1" xr:uid="{00000000-0005-0000-0000-0000543C0000}"/>
    <cellStyle name="Uwaga 3" xfId="12188" hidden="1" xr:uid="{00000000-0005-0000-0000-0000553C0000}"/>
    <cellStyle name="Uwaga 3" xfId="12184" hidden="1" xr:uid="{00000000-0005-0000-0000-0000563C0000}"/>
    <cellStyle name="Uwaga 3" xfId="12179" hidden="1" xr:uid="{00000000-0005-0000-0000-0000573C0000}"/>
    <cellStyle name="Uwaga 3" xfId="12173" hidden="1" xr:uid="{00000000-0005-0000-0000-0000583C0000}"/>
    <cellStyle name="Uwaga 3" xfId="12169" hidden="1" xr:uid="{00000000-0005-0000-0000-0000593C0000}"/>
    <cellStyle name="Uwaga 3" xfId="12164" hidden="1" xr:uid="{00000000-0005-0000-0000-00005A3C0000}"/>
    <cellStyle name="Uwaga 3" xfId="12158" hidden="1" xr:uid="{00000000-0005-0000-0000-00005B3C0000}"/>
    <cellStyle name="Uwaga 3" xfId="12154" hidden="1" xr:uid="{00000000-0005-0000-0000-00005C3C0000}"/>
    <cellStyle name="Uwaga 3" xfId="12149" hidden="1" xr:uid="{00000000-0005-0000-0000-00005D3C0000}"/>
    <cellStyle name="Uwaga 3" xfId="12143" hidden="1" xr:uid="{00000000-0005-0000-0000-00005E3C0000}"/>
    <cellStyle name="Uwaga 3" xfId="12140" hidden="1" xr:uid="{00000000-0005-0000-0000-00005F3C0000}"/>
    <cellStyle name="Uwaga 3" xfId="12136" hidden="1" xr:uid="{00000000-0005-0000-0000-0000603C0000}"/>
    <cellStyle name="Uwaga 3" xfId="12128" hidden="1" xr:uid="{00000000-0005-0000-0000-0000613C0000}"/>
    <cellStyle name="Uwaga 3" xfId="12125" hidden="1" xr:uid="{00000000-0005-0000-0000-0000623C0000}"/>
    <cellStyle name="Uwaga 3" xfId="12120" hidden="1" xr:uid="{00000000-0005-0000-0000-0000633C0000}"/>
    <cellStyle name="Uwaga 3" xfId="12113" hidden="1" xr:uid="{00000000-0005-0000-0000-0000643C0000}"/>
    <cellStyle name="Uwaga 3" xfId="12109" hidden="1" xr:uid="{00000000-0005-0000-0000-0000653C0000}"/>
    <cellStyle name="Uwaga 3" xfId="12104" hidden="1" xr:uid="{00000000-0005-0000-0000-0000663C0000}"/>
    <cellStyle name="Uwaga 3" xfId="12098" hidden="1" xr:uid="{00000000-0005-0000-0000-0000673C0000}"/>
    <cellStyle name="Uwaga 3" xfId="12094" hidden="1" xr:uid="{00000000-0005-0000-0000-0000683C0000}"/>
    <cellStyle name="Uwaga 3" xfId="12089" hidden="1" xr:uid="{00000000-0005-0000-0000-0000693C0000}"/>
    <cellStyle name="Uwaga 3" xfId="12083" hidden="1" xr:uid="{00000000-0005-0000-0000-00006A3C0000}"/>
    <cellStyle name="Uwaga 3" xfId="12080" hidden="1" xr:uid="{00000000-0005-0000-0000-00006B3C0000}"/>
    <cellStyle name="Uwaga 3" xfId="12076" hidden="1" xr:uid="{00000000-0005-0000-0000-00006C3C0000}"/>
    <cellStyle name="Uwaga 3" xfId="12068" hidden="1" xr:uid="{00000000-0005-0000-0000-00006D3C0000}"/>
    <cellStyle name="Uwaga 3" xfId="12063" hidden="1" xr:uid="{00000000-0005-0000-0000-00006E3C0000}"/>
    <cellStyle name="Uwaga 3" xfId="12058" hidden="1" xr:uid="{00000000-0005-0000-0000-00006F3C0000}"/>
    <cellStyle name="Uwaga 3" xfId="12053" hidden="1" xr:uid="{00000000-0005-0000-0000-0000703C0000}"/>
    <cellStyle name="Uwaga 3" xfId="12048" hidden="1" xr:uid="{00000000-0005-0000-0000-0000713C0000}"/>
    <cellStyle name="Uwaga 3" xfId="12043" hidden="1" xr:uid="{00000000-0005-0000-0000-0000723C0000}"/>
    <cellStyle name="Uwaga 3" xfId="12038" hidden="1" xr:uid="{00000000-0005-0000-0000-0000733C0000}"/>
    <cellStyle name="Uwaga 3" xfId="12033" hidden="1" xr:uid="{00000000-0005-0000-0000-0000743C0000}"/>
    <cellStyle name="Uwaga 3" xfId="12028" hidden="1" xr:uid="{00000000-0005-0000-0000-0000753C0000}"/>
    <cellStyle name="Uwaga 3" xfId="12023" hidden="1" xr:uid="{00000000-0005-0000-0000-0000763C0000}"/>
    <cellStyle name="Uwaga 3" xfId="12019" hidden="1" xr:uid="{00000000-0005-0000-0000-0000773C0000}"/>
    <cellStyle name="Uwaga 3" xfId="12014" hidden="1" xr:uid="{00000000-0005-0000-0000-0000783C0000}"/>
    <cellStyle name="Uwaga 3" xfId="12007" hidden="1" xr:uid="{00000000-0005-0000-0000-0000793C0000}"/>
    <cellStyle name="Uwaga 3" xfId="12002" hidden="1" xr:uid="{00000000-0005-0000-0000-00007A3C0000}"/>
    <cellStyle name="Uwaga 3" xfId="11997" hidden="1" xr:uid="{00000000-0005-0000-0000-00007B3C0000}"/>
    <cellStyle name="Uwaga 3" xfId="11992" hidden="1" xr:uid="{00000000-0005-0000-0000-00007C3C0000}"/>
    <cellStyle name="Uwaga 3" xfId="11987" hidden="1" xr:uid="{00000000-0005-0000-0000-00007D3C0000}"/>
    <cellStyle name="Uwaga 3" xfId="11982" hidden="1" xr:uid="{00000000-0005-0000-0000-00007E3C0000}"/>
    <cellStyle name="Uwaga 3" xfId="11977" hidden="1" xr:uid="{00000000-0005-0000-0000-00007F3C0000}"/>
    <cellStyle name="Uwaga 3" xfId="11972" hidden="1" xr:uid="{00000000-0005-0000-0000-0000803C0000}"/>
    <cellStyle name="Uwaga 3" xfId="11967" hidden="1" xr:uid="{00000000-0005-0000-0000-0000813C0000}"/>
    <cellStyle name="Uwaga 3" xfId="11963" hidden="1" xr:uid="{00000000-0005-0000-0000-0000823C0000}"/>
    <cellStyle name="Uwaga 3" xfId="11958" hidden="1" xr:uid="{00000000-0005-0000-0000-0000833C0000}"/>
    <cellStyle name="Uwaga 3" xfId="11953" hidden="1" xr:uid="{00000000-0005-0000-0000-0000843C0000}"/>
    <cellStyle name="Uwaga 3" xfId="11948" hidden="1" xr:uid="{00000000-0005-0000-0000-0000853C0000}"/>
    <cellStyle name="Uwaga 3" xfId="11944" hidden="1" xr:uid="{00000000-0005-0000-0000-0000863C0000}"/>
    <cellStyle name="Uwaga 3" xfId="11940" hidden="1" xr:uid="{00000000-0005-0000-0000-0000873C0000}"/>
    <cellStyle name="Uwaga 3" xfId="11933" hidden="1" xr:uid="{00000000-0005-0000-0000-0000883C0000}"/>
    <cellStyle name="Uwaga 3" xfId="11929" hidden="1" xr:uid="{00000000-0005-0000-0000-0000893C0000}"/>
    <cellStyle name="Uwaga 3" xfId="11924" hidden="1" xr:uid="{00000000-0005-0000-0000-00008A3C0000}"/>
    <cellStyle name="Uwaga 3" xfId="11918" hidden="1" xr:uid="{00000000-0005-0000-0000-00008B3C0000}"/>
    <cellStyle name="Uwaga 3" xfId="11914" hidden="1" xr:uid="{00000000-0005-0000-0000-00008C3C0000}"/>
    <cellStyle name="Uwaga 3" xfId="11909" hidden="1" xr:uid="{00000000-0005-0000-0000-00008D3C0000}"/>
    <cellStyle name="Uwaga 3" xfId="11903" hidden="1" xr:uid="{00000000-0005-0000-0000-00008E3C0000}"/>
    <cellStyle name="Uwaga 3" xfId="11899" hidden="1" xr:uid="{00000000-0005-0000-0000-00008F3C0000}"/>
    <cellStyle name="Uwaga 3" xfId="11895" hidden="1" xr:uid="{00000000-0005-0000-0000-0000903C0000}"/>
    <cellStyle name="Uwaga 3" xfId="11888" hidden="1" xr:uid="{00000000-0005-0000-0000-0000913C0000}"/>
    <cellStyle name="Uwaga 3" xfId="11884" hidden="1" xr:uid="{00000000-0005-0000-0000-0000923C0000}"/>
    <cellStyle name="Uwaga 3" xfId="11880" hidden="1" xr:uid="{00000000-0005-0000-0000-0000933C0000}"/>
    <cellStyle name="Uwaga 3" xfId="12747" hidden="1" xr:uid="{00000000-0005-0000-0000-0000943C0000}"/>
    <cellStyle name="Uwaga 3" xfId="12746" hidden="1" xr:uid="{00000000-0005-0000-0000-0000953C0000}"/>
    <cellStyle name="Uwaga 3" xfId="12744" hidden="1" xr:uid="{00000000-0005-0000-0000-0000963C0000}"/>
    <cellStyle name="Uwaga 3" xfId="12731" hidden="1" xr:uid="{00000000-0005-0000-0000-0000973C0000}"/>
    <cellStyle name="Uwaga 3" xfId="12729" hidden="1" xr:uid="{00000000-0005-0000-0000-0000983C0000}"/>
    <cellStyle name="Uwaga 3" xfId="12727" hidden="1" xr:uid="{00000000-0005-0000-0000-0000993C0000}"/>
    <cellStyle name="Uwaga 3" xfId="12717" hidden="1" xr:uid="{00000000-0005-0000-0000-00009A3C0000}"/>
    <cellStyle name="Uwaga 3" xfId="12715" hidden="1" xr:uid="{00000000-0005-0000-0000-00009B3C0000}"/>
    <cellStyle name="Uwaga 3" xfId="12713" hidden="1" xr:uid="{00000000-0005-0000-0000-00009C3C0000}"/>
    <cellStyle name="Uwaga 3" xfId="12702" hidden="1" xr:uid="{00000000-0005-0000-0000-00009D3C0000}"/>
    <cellStyle name="Uwaga 3" xfId="12700" hidden="1" xr:uid="{00000000-0005-0000-0000-00009E3C0000}"/>
    <cellStyle name="Uwaga 3" xfId="12698" hidden="1" xr:uid="{00000000-0005-0000-0000-00009F3C0000}"/>
    <cellStyle name="Uwaga 3" xfId="12685" hidden="1" xr:uid="{00000000-0005-0000-0000-0000A03C0000}"/>
    <cellStyle name="Uwaga 3" xfId="12683" hidden="1" xr:uid="{00000000-0005-0000-0000-0000A13C0000}"/>
    <cellStyle name="Uwaga 3" xfId="12682" hidden="1" xr:uid="{00000000-0005-0000-0000-0000A23C0000}"/>
    <cellStyle name="Uwaga 3" xfId="12669" hidden="1" xr:uid="{00000000-0005-0000-0000-0000A33C0000}"/>
    <cellStyle name="Uwaga 3" xfId="12668" hidden="1" xr:uid="{00000000-0005-0000-0000-0000A43C0000}"/>
    <cellStyle name="Uwaga 3" xfId="12666" hidden="1" xr:uid="{00000000-0005-0000-0000-0000A53C0000}"/>
    <cellStyle name="Uwaga 3" xfId="12654" hidden="1" xr:uid="{00000000-0005-0000-0000-0000A63C0000}"/>
    <cellStyle name="Uwaga 3" xfId="12653" hidden="1" xr:uid="{00000000-0005-0000-0000-0000A73C0000}"/>
    <cellStyle name="Uwaga 3" xfId="12651" hidden="1" xr:uid="{00000000-0005-0000-0000-0000A83C0000}"/>
    <cellStyle name="Uwaga 3" xfId="12639" hidden="1" xr:uid="{00000000-0005-0000-0000-0000A93C0000}"/>
    <cellStyle name="Uwaga 3" xfId="12638" hidden="1" xr:uid="{00000000-0005-0000-0000-0000AA3C0000}"/>
    <cellStyle name="Uwaga 3" xfId="12636" hidden="1" xr:uid="{00000000-0005-0000-0000-0000AB3C0000}"/>
    <cellStyle name="Uwaga 3" xfId="12624" hidden="1" xr:uid="{00000000-0005-0000-0000-0000AC3C0000}"/>
    <cellStyle name="Uwaga 3" xfId="12623" hidden="1" xr:uid="{00000000-0005-0000-0000-0000AD3C0000}"/>
    <cellStyle name="Uwaga 3" xfId="12621" hidden="1" xr:uid="{00000000-0005-0000-0000-0000AE3C0000}"/>
    <cellStyle name="Uwaga 3" xfId="12609" hidden="1" xr:uid="{00000000-0005-0000-0000-0000AF3C0000}"/>
    <cellStyle name="Uwaga 3" xfId="12608" hidden="1" xr:uid="{00000000-0005-0000-0000-0000B03C0000}"/>
    <cellStyle name="Uwaga 3" xfId="12606" hidden="1" xr:uid="{00000000-0005-0000-0000-0000B13C0000}"/>
    <cellStyle name="Uwaga 3" xfId="12594" hidden="1" xr:uid="{00000000-0005-0000-0000-0000B23C0000}"/>
    <cellStyle name="Uwaga 3" xfId="12593" hidden="1" xr:uid="{00000000-0005-0000-0000-0000B33C0000}"/>
    <cellStyle name="Uwaga 3" xfId="12591" hidden="1" xr:uid="{00000000-0005-0000-0000-0000B43C0000}"/>
    <cellStyle name="Uwaga 3" xfId="12579" hidden="1" xr:uid="{00000000-0005-0000-0000-0000B53C0000}"/>
    <cellStyle name="Uwaga 3" xfId="12578" hidden="1" xr:uid="{00000000-0005-0000-0000-0000B63C0000}"/>
    <cellStyle name="Uwaga 3" xfId="12576" hidden="1" xr:uid="{00000000-0005-0000-0000-0000B73C0000}"/>
    <cellStyle name="Uwaga 3" xfId="12564" hidden="1" xr:uid="{00000000-0005-0000-0000-0000B83C0000}"/>
    <cellStyle name="Uwaga 3" xfId="12563" hidden="1" xr:uid="{00000000-0005-0000-0000-0000B93C0000}"/>
    <cellStyle name="Uwaga 3" xfId="12561" hidden="1" xr:uid="{00000000-0005-0000-0000-0000BA3C0000}"/>
    <cellStyle name="Uwaga 3" xfId="12549" hidden="1" xr:uid="{00000000-0005-0000-0000-0000BB3C0000}"/>
    <cellStyle name="Uwaga 3" xfId="12548" hidden="1" xr:uid="{00000000-0005-0000-0000-0000BC3C0000}"/>
    <cellStyle name="Uwaga 3" xfId="12546" hidden="1" xr:uid="{00000000-0005-0000-0000-0000BD3C0000}"/>
    <cellStyle name="Uwaga 3" xfId="12534" hidden="1" xr:uid="{00000000-0005-0000-0000-0000BE3C0000}"/>
    <cellStyle name="Uwaga 3" xfId="12533" hidden="1" xr:uid="{00000000-0005-0000-0000-0000BF3C0000}"/>
    <cellStyle name="Uwaga 3" xfId="12531" hidden="1" xr:uid="{00000000-0005-0000-0000-0000C03C0000}"/>
    <cellStyle name="Uwaga 3" xfId="12519" hidden="1" xr:uid="{00000000-0005-0000-0000-0000C13C0000}"/>
    <cellStyle name="Uwaga 3" xfId="12518" hidden="1" xr:uid="{00000000-0005-0000-0000-0000C23C0000}"/>
    <cellStyle name="Uwaga 3" xfId="12516" hidden="1" xr:uid="{00000000-0005-0000-0000-0000C33C0000}"/>
    <cellStyle name="Uwaga 3" xfId="12504" hidden="1" xr:uid="{00000000-0005-0000-0000-0000C43C0000}"/>
    <cellStyle name="Uwaga 3" xfId="12503" hidden="1" xr:uid="{00000000-0005-0000-0000-0000C53C0000}"/>
    <cellStyle name="Uwaga 3" xfId="12501" hidden="1" xr:uid="{00000000-0005-0000-0000-0000C63C0000}"/>
    <cellStyle name="Uwaga 3" xfId="12489" hidden="1" xr:uid="{00000000-0005-0000-0000-0000C73C0000}"/>
    <cellStyle name="Uwaga 3" xfId="12488" hidden="1" xr:uid="{00000000-0005-0000-0000-0000C83C0000}"/>
    <cellStyle name="Uwaga 3" xfId="12486" hidden="1" xr:uid="{00000000-0005-0000-0000-0000C93C0000}"/>
    <cellStyle name="Uwaga 3" xfId="12474" hidden="1" xr:uid="{00000000-0005-0000-0000-0000CA3C0000}"/>
    <cellStyle name="Uwaga 3" xfId="12473" hidden="1" xr:uid="{00000000-0005-0000-0000-0000CB3C0000}"/>
    <cellStyle name="Uwaga 3" xfId="12471" hidden="1" xr:uid="{00000000-0005-0000-0000-0000CC3C0000}"/>
    <cellStyle name="Uwaga 3" xfId="12459" hidden="1" xr:uid="{00000000-0005-0000-0000-0000CD3C0000}"/>
    <cellStyle name="Uwaga 3" xfId="12458" hidden="1" xr:uid="{00000000-0005-0000-0000-0000CE3C0000}"/>
    <cellStyle name="Uwaga 3" xfId="12456" hidden="1" xr:uid="{00000000-0005-0000-0000-0000CF3C0000}"/>
    <cellStyle name="Uwaga 3" xfId="12444" hidden="1" xr:uid="{00000000-0005-0000-0000-0000D03C0000}"/>
    <cellStyle name="Uwaga 3" xfId="12443" hidden="1" xr:uid="{00000000-0005-0000-0000-0000D13C0000}"/>
    <cellStyle name="Uwaga 3" xfId="12441" hidden="1" xr:uid="{00000000-0005-0000-0000-0000D23C0000}"/>
    <cellStyle name="Uwaga 3" xfId="12429" hidden="1" xr:uid="{00000000-0005-0000-0000-0000D33C0000}"/>
    <cellStyle name="Uwaga 3" xfId="12428" hidden="1" xr:uid="{00000000-0005-0000-0000-0000D43C0000}"/>
    <cellStyle name="Uwaga 3" xfId="12426" hidden="1" xr:uid="{00000000-0005-0000-0000-0000D53C0000}"/>
    <cellStyle name="Uwaga 3" xfId="12414" hidden="1" xr:uid="{00000000-0005-0000-0000-0000D63C0000}"/>
    <cellStyle name="Uwaga 3" xfId="12413" hidden="1" xr:uid="{00000000-0005-0000-0000-0000D73C0000}"/>
    <cellStyle name="Uwaga 3" xfId="12411" hidden="1" xr:uid="{00000000-0005-0000-0000-0000D83C0000}"/>
    <cellStyle name="Uwaga 3" xfId="12399" hidden="1" xr:uid="{00000000-0005-0000-0000-0000D93C0000}"/>
    <cellStyle name="Uwaga 3" xfId="12398" hidden="1" xr:uid="{00000000-0005-0000-0000-0000DA3C0000}"/>
    <cellStyle name="Uwaga 3" xfId="12396" hidden="1" xr:uid="{00000000-0005-0000-0000-0000DB3C0000}"/>
    <cellStyle name="Uwaga 3" xfId="12384" hidden="1" xr:uid="{00000000-0005-0000-0000-0000DC3C0000}"/>
    <cellStyle name="Uwaga 3" xfId="12383" hidden="1" xr:uid="{00000000-0005-0000-0000-0000DD3C0000}"/>
    <cellStyle name="Uwaga 3" xfId="12381" hidden="1" xr:uid="{00000000-0005-0000-0000-0000DE3C0000}"/>
    <cellStyle name="Uwaga 3" xfId="12369" hidden="1" xr:uid="{00000000-0005-0000-0000-0000DF3C0000}"/>
    <cellStyle name="Uwaga 3" xfId="12368" hidden="1" xr:uid="{00000000-0005-0000-0000-0000E03C0000}"/>
    <cellStyle name="Uwaga 3" xfId="12366" hidden="1" xr:uid="{00000000-0005-0000-0000-0000E13C0000}"/>
    <cellStyle name="Uwaga 3" xfId="12354" hidden="1" xr:uid="{00000000-0005-0000-0000-0000E23C0000}"/>
    <cellStyle name="Uwaga 3" xfId="12353" hidden="1" xr:uid="{00000000-0005-0000-0000-0000E33C0000}"/>
    <cellStyle name="Uwaga 3" xfId="12351" hidden="1" xr:uid="{00000000-0005-0000-0000-0000E43C0000}"/>
    <cellStyle name="Uwaga 3" xfId="12339" hidden="1" xr:uid="{00000000-0005-0000-0000-0000E53C0000}"/>
    <cellStyle name="Uwaga 3" xfId="12338" hidden="1" xr:uid="{00000000-0005-0000-0000-0000E63C0000}"/>
    <cellStyle name="Uwaga 3" xfId="12336" hidden="1" xr:uid="{00000000-0005-0000-0000-0000E73C0000}"/>
    <cellStyle name="Uwaga 3" xfId="12324" hidden="1" xr:uid="{00000000-0005-0000-0000-0000E83C0000}"/>
    <cellStyle name="Uwaga 3" xfId="12323" hidden="1" xr:uid="{00000000-0005-0000-0000-0000E93C0000}"/>
    <cellStyle name="Uwaga 3" xfId="12321" hidden="1" xr:uid="{00000000-0005-0000-0000-0000EA3C0000}"/>
    <cellStyle name="Uwaga 3" xfId="12309" hidden="1" xr:uid="{00000000-0005-0000-0000-0000EB3C0000}"/>
    <cellStyle name="Uwaga 3" xfId="12308" hidden="1" xr:uid="{00000000-0005-0000-0000-0000EC3C0000}"/>
    <cellStyle name="Uwaga 3" xfId="12306" hidden="1" xr:uid="{00000000-0005-0000-0000-0000ED3C0000}"/>
    <cellStyle name="Uwaga 3" xfId="12294" hidden="1" xr:uid="{00000000-0005-0000-0000-0000EE3C0000}"/>
    <cellStyle name="Uwaga 3" xfId="12293" hidden="1" xr:uid="{00000000-0005-0000-0000-0000EF3C0000}"/>
    <cellStyle name="Uwaga 3" xfId="12291" hidden="1" xr:uid="{00000000-0005-0000-0000-0000F03C0000}"/>
    <cellStyle name="Uwaga 3" xfId="12279" hidden="1" xr:uid="{00000000-0005-0000-0000-0000F13C0000}"/>
    <cellStyle name="Uwaga 3" xfId="12278" hidden="1" xr:uid="{00000000-0005-0000-0000-0000F23C0000}"/>
    <cellStyle name="Uwaga 3" xfId="12276" hidden="1" xr:uid="{00000000-0005-0000-0000-0000F33C0000}"/>
    <cellStyle name="Uwaga 3" xfId="12264" hidden="1" xr:uid="{00000000-0005-0000-0000-0000F43C0000}"/>
    <cellStyle name="Uwaga 3" xfId="12262" hidden="1" xr:uid="{00000000-0005-0000-0000-0000F53C0000}"/>
    <cellStyle name="Uwaga 3" xfId="12259" hidden="1" xr:uid="{00000000-0005-0000-0000-0000F63C0000}"/>
    <cellStyle name="Uwaga 3" xfId="12249" hidden="1" xr:uid="{00000000-0005-0000-0000-0000F73C0000}"/>
    <cellStyle name="Uwaga 3" xfId="12247" hidden="1" xr:uid="{00000000-0005-0000-0000-0000F83C0000}"/>
    <cellStyle name="Uwaga 3" xfId="12244" hidden="1" xr:uid="{00000000-0005-0000-0000-0000F93C0000}"/>
    <cellStyle name="Uwaga 3" xfId="12234" hidden="1" xr:uid="{00000000-0005-0000-0000-0000FA3C0000}"/>
    <cellStyle name="Uwaga 3" xfId="12232" hidden="1" xr:uid="{00000000-0005-0000-0000-0000FB3C0000}"/>
    <cellStyle name="Uwaga 3" xfId="12229" hidden="1" xr:uid="{00000000-0005-0000-0000-0000FC3C0000}"/>
    <cellStyle name="Uwaga 3" xfId="12219" hidden="1" xr:uid="{00000000-0005-0000-0000-0000FD3C0000}"/>
    <cellStyle name="Uwaga 3" xfId="12217" hidden="1" xr:uid="{00000000-0005-0000-0000-0000FE3C0000}"/>
    <cellStyle name="Uwaga 3" xfId="12214" hidden="1" xr:uid="{00000000-0005-0000-0000-0000FF3C0000}"/>
    <cellStyle name="Uwaga 3" xfId="12204" hidden="1" xr:uid="{00000000-0005-0000-0000-0000003D0000}"/>
    <cellStyle name="Uwaga 3" xfId="12202" hidden="1" xr:uid="{00000000-0005-0000-0000-0000013D0000}"/>
    <cellStyle name="Uwaga 3" xfId="12199" hidden="1" xr:uid="{00000000-0005-0000-0000-0000023D0000}"/>
    <cellStyle name="Uwaga 3" xfId="12189" hidden="1" xr:uid="{00000000-0005-0000-0000-0000033D0000}"/>
    <cellStyle name="Uwaga 3" xfId="12187" hidden="1" xr:uid="{00000000-0005-0000-0000-0000043D0000}"/>
    <cellStyle name="Uwaga 3" xfId="12183" hidden="1" xr:uid="{00000000-0005-0000-0000-0000053D0000}"/>
    <cellStyle name="Uwaga 3" xfId="12174" hidden="1" xr:uid="{00000000-0005-0000-0000-0000063D0000}"/>
    <cellStyle name="Uwaga 3" xfId="12171" hidden="1" xr:uid="{00000000-0005-0000-0000-0000073D0000}"/>
    <cellStyle name="Uwaga 3" xfId="12167" hidden="1" xr:uid="{00000000-0005-0000-0000-0000083D0000}"/>
    <cellStyle name="Uwaga 3" xfId="12159" hidden="1" xr:uid="{00000000-0005-0000-0000-0000093D0000}"/>
    <cellStyle name="Uwaga 3" xfId="12157" hidden="1" xr:uid="{00000000-0005-0000-0000-00000A3D0000}"/>
    <cellStyle name="Uwaga 3" xfId="12153" hidden="1" xr:uid="{00000000-0005-0000-0000-00000B3D0000}"/>
    <cellStyle name="Uwaga 3" xfId="12144" hidden="1" xr:uid="{00000000-0005-0000-0000-00000C3D0000}"/>
    <cellStyle name="Uwaga 3" xfId="12142" hidden="1" xr:uid="{00000000-0005-0000-0000-00000D3D0000}"/>
    <cellStyle name="Uwaga 3" xfId="12139" hidden="1" xr:uid="{00000000-0005-0000-0000-00000E3D0000}"/>
    <cellStyle name="Uwaga 3" xfId="12129" hidden="1" xr:uid="{00000000-0005-0000-0000-00000F3D0000}"/>
    <cellStyle name="Uwaga 3" xfId="12127" hidden="1" xr:uid="{00000000-0005-0000-0000-0000103D0000}"/>
    <cellStyle name="Uwaga 3" xfId="12122" hidden="1" xr:uid="{00000000-0005-0000-0000-0000113D0000}"/>
    <cellStyle name="Uwaga 3" xfId="12114" hidden="1" xr:uid="{00000000-0005-0000-0000-0000123D0000}"/>
    <cellStyle name="Uwaga 3" xfId="12112" hidden="1" xr:uid="{00000000-0005-0000-0000-0000133D0000}"/>
    <cellStyle name="Uwaga 3" xfId="12107" hidden="1" xr:uid="{00000000-0005-0000-0000-0000143D0000}"/>
    <cellStyle name="Uwaga 3" xfId="12099" hidden="1" xr:uid="{00000000-0005-0000-0000-0000153D0000}"/>
    <cellStyle name="Uwaga 3" xfId="12097" hidden="1" xr:uid="{00000000-0005-0000-0000-0000163D0000}"/>
    <cellStyle name="Uwaga 3" xfId="12092" hidden="1" xr:uid="{00000000-0005-0000-0000-0000173D0000}"/>
    <cellStyle name="Uwaga 3" xfId="12084" hidden="1" xr:uid="{00000000-0005-0000-0000-0000183D0000}"/>
    <cellStyle name="Uwaga 3" xfId="12082" hidden="1" xr:uid="{00000000-0005-0000-0000-0000193D0000}"/>
    <cellStyle name="Uwaga 3" xfId="12078" hidden="1" xr:uid="{00000000-0005-0000-0000-00001A3D0000}"/>
    <cellStyle name="Uwaga 3" xfId="12069" hidden="1" xr:uid="{00000000-0005-0000-0000-00001B3D0000}"/>
    <cellStyle name="Uwaga 3" xfId="12066" hidden="1" xr:uid="{00000000-0005-0000-0000-00001C3D0000}"/>
    <cellStyle name="Uwaga 3" xfId="12061" hidden="1" xr:uid="{00000000-0005-0000-0000-00001D3D0000}"/>
    <cellStyle name="Uwaga 3" xfId="12054" hidden="1" xr:uid="{00000000-0005-0000-0000-00001E3D0000}"/>
    <cellStyle name="Uwaga 3" xfId="12050" hidden="1" xr:uid="{00000000-0005-0000-0000-00001F3D0000}"/>
    <cellStyle name="Uwaga 3" xfId="12045" hidden="1" xr:uid="{00000000-0005-0000-0000-0000203D0000}"/>
    <cellStyle name="Uwaga 3" xfId="12039" hidden="1" xr:uid="{00000000-0005-0000-0000-0000213D0000}"/>
    <cellStyle name="Uwaga 3" xfId="12035" hidden="1" xr:uid="{00000000-0005-0000-0000-0000223D0000}"/>
    <cellStyle name="Uwaga 3" xfId="12030" hidden="1" xr:uid="{00000000-0005-0000-0000-0000233D0000}"/>
    <cellStyle name="Uwaga 3" xfId="12024" hidden="1" xr:uid="{00000000-0005-0000-0000-0000243D0000}"/>
    <cellStyle name="Uwaga 3" xfId="12021" hidden="1" xr:uid="{00000000-0005-0000-0000-0000253D0000}"/>
    <cellStyle name="Uwaga 3" xfId="12017" hidden="1" xr:uid="{00000000-0005-0000-0000-0000263D0000}"/>
    <cellStyle name="Uwaga 3" xfId="12008" hidden="1" xr:uid="{00000000-0005-0000-0000-0000273D0000}"/>
    <cellStyle name="Uwaga 3" xfId="12003" hidden="1" xr:uid="{00000000-0005-0000-0000-0000283D0000}"/>
    <cellStyle name="Uwaga 3" xfId="11998" hidden="1" xr:uid="{00000000-0005-0000-0000-0000293D0000}"/>
    <cellStyle name="Uwaga 3" xfId="11993" hidden="1" xr:uid="{00000000-0005-0000-0000-00002A3D0000}"/>
    <cellStyle name="Uwaga 3" xfId="11988" hidden="1" xr:uid="{00000000-0005-0000-0000-00002B3D0000}"/>
    <cellStyle name="Uwaga 3" xfId="11983" hidden="1" xr:uid="{00000000-0005-0000-0000-00002C3D0000}"/>
    <cellStyle name="Uwaga 3" xfId="11978" hidden="1" xr:uid="{00000000-0005-0000-0000-00002D3D0000}"/>
    <cellStyle name="Uwaga 3" xfId="11973" hidden="1" xr:uid="{00000000-0005-0000-0000-00002E3D0000}"/>
    <cellStyle name="Uwaga 3" xfId="11968" hidden="1" xr:uid="{00000000-0005-0000-0000-00002F3D0000}"/>
    <cellStyle name="Uwaga 3" xfId="11964" hidden="1" xr:uid="{00000000-0005-0000-0000-0000303D0000}"/>
    <cellStyle name="Uwaga 3" xfId="11959" hidden="1" xr:uid="{00000000-0005-0000-0000-0000313D0000}"/>
    <cellStyle name="Uwaga 3" xfId="11954" hidden="1" xr:uid="{00000000-0005-0000-0000-0000323D0000}"/>
    <cellStyle name="Uwaga 3" xfId="11949" hidden="1" xr:uid="{00000000-0005-0000-0000-0000333D0000}"/>
    <cellStyle name="Uwaga 3" xfId="11945" hidden="1" xr:uid="{00000000-0005-0000-0000-0000343D0000}"/>
    <cellStyle name="Uwaga 3" xfId="11941" hidden="1" xr:uid="{00000000-0005-0000-0000-0000353D0000}"/>
    <cellStyle name="Uwaga 3" xfId="11934" hidden="1" xr:uid="{00000000-0005-0000-0000-0000363D0000}"/>
    <cellStyle name="Uwaga 3" xfId="11930" hidden="1" xr:uid="{00000000-0005-0000-0000-0000373D0000}"/>
    <cellStyle name="Uwaga 3" xfId="11925" hidden="1" xr:uid="{00000000-0005-0000-0000-0000383D0000}"/>
    <cellStyle name="Uwaga 3" xfId="11919" hidden="1" xr:uid="{00000000-0005-0000-0000-0000393D0000}"/>
    <cellStyle name="Uwaga 3" xfId="11915" hidden="1" xr:uid="{00000000-0005-0000-0000-00003A3D0000}"/>
    <cellStyle name="Uwaga 3" xfId="11910" hidden="1" xr:uid="{00000000-0005-0000-0000-00003B3D0000}"/>
    <cellStyle name="Uwaga 3" xfId="11904" hidden="1" xr:uid="{00000000-0005-0000-0000-00003C3D0000}"/>
    <cellStyle name="Uwaga 3" xfId="11900" hidden="1" xr:uid="{00000000-0005-0000-0000-00003D3D0000}"/>
    <cellStyle name="Uwaga 3" xfId="11896" hidden="1" xr:uid="{00000000-0005-0000-0000-00003E3D0000}"/>
    <cellStyle name="Uwaga 3" xfId="11889" hidden="1" xr:uid="{00000000-0005-0000-0000-00003F3D0000}"/>
    <cellStyle name="Uwaga 3" xfId="11885" hidden="1" xr:uid="{00000000-0005-0000-0000-0000403D0000}"/>
    <cellStyle name="Uwaga 3" xfId="11881" hidden="1" xr:uid="{00000000-0005-0000-0000-0000413D0000}"/>
    <cellStyle name="Uwaga 3" xfId="10856" hidden="1" xr:uid="{00000000-0005-0000-0000-0000423D0000}"/>
    <cellStyle name="Uwaga 3" xfId="10855" hidden="1" xr:uid="{00000000-0005-0000-0000-0000433D0000}"/>
    <cellStyle name="Uwaga 3" xfId="10854" hidden="1" xr:uid="{00000000-0005-0000-0000-0000443D0000}"/>
    <cellStyle name="Uwaga 3" xfId="10847" hidden="1" xr:uid="{00000000-0005-0000-0000-0000453D0000}"/>
    <cellStyle name="Uwaga 3" xfId="10846" hidden="1" xr:uid="{00000000-0005-0000-0000-0000463D0000}"/>
    <cellStyle name="Uwaga 3" xfId="10845" hidden="1" xr:uid="{00000000-0005-0000-0000-0000473D0000}"/>
    <cellStyle name="Uwaga 3" xfId="10838" hidden="1" xr:uid="{00000000-0005-0000-0000-0000483D0000}"/>
    <cellStyle name="Uwaga 3" xfId="10837" hidden="1" xr:uid="{00000000-0005-0000-0000-0000493D0000}"/>
    <cellStyle name="Uwaga 3" xfId="10836" hidden="1" xr:uid="{00000000-0005-0000-0000-00004A3D0000}"/>
    <cellStyle name="Uwaga 3" xfId="10829" hidden="1" xr:uid="{00000000-0005-0000-0000-00004B3D0000}"/>
    <cellStyle name="Uwaga 3" xfId="10828" hidden="1" xr:uid="{00000000-0005-0000-0000-00004C3D0000}"/>
    <cellStyle name="Uwaga 3" xfId="10827" hidden="1" xr:uid="{00000000-0005-0000-0000-00004D3D0000}"/>
    <cellStyle name="Uwaga 3" xfId="10820" hidden="1" xr:uid="{00000000-0005-0000-0000-00004E3D0000}"/>
    <cellStyle name="Uwaga 3" xfId="10819" hidden="1" xr:uid="{00000000-0005-0000-0000-00004F3D0000}"/>
    <cellStyle name="Uwaga 3" xfId="10818" hidden="1" xr:uid="{00000000-0005-0000-0000-0000503D0000}"/>
    <cellStyle name="Uwaga 3" xfId="10811" hidden="1" xr:uid="{00000000-0005-0000-0000-0000513D0000}"/>
    <cellStyle name="Uwaga 3" xfId="10810" hidden="1" xr:uid="{00000000-0005-0000-0000-0000523D0000}"/>
    <cellStyle name="Uwaga 3" xfId="10808" hidden="1" xr:uid="{00000000-0005-0000-0000-0000533D0000}"/>
    <cellStyle name="Uwaga 3" xfId="10802" hidden="1" xr:uid="{00000000-0005-0000-0000-0000543D0000}"/>
    <cellStyle name="Uwaga 3" xfId="10801" hidden="1" xr:uid="{00000000-0005-0000-0000-0000553D0000}"/>
    <cellStyle name="Uwaga 3" xfId="10799" hidden="1" xr:uid="{00000000-0005-0000-0000-0000563D0000}"/>
    <cellStyle name="Uwaga 3" xfId="10793" hidden="1" xr:uid="{00000000-0005-0000-0000-0000573D0000}"/>
    <cellStyle name="Uwaga 3" xfId="10792" hidden="1" xr:uid="{00000000-0005-0000-0000-0000583D0000}"/>
    <cellStyle name="Uwaga 3" xfId="10790" hidden="1" xr:uid="{00000000-0005-0000-0000-0000593D0000}"/>
    <cellStyle name="Uwaga 3" xfId="10784" hidden="1" xr:uid="{00000000-0005-0000-0000-00005A3D0000}"/>
    <cellStyle name="Uwaga 3" xfId="10783" hidden="1" xr:uid="{00000000-0005-0000-0000-00005B3D0000}"/>
    <cellStyle name="Uwaga 3" xfId="10781" hidden="1" xr:uid="{00000000-0005-0000-0000-00005C3D0000}"/>
    <cellStyle name="Uwaga 3" xfId="10775" hidden="1" xr:uid="{00000000-0005-0000-0000-00005D3D0000}"/>
    <cellStyle name="Uwaga 3" xfId="10774" hidden="1" xr:uid="{00000000-0005-0000-0000-00005E3D0000}"/>
    <cellStyle name="Uwaga 3" xfId="10772" hidden="1" xr:uid="{00000000-0005-0000-0000-00005F3D0000}"/>
    <cellStyle name="Uwaga 3" xfId="10766" hidden="1" xr:uid="{00000000-0005-0000-0000-0000603D0000}"/>
    <cellStyle name="Uwaga 3" xfId="10765" hidden="1" xr:uid="{00000000-0005-0000-0000-0000613D0000}"/>
    <cellStyle name="Uwaga 3" xfId="10763" hidden="1" xr:uid="{00000000-0005-0000-0000-0000623D0000}"/>
    <cellStyle name="Uwaga 3" xfId="10757" hidden="1" xr:uid="{00000000-0005-0000-0000-0000633D0000}"/>
    <cellStyle name="Uwaga 3" xfId="10756" hidden="1" xr:uid="{00000000-0005-0000-0000-0000643D0000}"/>
    <cellStyle name="Uwaga 3" xfId="10754" hidden="1" xr:uid="{00000000-0005-0000-0000-0000653D0000}"/>
    <cellStyle name="Uwaga 3" xfId="10748" hidden="1" xr:uid="{00000000-0005-0000-0000-0000663D0000}"/>
    <cellStyle name="Uwaga 3" xfId="10747" hidden="1" xr:uid="{00000000-0005-0000-0000-0000673D0000}"/>
    <cellStyle name="Uwaga 3" xfId="10745" hidden="1" xr:uid="{00000000-0005-0000-0000-0000683D0000}"/>
    <cellStyle name="Uwaga 3" xfId="10739" hidden="1" xr:uid="{00000000-0005-0000-0000-0000693D0000}"/>
    <cellStyle name="Uwaga 3" xfId="10738" hidden="1" xr:uid="{00000000-0005-0000-0000-00006A3D0000}"/>
    <cellStyle name="Uwaga 3" xfId="10736" hidden="1" xr:uid="{00000000-0005-0000-0000-00006B3D0000}"/>
    <cellStyle name="Uwaga 3" xfId="10730" hidden="1" xr:uid="{00000000-0005-0000-0000-00006C3D0000}"/>
    <cellStyle name="Uwaga 3" xfId="10729" hidden="1" xr:uid="{00000000-0005-0000-0000-00006D3D0000}"/>
    <cellStyle name="Uwaga 3" xfId="10727" hidden="1" xr:uid="{00000000-0005-0000-0000-00006E3D0000}"/>
    <cellStyle name="Uwaga 3" xfId="10721" hidden="1" xr:uid="{00000000-0005-0000-0000-00006F3D0000}"/>
    <cellStyle name="Uwaga 3" xfId="10720" hidden="1" xr:uid="{00000000-0005-0000-0000-0000703D0000}"/>
    <cellStyle name="Uwaga 3" xfId="10718" hidden="1" xr:uid="{00000000-0005-0000-0000-0000713D0000}"/>
    <cellStyle name="Uwaga 3" xfId="10712" hidden="1" xr:uid="{00000000-0005-0000-0000-0000723D0000}"/>
    <cellStyle name="Uwaga 3" xfId="10711" hidden="1" xr:uid="{00000000-0005-0000-0000-0000733D0000}"/>
    <cellStyle name="Uwaga 3" xfId="10709" hidden="1" xr:uid="{00000000-0005-0000-0000-0000743D0000}"/>
    <cellStyle name="Uwaga 3" xfId="10703" hidden="1" xr:uid="{00000000-0005-0000-0000-0000753D0000}"/>
    <cellStyle name="Uwaga 3" xfId="10702" hidden="1" xr:uid="{00000000-0005-0000-0000-0000763D0000}"/>
    <cellStyle name="Uwaga 3" xfId="10699" hidden="1" xr:uid="{00000000-0005-0000-0000-0000773D0000}"/>
    <cellStyle name="Uwaga 3" xfId="10694" hidden="1" xr:uid="{00000000-0005-0000-0000-0000783D0000}"/>
    <cellStyle name="Uwaga 3" xfId="10692" hidden="1" xr:uid="{00000000-0005-0000-0000-0000793D0000}"/>
    <cellStyle name="Uwaga 3" xfId="10689" hidden="1" xr:uid="{00000000-0005-0000-0000-00007A3D0000}"/>
    <cellStyle name="Uwaga 3" xfId="10685" hidden="1" xr:uid="{00000000-0005-0000-0000-00007B3D0000}"/>
    <cellStyle name="Uwaga 3" xfId="10684" hidden="1" xr:uid="{00000000-0005-0000-0000-00007C3D0000}"/>
    <cellStyle name="Uwaga 3" xfId="10681" hidden="1" xr:uid="{00000000-0005-0000-0000-00007D3D0000}"/>
    <cellStyle name="Uwaga 3" xfId="10676" hidden="1" xr:uid="{00000000-0005-0000-0000-00007E3D0000}"/>
    <cellStyle name="Uwaga 3" xfId="10675" hidden="1" xr:uid="{00000000-0005-0000-0000-00007F3D0000}"/>
    <cellStyle name="Uwaga 3" xfId="10673" hidden="1" xr:uid="{00000000-0005-0000-0000-0000803D0000}"/>
    <cellStyle name="Uwaga 3" xfId="10667" hidden="1" xr:uid="{00000000-0005-0000-0000-0000813D0000}"/>
    <cellStyle name="Uwaga 3" xfId="10666" hidden="1" xr:uid="{00000000-0005-0000-0000-0000823D0000}"/>
    <cellStyle name="Uwaga 3" xfId="10664" hidden="1" xr:uid="{00000000-0005-0000-0000-0000833D0000}"/>
    <cellStyle name="Uwaga 3" xfId="10658" hidden="1" xr:uid="{00000000-0005-0000-0000-0000843D0000}"/>
    <cellStyle name="Uwaga 3" xfId="10657" hidden="1" xr:uid="{00000000-0005-0000-0000-0000853D0000}"/>
    <cellStyle name="Uwaga 3" xfId="10655" hidden="1" xr:uid="{00000000-0005-0000-0000-0000863D0000}"/>
    <cellStyle name="Uwaga 3" xfId="10649" hidden="1" xr:uid="{00000000-0005-0000-0000-0000873D0000}"/>
    <cellStyle name="Uwaga 3" xfId="10648" hidden="1" xr:uid="{00000000-0005-0000-0000-0000883D0000}"/>
    <cellStyle name="Uwaga 3" xfId="10646" hidden="1" xr:uid="{00000000-0005-0000-0000-0000893D0000}"/>
    <cellStyle name="Uwaga 3" xfId="10640" hidden="1" xr:uid="{00000000-0005-0000-0000-00008A3D0000}"/>
    <cellStyle name="Uwaga 3" xfId="10639" hidden="1" xr:uid="{00000000-0005-0000-0000-00008B3D0000}"/>
    <cellStyle name="Uwaga 3" xfId="10637" hidden="1" xr:uid="{00000000-0005-0000-0000-00008C3D0000}"/>
    <cellStyle name="Uwaga 3" xfId="10631" hidden="1" xr:uid="{00000000-0005-0000-0000-00008D3D0000}"/>
    <cellStyle name="Uwaga 3" xfId="10630" hidden="1" xr:uid="{00000000-0005-0000-0000-00008E3D0000}"/>
    <cellStyle name="Uwaga 3" xfId="10627" hidden="1" xr:uid="{00000000-0005-0000-0000-00008F3D0000}"/>
    <cellStyle name="Uwaga 3" xfId="10622" hidden="1" xr:uid="{00000000-0005-0000-0000-0000903D0000}"/>
    <cellStyle name="Uwaga 3" xfId="10620" hidden="1" xr:uid="{00000000-0005-0000-0000-0000913D0000}"/>
    <cellStyle name="Uwaga 3" xfId="10617" hidden="1" xr:uid="{00000000-0005-0000-0000-0000923D0000}"/>
    <cellStyle name="Uwaga 3" xfId="10613" hidden="1" xr:uid="{00000000-0005-0000-0000-0000933D0000}"/>
    <cellStyle name="Uwaga 3" xfId="10611" hidden="1" xr:uid="{00000000-0005-0000-0000-0000943D0000}"/>
    <cellStyle name="Uwaga 3" xfId="10608" hidden="1" xr:uid="{00000000-0005-0000-0000-0000953D0000}"/>
    <cellStyle name="Uwaga 3" xfId="10604" hidden="1" xr:uid="{00000000-0005-0000-0000-0000963D0000}"/>
    <cellStyle name="Uwaga 3" xfId="10603" hidden="1" xr:uid="{00000000-0005-0000-0000-0000973D0000}"/>
    <cellStyle name="Uwaga 3" xfId="10601" hidden="1" xr:uid="{00000000-0005-0000-0000-0000983D0000}"/>
    <cellStyle name="Uwaga 3" xfId="10595" hidden="1" xr:uid="{00000000-0005-0000-0000-0000993D0000}"/>
    <cellStyle name="Uwaga 3" xfId="10593" hidden="1" xr:uid="{00000000-0005-0000-0000-00009A3D0000}"/>
    <cellStyle name="Uwaga 3" xfId="10590" hidden="1" xr:uid="{00000000-0005-0000-0000-00009B3D0000}"/>
    <cellStyle name="Uwaga 3" xfId="10586" hidden="1" xr:uid="{00000000-0005-0000-0000-00009C3D0000}"/>
    <cellStyle name="Uwaga 3" xfId="10584" hidden="1" xr:uid="{00000000-0005-0000-0000-00009D3D0000}"/>
    <cellStyle name="Uwaga 3" xfId="10581" hidden="1" xr:uid="{00000000-0005-0000-0000-00009E3D0000}"/>
    <cellStyle name="Uwaga 3" xfId="10577" hidden="1" xr:uid="{00000000-0005-0000-0000-00009F3D0000}"/>
    <cellStyle name="Uwaga 3" xfId="10575" hidden="1" xr:uid="{00000000-0005-0000-0000-0000A03D0000}"/>
    <cellStyle name="Uwaga 3" xfId="10572" hidden="1" xr:uid="{00000000-0005-0000-0000-0000A13D0000}"/>
    <cellStyle name="Uwaga 3" xfId="10568" hidden="1" xr:uid="{00000000-0005-0000-0000-0000A23D0000}"/>
    <cellStyle name="Uwaga 3" xfId="10566" hidden="1" xr:uid="{00000000-0005-0000-0000-0000A33D0000}"/>
    <cellStyle name="Uwaga 3" xfId="10564" hidden="1" xr:uid="{00000000-0005-0000-0000-0000A43D0000}"/>
    <cellStyle name="Uwaga 3" xfId="10559" hidden="1" xr:uid="{00000000-0005-0000-0000-0000A53D0000}"/>
    <cellStyle name="Uwaga 3" xfId="10557" hidden="1" xr:uid="{00000000-0005-0000-0000-0000A63D0000}"/>
    <cellStyle name="Uwaga 3" xfId="10555" hidden="1" xr:uid="{00000000-0005-0000-0000-0000A73D0000}"/>
    <cellStyle name="Uwaga 3" xfId="10550" hidden="1" xr:uid="{00000000-0005-0000-0000-0000A83D0000}"/>
    <cellStyle name="Uwaga 3" xfId="10548" hidden="1" xr:uid="{00000000-0005-0000-0000-0000A93D0000}"/>
    <cellStyle name="Uwaga 3" xfId="10545" hidden="1" xr:uid="{00000000-0005-0000-0000-0000AA3D0000}"/>
    <cellStyle name="Uwaga 3" xfId="10541" hidden="1" xr:uid="{00000000-0005-0000-0000-0000AB3D0000}"/>
    <cellStyle name="Uwaga 3" xfId="10539" hidden="1" xr:uid="{00000000-0005-0000-0000-0000AC3D0000}"/>
    <cellStyle name="Uwaga 3" xfId="10537" hidden="1" xr:uid="{00000000-0005-0000-0000-0000AD3D0000}"/>
    <cellStyle name="Uwaga 3" xfId="10532" hidden="1" xr:uid="{00000000-0005-0000-0000-0000AE3D0000}"/>
    <cellStyle name="Uwaga 3" xfId="10530" hidden="1" xr:uid="{00000000-0005-0000-0000-0000AF3D0000}"/>
    <cellStyle name="Uwaga 3" xfId="10528" hidden="1" xr:uid="{00000000-0005-0000-0000-0000B03D0000}"/>
    <cellStyle name="Uwaga 3" xfId="10522" hidden="1" xr:uid="{00000000-0005-0000-0000-0000B13D0000}"/>
    <cellStyle name="Uwaga 3" xfId="10519" hidden="1" xr:uid="{00000000-0005-0000-0000-0000B23D0000}"/>
    <cellStyle name="Uwaga 3" xfId="10516" hidden="1" xr:uid="{00000000-0005-0000-0000-0000B33D0000}"/>
    <cellStyle name="Uwaga 3" xfId="10513" hidden="1" xr:uid="{00000000-0005-0000-0000-0000B43D0000}"/>
    <cellStyle name="Uwaga 3" xfId="10510" hidden="1" xr:uid="{00000000-0005-0000-0000-0000B53D0000}"/>
    <cellStyle name="Uwaga 3" xfId="10507" hidden="1" xr:uid="{00000000-0005-0000-0000-0000B63D0000}"/>
    <cellStyle name="Uwaga 3" xfId="10504" hidden="1" xr:uid="{00000000-0005-0000-0000-0000B73D0000}"/>
    <cellStyle name="Uwaga 3" xfId="10501" hidden="1" xr:uid="{00000000-0005-0000-0000-0000B83D0000}"/>
    <cellStyle name="Uwaga 3" xfId="10498" hidden="1" xr:uid="{00000000-0005-0000-0000-0000B93D0000}"/>
    <cellStyle name="Uwaga 3" xfId="10496" hidden="1" xr:uid="{00000000-0005-0000-0000-0000BA3D0000}"/>
    <cellStyle name="Uwaga 3" xfId="10494" hidden="1" xr:uid="{00000000-0005-0000-0000-0000BB3D0000}"/>
    <cellStyle name="Uwaga 3" xfId="10491" hidden="1" xr:uid="{00000000-0005-0000-0000-0000BC3D0000}"/>
    <cellStyle name="Uwaga 3" xfId="10487" hidden="1" xr:uid="{00000000-0005-0000-0000-0000BD3D0000}"/>
    <cellStyle name="Uwaga 3" xfId="10484" hidden="1" xr:uid="{00000000-0005-0000-0000-0000BE3D0000}"/>
    <cellStyle name="Uwaga 3" xfId="10481" hidden="1" xr:uid="{00000000-0005-0000-0000-0000BF3D0000}"/>
    <cellStyle name="Uwaga 3" xfId="10477" hidden="1" xr:uid="{00000000-0005-0000-0000-0000C03D0000}"/>
    <cellStyle name="Uwaga 3" xfId="10474" hidden="1" xr:uid="{00000000-0005-0000-0000-0000C13D0000}"/>
    <cellStyle name="Uwaga 3" xfId="10471" hidden="1" xr:uid="{00000000-0005-0000-0000-0000C23D0000}"/>
    <cellStyle name="Uwaga 3" xfId="10469" hidden="1" xr:uid="{00000000-0005-0000-0000-0000C33D0000}"/>
    <cellStyle name="Uwaga 3" xfId="10466" hidden="1" xr:uid="{00000000-0005-0000-0000-0000C43D0000}"/>
    <cellStyle name="Uwaga 3" xfId="10463" hidden="1" xr:uid="{00000000-0005-0000-0000-0000C53D0000}"/>
    <cellStyle name="Uwaga 3" xfId="10460" hidden="1" xr:uid="{00000000-0005-0000-0000-0000C63D0000}"/>
    <cellStyle name="Uwaga 3" xfId="10458" hidden="1" xr:uid="{00000000-0005-0000-0000-0000C73D0000}"/>
    <cellStyle name="Uwaga 3" xfId="10456" hidden="1" xr:uid="{00000000-0005-0000-0000-0000C83D0000}"/>
    <cellStyle name="Uwaga 3" xfId="10451" hidden="1" xr:uid="{00000000-0005-0000-0000-0000C93D0000}"/>
    <cellStyle name="Uwaga 3" xfId="10448" hidden="1" xr:uid="{00000000-0005-0000-0000-0000CA3D0000}"/>
    <cellStyle name="Uwaga 3" xfId="10445" hidden="1" xr:uid="{00000000-0005-0000-0000-0000CB3D0000}"/>
    <cellStyle name="Uwaga 3" xfId="10441" hidden="1" xr:uid="{00000000-0005-0000-0000-0000CC3D0000}"/>
    <cellStyle name="Uwaga 3" xfId="10438" hidden="1" xr:uid="{00000000-0005-0000-0000-0000CD3D0000}"/>
    <cellStyle name="Uwaga 3" xfId="10435" hidden="1" xr:uid="{00000000-0005-0000-0000-0000CE3D0000}"/>
    <cellStyle name="Uwaga 3" xfId="10432" hidden="1" xr:uid="{00000000-0005-0000-0000-0000CF3D0000}"/>
    <cellStyle name="Uwaga 3" xfId="10429" hidden="1" xr:uid="{00000000-0005-0000-0000-0000D03D0000}"/>
    <cellStyle name="Uwaga 3" xfId="10426" hidden="1" xr:uid="{00000000-0005-0000-0000-0000D13D0000}"/>
    <cellStyle name="Uwaga 3" xfId="10424" hidden="1" xr:uid="{00000000-0005-0000-0000-0000D23D0000}"/>
    <cellStyle name="Uwaga 3" xfId="10422" hidden="1" xr:uid="{00000000-0005-0000-0000-0000D33D0000}"/>
    <cellStyle name="Uwaga 3" xfId="10419" hidden="1" xr:uid="{00000000-0005-0000-0000-0000D43D0000}"/>
    <cellStyle name="Uwaga 3" xfId="10414" hidden="1" xr:uid="{00000000-0005-0000-0000-0000D53D0000}"/>
    <cellStyle name="Uwaga 3" xfId="10411" hidden="1" xr:uid="{00000000-0005-0000-0000-0000D63D0000}"/>
    <cellStyle name="Uwaga 3" xfId="10408" hidden="1" xr:uid="{00000000-0005-0000-0000-0000D73D0000}"/>
    <cellStyle name="Uwaga 3" xfId="10404" hidden="1" xr:uid="{00000000-0005-0000-0000-0000D83D0000}"/>
    <cellStyle name="Uwaga 3" xfId="10401" hidden="1" xr:uid="{00000000-0005-0000-0000-0000D93D0000}"/>
    <cellStyle name="Uwaga 3" xfId="10399" hidden="1" xr:uid="{00000000-0005-0000-0000-0000DA3D0000}"/>
    <cellStyle name="Uwaga 3" xfId="10396" hidden="1" xr:uid="{00000000-0005-0000-0000-0000DB3D0000}"/>
    <cellStyle name="Uwaga 3" xfId="10393" hidden="1" xr:uid="{00000000-0005-0000-0000-0000DC3D0000}"/>
    <cellStyle name="Uwaga 3" xfId="10390" hidden="1" xr:uid="{00000000-0005-0000-0000-0000DD3D0000}"/>
    <cellStyle name="Uwaga 3" xfId="10388" hidden="1" xr:uid="{00000000-0005-0000-0000-0000DE3D0000}"/>
    <cellStyle name="Uwaga 3" xfId="10385" hidden="1" xr:uid="{00000000-0005-0000-0000-0000DF3D0000}"/>
    <cellStyle name="Uwaga 3" xfId="10382" hidden="1" xr:uid="{00000000-0005-0000-0000-0000E03D0000}"/>
    <cellStyle name="Uwaga 3" xfId="10379" hidden="1" xr:uid="{00000000-0005-0000-0000-0000E13D0000}"/>
    <cellStyle name="Uwaga 3" xfId="10377" hidden="1" xr:uid="{00000000-0005-0000-0000-0000E23D0000}"/>
    <cellStyle name="Uwaga 3" xfId="10375" hidden="1" xr:uid="{00000000-0005-0000-0000-0000E33D0000}"/>
    <cellStyle name="Uwaga 3" xfId="10370" hidden="1" xr:uid="{00000000-0005-0000-0000-0000E43D0000}"/>
    <cellStyle name="Uwaga 3" xfId="10368" hidden="1" xr:uid="{00000000-0005-0000-0000-0000E53D0000}"/>
    <cellStyle name="Uwaga 3" xfId="10365" hidden="1" xr:uid="{00000000-0005-0000-0000-0000E63D0000}"/>
    <cellStyle name="Uwaga 3" xfId="10361" hidden="1" xr:uid="{00000000-0005-0000-0000-0000E73D0000}"/>
    <cellStyle name="Uwaga 3" xfId="10359" hidden="1" xr:uid="{00000000-0005-0000-0000-0000E83D0000}"/>
    <cellStyle name="Uwaga 3" xfId="10356" hidden="1" xr:uid="{00000000-0005-0000-0000-0000E93D0000}"/>
    <cellStyle name="Uwaga 3" xfId="10352" hidden="1" xr:uid="{00000000-0005-0000-0000-0000EA3D0000}"/>
    <cellStyle name="Uwaga 3" xfId="10350" hidden="1" xr:uid="{00000000-0005-0000-0000-0000EB3D0000}"/>
    <cellStyle name="Uwaga 3" xfId="10348" hidden="1" xr:uid="{00000000-0005-0000-0000-0000EC3D0000}"/>
    <cellStyle name="Uwaga 3" xfId="10343" hidden="1" xr:uid="{00000000-0005-0000-0000-0000ED3D0000}"/>
    <cellStyle name="Uwaga 3" xfId="10341" hidden="1" xr:uid="{00000000-0005-0000-0000-0000EE3D0000}"/>
    <cellStyle name="Uwaga 3" xfId="10339" hidden="1" xr:uid="{00000000-0005-0000-0000-0000EF3D0000}"/>
    <cellStyle name="Uwaga 3" xfId="12835" hidden="1" xr:uid="{00000000-0005-0000-0000-0000F03D0000}"/>
    <cellStyle name="Uwaga 3" xfId="12836" hidden="1" xr:uid="{00000000-0005-0000-0000-0000F13D0000}"/>
    <cellStyle name="Uwaga 3" xfId="12838" hidden="1" xr:uid="{00000000-0005-0000-0000-0000F23D0000}"/>
    <cellStyle name="Uwaga 3" xfId="12850" hidden="1" xr:uid="{00000000-0005-0000-0000-0000F33D0000}"/>
    <cellStyle name="Uwaga 3" xfId="12851" hidden="1" xr:uid="{00000000-0005-0000-0000-0000F43D0000}"/>
    <cellStyle name="Uwaga 3" xfId="12856" hidden="1" xr:uid="{00000000-0005-0000-0000-0000F53D0000}"/>
    <cellStyle name="Uwaga 3" xfId="12865" hidden="1" xr:uid="{00000000-0005-0000-0000-0000F63D0000}"/>
    <cellStyle name="Uwaga 3" xfId="12866" hidden="1" xr:uid="{00000000-0005-0000-0000-0000F73D0000}"/>
    <cellStyle name="Uwaga 3" xfId="12871" hidden="1" xr:uid="{00000000-0005-0000-0000-0000F83D0000}"/>
    <cellStyle name="Uwaga 3" xfId="12880" hidden="1" xr:uid="{00000000-0005-0000-0000-0000F93D0000}"/>
    <cellStyle name="Uwaga 3" xfId="12881" hidden="1" xr:uid="{00000000-0005-0000-0000-0000FA3D0000}"/>
    <cellStyle name="Uwaga 3" xfId="12882" hidden="1" xr:uid="{00000000-0005-0000-0000-0000FB3D0000}"/>
    <cellStyle name="Uwaga 3" xfId="12895" hidden="1" xr:uid="{00000000-0005-0000-0000-0000FC3D0000}"/>
    <cellStyle name="Uwaga 3" xfId="12900" hidden="1" xr:uid="{00000000-0005-0000-0000-0000FD3D0000}"/>
    <cellStyle name="Uwaga 3" xfId="12905" hidden="1" xr:uid="{00000000-0005-0000-0000-0000FE3D0000}"/>
    <cellStyle name="Uwaga 3" xfId="12915" hidden="1" xr:uid="{00000000-0005-0000-0000-0000FF3D0000}"/>
    <cellStyle name="Uwaga 3" xfId="12920" hidden="1" xr:uid="{00000000-0005-0000-0000-0000003E0000}"/>
    <cellStyle name="Uwaga 3" xfId="12924" hidden="1" xr:uid="{00000000-0005-0000-0000-0000013E0000}"/>
    <cellStyle name="Uwaga 3" xfId="12931" hidden="1" xr:uid="{00000000-0005-0000-0000-0000023E0000}"/>
    <cellStyle name="Uwaga 3" xfId="12936" hidden="1" xr:uid="{00000000-0005-0000-0000-0000033E0000}"/>
    <cellStyle name="Uwaga 3" xfId="12939" hidden="1" xr:uid="{00000000-0005-0000-0000-0000043E0000}"/>
    <cellStyle name="Uwaga 3" xfId="12945" hidden="1" xr:uid="{00000000-0005-0000-0000-0000053E0000}"/>
    <cellStyle name="Uwaga 3" xfId="12950" hidden="1" xr:uid="{00000000-0005-0000-0000-0000063E0000}"/>
    <cellStyle name="Uwaga 3" xfId="12954" hidden="1" xr:uid="{00000000-0005-0000-0000-0000073E0000}"/>
    <cellStyle name="Uwaga 3" xfId="12955" hidden="1" xr:uid="{00000000-0005-0000-0000-0000083E0000}"/>
    <cellStyle name="Uwaga 3" xfId="12956" hidden="1" xr:uid="{00000000-0005-0000-0000-0000093E0000}"/>
    <cellStyle name="Uwaga 3" xfId="12960" hidden="1" xr:uid="{00000000-0005-0000-0000-00000A3E0000}"/>
    <cellStyle name="Uwaga 3" xfId="12972" hidden="1" xr:uid="{00000000-0005-0000-0000-00000B3E0000}"/>
    <cellStyle name="Uwaga 3" xfId="12977" hidden="1" xr:uid="{00000000-0005-0000-0000-00000C3E0000}"/>
    <cellStyle name="Uwaga 3" xfId="12982" hidden="1" xr:uid="{00000000-0005-0000-0000-00000D3E0000}"/>
    <cellStyle name="Uwaga 3" xfId="12987" hidden="1" xr:uid="{00000000-0005-0000-0000-00000E3E0000}"/>
    <cellStyle name="Uwaga 3" xfId="12992" hidden="1" xr:uid="{00000000-0005-0000-0000-00000F3E0000}"/>
    <cellStyle name="Uwaga 3" xfId="12997" hidden="1" xr:uid="{00000000-0005-0000-0000-0000103E0000}"/>
    <cellStyle name="Uwaga 3" xfId="13001" hidden="1" xr:uid="{00000000-0005-0000-0000-0000113E0000}"/>
    <cellStyle name="Uwaga 3" xfId="13005" hidden="1" xr:uid="{00000000-0005-0000-0000-0000123E0000}"/>
    <cellStyle name="Uwaga 3" xfId="13010" hidden="1" xr:uid="{00000000-0005-0000-0000-0000133E0000}"/>
    <cellStyle name="Uwaga 3" xfId="13015" hidden="1" xr:uid="{00000000-0005-0000-0000-0000143E0000}"/>
    <cellStyle name="Uwaga 3" xfId="13016" hidden="1" xr:uid="{00000000-0005-0000-0000-0000153E0000}"/>
    <cellStyle name="Uwaga 3" xfId="13018" hidden="1" xr:uid="{00000000-0005-0000-0000-0000163E0000}"/>
    <cellStyle name="Uwaga 3" xfId="13031" hidden="1" xr:uid="{00000000-0005-0000-0000-0000173E0000}"/>
    <cellStyle name="Uwaga 3" xfId="13035" hidden="1" xr:uid="{00000000-0005-0000-0000-0000183E0000}"/>
    <cellStyle name="Uwaga 3" xfId="13040" hidden="1" xr:uid="{00000000-0005-0000-0000-0000193E0000}"/>
    <cellStyle name="Uwaga 3" xfId="13047" hidden="1" xr:uid="{00000000-0005-0000-0000-00001A3E0000}"/>
    <cellStyle name="Uwaga 3" xfId="13051" hidden="1" xr:uid="{00000000-0005-0000-0000-00001B3E0000}"/>
    <cellStyle name="Uwaga 3" xfId="13056" hidden="1" xr:uid="{00000000-0005-0000-0000-00001C3E0000}"/>
    <cellStyle name="Uwaga 3" xfId="13061" hidden="1" xr:uid="{00000000-0005-0000-0000-00001D3E0000}"/>
    <cellStyle name="Uwaga 3" xfId="13064" hidden="1" xr:uid="{00000000-0005-0000-0000-00001E3E0000}"/>
    <cellStyle name="Uwaga 3" xfId="13069" hidden="1" xr:uid="{00000000-0005-0000-0000-00001F3E0000}"/>
    <cellStyle name="Uwaga 3" xfId="13075" hidden="1" xr:uid="{00000000-0005-0000-0000-0000203E0000}"/>
    <cellStyle name="Uwaga 3" xfId="13076" hidden="1" xr:uid="{00000000-0005-0000-0000-0000213E0000}"/>
    <cellStyle name="Uwaga 3" xfId="13079" hidden="1" xr:uid="{00000000-0005-0000-0000-0000223E0000}"/>
    <cellStyle name="Uwaga 3" xfId="13092" hidden="1" xr:uid="{00000000-0005-0000-0000-0000233E0000}"/>
    <cellStyle name="Uwaga 3" xfId="13096" hidden="1" xr:uid="{00000000-0005-0000-0000-0000243E0000}"/>
    <cellStyle name="Uwaga 3" xfId="13101" hidden="1" xr:uid="{00000000-0005-0000-0000-0000253E0000}"/>
    <cellStyle name="Uwaga 3" xfId="13108" hidden="1" xr:uid="{00000000-0005-0000-0000-0000263E0000}"/>
    <cellStyle name="Uwaga 3" xfId="13113" hidden="1" xr:uid="{00000000-0005-0000-0000-0000273E0000}"/>
    <cellStyle name="Uwaga 3" xfId="13117" hidden="1" xr:uid="{00000000-0005-0000-0000-0000283E0000}"/>
    <cellStyle name="Uwaga 3" xfId="13122" hidden="1" xr:uid="{00000000-0005-0000-0000-0000293E0000}"/>
    <cellStyle name="Uwaga 3" xfId="13126" hidden="1" xr:uid="{00000000-0005-0000-0000-00002A3E0000}"/>
    <cellStyle name="Uwaga 3" xfId="13131" hidden="1" xr:uid="{00000000-0005-0000-0000-00002B3E0000}"/>
    <cellStyle name="Uwaga 3" xfId="13135" hidden="1" xr:uid="{00000000-0005-0000-0000-00002C3E0000}"/>
    <cellStyle name="Uwaga 3" xfId="13136" hidden="1" xr:uid="{00000000-0005-0000-0000-00002D3E0000}"/>
    <cellStyle name="Uwaga 3" xfId="13138" hidden="1" xr:uid="{00000000-0005-0000-0000-00002E3E0000}"/>
    <cellStyle name="Uwaga 3" xfId="13150" hidden="1" xr:uid="{00000000-0005-0000-0000-00002F3E0000}"/>
    <cellStyle name="Uwaga 3" xfId="13151" hidden="1" xr:uid="{00000000-0005-0000-0000-0000303E0000}"/>
    <cellStyle name="Uwaga 3" xfId="13153" hidden="1" xr:uid="{00000000-0005-0000-0000-0000313E0000}"/>
    <cellStyle name="Uwaga 3" xfId="13165" hidden="1" xr:uid="{00000000-0005-0000-0000-0000323E0000}"/>
    <cellStyle name="Uwaga 3" xfId="13167" hidden="1" xr:uid="{00000000-0005-0000-0000-0000333E0000}"/>
    <cellStyle name="Uwaga 3" xfId="13170" hidden="1" xr:uid="{00000000-0005-0000-0000-0000343E0000}"/>
    <cellStyle name="Uwaga 3" xfId="13180" hidden="1" xr:uid="{00000000-0005-0000-0000-0000353E0000}"/>
    <cellStyle name="Uwaga 3" xfId="13181" hidden="1" xr:uid="{00000000-0005-0000-0000-0000363E0000}"/>
    <cellStyle name="Uwaga 3" xfId="13183" hidden="1" xr:uid="{00000000-0005-0000-0000-0000373E0000}"/>
    <cellStyle name="Uwaga 3" xfId="13195" hidden="1" xr:uid="{00000000-0005-0000-0000-0000383E0000}"/>
    <cellStyle name="Uwaga 3" xfId="13196" hidden="1" xr:uid="{00000000-0005-0000-0000-0000393E0000}"/>
    <cellStyle name="Uwaga 3" xfId="13197" hidden="1" xr:uid="{00000000-0005-0000-0000-00003A3E0000}"/>
    <cellStyle name="Uwaga 3" xfId="13211" hidden="1" xr:uid="{00000000-0005-0000-0000-00003B3E0000}"/>
    <cellStyle name="Uwaga 3" xfId="13214" hidden="1" xr:uid="{00000000-0005-0000-0000-00003C3E0000}"/>
    <cellStyle name="Uwaga 3" xfId="13218" hidden="1" xr:uid="{00000000-0005-0000-0000-00003D3E0000}"/>
    <cellStyle name="Uwaga 3" xfId="13226" hidden="1" xr:uid="{00000000-0005-0000-0000-00003E3E0000}"/>
    <cellStyle name="Uwaga 3" xfId="13229" hidden="1" xr:uid="{00000000-0005-0000-0000-00003F3E0000}"/>
    <cellStyle name="Uwaga 3" xfId="13233" hidden="1" xr:uid="{00000000-0005-0000-0000-0000403E0000}"/>
    <cellStyle name="Uwaga 3" xfId="13241" hidden="1" xr:uid="{00000000-0005-0000-0000-0000413E0000}"/>
    <cellStyle name="Uwaga 3" xfId="13244" hidden="1" xr:uid="{00000000-0005-0000-0000-0000423E0000}"/>
    <cellStyle name="Uwaga 3" xfId="13248" hidden="1" xr:uid="{00000000-0005-0000-0000-0000433E0000}"/>
    <cellStyle name="Uwaga 3" xfId="13255" hidden="1" xr:uid="{00000000-0005-0000-0000-0000443E0000}"/>
    <cellStyle name="Uwaga 3" xfId="13256" hidden="1" xr:uid="{00000000-0005-0000-0000-0000453E0000}"/>
    <cellStyle name="Uwaga 3" xfId="13258" hidden="1" xr:uid="{00000000-0005-0000-0000-0000463E0000}"/>
    <cellStyle name="Uwaga 3" xfId="13271" hidden="1" xr:uid="{00000000-0005-0000-0000-0000473E0000}"/>
    <cellStyle name="Uwaga 3" xfId="13274" hidden="1" xr:uid="{00000000-0005-0000-0000-0000483E0000}"/>
    <cellStyle name="Uwaga 3" xfId="13277" hidden="1" xr:uid="{00000000-0005-0000-0000-0000493E0000}"/>
    <cellStyle name="Uwaga 3" xfId="13286" hidden="1" xr:uid="{00000000-0005-0000-0000-00004A3E0000}"/>
    <cellStyle name="Uwaga 3" xfId="13289" hidden="1" xr:uid="{00000000-0005-0000-0000-00004B3E0000}"/>
    <cellStyle name="Uwaga 3" xfId="13293" hidden="1" xr:uid="{00000000-0005-0000-0000-00004C3E0000}"/>
    <cellStyle name="Uwaga 3" xfId="13301" hidden="1" xr:uid="{00000000-0005-0000-0000-00004D3E0000}"/>
    <cellStyle name="Uwaga 3" xfId="13303" hidden="1" xr:uid="{00000000-0005-0000-0000-00004E3E0000}"/>
    <cellStyle name="Uwaga 3" xfId="13306" hidden="1" xr:uid="{00000000-0005-0000-0000-00004F3E0000}"/>
    <cellStyle name="Uwaga 3" xfId="13315" hidden="1" xr:uid="{00000000-0005-0000-0000-0000503E0000}"/>
    <cellStyle name="Uwaga 3" xfId="13316" hidden="1" xr:uid="{00000000-0005-0000-0000-0000513E0000}"/>
    <cellStyle name="Uwaga 3" xfId="13317" hidden="1" xr:uid="{00000000-0005-0000-0000-0000523E0000}"/>
    <cellStyle name="Uwaga 3" xfId="13330" hidden="1" xr:uid="{00000000-0005-0000-0000-0000533E0000}"/>
    <cellStyle name="Uwaga 3" xfId="13331" hidden="1" xr:uid="{00000000-0005-0000-0000-0000543E0000}"/>
    <cellStyle name="Uwaga 3" xfId="13333" hidden="1" xr:uid="{00000000-0005-0000-0000-0000553E0000}"/>
    <cellStyle name="Uwaga 3" xfId="13345" hidden="1" xr:uid="{00000000-0005-0000-0000-0000563E0000}"/>
    <cellStyle name="Uwaga 3" xfId="13346" hidden="1" xr:uid="{00000000-0005-0000-0000-0000573E0000}"/>
    <cellStyle name="Uwaga 3" xfId="13348" hidden="1" xr:uid="{00000000-0005-0000-0000-0000583E0000}"/>
    <cellStyle name="Uwaga 3" xfId="13360" hidden="1" xr:uid="{00000000-0005-0000-0000-0000593E0000}"/>
    <cellStyle name="Uwaga 3" xfId="13361" hidden="1" xr:uid="{00000000-0005-0000-0000-00005A3E0000}"/>
    <cellStyle name="Uwaga 3" xfId="13363" hidden="1" xr:uid="{00000000-0005-0000-0000-00005B3E0000}"/>
    <cellStyle name="Uwaga 3" xfId="13375" hidden="1" xr:uid="{00000000-0005-0000-0000-00005C3E0000}"/>
    <cellStyle name="Uwaga 3" xfId="13376" hidden="1" xr:uid="{00000000-0005-0000-0000-00005D3E0000}"/>
    <cellStyle name="Uwaga 3" xfId="13377" hidden="1" xr:uid="{00000000-0005-0000-0000-00005E3E0000}"/>
    <cellStyle name="Uwaga 3" xfId="13391" hidden="1" xr:uid="{00000000-0005-0000-0000-00005F3E0000}"/>
    <cellStyle name="Uwaga 3" xfId="13393" hidden="1" xr:uid="{00000000-0005-0000-0000-0000603E0000}"/>
    <cellStyle name="Uwaga 3" xfId="13396" hidden="1" xr:uid="{00000000-0005-0000-0000-0000613E0000}"/>
    <cellStyle name="Uwaga 3" xfId="13406" hidden="1" xr:uid="{00000000-0005-0000-0000-0000623E0000}"/>
    <cellStyle name="Uwaga 3" xfId="13409" hidden="1" xr:uid="{00000000-0005-0000-0000-0000633E0000}"/>
    <cellStyle name="Uwaga 3" xfId="13412" hidden="1" xr:uid="{00000000-0005-0000-0000-0000643E0000}"/>
    <cellStyle name="Uwaga 3" xfId="13421" hidden="1" xr:uid="{00000000-0005-0000-0000-0000653E0000}"/>
    <cellStyle name="Uwaga 3" xfId="13423" hidden="1" xr:uid="{00000000-0005-0000-0000-0000663E0000}"/>
    <cellStyle name="Uwaga 3" xfId="13426" hidden="1" xr:uid="{00000000-0005-0000-0000-0000673E0000}"/>
    <cellStyle name="Uwaga 3" xfId="13435" hidden="1" xr:uid="{00000000-0005-0000-0000-0000683E0000}"/>
    <cellStyle name="Uwaga 3" xfId="13436" hidden="1" xr:uid="{00000000-0005-0000-0000-0000693E0000}"/>
    <cellStyle name="Uwaga 3" xfId="13437" hidden="1" xr:uid="{00000000-0005-0000-0000-00006A3E0000}"/>
    <cellStyle name="Uwaga 3" xfId="13450" hidden="1" xr:uid="{00000000-0005-0000-0000-00006B3E0000}"/>
    <cellStyle name="Uwaga 3" xfId="13452" hidden="1" xr:uid="{00000000-0005-0000-0000-00006C3E0000}"/>
    <cellStyle name="Uwaga 3" xfId="13454" hidden="1" xr:uid="{00000000-0005-0000-0000-00006D3E0000}"/>
    <cellStyle name="Uwaga 3" xfId="13465" hidden="1" xr:uid="{00000000-0005-0000-0000-00006E3E0000}"/>
    <cellStyle name="Uwaga 3" xfId="13467" hidden="1" xr:uid="{00000000-0005-0000-0000-00006F3E0000}"/>
    <cellStyle name="Uwaga 3" xfId="13469" hidden="1" xr:uid="{00000000-0005-0000-0000-0000703E0000}"/>
    <cellStyle name="Uwaga 3" xfId="13480" hidden="1" xr:uid="{00000000-0005-0000-0000-0000713E0000}"/>
    <cellStyle name="Uwaga 3" xfId="13482" hidden="1" xr:uid="{00000000-0005-0000-0000-0000723E0000}"/>
    <cellStyle name="Uwaga 3" xfId="13484" hidden="1" xr:uid="{00000000-0005-0000-0000-0000733E0000}"/>
    <cellStyle name="Uwaga 3" xfId="13495" hidden="1" xr:uid="{00000000-0005-0000-0000-0000743E0000}"/>
    <cellStyle name="Uwaga 3" xfId="13496" hidden="1" xr:uid="{00000000-0005-0000-0000-0000753E0000}"/>
    <cellStyle name="Uwaga 3" xfId="13497" hidden="1" xr:uid="{00000000-0005-0000-0000-0000763E0000}"/>
    <cellStyle name="Uwaga 3" xfId="13510" hidden="1" xr:uid="{00000000-0005-0000-0000-0000773E0000}"/>
    <cellStyle name="Uwaga 3" xfId="13512" hidden="1" xr:uid="{00000000-0005-0000-0000-0000783E0000}"/>
    <cellStyle name="Uwaga 3" xfId="13514" hidden="1" xr:uid="{00000000-0005-0000-0000-0000793E0000}"/>
    <cellStyle name="Uwaga 3" xfId="13525" hidden="1" xr:uid="{00000000-0005-0000-0000-00007A3E0000}"/>
    <cellStyle name="Uwaga 3" xfId="13527" hidden="1" xr:uid="{00000000-0005-0000-0000-00007B3E0000}"/>
    <cellStyle name="Uwaga 3" xfId="13529" hidden="1" xr:uid="{00000000-0005-0000-0000-00007C3E0000}"/>
    <cellStyle name="Uwaga 3" xfId="13540" hidden="1" xr:uid="{00000000-0005-0000-0000-00007D3E0000}"/>
    <cellStyle name="Uwaga 3" xfId="13542" hidden="1" xr:uid="{00000000-0005-0000-0000-00007E3E0000}"/>
    <cellStyle name="Uwaga 3" xfId="13543" hidden="1" xr:uid="{00000000-0005-0000-0000-00007F3E0000}"/>
    <cellStyle name="Uwaga 3" xfId="13555" hidden="1" xr:uid="{00000000-0005-0000-0000-0000803E0000}"/>
    <cellStyle name="Uwaga 3" xfId="13556" hidden="1" xr:uid="{00000000-0005-0000-0000-0000813E0000}"/>
    <cellStyle name="Uwaga 3" xfId="13557" hidden="1" xr:uid="{00000000-0005-0000-0000-0000823E0000}"/>
    <cellStyle name="Uwaga 3" xfId="13570" hidden="1" xr:uid="{00000000-0005-0000-0000-0000833E0000}"/>
    <cellStyle name="Uwaga 3" xfId="13572" hidden="1" xr:uid="{00000000-0005-0000-0000-0000843E0000}"/>
    <cellStyle name="Uwaga 3" xfId="13574" hidden="1" xr:uid="{00000000-0005-0000-0000-0000853E0000}"/>
    <cellStyle name="Uwaga 3" xfId="13585" hidden="1" xr:uid="{00000000-0005-0000-0000-0000863E0000}"/>
    <cellStyle name="Uwaga 3" xfId="13587" hidden="1" xr:uid="{00000000-0005-0000-0000-0000873E0000}"/>
    <cellStyle name="Uwaga 3" xfId="13589" hidden="1" xr:uid="{00000000-0005-0000-0000-0000883E0000}"/>
    <cellStyle name="Uwaga 3" xfId="13600" hidden="1" xr:uid="{00000000-0005-0000-0000-0000893E0000}"/>
    <cellStyle name="Uwaga 3" xfId="13602" hidden="1" xr:uid="{00000000-0005-0000-0000-00008A3E0000}"/>
    <cellStyle name="Uwaga 3" xfId="13604" hidden="1" xr:uid="{00000000-0005-0000-0000-00008B3E0000}"/>
    <cellStyle name="Uwaga 3" xfId="13615" hidden="1" xr:uid="{00000000-0005-0000-0000-00008C3E0000}"/>
    <cellStyle name="Uwaga 3" xfId="13616" hidden="1" xr:uid="{00000000-0005-0000-0000-00008D3E0000}"/>
    <cellStyle name="Uwaga 3" xfId="13618" hidden="1" xr:uid="{00000000-0005-0000-0000-00008E3E0000}"/>
    <cellStyle name="Uwaga 3" xfId="13629" hidden="1" xr:uid="{00000000-0005-0000-0000-00008F3E0000}"/>
    <cellStyle name="Uwaga 3" xfId="13631" hidden="1" xr:uid="{00000000-0005-0000-0000-0000903E0000}"/>
    <cellStyle name="Uwaga 3" xfId="13632" hidden="1" xr:uid="{00000000-0005-0000-0000-0000913E0000}"/>
    <cellStyle name="Uwaga 3" xfId="13641" hidden="1" xr:uid="{00000000-0005-0000-0000-0000923E0000}"/>
    <cellStyle name="Uwaga 3" xfId="13644" hidden="1" xr:uid="{00000000-0005-0000-0000-0000933E0000}"/>
    <cellStyle name="Uwaga 3" xfId="13646" hidden="1" xr:uid="{00000000-0005-0000-0000-0000943E0000}"/>
    <cellStyle name="Uwaga 3" xfId="13657" hidden="1" xr:uid="{00000000-0005-0000-0000-0000953E0000}"/>
    <cellStyle name="Uwaga 3" xfId="13659" hidden="1" xr:uid="{00000000-0005-0000-0000-0000963E0000}"/>
    <cellStyle name="Uwaga 3" xfId="13661" hidden="1" xr:uid="{00000000-0005-0000-0000-0000973E0000}"/>
    <cellStyle name="Uwaga 3" xfId="13673" hidden="1" xr:uid="{00000000-0005-0000-0000-0000983E0000}"/>
    <cellStyle name="Uwaga 3" xfId="13675" hidden="1" xr:uid="{00000000-0005-0000-0000-0000993E0000}"/>
    <cellStyle name="Uwaga 3" xfId="13677" hidden="1" xr:uid="{00000000-0005-0000-0000-00009A3E0000}"/>
    <cellStyle name="Uwaga 3" xfId="13685" hidden="1" xr:uid="{00000000-0005-0000-0000-00009B3E0000}"/>
    <cellStyle name="Uwaga 3" xfId="13687" hidden="1" xr:uid="{00000000-0005-0000-0000-00009C3E0000}"/>
    <cellStyle name="Uwaga 3" xfId="13690" hidden="1" xr:uid="{00000000-0005-0000-0000-00009D3E0000}"/>
    <cellStyle name="Uwaga 3" xfId="13680" hidden="1" xr:uid="{00000000-0005-0000-0000-00009E3E0000}"/>
    <cellStyle name="Uwaga 3" xfId="13679" hidden="1" xr:uid="{00000000-0005-0000-0000-00009F3E0000}"/>
    <cellStyle name="Uwaga 3" xfId="13678" hidden="1" xr:uid="{00000000-0005-0000-0000-0000A03E0000}"/>
    <cellStyle name="Uwaga 3" xfId="13665" hidden="1" xr:uid="{00000000-0005-0000-0000-0000A13E0000}"/>
    <cellStyle name="Uwaga 3" xfId="13664" hidden="1" xr:uid="{00000000-0005-0000-0000-0000A23E0000}"/>
    <cellStyle name="Uwaga 3" xfId="13663" hidden="1" xr:uid="{00000000-0005-0000-0000-0000A33E0000}"/>
    <cellStyle name="Uwaga 3" xfId="13650" hidden="1" xr:uid="{00000000-0005-0000-0000-0000A43E0000}"/>
    <cellStyle name="Uwaga 3" xfId="13649" hidden="1" xr:uid="{00000000-0005-0000-0000-0000A53E0000}"/>
    <cellStyle name="Uwaga 3" xfId="13648" hidden="1" xr:uid="{00000000-0005-0000-0000-0000A63E0000}"/>
    <cellStyle name="Uwaga 3" xfId="13635" hidden="1" xr:uid="{00000000-0005-0000-0000-0000A73E0000}"/>
    <cellStyle name="Uwaga 3" xfId="13634" hidden="1" xr:uid="{00000000-0005-0000-0000-0000A83E0000}"/>
    <cellStyle name="Uwaga 3" xfId="13633" hidden="1" xr:uid="{00000000-0005-0000-0000-0000A93E0000}"/>
    <cellStyle name="Uwaga 3" xfId="13620" hidden="1" xr:uid="{00000000-0005-0000-0000-0000AA3E0000}"/>
    <cellStyle name="Uwaga 3" xfId="13619" hidden="1" xr:uid="{00000000-0005-0000-0000-0000AB3E0000}"/>
    <cellStyle name="Uwaga 3" xfId="13617" hidden="1" xr:uid="{00000000-0005-0000-0000-0000AC3E0000}"/>
    <cellStyle name="Uwaga 3" xfId="13606" hidden="1" xr:uid="{00000000-0005-0000-0000-0000AD3E0000}"/>
    <cellStyle name="Uwaga 3" xfId="13603" hidden="1" xr:uid="{00000000-0005-0000-0000-0000AE3E0000}"/>
    <cellStyle name="Uwaga 3" xfId="13601" hidden="1" xr:uid="{00000000-0005-0000-0000-0000AF3E0000}"/>
    <cellStyle name="Uwaga 3" xfId="13591" hidden="1" xr:uid="{00000000-0005-0000-0000-0000B03E0000}"/>
    <cellStyle name="Uwaga 3" xfId="13588" hidden="1" xr:uid="{00000000-0005-0000-0000-0000B13E0000}"/>
    <cellStyle name="Uwaga 3" xfId="13586" hidden="1" xr:uid="{00000000-0005-0000-0000-0000B23E0000}"/>
    <cellStyle name="Uwaga 3" xfId="13576" hidden="1" xr:uid="{00000000-0005-0000-0000-0000B33E0000}"/>
    <cellStyle name="Uwaga 3" xfId="13573" hidden="1" xr:uid="{00000000-0005-0000-0000-0000B43E0000}"/>
    <cellStyle name="Uwaga 3" xfId="13571" hidden="1" xr:uid="{00000000-0005-0000-0000-0000B53E0000}"/>
    <cellStyle name="Uwaga 3" xfId="13561" hidden="1" xr:uid="{00000000-0005-0000-0000-0000B63E0000}"/>
    <cellStyle name="Uwaga 3" xfId="13559" hidden="1" xr:uid="{00000000-0005-0000-0000-0000B73E0000}"/>
    <cellStyle name="Uwaga 3" xfId="13558" hidden="1" xr:uid="{00000000-0005-0000-0000-0000B83E0000}"/>
    <cellStyle name="Uwaga 3" xfId="13546" hidden="1" xr:uid="{00000000-0005-0000-0000-0000B93E0000}"/>
    <cellStyle name="Uwaga 3" xfId="13544" hidden="1" xr:uid="{00000000-0005-0000-0000-0000BA3E0000}"/>
    <cellStyle name="Uwaga 3" xfId="13541" hidden="1" xr:uid="{00000000-0005-0000-0000-0000BB3E0000}"/>
    <cellStyle name="Uwaga 3" xfId="13531" hidden="1" xr:uid="{00000000-0005-0000-0000-0000BC3E0000}"/>
    <cellStyle name="Uwaga 3" xfId="13528" hidden="1" xr:uid="{00000000-0005-0000-0000-0000BD3E0000}"/>
    <cellStyle name="Uwaga 3" xfId="13526" hidden="1" xr:uid="{00000000-0005-0000-0000-0000BE3E0000}"/>
    <cellStyle name="Uwaga 3" xfId="13516" hidden="1" xr:uid="{00000000-0005-0000-0000-0000BF3E0000}"/>
    <cellStyle name="Uwaga 3" xfId="13513" hidden="1" xr:uid="{00000000-0005-0000-0000-0000C03E0000}"/>
    <cellStyle name="Uwaga 3" xfId="13511" hidden="1" xr:uid="{00000000-0005-0000-0000-0000C13E0000}"/>
    <cellStyle name="Uwaga 3" xfId="13501" hidden="1" xr:uid="{00000000-0005-0000-0000-0000C23E0000}"/>
    <cellStyle name="Uwaga 3" xfId="13499" hidden="1" xr:uid="{00000000-0005-0000-0000-0000C33E0000}"/>
    <cellStyle name="Uwaga 3" xfId="13498" hidden="1" xr:uid="{00000000-0005-0000-0000-0000C43E0000}"/>
    <cellStyle name="Uwaga 3" xfId="13486" hidden="1" xr:uid="{00000000-0005-0000-0000-0000C53E0000}"/>
    <cellStyle name="Uwaga 3" xfId="13483" hidden="1" xr:uid="{00000000-0005-0000-0000-0000C63E0000}"/>
    <cellStyle name="Uwaga 3" xfId="13481" hidden="1" xr:uid="{00000000-0005-0000-0000-0000C73E0000}"/>
    <cellStyle name="Uwaga 3" xfId="13471" hidden="1" xr:uid="{00000000-0005-0000-0000-0000C83E0000}"/>
    <cellStyle name="Uwaga 3" xfId="13468" hidden="1" xr:uid="{00000000-0005-0000-0000-0000C93E0000}"/>
    <cellStyle name="Uwaga 3" xfId="13466" hidden="1" xr:uid="{00000000-0005-0000-0000-0000CA3E0000}"/>
    <cellStyle name="Uwaga 3" xfId="13456" hidden="1" xr:uid="{00000000-0005-0000-0000-0000CB3E0000}"/>
    <cellStyle name="Uwaga 3" xfId="13453" hidden="1" xr:uid="{00000000-0005-0000-0000-0000CC3E0000}"/>
    <cellStyle name="Uwaga 3" xfId="13451" hidden="1" xr:uid="{00000000-0005-0000-0000-0000CD3E0000}"/>
    <cellStyle name="Uwaga 3" xfId="13441" hidden="1" xr:uid="{00000000-0005-0000-0000-0000CE3E0000}"/>
    <cellStyle name="Uwaga 3" xfId="13439" hidden="1" xr:uid="{00000000-0005-0000-0000-0000CF3E0000}"/>
    <cellStyle name="Uwaga 3" xfId="13438" hidden="1" xr:uid="{00000000-0005-0000-0000-0000D03E0000}"/>
    <cellStyle name="Uwaga 3" xfId="13425" hidden="1" xr:uid="{00000000-0005-0000-0000-0000D13E0000}"/>
    <cellStyle name="Uwaga 3" xfId="13422" hidden="1" xr:uid="{00000000-0005-0000-0000-0000D23E0000}"/>
    <cellStyle name="Uwaga 3" xfId="13420" hidden="1" xr:uid="{00000000-0005-0000-0000-0000D33E0000}"/>
    <cellStyle name="Uwaga 3" xfId="13410" hidden="1" xr:uid="{00000000-0005-0000-0000-0000D43E0000}"/>
    <cellStyle name="Uwaga 3" xfId="13407" hidden="1" xr:uid="{00000000-0005-0000-0000-0000D53E0000}"/>
    <cellStyle name="Uwaga 3" xfId="13405" hidden="1" xr:uid="{00000000-0005-0000-0000-0000D63E0000}"/>
    <cellStyle name="Uwaga 3" xfId="13395" hidden="1" xr:uid="{00000000-0005-0000-0000-0000D73E0000}"/>
    <cellStyle name="Uwaga 3" xfId="13392" hidden="1" xr:uid="{00000000-0005-0000-0000-0000D83E0000}"/>
    <cellStyle name="Uwaga 3" xfId="13390" hidden="1" xr:uid="{00000000-0005-0000-0000-0000D93E0000}"/>
    <cellStyle name="Uwaga 3" xfId="13381" hidden="1" xr:uid="{00000000-0005-0000-0000-0000DA3E0000}"/>
    <cellStyle name="Uwaga 3" xfId="13379" hidden="1" xr:uid="{00000000-0005-0000-0000-0000DB3E0000}"/>
    <cellStyle name="Uwaga 3" xfId="13378" hidden="1" xr:uid="{00000000-0005-0000-0000-0000DC3E0000}"/>
    <cellStyle name="Uwaga 3" xfId="13366" hidden="1" xr:uid="{00000000-0005-0000-0000-0000DD3E0000}"/>
    <cellStyle name="Uwaga 3" xfId="13364" hidden="1" xr:uid="{00000000-0005-0000-0000-0000DE3E0000}"/>
    <cellStyle name="Uwaga 3" xfId="13362" hidden="1" xr:uid="{00000000-0005-0000-0000-0000DF3E0000}"/>
    <cellStyle name="Uwaga 3" xfId="13351" hidden="1" xr:uid="{00000000-0005-0000-0000-0000E03E0000}"/>
    <cellStyle name="Uwaga 3" xfId="13349" hidden="1" xr:uid="{00000000-0005-0000-0000-0000E13E0000}"/>
    <cellStyle name="Uwaga 3" xfId="13347" hidden="1" xr:uid="{00000000-0005-0000-0000-0000E23E0000}"/>
    <cellStyle name="Uwaga 3" xfId="13336" hidden="1" xr:uid="{00000000-0005-0000-0000-0000E33E0000}"/>
    <cellStyle name="Uwaga 3" xfId="13334" hidden="1" xr:uid="{00000000-0005-0000-0000-0000E43E0000}"/>
    <cellStyle name="Uwaga 3" xfId="13332" hidden="1" xr:uid="{00000000-0005-0000-0000-0000E53E0000}"/>
    <cellStyle name="Uwaga 3" xfId="13321" hidden="1" xr:uid="{00000000-0005-0000-0000-0000E63E0000}"/>
    <cellStyle name="Uwaga 3" xfId="13319" hidden="1" xr:uid="{00000000-0005-0000-0000-0000E73E0000}"/>
    <cellStyle name="Uwaga 3" xfId="13318" hidden="1" xr:uid="{00000000-0005-0000-0000-0000E83E0000}"/>
    <cellStyle name="Uwaga 3" xfId="13305" hidden="1" xr:uid="{00000000-0005-0000-0000-0000E93E0000}"/>
    <cellStyle name="Uwaga 3" xfId="13302" hidden="1" xr:uid="{00000000-0005-0000-0000-0000EA3E0000}"/>
    <cellStyle name="Uwaga 3" xfId="13300" hidden="1" xr:uid="{00000000-0005-0000-0000-0000EB3E0000}"/>
    <cellStyle name="Uwaga 3" xfId="13290" hidden="1" xr:uid="{00000000-0005-0000-0000-0000EC3E0000}"/>
    <cellStyle name="Uwaga 3" xfId="13287" hidden="1" xr:uid="{00000000-0005-0000-0000-0000ED3E0000}"/>
    <cellStyle name="Uwaga 3" xfId="13285" hidden="1" xr:uid="{00000000-0005-0000-0000-0000EE3E0000}"/>
    <cellStyle name="Uwaga 3" xfId="13275" hidden="1" xr:uid="{00000000-0005-0000-0000-0000EF3E0000}"/>
    <cellStyle name="Uwaga 3" xfId="13272" hidden="1" xr:uid="{00000000-0005-0000-0000-0000F03E0000}"/>
    <cellStyle name="Uwaga 3" xfId="13270" hidden="1" xr:uid="{00000000-0005-0000-0000-0000F13E0000}"/>
    <cellStyle name="Uwaga 3" xfId="13261" hidden="1" xr:uid="{00000000-0005-0000-0000-0000F23E0000}"/>
    <cellStyle name="Uwaga 3" xfId="13259" hidden="1" xr:uid="{00000000-0005-0000-0000-0000F33E0000}"/>
    <cellStyle name="Uwaga 3" xfId="13257" hidden="1" xr:uid="{00000000-0005-0000-0000-0000F43E0000}"/>
    <cellStyle name="Uwaga 3" xfId="13245" hidden="1" xr:uid="{00000000-0005-0000-0000-0000F53E0000}"/>
    <cellStyle name="Uwaga 3" xfId="13242" hidden="1" xr:uid="{00000000-0005-0000-0000-0000F63E0000}"/>
    <cellStyle name="Uwaga 3" xfId="13240" hidden="1" xr:uid="{00000000-0005-0000-0000-0000F73E0000}"/>
    <cellStyle name="Uwaga 3" xfId="13230" hidden="1" xr:uid="{00000000-0005-0000-0000-0000F83E0000}"/>
    <cellStyle name="Uwaga 3" xfId="13227" hidden="1" xr:uid="{00000000-0005-0000-0000-0000F93E0000}"/>
    <cellStyle name="Uwaga 3" xfId="13225" hidden="1" xr:uid="{00000000-0005-0000-0000-0000FA3E0000}"/>
    <cellStyle name="Uwaga 3" xfId="13215" hidden="1" xr:uid="{00000000-0005-0000-0000-0000FB3E0000}"/>
    <cellStyle name="Uwaga 3" xfId="13212" hidden="1" xr:uid="{00000000-0005-0000-0000-0000FC3E0000}"/>
    <cellStyle name="Uwaga 3" xfId="13210" hidden="1" xr:uid="{00000000-0005-0000-0000-0000FD3E0000}"/>
    <cellStyle name="Uwaga 3" xfId="13203" hidden="1" xr:uid="{00000000-0005-0000-0000-0000FE3E0000}"/>
    <cellStyle name="Uwaga 3" xfId="13200" hidden="1" xr:uid="{00000000-0005-0000-0000-0000FF3E0000}"/>
    <cellStyle name="Uwaga 3" xfId="13198" hidden="1" xr:uid="{00000000-0005-0000-0000-0000003F0000}"/>
    <cellStyle name="Uwaga 3" xfId="13188" hidden="1" xr:uid="{00000000-0005-0000-0000-0000013F0000}"/>
    <cellStyle name="Uwaga 3" xfId="13185" hidden="1" xr:uid="{00000000-0005-0000-0000-0000023F0000}"/>
    <cellStyle name="Uwaga 3" xfId="13182" hidden="1" xr:uid="{00000000-0005-0000-0000-0000033F0000}"/>
    <cellStyle name="Uwaga 3" xfId="13173" hidden="1" xr:uid="{00000000-0005-0000-0000-0000043F0000}"/>
    <cellStyle name="Uwaga 3" xfId="13169" hidden="1" xr:uid="{00000000-0005-0000-0000-0000053F0000}"/>
    <cellStyle name="Uwaga 3" xfId="13166" hidden="1" xr:uid="{00000000-0005-0000-0000-0000063F0000}"/>
    <cellStyle name="Uwaga 3" xfId="13158" hidden="1" xr:uid="{00000000-0005-0000-0000-0000073F0000}"/>
    <cellStyle name="Uwaga 3" xfId="13155" hidden="1" xr:uid="{00000000-0005-0000-0000-0000083F0000}"/>
    <cellStyle name="Uwaga 3" xfId="13152" hidden="1" xr:uid="{00000000-0005-0000-0000-0000093F0000}"/>
    <cellStyle name="Uwaga 3" xfId="13143" hidden="1" xr:uid="{00000000-0005-0000-0000-00000A3F0000}"/>
    <cellStyle name="Uwaga 3" xfId="13140" hidden="1" xr:uid="{00000000-0005-0000-0000-00000B3F0000}"/>
    <cellStyle name="Uwaga 3" xfId="13137" hidden="1" xr:uid="{00000000-0005-0000-0000-00000C3F0000}"/>
    <cellStyle name="Uwaga 3" xfId="13127" hidden="1" xr:uid="{00000000-0005-0000-0000-00000D3F0000}"/>
    <cellStyle name="Uwaga 3" xfId="13123" hidden="1" xr:uid="{00000000-0005-0000-0000-00000E3F0000}"/>
    <cellStyle name="Uwaga 3" xfId="13120" hidden="1" xr:uid="{00000000-0005-0000-0000-00000F3F0000}"/>
    <cellStyle name="Uwaga 3" xfId="13111" hidden="1" xr:uid="{00000000-0005-0000-0000-0000103F0000}"/>
    <cellStyle name="Uwaga 3" xfId="13107" hidden="1" xr:uid="{00000000-0005-0000-0000-0000113F0000}"/>
    <cellStyle name="Uwaga 3" xfId="13105" hidden="1" xr:uid="{00000000-0005-0000-0000-0000123F0000}"/>
    <cellStyle name="Uwaga 3" xfId="13097" hidden="1" xr:uid="{00000000-0005-0000-0000-0000133F0000}"/>
    <cellStyle name="Uwaga 3" xfId="13093" hidden="1" xr:uid="{00000000-0005-0000-0000-0000143F0000}"/>
    <cellStyle name="Uwaga 3" xfId="13090" hidden="1" xr:uid="{00000000-0005-0000-0000-0000153F0000}"/>
    <cellStyle name="Uwaga 3" xfId="13083" hidden="1" xr:uid="{00000000-0005-0000-0000-0000163F0000}"/>
    <cellStyle name="Uwaga 3" xfId="13080" hidden="1" xr:uid="{00000000-0005-0000-0000-0000173F0000}"/>
    <cellStyle name="Uwaga 3" xfId="13077" hidden="1" xr:uid="{00000000-0005-0000-0000-0000183F0000}"/>
    <cellStyle name="Uwaga 3" xfId="13068" hidden="1" xr:uid="{00000000-0005-0000-0000-0000193F0000}"/>
    <cellStyle name="Uwaga 3" xfId="13063" hidden="1" xr:uid="{00000000-0005-0000-0000-00001A3F0000}"/>
    <cellStyle name="Uwaga 3" xfId="13060" hidden="1" xr:uid="{00000000-0005-0000-0000-00001B3F0000}"/>
    <cellStyle name="Uwaga 3" xfId="13053" hidden="1" xr:uid="{00000000-0005-0000-0000-00001C3F0000}"/>
    <cellStyle name="Uwaga 3" xfId="13048" hidden="1" xr:uid="{00000000-0005-0000-0000-00001D3F0000}"/>
    <cellStyle name="Uwaga 3" xfId="13045" hidden="1" xr:uid="{00000000-0005-0000-0000-00001E3F0000}"/>
    <cellStyle name="Uwaga 3" xfId="13038" hidden="1" xr:uid="{00000000-0005-0000-0000-00001F3F0000}"/>
    <cellStyle name="Uwaga 3" xfId="13033" hidden="1" xr:uid="{00000000-0005-0000-0000-0000203F0000}"/>
    <cellStyle name="Uwaga 3" xfId="13030" hidden="1" xr:uid="{00000000-0005-0000-0000-0000213F0000}"/>
    <cellStyle name="Uwaga 3" xfId="13024" hidden="1" xr:uid="{00000000-0005-0000-0000-0000223F0000}"/>
    <cellStyle name="Uwaga 3" xfId="13020" hidden="1" xr:uid="{00000000-0005-0000-0000-0000233F0000}"/>
    <cellStyle name="Uwaga 3" xfId="13017" hidden="1" xr:uid="{00000000-0005-0000-0000-0000243F0000}"/>
    <cellStyle name="Uwaga 3" xfId="13009" hidden="1" xr:uid="{00000000-0005-0000-0000-0000253F0000}"/>
    <cellStyle name="Uwaga 3" xfId="13004" hidden="1" xr:uid="{00000000-0005-0000-0000-0000263F0000}"/>
    <cellStyle name="Uwaga 3" xfId="13000" hidden="1" xr:uid="{00000000-0005-0000-0000-0000273F0000}"/>
    <cellStyle name="Uwaga 3" xfId="12994" hidden="1" xr:uid="{00000000-0005-0000-0000-0000283F0000}"/>
    <cellStyle name="Uwaga 3" xfId="12989" hidden="1" xr:uid="{00000000-0005-0000-0000-0000293F0000}"/>
    <cellStyle name="Uwaga 3" xfId="12985" hidden="1" xr:uid="{00000000-0005-0000-0000-00002A3F0000}"/>
    <cellStyle name="Uwaga 3" xfId="12979" hidden="1" xr:uid="{00000000-0005-0000-0000-00002B3F0000}"/>
    <cellStyle name="Uwaga 3" xfId="12974" hidden="1" xr:uid="{00000000-0005-0000-0000-00002C3F0000}"/>
    <cellStyle name="Uwaga 3" xfId="12970" hidden="1" xr:uid="{00000000-0005-0000-0000-00002D3F0000}"/>
    <cellStyle name="Uwaga 3" xfId="12965" hidden="1" xr:uid="{00000000-0005-0000-0000-00002E3F0000}"/>
    <cellStyle name="Uwaga 3" xfId="12961" hidden="1" xr:uid="{00000000-0005-0000-0000-00002F3F0000}"/>
    <cellStyle name="Uwaga 3" xfId="12957" hidden="1" xr:uid="{00000000-0005-0000-0000-0000303F0000}"/>
    <cellStyle name="Uwaga 3" xfId="12949" hidden="1" xr:uid="{00000000-0005-0000-0000-0000313F0000}"/>
    <cellStyle name="Uwaga 3" xfId="12944" hidden="1" xr:uid="{00000000-0005-0000-0000-0000323F0000}"/>
    <cellStyle name="Uwaga 3" xfId="12940" hidden="1" xr:uid="{00000000-0005-0000-0000-0000333F0000}"/>
    <cellStyle name="Uwaga 3" xfId="12934" hidden="1" xr:uid="{00000000-0005-0000-0000-0000343F0000}"/>
    <cellStyle name="Uwaga 3" xfId="12929" hidden="1" xr:uid="{00000000-0005-0000-0000-0000353F0000}"/>
    <cellStyle name="Uwaga 3" xfId="12925" hidden="1" xr:uid="{00000000-0005-0000-0000-0000363F0000}"/>
    <cellStyle name="Uwaga 3" xfId="12919" hidden="1" xr:uid="{00000000-0005-0000-0000-0000373F0000}"/>
    <cellStyle name="Uwaga 3" xfId="12914" hidden="1" xr:uid="{00000000-0005-0000-0000-0000383F0000}"/>
    <cellStyle name="Uwaga 3" xfId="12910" hidden="1" xr:uid="{00000000-0005-0000-0000-0000393F0000}"/>
    <cellStyle name="Uwaga 3" xfId="12906" hidden="1" xr:uid="{00000000-0005-0000-0000-00003A3F0000}"/>
    <cellStyle name="Uwaga 3" xfId="12901" hidden="1" xr:uid="{00000000-0005-0000-0000-00003B3F0000}"/>
    <cellStyle name="Uwaga 3" xfId="12896" hidden="1" xr:uid="{00000000-0005-0000-0000-00003C3F0000}"/>
    <cellStyle name="Uwaga 3" xfId="12891" hidden="1" xr:uid="{00000000-0005-0000-0000-00003D3F0000}"/>
    <cellStyle name="Uwaga 3" xfId="12887" hidden="1" xr:uid="{00000000-0005-0000-0000-00003E3F0000}"/>
    <cellStyle name="Uwaga 3" xfId="12883" hidden="1" xr:uid="{00000000-0005-0000-0000-00003F3F0000}"/>
    <cellStyle name="Uwaga 3" xfId="12876" hidden="1" xr:uid="{00000000-0005-0000-0000-0000403F0000}"/>
    <cellStyle name="Uwaga 3" xfId="12872" hidden="1" xr:uid="{00000000-0005-0000-0000-0000413F0000}"/>
    <cellStyle name="Uwaga 3" xfId="12867" hidden="1" xr:uid="{00000000-0005-0000-0000-0000423F0000}"/>
    <cellStyle name="Uwaga 3" xfId="12861" hidden="1" xr:uid="{00000000-0005-0000-0000-0000433F0000}"/>
    <cellStyle name="Uwaga 3" xfId="12857" hidden="1" xr:uid="{00000000-0005-0000-0000-0000443F0000}"/>
    <cellStyle name="Uwaga 3" xfId="12852" hidden="1" xr:uid="{00000000-0005-0000-0000-0000453F0000}"/>
    <cellStyle name="Uwaga 3" xfId="12846" hidden="1" xr:uid="{00000000-0005-0000-0000-0000463F0000}"/>
    <cellStyle name="Uwaga 3" xfId="12842" hidden="1" xr:uid="{00000000-0005-0000-0000-0000473F0000}"/>
    <cellStyle name="Uwaga 3" xfId="12837" hidden="1" xr:uid="{00000000-0005-0000-0000-0000483F0000}"/>
    <cellStyle name="Uwaga 3" xfId="12831" hidden="1" xr:uid="{00000000-0005-0000-0000-0000493F0000}"/>
    <cellStyle name="Uwaga 3" xfId="12827" hidden="1" xr:uid="{00000000-0005-0000-0000-00004A3F0000}"/>
    <cellStyle name="Uwaga 3" xfId="12823" hidden="1" xr:uid="{00000000-0005-0000-0000-00004B3F0000}"/>
    <cellStyle name="Uwaga 3" xfId="13683" hidden="1" xr:uid="{00000000-0005-0000-0000-00004C3F0000}"/>
    <cellStyle name="Uwaga 3" xfId="13682" hidden="1" xr:uid="{00000000-0005-0000-0000-00004D3F0000}"/>
    <cellStyle name="Uwaga 3" xfId="13681" hidden="1" xr:uid="{00000000-0005-0000-0000-00004E3F0000}"/>
    <cellStyle name="Uwaga 3" xfId="13668" hidden="1" xr:uid="{00000000-0005-0000-0000-00004F3F0000}"/>
    <cellStyle name="Uwaga 3" xfId="13667" hidden="1" xr:uid="{00000000-0005-0000-0000-0000503F0000}"/>
    <cellStyle name="Uwaga 3" xfId="13666" hidden="1" xr:uid="{00000000-0005-0000-0000-0000513F0000}"/>
    <cellStyle name="Uwaga 3" xfId="13653" hidden="1" xr:uid="{00000000-0005-0000-0000-0000523F0000}"/>
    <cellStyle name="Uwaga 3" xfId="13652" hidden="1" xr:uid="{00000000-0005-0000-0000-0000533F0000}"/>
    <cellStyle name="Uwaga 3" xfId="13651" hidden="1" xr:uid="{00000000-0005-0000-0000-0000543F0000}"/>
    <cellStyle name="Uwaga 3" xfId="13638" hidden="1" xr:uid="{00000000-0005-0000-0000-0000553F0000}"/>
    <cellStyle name="Uwaga 3" xfId="13637" hidden="1" xr:uid="{00000000-0005-0000-0000-0000563F0000}"/>
    <cellStyle name="Uwaga 3" xfId="13636" hidden="1" xr:uid="{00000000-0005-0000-0000-0000573F0000}"/>
    <cellStyle name="Uwaga 3" xfId="13623" hidden="1" xr:uid="{00000000-0005-0000-0000-0000583F0000}"/>
    <cellStyle name="Uwaga 3" xfId="13622" hidden="1" xr:uid="{00000000-0005-0000-0000-0000593F0000}"/>
    <cellStyle name="Uwaga 3" xfId="13621" hidden="1" xr:uid="{00000000-0005-0000-0000-00005A3F0000}"/>
    <cellStyle name="Uwaga 3" xfId="13609" hidden="1" xr:uid="{00000000-0005-0000-0000-00005B3F0000}"/>
    <cellStyle name="Uwaga 3" xfId="13607" hidden="1" xr:uid="{00000000-0005-0000-0000-00005C3F0000}"/>
    <cellStyle name="Uwaga 3" xfId="13605" hidden="1" xr:uid="{00000000-0005-0000-0000-00005D3F0000}"/>
    <cellStyle name="Uwaga 3" xfId="13594" hidden="1" xr:uid="{00000000-0005-0000-0000-00005E3F0000}"/>
    <cellStyle name="Uwaga 3" xfId="13592" hidden="1" xr:uid="{00000000-0005-0000-0000-00005F3F0000}"/>
    <cellStyle name="Uwaga 3" xfId="13590" hidden="1" xr:uid="{00000000-0005-0000-0000-0000603F0000}"/>
    <cellStyle name="Uwaga 3" xfId="13579" hidden="1" xr:uid="{00000000-0005-0000-0000-0000613F0000}"/>
    <cellStyle name="Uwaga 3" xfId="13577" hidden="1" xr:uid="{00000000-0005-0000-0000-0000623F0000}"/>
    <cellStyle name="Uwaga 3" xfId="13575" hidden="1" xr:uid="{00000000-0005-0000-0000-0000633F0000}"/>
    <cellStyle name="Uwaga 3" xfId="13564" hidden="1" xr:uid="{00000000-0005-0000-0000-0000643F0000}"/>
    <cellStyle name="Uwaga 3" xfId="13562" hidden="1" xr:uid="{00000000-0005-0000-0000-0000653F0000}"/>
    <cellStyle name="Uwaga 3" xfId="13560" hidden="1" xr:uid="{00000000-0005-0000-0000-0000663F0000}"/>
    <cellStyle name="Uwaga 3" xfId="13549" hidden="1" xr:uid="{00000000-0005-0000-0000-0000673F0000}"/>
    <cellStyle name="Uwaga 3" xfId="13547" hidden="1" xr:uid="{00000000-0005-0000-0000-0000683F0000}"/>
    <cellStyle name="Uwaga 3" xfId="13545" hidden="1" xr:uid="{00000000-0005-0000-0000-0000693F0000}"/>
    <cellStyle name="Uwaga 3" xfId="13534" hidden="1" xr:uid="{00000000-0005-0000-0000-00006A3F0000}"/>
    <cellStyle name="Uwaga 3" xfId="13532" hidden="1" xr:uid="{00000000-0005-0000-0000-00006B3F0000}"/>
    <cellStyle name="Uwaga 3" xfId="13530" hidden="1" xr:uid="{00000000-0005-0000-0000-00006C3F0000}"/>
    <cellStyle name="Uwaga 3" xfId="13519" hidden="1" xr:uid="{00000000-0005-0000-0000-00006D3F0000}"/>
    <cellStyle name="Uwaga 3" xfId="13517" hidden="1" xr:uid="{00000000-0005-0000-0000-00006E3F0000}"/>
    <cellStyle name="Uwaga 3" xfId="13515" hidden="1" xr:uid="{00000000-0005-0000-0000-00006F3F0000}"/>
    <cellStyle name="Uwaga 3" xfId="13504" hidden="1" xr:uid="{00000000-0005-0000-0000-0000703F0000}"/>
    <cellStyle name="Uwaga 3" xfId="13502" hidden="1" xr:uid="{00000000-0005-0000-0000-0000713F0000}"/>
    <cellStyle name="Uwaga 3" xfId="13500" hidden="1" xr:uid="{00000000-0005-0000-0000-0000723F0000}"/>
    <cellStyle name="Uwaga 3" xfId="13489" hidden="1" xr:uid="{00000000-0005-0000-0000-0000733F0000}"/>
    <cellStyle name="Uwaga 3" xfId="13487" hidden="1" xr:uid="{00000000-0005-0000-0000-0000743F0000}"/>
    <cellStyle name="Uwaga 3" xfId="13485" hidden="1" xr:uid="{00000000-0005-0000-0000-0000753F0000}"/>
    <cellStyle name="Uwaga 3" xfId="13474" hidden="1" xr:uid="{00000000-0005-0000-0000-0000763F0000}"/>
    <cellStyle name="Uwaga 3" xfId="13472" hidden="1" xr:uid="{00000000-0005-0000-0000-0000773F0000}"/>
    <cellStyle name="Uwaga 3" xfId="13470" hidden="1" xr:uid="{00000000-0005-0000-0000-0000783F0000}"/>
    <cellStyle name="Uwaga 3" xfId="13459" hidden="1" xr:uid="{00000000-0005-0000-0000-0000793F0000}"/>
    <cellStyle name="Uwaga 3" xfId="13457" hidden="1" xr:uid="{00000000-0005-0000-0000-00007A3F0000}"/>
    <cellStyle name="Uwaga 3" xfId="13455" hidden="1" xr:uid="{00000000-0005-0000-0000-00007B3F0000}"/>
    <cellStyle name="Uwaga 3" xfId="13444" hidden="1" xr:uid="{00000000-0005-0000-0000-00007C3F0000}"/>
    <cellStyle name="Uwaga 3" xfId="13442" hidden="1" xr:uid="{00000000-0005-0000-0000-00007D3F0000}"/>
    <cellStyle name="Uwaga 3" xfId="13440" hidden="1" xr:uid="{00000000-0005-0000-0000-00007E3F0000}"/>
    <cellStyle name="Uwaga 3" xfId="13429" hidden="1" xr:uid="{00000000-0005-0000-0000-00007F3F0000}"/>
    <cellStyle name="Uwaga 3" xfId="13427" hidden="1" xr:uid="{00000000-0005-0000-0000-0000803F0000}"/>
    <cellStyle name="Uwaga 3" xfId="13424" hidden="1" xr:uid="{00000000-0005-0000-0000-0000813F0000}"/>
    <cellStyle name="Uwaga 3" xfId="13414" hidden="1" xr:uid="{00000000-0005-0000-0000-0000823F0000}"/>
    <cellStyle name="Uwaga 3" xfId="13411" hidden="1" xr:uid="{00000000-0005-0000-0000-0000833F0000}"/>
    <cellStyle name="Uwaga 3" xfId="13408" hidden="1" xr:uid="{00000000-0005-0000-0000-0000843F0000}"/>
    <cellStyle name="Uwaga 3" xfId="13399" hidden="1" xr:uid="{00000000-0005-0000-0000-0000853F0000}"/>
    <cellStyle name="Uwaga 3" xfId="13397" hidden="1" xr:uid="{00000000-0005-0000-0000-0000863F0000}"/>
    <cellStyle name="Uwaga 3" xfId="13394" hidden="1" xr:uid="{00000000-0005-0000-0000-0000873F0000}"/>
    <cellStyle name="Uwaga 3" xfId="13384" hidden="1" xr:uid="{00000000-0005-0000-0000-0000883F0000}"/>
    <cellStyle name="Uwaga 3" xfId="13382" hidden="1" xr:uid="{00000000-0005-0000-0000-0000893F0000}"/>
    <cellStyle name="Uwaga 3" xfId="13380" hidden="1" xr:uid="{00000000-0005-0000-0000-00008A3F0000}"/>
    <cellStyle name="Uwaga 3" xfId="13369" hidden="1" xr:uid="{00000000-0005-0000-0000-00008B3F0000}"/>
    <cellStyle name="Uwaga 3" xfId="13367" hidden="1" xr:uid="{00000000-0005-0000-0000-00008C3F0000}"/>
    <cellStyle name="Uwaga 3" xfId="13365" hidden="1" xr:uid="{00000000-0005-0000-0000-00008D3F0000}"/>
    <cellStyle name="Uwaga 3" xfId="13354" hidden="1" xr:uid="{00000000-0005-0000-0000-00008E3F0000}"/>
    <cellStyle name="Uwaga 3" xfId="13352" hidden="1" xr:uid="{00000000-0005-0000-0000-00008F3F0000}"/>
    <cellStyle name="Uwaga 3" xfId="13350" hidden="1" xr:uid="{00000000-0005-0000-0000-0000903F0000}"/>
    <cellStyle name="Uwaga 3" xfId="13339" hidden="1" xr:uid="{00000000-0005-0000-0000-0000913F0000}"/>
    <cellStyle name="Uwaga 3" xfId="13337" hidden="1" xr:uid="{00000000-0005-0000-0000-0000923F0000}"/>
    <cellStyle name="Uwaga 3" xfId="13335" hidden="1" xr:uid="{00000000-0005-0000-0000-0000933F0000}"/>
    <cellStyle name="Uwaga 3" xfId="13324" hidden="1" xr:uid="{00000000-0005-0000-0000-0000943F0000}"/>
    <cellStyle name="Uwaga 3" xfId="13322" hidden="1" xr:uid="{00000000-0005-0000-0000-0000953F0000}"/>
    <cellStyle name="Uwaga 3" xfId="13320" hidden="1" xr:uid="{00000000-0005-0000-0000-0000963F0000}"/>
    <cellStyle name="Uwaga 3" xfId="13309" hidden="1" xr:uid="{00000000-0005-0000-0000-0000973F0000}"/>
    <cellStyle name="Uwaga 3" xfId="13307" hidden="1" xr:uid="{00000000-0005-0000-0000-0000983F0000}"/>
    <cellStyle name="Uwaga 3" xfId="13304" hidden="1" xr:uid="{00000000-0005-0000-0000-0000993F0000}"/>
    <cellStyle name="Uwaga 3" xfId="13294" hidden="1" xr:uid="{00000000-0005-0000-0000-00009A3F0000}"/>
    <cellStyle name="Uwaga 3" xfId="13291" hidden="1" xr:uid="{00000000-0005-0000-0000-00009B3F0000}"/>
    <cellStyle name="Uwaga 3" xfId="13288" hidden="1" xr:uid="{00000000-0005-0000-0000-00009C3F0000}"/>
    <cellStyle name="Uwaga 3" xfId="13279" hidden="1" xr:uid="{00000000-0005-0000-0000-00009D3F0000}"/>
    <cellStyle name="Uwaga 3" xfId="13276" hidden="1" xr:uid="{00000000-0005-0000-0000-00009E3F0000}"/>
    <cellStyle name="Uwaga 3" xfId="13273" hidden="1" xr:uid="{00000000-0005-0000-0000-00009F3F0000}"/>
    <cellStyle name="Uwaga 3" xfId="13264" hidden="1" xr:uid="{00000000-0005-0000-0000-0000A03F0000}"/>
    <cellStyle name="Uwaga 3" xfId="13262" hidden="1" xr:uid="{00000000-0005-0000-0000-0000A13F0000}"/>
    <cellStyle name="Uwaga 3" xfId="13260" hidden="1" xr:uid="{00000000-0005-0000-0000-0000A23F0000}"/>
    <cellStyle name="Uwaga 3" xfId="13249" hidden="1" xr:uid="{00000000-0005-0000-0000-0000A33F0000}"/>
    <cellStyle name="Uwaga 3" xfId="13246" hidden="1" xr:uid="{00000000-0005-0000-0000-0000A43F0000}"/>
    <cellStyle name="Uwaga 3" xfId="13243" hidden="1" xr:uid="{00000000-0005-0000-0000-0000A53F0000}"/>
    <cellStyle name="Uwaga 3" xfId="13234" hidden="1" xr:uid="{00000000-0005-0000-0000-0000A63F0000}"/>
    <cellStyle name="Uwaga 3" xfId="13231" hidden="1" xr:uid="{00000000-0005-0000-0000-0000A73F0000}"/>
    <cellStyle name="Uwaga 3" xfId="13228" hidden="1" xr:uid="{00000000-0005-0000-0000-0000A83F0000}"/>
    <cellStyle name="Uwaga 3" xfId="13219" hidden="1" xr:uid="{00000000-0005-0000-0000-0000A93F0000}"/>
    <cellStyle name="Uwaga 3" xfId="13216" hidden="1" xr:uid="{00000000-0005-0000-0000-0000AA3F0000}"/>
    <cellStyle name="Uwaga 3" xfId="13213" hidden="1" xr:uid="{00000000-0005-0000-0000-0000AB3F0000}"/>
    <cellStyle name="Uwaga 3" xfId="13206" hidden="1" xr:uid="{00000000-0005-0000-0000-0000AC3F0000}"/>
    <cellStyle name="Uwaga 3" xfId="13202" hidden="1" xr:uid="{00000000-0005-0000-0000-0000AD3F0000}"/>
    <cellStyle name="Uwaga 3" xfId="13199" hidden="1" xr:uid="{00000000-0005-0000-0000-0000AE3F0000}"/>
    <cellStyle name="Uwaga 3" xfId="13191" hidden="1" xr:uid="{00000000-0005-0000-0000-0000AF3F0000}"/>
    <cellStyle name="Uwaga 3" xfId="13187" hidden="1" xr:uid="{00000000-0005-0000-0000-0000B03F0000}"/>
    <cellStyle name="Uwaga 3" xfId="13184" hidden="1" xr:uid="{00000000-0005-0000-0000-0000B13F0000}"/>
    <cellStyle name="Uwaga 3" xfId="13176" hidden="1" xr:uid="{00000000-0005-0000-0000-0000B23F0000}"/>
    <cellStyle name="Uwaga 3" xfId="13172" hidden="1" xr:uid="{00000000-0005-0000-0000-0000B33F0000}"/>
    <cellStyle name="Uwaga 3" xfId="13168" hidden="1" xr:uid="{00000000-0005-0000-0000-0000B43F0000}"/>
    <cellStyle name="Uwaga 3" xfId="13161" hidden="1" xr:uid="{00000000-0005-0000-0000-0000B53F0000}"/>
    <cellStyle name="Uwaga 3" xfId="13157" hidden="1" xr:uid="{00000000-0005-0000-0000-0000B63F0000}"/>
    <cellStyle name="Uwaga 3" xfId="13154" hidden="1" xr:uid="{00000000-0005-0000-0000-0000B73F0000}"/>
    <cellStyle name="Uwaga 3" xfId="13146" hidden="1" xr:uid="{00000000-0005-0000-0000-0000B83F0000}"/>
    <cellStyle name="Uwaga 3" xfId="13142" hidden="1" xr:uid="{00000000-0005-0000-0000-0000B93F0000}"/>
    <cellStyle name="Uwaga 3" xfId="13139" hidden="1" xr:uid="{00000000-0005-0000-0000-0000BA3F0000}"/>
    <cellStyle name="Uwaga 3" xfId="13130" hidden="1" xr:uid="{00000000-0005-0000-0000-0000BB3F0000}"/>
    <cellStyle name="Uwaga 3" xfId="13125" hidden="1" xr:uid="{00000000-0005-0000-0000-0000BC3F0000}"/>
    <cellStyle name="Uwaga 3" xfId="13121" hidden="1" xr:uid="{00000000-0005-0000-0000-0000BD3F0000}"/>
    <cellStyle name="Uwaga 3" xfId="13115" hidden="1" xr:uid="{00000000-0005-0000-0000-0000BE3F0000}"/>
    <cellStyle name="Uwaga 3" xfId="13110" hidden="1" xr:uid="{00000000-0005-0000-0000-0000BF3F0000}"/>
    <cellStyle name="Uwaga 3" xfId="13106" hidden="1" xr:uid="{00000000-0005-0000-0000-0000C03F0000}"/>
    <cellStyle name="Uwaga 3" xfId="13100" hidden="1" xr:uid="{00000000-0005-0000-0000-0000C13F0000}"/>
    <cellStyle name="Uwaga 3" xfId="13095" hidden="1" xr:uid="{00000000-0005-0000-0000-0000C23F0000}"/>
    <cellStyle name="Uwaga 3" xfId="13091" hidden="1" xr:uid="{00000000-0005-0000-0000-0000C33F0000}"/>
    <cellStyle name="Uwaga 3" xfId="13086" hidden="1" xr:uid="{00000000-0005-0000-0000-0000C43F0000}"/>
    <cellStyle name="Uwaga 3" xfId="13082" hidden="1" xr:uid="{00000000-0005-0000-0000-0000C53F0000}"/>
    <cellStyle name="Uwaga 3" xfId="13078" hidden="1" xr:uid="{00000000-0005-0000-0000-0000C63F0000}"/>
    <cellStyle name="Uwaga 3" xfId="13071" hidden="1" xr:uid="{00000000-0005-0000-0000-0000C73F0000}"/>
    <cellStyle name="Uwaga 3" xfId="13066" hidden="1" xr:uid="{00000000-0005-0000-0000-0000C83F0000}"/>
    <cellStyle name="Uwaga 3" xfId="13062" hidden="1" xr:uid="{00000000-0005-0000-0000-0000C93F0000}"/>
    <cellStyle name="Uwaga 3" xfId="13055" hidden="1" xr:uid="{00000000-0005-0000-0000-0000CA3F0000}"/>
    <cellStyle name="Uwaga 3" xfId="13050" hidden="1" xr:uid="{00000000-0005-0000-0000-0000CB3F0000}"/>
    <cellStyle name="Uwaga 3" xfId="13046" hidden="1" xr:uid="{00000000-0005-0000-0000-0000CC3F0000}"/>
    <cellStyle name="Uwaga 3" xfId="13041" hidden="1" xr:uid="{00000000-0005-0000-0000-0000CD3F0000}"/>
    <cellStyle name="Uwaga 3" xfId="13036" hidden="1" xr:uid="{00000000-0005-0000-0000-0000CE3F0000}"/>
    <cellStyle name="Uwaga 3" xfId="13032" hidden="1" xr:uid="{00000000-0005-0000-0000-0000CF3F0000}"/>
    <cellStyle name="Uwaga 3" xfId="13026" hidden="1" xr:uid="{00000000-0005-0000-0000-0000D03F0000}"/>
    <cellStyle name="Uwaga 3" xfId="13022" hidden="1" xr:uid="{00000000-0005-0000-0000-0000D13F0000}"/>
    <cellStyle name="Uwaga 3" xfId="13019" hidden="1" xr:uid="{00000000-0005-0000-0000-0000D23F0000}"/>
    <cellStyle name="Uwaga 3" xfId="13012" hidden="1" xr:uid="{00000000-0005-0000-0000-0000D33F0000}"/>
    <cellStyle name="Uwaga 3" xfId="13007" hidden="1" xr:uid="{00000000-0005-0000-0000-0000D43F0000}"/>
    <cellStyle name="Uwaga 3" xfId="13002" hidden="1" xr:uid="{00000000-0005-0000-0000-0000D53F0000}"/>
    <cellStyle name="Uwaga 3" xfId="12996" hidden="1" xr:uid="{00000000-0005-0000-0000-0000D63F0000}"/>
    <cellStyle name="Uwaga 3" xfId="12991" hidden="1" xr:uid="{00000000-0005-0000-0000-0000D73F0000}"/>
    <cellStyle name="Uwaga 3" xfId="12986" hidden="1" xr:uid="{00000000-0005-0000-0000-0000D83F0000}"/>
    <cellStyle name="Uwaga 3" xfId="12981" hidden="1" xr:uid="{00000000-0005-0000-0000-0000D93F0000}"/>
    <cellStyle name="Uwaga 3" xfId="12976" hidden="1" xr:uid="{00000000-0005-0000-0000-0000DA3F0000}"/>
    <cellStyle name="Uwaga 3" xfId="12971" hidden="1" xr:uid="{00000000-0005-0000-0000-0000DB3F0000}"/>
    <cellStyle name="Uwaga 3" xfId="12967" hidden="1" xr:uid="{00000000-0005-0000-0000-0000DC3F0000}"/>
    <cellStyle name="Uwaga 3" xfId="12963" hidden="1" xr:uid="{00000000-0005-0000-0000-0000DD3F0000}"/>
    <cellStyle name="Uwaga 3" xfId="12958" hidden="1" xr:uid="{00000000-0005-0000-0000-0000DE3F0000}"/>
    <cellStyle name="Uwaga 3" xfId="12951" hidden="1" xr:uid="{00000000-0005-0000-0000-0000DF3F0000}"/>
    <cellStyle name="Uwaga 3" xfId="12946" hidden="1" xr:uid="{00000000-0005-0000-0000-0000E03F0000}"/>
    <cellStyle name="Uwaga 3" xfId="12941" hidden="1" xr:uid="{00000000-0005-0000-0000-0000E13F0000}"/>
    <cellStyle name="Uwaga 3" xfId="12935" hidden="1" xr:uid="{00000000-0005-0000-0000-0000E23F0000}"/>
    <cellStyle name="Uwaga 3" xfId="12930" hidden="1" xr:uid="{00000000-0005-0000-0000-0000E33F0000}"/>
    <cellStyle name="Uwaga 3" xfId="12926" hidden="1" xr:uid="{00000000-0005-0000-0000-0000E43F0000}"/>
    <cellStyle name="Uwaga 3" xfId="12921" hidden="1" xr:uid="{00000000-0005-0000-0000-0000E53F0000}"/>
    <cellStyle name="Uwaga 3" xfId="12916" hidden="1" xr:uid="{00000000-0005-0000-0000-0000E63F0000}"/>
    <cellStyle name="Uwaga 3" xfId="12911" hidden="1" xr:uid="{00000000-0005-0000-0000-0000E73F0000}"/>
    <cellStyle name="Uwaga 3" xfId="12907" hidden="1" xr:uid="{00000000-0005-0000-0000-0000E83F0000}"/>
    <cellStyle name="Uwaga 3" xfId="12902" hidden="1" xr:uid="{00000000-0005-0000-0000-0000E93F0000}"/>
    <cellStyle name="Uwaga 3" xfId="12897" hidden="1" xr:uid="{00000000-0005-0000-0000-0000EA3F0000}"/>
    <cellStyle name="Uwaga 3" xfId="12892" hidden="1" xr:uid="{00000000-0005-0000-0000-0000EB3F0000}"/>
    <cellStyle name="Uwaga 3" xfId="12888" hidden="1" xr:uid="{00000000-0005-0000-0000-0000EC3F0000}"/>
    <cellStyle name="Uwaga 3" xfId="12884" hidden="1" xr:uid="{00000000-0005-0000-0000-0000ED3F0000}"/>
    <cellStyle name="Uwaga 3" xfId="12877" hidden="1" xr:uid="{00000000-0005-0000-0000-0000EE3F0000}"/>
    <cellStyle name="Uwaga 3" xfId="12873" hidden="1" xr:uid="{00000000-0005-0000-0000-0000EF3F0000}"/>
    <cellStyle name="Uwaga 3" xfId="12868" hidden="1" xr:uid="{00000000-0005-0000-0000-0000F03F0000}"/>
    <cellStyle name="Uwaga 3" xfId="12862" hidden="1" xr:uid="{00000000-0005-0000-0000-0000F13F0000}"/>
    <cellStyle name="Uwaga 3" xfId="12858" hidden="1" xr:uid="{00000000-0005-0000-0000-0000F23F0000}"/>
    <cellStyle name="Uwaga 3" xfId="12853" hidden="1" xr:uid="{00000000-0005-0000-0000-0000F33F0000}"/>
    <cellStyle name="Uwaga 3" xfId="12847" hidden="1" xr:uid="{00000000-0005-0000-0000-0000F43F0000}"/>
    <cellStyle name="Uwaga 3" xfId="12843" hidden="1" xr:uid="{00000000-0005-0000-0000-0000F53F0000}"/>
    <cellStyle name="Uwaga 3" xfId="12839" hidden="1" xr:uid="{00000000-0005-0000-0000-0000F63F0000}"/>
    <cellStyle name="Uwaga 3" xfId="12832" hidden="1" xr:uid="{00000000-0005-0000-0000-0000F73F0000}"/>
    <cellStyle name="Uwaga 3" xfId="12828" hidden="1" xr:uid="{00000000-0005-0000-0000-0000F83F0000}"/>
    <cellStyle name="Uwaga 3" xfId="12824" hidden="1" xr:uid="{00000000-0005-0000-0000-0000F93F0000}"/>
    <cellStyle name="Uwaga 3" xfId="13688" hidden="1" xr:uid="{00000000-0005-0000-0000-0000FA3F0000}"/>
    <cellStyle name="Uwaga 3" xfId="13686" hidden="1" xr:uid="{00000000-0005-0000-0000-0000FB3F0000}"/>
    <cellStyle name="Uwaga 3" xfId="13684" hidden="1" xr:uid="{00000000-0005-0000-0000-0000FC3F0000}"/>
    <cellStyle name="Uwaga 3" xfId="13671" hidden="1" xr:uid="{00000000-0005-0000-0000-0000FD3F0000}"/>
    <cellStyle name="Uwaga 3" xfId="13670" hidden="1" xr:uid="{00000000-0005-0000-0000-0000FE3F0000}"/>
    <cellStyle name="Uwaga 3" xfId="13669" hidden="1" xr:uid="{00000000-0005-0000-0000-0000FF3F0000}"/>
    <cellStyle name="Uwaga 3" xfId="13656" hidden="1" xr:uid="{00000000-0005-0000-0000-000000400000}"/>
    <cellStyle name="Uwaga 3" xfId="13655" hidden="1" xr:uid="{00000000-0005-0000-0000-000001400000}"/>
    <cellStyle name="Uwaga 3" xfId="13654" hidden="1" xr:uid="{00000000-0005-0000-0000-000002400000}"/>
    <cellStyle name="Uwaga 3" xfId="13642" hidden="1" xr:uid="{00000000-0005-0000-0000-000003400000}"/>
    <cellStyle name="Uwaga 3" xfId="13640" hidden="1" xr:uid="{00000000-0005-0000-0000-000004400000}"/>
    <cellStyle name="Uwaga 3" xfId="13639" hidden="1" xr:uid="{00000000-0005-0000-0000-000005400000}"/>
    <cellStyle name="Uwaga 3" xfId="13626" hidden="1" xr:uid="{00000000-0005-0000-0000-000006400000}"/>
    <cellStyle name="Uwaga 3" xfId="13625" hidden="1" xr:uid="{00000000-0005-0000-0000-000007400000}"/>
    <cellStyle name="Uwaga 3" xfId="13624" hidden="1" xr:uid="{00000000-0005-0000-0000-000008400000}"/>
    <cellStyle name="Uwaga 3" xfId="13612" hidden="1" xr:uid="{00000000-0005-0000-0000-000009400000}"/>
    <cellStyle name="Uwaga 3" xfId="13610" hidden="1" xr:uid="{00000000-0005-0000-0000-00000A400000}"/>
    <cellStyle name="Uwaga 3" xfId="13608" hidden="1" xr:uid="{00000000-0005-0000-0000-00000B400000}"/>
    <cellStyle name="Uwaga 3" xfId="13597" hidden="1" xr:uid="{00000000-0005-0000-0000-00000C400000}"/>
    <cellStyle name="Uwaga 3" xfId="13595" hidden="1" xr:uid="{00000000-0005-0000-0000-00000D400000}"/>
    <cellStyle name="Uwaga 3" xfId="13593" hidden="1" xr:uid="{00000000-0005-0000-0000-00000E400000}"/>
    <cellStyle name="Uwaga 3" xfId="13582" hidden="1" xr:uid="{00000000-0005-0000-0000-00000F400000}"/>
    <cellStyle name="Uwaga 3" xfId="13580" hidden="1" xr:uid="{00000000-0005-0000-0000-000010400000}"/>
    <cellStyle name="Uwaga 3" xfId="13578" hidden="1" xr:uid="{00000000-0005-0000-0000-000011400000}"/>
    <cellStyle name="Uwaga 3" xfId="13567" hidden="1" xr:uid="{00000000-0005-0000-0000-000012400000}"/>
    <cellStyle name="Uwaga 3" xfId="13565" hidden="1" xr:uid="{00000000-0005-0000-0000-000013400000}"/>
    <cellStyle name="Uwaga 3" xfId="13563" hidden="1" xr:uid="{00000000-0005-0000-0000-000014400000}"/>
    <cellStyle name="Uwaga 3" xfId="13552" hidden="1" xr:uid="{00000000-0005-0000-0000-000015400000}"/>
    <cellStyle name="Uwaga 3" xfId="13550" hidden="1" xr:uid="{00000000-0005-0000-0000-000016400000}"/>
    <cellStyle name="Uwaga 3" xfId="13548" hidden="1" xr:uid="{00000000-0005-0000-0000-000017400000}"/>
    <cellStyle name="Uwaga 3" xfId="13537" hidden="1" xr:uid="{00000000-0005-0000-0000-000018400000}"/>
    <cellStyle name="Uwaga 3" xfId="13535" hidden="1" xr:uid="{00000000-0005-0000-0000-000019400000}"/>
    <cellStyle name="Uwaga 3" xfId="13533" hidden="1" xr:uid="{00000000-0005-0000-0000-00001A400000}"/>
    <cellStyle name="Uwaga 3" xfId="13522" hidden="1" xr:uid="{00000000-0005-0000-0000-00001B400000}"/>
    <cellStyle name="Uwaga 3" xfId="13520" hidden="1" xr:uid="{00000000-0005-0000-0000-00001C400000}"/>
    <cellStyle name="Uwaga 3" xfId="13518" hidden="1" xr:uid="{00000000-0005-0000-0000-00001D400000}"/>
    <cellStyle name="Uwaga 3" xfId="13507" hidden="1" xr:uid="{00000000-0005-0000-0000-00001E400000}"/>
    <cellStyle name="Uwaga 3" xfId="13505" hidden="1" xr:uid="{00000000-0005-0000-0000-00001F400000}"/>
    <cellStyle name="Uwaga 3" xfId="13503" hidden="1" xr:uid="{00000000-0005-0000-0000-000020400000}"/>
    <cellStyle name="Uwaga 3" xfId="13492" hidden="1" xr:uid="{00000000-0005-0000-0000-000021400000}"/>
    <cellStyle name="Uwaga 3" xfId="13490" hidden="1" xr:uid="{00000000-0005-0000-0000-000022400000}"/>
    <cellStyle name="Uwaga 3" xfId="13488" hidden="1" xr:uid="{00000000-0005-0000-0000-000023400000}"/>
    <cellStyle name="Uwaga 3" xfId="13477" hidden="1" xr:uid="{00000000-0005-0000-0000-000024400000}"/>
    <cellStyle name="Uwaga 3" xfId="13475" hidden="1" xr:uid="{00000000-0005-0000-0000-000025400000}"/>
    <cellStyle name="Uwaga 3" xfId="13473" hidden="1" xr:uid="{00000000-0005-0000-0000-000026400000}"/>
    <cellStyle name="Uwaga 3" xfId="13462" hidden="1" xr:uid="{00000000-0005-0000-0000-000027400000}"/>
    <cellStyle name="Uwaga 3" xfId="13460" hidden="1" xr:uid="{00000000-0005-0000-0000-000028400000}"/>
    <cellStyle name="Uwaga 3" xfId="13458" hidden="1" xr:uid="{00000000-0005-0000-0000-000029400000}"/>
    <cellStyle name="Uwaga 3" xfId="13447" hidden="1" xr:uid="{00000000-0005-0000-0000-00002A400000}"/>
    <cellStyle name="Uwaga 3" xfId="13445" hidden="1" xr:uid="{00000000-0005-0000-0000-00002B400000}"/>
    <cellStyle name="Uwaga 3" xfId="13443" hidden="1" xr:uid="{00000000-0005-0000-0000-00002C400000}"/>
    <cellStyle name="Uwaga 3" xfId="13432" hidden="1" xr:uid="{00000000-0005-0000-0000-00002D400000}"/>
    <cellStyle name="Uwaga 3" xfId="13430" hidden="1" xr:uid="{00000000-0005-0000-0000-00002E400000}"/>
    <cellStyle name="Uwaga 3" xfId="13428" hidden="1" xr:uid="{00000000-0005-0000-0000-00002F400000}"/>
    <cellStyle name="Uwaga 3" xfId="13417" hidden="1" xr:uid="{00000000-0005-0000-0000-000030400000}"/>
    <cellStyle name="Uwaga 3" xfId="13415" hidden="1" xr:uid="{00000000-0005-0000-0000-000031400000}"/>
    <cellStyle name="Uwaga 3" xfId="13413" hidden="1" xr:uid="{00000000-0005-0000-0000-000032400000}"/>
    <cellStyle name="Uwaga 3" xfId="13402" hidden="1" xr:uid="{00000000-0005-0000-0000-000033400000}"/>
    <cellStyle name="Uwaga 3" xfId="13400" hidden="1" xr:uid="{00000000-0005-0000-0000-000034400000}"/>
    <cellStyle name="Uwaga 3" xfId="13398" hidden="1" xr:uid="{00000000-0005-0000-0000-000035400000}"/>
    <cellStyle name="Uwaga 3" xfId="13387" hidden="1" xr:uid="{00000000-0005-0000-0000-000036400000}"/>
    <cellStyle name="Uwaga 3" xfId="13385" hidden="1" xr:uid="{00000000-0005-0000-0000-000037400000}"/>
    <cellStyle name="Uwaga 3" xfId="13383" hidden="1" xr:uid="{00000000-0005-0000-0000-000038400000}"/>
    <cellStyle name="Uwaga 3" xfId="13372" hidden="1" xr:uid="{00000000-0005-0000-0000-000039400000}"/>
    <cellStyle name="Uwaga 3" xfId="13370" hidden="1" xr:uid="{00000000-0005-0000-0000-00003A400000}"/>
    <cellStyle name="Uwaga 3" xfId="13368" hidden="1" xr:uid="{00000000-0005-0000-0000-00003B400000}"/>
    <cellStyle name="Uwaga 3" xfId="13357" hidden="1" xr:uid="{00000000-0005-0000-0000-00003C400000}"/>
    <cellStyle name="Uwaga 3" xfId="13355" hidden="1" xr:uid="{00000000-0005-0000-0000-00003D400000}"/>
    <cellStyle name="Uwaga 3" xfId="13353" hidden="1" xr:uid="{00000000-0005-0000-0000-00003E400000}"/>
    <cellStyle name="Uwaga 3" xfId="13342" hidden="1" xr:uid="{00000000-0005-0000-0000-00003F400000}"/>
    <cellStyle name="Uwaga 3" xfId="13340" hidden="1" xr:uid="{00000000-0005-0000-0000-000040400000}"/>
    <cellStyle name="Uwaga 3" xfId="13338" hidden="1" xr:uid="{00000000-0005-0000-0000-000041400000}"/>
    <cellStyle name="Uwaga 3" xfId="13327" hidden="1" xr:uid="{00000000-0005-0000-0000-000042400000}"/>
    <cellStyle name="Uwaga 3" xfId="13325" hidden="1" xr:uid="{00000000-0005-0000-0000-000043400000}"/>
    <cellStyle name="Uwaga 3" xfId="13323" hidden="1" xr:uid="{00000000-0005-0000-0000-000044400000}"/>
    <cellStyle name="Uwaga 3" xfId="13312" hidden="1" xr:uid="{00000000-0005-0000-0000-000045400000}"/>
    <cellStyle name="Uwaga 3" xfId="13310" hidden="1" xr:uid="{00000000-0005-0000-0000-000046400000}"/>
    <cellStyle name="Uwaga 3" xfId="13308" hidden="1" xr:uid="{00000000-0005-0000-0000-000047400000}"/>
    <cellStyle name="Uwaga 3" xfId="13297" hidden="1" xr:uid="{00000000-0005-0000-0000-000048400000}"/>
    <cellStyle name="Uwaga 3" xfId="13295" hidden="1" xr:uid="{00000000-0005-0000-0000-000049400000}"/>
    <cellStyle name="Uwaga 3" xfId="13292" hidden="1" xr:uid="{00000000-0005-0000-0000-00004A400000}"/>
    <cellStyle name="Uwaga 3" xfId="13282" hidden="1" xr:uid="{00000000-0005-0000-0000-00004B400000}"/>
    <cellStyle name="Uwaga 3" xfId="13280" hidden="1" xr:uid="{00000000-0005-0000-0000-00004C400000}"/>
    <cellStyle name="Uwaga 3" xfId="13278" hidden="1" xr:uid="{00000000-0005-0000-0000-00004D400000}"/>
    <cellStyle name="Uwaga 3" xfId="13267" hidden="1" xr:uid="{00000000-0005-0000-0000-00004E400000}"/>
    <cellStyle name="Uwaga 3" xfId="13265" hidden="1" xr:uid="{00000000-0005-0000-0000-00004F400000}"/>
    <cellStyle name="Uwaga 3" xfId="13263" hidden="1" xr:uid="{00000000-0005-0000-0000-000050400000}"/>
    <cellStyle name="Uwaga 3" xfId="13252" hidden="1" xr:uid="{00000000-0005-0000-0000-000051400000}"/>
    <cellStyle name="Uwaga 3" xfId="13250" hidden="1" xr:uid="{00000000-0005-0000-0000-000052400000}"/>
    <cellStyle name="Uwaga 3" xfId="13247" hidden="1" xr:uid="{00000000-0005-0000-0000-000053400000}"/>
    <cellStyle name="Uwaga 3" xfId="13237" hidden="1" xr:uid="{00000000-0005-0000-0000-000054400000}"/>
    <cellStyle name="Uwaga 3" xfId="13235" hidden="1" xr:uid="{00000000-0005-0000-0000-000055400000}"/>
    <cellStyle name="Uwaga 3" xfId="13232" hidden="1" xr:uid="{00000000-0005-0000-0000-000056400000}"/>
    <cellStyle name="Uwaga 3" xfId="13222" hidden="1" xr:uid="{00000000-0005-0000-0000-000057400000}"/>
    <cellStyle name="Uwaga 3" xfId="13220" hidden="1" xr:uid="{00000000-0005-0000-0000-000058400000}"/>
    <cellStyle name="Uwaga 3" xfId="13217" hidden="1" xr:uid="{00000000-0005-0000-0000-000059400000}"/>
    <cellStyle name="Uwaga 3" xfId="13208" hidden="1" xr:uid="{00000000-0005-0000-0000-00005A400000}"/>
    <cellStyle name="Uwaga 3" xfId="13205" hidden="1" xr:uid="{00000000-0005-0000-0000-00005B400000}"/>
    <cellStyle name="Uwaga 3" xfId="13201" hidden="1" xr:uid="{00000000-0005-0000-0000-00005C400000}"/>
    <cellStyle name="Uwaga 3" xfId="13193" hidden="1" xr:uid="{00000000-0005-0000-0000-00005D400000}"/>
    <cellStyle name="Uwaga 3" xfId="13190" hidden="1" xr:uid="{00000000-0005-0000-0000-00005E400000}"/>
    <cellStyle name="Uwaga 3" xfId="13186" hidden="1" xr:uid="{00000000-0005-0000-0000-00005F400000}"/>
    <cellStyle name="Uwaga 3" xfId="13178" hidden="1" xr:uid="{00000000-0005-0000-0000-000060400000}"/>
    <cellStyle name="Uwaga 3" xfId="13175" hidden="1" xr:uid="{00000000-0005-0000-0000-000061400000}"/>
    <cellStyle name="Uwaga 3" xfId="13171" hidden="1" xr:uid="{00000000-0005-0000-0000-000062400000}"/>
    <cellStyle name="Uwaga 3" xfId="13163" hidden="1" xr:uid="{00000000-0005-0000-0000-000063400000}"/>
    <cellStyle name="Uwaga 3" xfId="13160" hidden="1" xr:uid="{00000000-0005-0000-0000-000064400000}"/>
    <cellStyle name="Uwaga 3" xfId="13156" hidden="1" xr:uid="{00000000-0005-0000-0000-000065400000}"/>
    <cellStyle name="Uwaga 3" xfId="13148" hidden="1" xr:uid="{00000000-0005-0000-0000-000066400000}"/>
    <cellStyle name="Uwaga 3" xfId="13145" hidden="1" xr:uid="{00000000-0005-0000-0000-000067400000}"/>
    <cellStyle name="Uwaga 3" xfId="13141" hidden="1" xr:uid="{00000000-0005-0000-0000-000068400000}"/>
    <cellStyle name="Uwaga 3" xfId="13133" hidden="1" xr:uid="{00000000-0005-0000-0000-000069400000}"/>
    <cellStyle name="Uwaga 3" xfId="13129" hidden="1" xr:uid="{00000000-0005-0000-0000-00006A400000}"/>
    <cellStyle name="Uwaga 3" xfId="13124" hidden="1" xr:uid="{00000000-0005-0000-0000-00006B400000}"/>
    <cellStyle name="Uwaga 3" xfId="13118" hidden="1" xr:uid="{00000000-0005-0000-0000-00006C400000}"/>
    <cellStyle name="Uwaga 3" xfId="13114" hidden="1" xr:uid="{00000000-0005-0000-0000-00006D400000}"/>
    <cellStyle name="Uwaga 3" xfId="13109" hidden="1" xr:uid="{00000000-0005-0000-0000-00006E400000}"/>
    <cellStyle name="Uwaga 3" xfId="13103" hidden="1" xr:uid="{00000000-0005-0000-0000-00006F400000}"/>
    <cellStyle name="Uwaga 3" xfId="13099" hidden="1" xr:uid="{00000000-0005-0000-0000-000070400000}"/>
    <cellStyle name="Uwaga 3" xfId="13094" hidden="1" xr:uid="{00000000-0005-0000-0000-000071400000}"/>
    <cellStyle name="Uwaga 3" xfId="13088" hidden="1" xr:uid="{00000000-0005-0000-0000-000072400000}"/>
    <cellStyle name="Uwaga 3" xfId="13085" hidden="1" xr:uid="{00000000-0005-0000-0000-000073400000}"/>
    <cellStyle name="Uwaga 3" xfId="13081" hidden="1" xr:uid="{00000000-0005-0000-0000-000074400000}"/>
    <cellStyle name="Uwaga 3" xfId="13073" hidden="1" xr:uid="{00000000-0005-0000-0000-000075400000}"/>
    <cellStyle name="Uwaga 3" xfId="13070" hidden="1" xr:uid="{00000000-0005-0000-0000-000076400000}"/>
    <cellStyle name="Uwaga 3" xfId="13065" hidden="1" xr:uid="{00000000-0005-0000-0000-000077400000}"/>
    <cellStyle name="Uwaga 3" xfId="13058" hidden="1" xr:uid="{00000000-0005-0000-0000-000078400000}"/>
    <cellStyle name="Uwaga 3" xfId="13054" hidden="1" xr:uid="{00000000-0005-0000-0000-000079400000}"/>
    <cellStyle name="Uwaga 3" xfId="13049" hidden="1" xr:uid="{00000000-0005-0000-0000-00007A400000}"/>
    <cellStyle name="Uwaga 3" xfId="13043" hidden="1" xr:uid="{00000000-0005-0000-0000-00007B400000}"/>
    <cellStyle name="Uwaga 3" xfId="13039" hidden="1" xr:uid="{00000000-0005-0000-0000-00007C400000}"/>
    <cellStyle name="Uwaga 3" xfId="13034" hidden="1" xr:uid="{00000000-0005-0000-0000-00007D400000}"/>
    <cellStyle name="Uwaga 3" xfId="13028" hidden="1" xr:uid="{00000000-0005-0000-0000-00007E400000}"/>
    <cellStyle name="Uwaga 3" xfId="13025" hidden="1" xr:uid="{00000000-0005-0000-0000-00007F400000}"/>
    <cellStyle name="Uwaga 3" xfId="13021" hidden="1" xr:uid="{00000000-0005-0000-0000-000080400000}"/>
    <cellStyle name="Uwaga 3" xfId="13013" hidden="1" xr:uid="{00000000-0005-0000-0000-000081400000}"/>
    <cellStyle name="Uwaga 3" xfId="13008" hidden="1" xr:uid="{00000000-0005-0000-0000-000082400000}"/>
    <cellStyle name="Uwaga 3" xfId="13003" hidden="1" xr:uid="{00000000-0005-0000-0000-000083400000}"/>
    <cellStyle name="Uwaga 3" xfId="12998" hidden="1" xr:uid="{00000000-0005-0000-0000-000084400000}"/>
    <cellStyle name="Uwaga 3" xfId="12993" hidden="1" xr:uid="{00000000-0005-0000-0000-000085400000}"/>
    <cellStyle name="Uwaga 3" xfId="12988" hidden="1" xr:uid="{00000000-0005-0000-0000-000086400000}"/>
    <cellStyle name="Uwaga 3" xfId="12983" hidden="1" xr:uid="{00000000-0005-0000-0000-000087400000}"/>
    <cellStyle name="Uwaga 3" xfId="12978" hidden="1" xr:uid="{00000000-0005-0000-0000-000088400000}"/>
    <cellStyle name="Uwaga 3" xfId="12973" hidden="1" xr:uid="{00000000-0005-0000-0000-000089400000}"/>
    <cellStyle name="Uwaga 3" xfId="12968" hidden="1" xr:uid="{00000000-0005-0000-0000-00008A400000}"/>
    <cellStyle name="Uwaga 3" xfId="12964" hidden="1" xr:uid="{00000000-0005-0000-0000-00008B400000}"/>
    <cellStyle name="Uwaga 3" xfId="12959" hidden="1" xr:uid="{00000000-0005-0000-0000-00008C400000}"/>
    <cellStyle name="Uwaga 3" xfId="12952" hidden="1" xr:uid="{00000000-0005-0000-0000-00008D400000}"/>
    <cellStyle name="Uwaga 3" xfId="12947" hidden="1" xr:uid="{00000000-0005-0000-0000-00008E400000}"/>
    <cellStyle name="Uwaga 3" xfId="12942" hidden="1" xr:uid="{00000000-0005-0000-0000-00008F400000}"/>
    <cellStyle name="Uwaga 3" xfId="12937" hidden="1" xr:uid="{00000000-0005-0000-0000-000090400000}"/>
    <cellStyle name="Uwaga 3" xfId="12932" hidden="1" xr:uid="{00000000-0005-0000-0000-000091400000}"/>
    <cellStyle name="Uwaga 3" xfId="12927" hidden="1" xr:uid="{00000000-0005-0000-0000-000092400000}"/>
    <cellStyle name="Uwaga 3" xfId="12922" hidden="1" xr:uid="{00000000-0005-0000-0000-000093400000}"/>
    <cellStyle name="Uwaga 3" xfId="12917" hidden="1" xr:uid="{00000000-0005-0000-0000-000094400000}"/>
    <cellStyle name="Uwaga 3" xfId="12912" hidden="1" xr:uid="{00000000-0005-0000-0000-000095400000}"/>
    <cellStyle name="Uwaga 3" xfId="12908" hidden="1" xr:uid="{00000000-0005-0000-0000-000096400000}"/>
    <cellStyle name="Uwaga 3" xfId="12903" hidden="1" xr:uid="{00000000-0005-0000-0000-000097400000}"/>
    <cellStyle name="Uwaga 3" xfId="12898" hidden="1" xr:uid="{00000000-0005-0000-0000-000098400000}"/>
    <cellStyle name="Uwaga 3" xfId="12893" hidden="1" xr:uid="{00000000-0005-0000-0000-000099400000}"/>
    <cellStyle name="Uwaga 3" xfId="12889" hidden="1" xr:uid="{00000000-0005-0000-0000-00009A400000}"/>
    <cellStyle name="Uwaga 3" xfId="12885" hidden="1" xr:uid="{00000000-0005-0000-0000-00009B400000}"/>
    <cellStyle name="Uwaga 3" xfId="12878" hidden="1" xr:uid="{00000000-0005-0000-0000-00009C400000}"/>
    <cellStyle name="Uwaga 3" xfId="12874" hidden="1" xr:uid="{00000000-0005-0000-0000-00009D400000}"/>
    <cellStyle name="Uwaga 3" xfId="12869" hidden="1" xr:uid="{00000000-0005-0000-0000-00009E400000}"/>
    <cellStyle name="Uwaga 3" xfId="12863" hidden="1" xr:uid="{00000000-0005-0000-0000-00009F400000}"/>
    <cellStyle name="Uwaga 3" xfId="12859" hidden="1" xr:uid="{00000000-0005-0000-0000-0000A0400000}"/>
    <cellStyle name="Uwaga 3" xfId="12854" hidden="1" xr:uid="{00000000-0005-0000-0000-0000A1400000}"/>
    <cellStyle name="Uwaga 3" xfId="12848" hidden="1" xr:uid="{00000000-0005-0000-0000-0000A2400000}"/>
    <cellStyle name="Uwaga 3" xfId="12844" hidden="1" xr:uid="{00000000-0005-0000-0000-0000A3400000}"/>
    <cellStyle name="Uwaga 3" xfId="12840" hidden="1" xr:uid="{00000000-0005-0000-0000-0000A4400000}"/>
    <cellStyle name="Uwaga 3" xfId="12833" hidden="1" xr:uid="{00000000-0005-0000-0000-0000A5400000}"/>
    <cellStyle name="Uwaga 3" xfId="12829" hidden="1" xr:uid="{00000000-0005-0000-0000-0000A6400000}"/>
    <cellStyle name="Uwaga 3" xfId="12825" hidden="1" xr:uid="{00000000-0005-0000-0000-0000A7400000}"/>
    <cellStyle name="Uwaga 3" xfId="13692" hidden="1" xr:uid="{00000000-0005-0000-0000-0000A8400000}"/>
    <cellStyle name="Uwaga 3" xfId="13691" hidden="1" xr:uid="{00000000-0005-0000-0000-0000A9400000}"/>
    <cellStyle name="Uwaga 3" xfId="13689" hidden="1" xr:uid="{00000000-0005-0000-0000-0000AA400000}"/>
    <cellStyle name="Uwaga 3" xfId="13676" hidden="1" xr:uid="{00000000-0005-0000-0000-0000AB400000}"/>
    <cellStyle name="Uwaga 3" xfId="13674" hidden="1" xr:uid="{00000000-0005-0000-0000-0000AC400000}"/>
    <cellStyle name="Uwaga 3" xfId="13672" hidden="1" xr:uid="{00000000-0005-0000-0000-0000AD400000}"/>
    <cellStyle name="Uwaga 3" xfId="13662" hidden="1" xr:uid="{00000000-0005-0000-0000-0000AE400000}"/>
    <cellStyle name="Uwaga 3" xfId="13660" hidden="1" xr:uid="{00000000-0005-0000-0000-0000AF400000}"/>
    <cellStyle name="Uwaga 3" xfId="13658" hidden="1" xr:uid="{00000000-0005-0000-0000-0000B0400000}"/>
    <cellStyle name="Uwaga 3" xfId="13647" hidden="1" xr:uid="{00000000-0005-0000-0000-0000B1400000}"/>
    <cellStyle name="Uwaga 3" xfId="13645" hidden="1" xr:uid="{00000000-0005-0000-0000-0000B2400000}"/>
    <cellStyle name="Uwaga 3" xfId="13643" hidden="1" xr:uid="{00000000-0005-0000-0000-0000B3400000}"/>
    <cellStyle name="Uwaga 3" xfId="13630" hidden="1" xr:uid="{00000000-0005-0000-0000-0000B4400000}"/>
    <cellStyle name="Uwaga 3" xfId="13628" hidden="1" xr:uid="{00000000-0005-0000-0000-0000B5400000}"/>
    <cellStyle name="Uwaga 3" xfId="13627" hidden="1" xr:uid="{00000000-0005-0000-0000-0000B6400000}"/>
    <cellStyle name="Uwaga 3" xfId="13614" hidden="1" xr:uid="{00000000-0005-0000-0000-0000B7400000}"/>
    <cellStyle name="Uwaga 3" xfId="13613" hidden="1" xr:uid="{00000000-0005-0000-0000-0000B8400000}"/>
    <cellStyle name="Uwaga 3" xfId="13611" hidden="1" xr:uid="{00000000-0005-0000-0000-0000B9400000}"/>
    <cellStyle name="Uwaga 3" xfId="13599" hidden="1" xr:uid="{00000000-0005-0000-0000-0000BA400000}"/>
    <cellStyle name="Uwaga 3" xfId="13598" hidden="1" xr:uid="{00000000-0005-0000-0000-0000BB400000}"/>
    <cellStyle name="Uwaga 3" xfId="13596" hidden="1" xr:uid="{00000000-0005-0000-0000-0000BC400000}"/>
    <cellStyle name="Uwaga 3" xfId="13584" hidden="1" xr:uid="{00000000-0005-0000-0000-0000BD400000}"/>
    <cellStyle name="Uwaga 3" xfId="13583" hidden="1" xr:uid="{00000000-0005-0000-0000-0000BE400000}"/>
    <cellStyle name="Uwaga 3" xfId="13581" hidden="1" xr:uid="{00000000-0005-0000-0000-0000BF400000}"/>
    <cellStyle name="Uwaga 3" xfId="13569" hidden="1" xr:uid="{00000000-0005-0000-0000-0000C0400000}"/>
    <cellStyle name="Uwaga 3" xfId="13568" hidden="1" xr:uid="{00000000-0005-0000-0000-0000C1400000}"/>
    <cellStyle name="Uwaga 3" xfId="13566" hidden="1" xr:uid="{00000000-0005-0000-0000-0000C2400000}"/>
    <cellStyle name="Uwaga 3" xfId="13554" hidden="1" xr:uid="{00000000-0005-0000-0000-0000C3400000}"/>
    <cellStyle name="Uwaga 3" xfId="13553" hidden="1" xr:uid="{00000000-0005-0000-0000-0000C4400000}"/>
    <cellStyle name="Uwaga 3" xfId="13551" hidden="1" xr:uid="{00000000-0005-0000-0000-0000C5400000}"/>
    <cellStyle name="Uwaga 3" xfId="13539" hidden="1" xr:uid="{00000000-0005-0000-0000-0000C6400000}"/>
    <cellStyle name="Uwaga 3" xfId="13538" hidden="1" xr:uid="{00000000-0005-0000-0000-0000C7400000}"/>
    <cellStyle name="Uwaga 3" xfId="13536" hidden="1" xr:uid="{00000000-0005-0000-0000-0000C8400000}"/>
    <cellStyle name="Uwaga 3" xfId="13524" hidden="1" xr:uid="{00000000-0005-0000-0000-0000C9400000}"/>
    <cellStyle name="Uwaga 3" xfId="13523" hidden="1" xr:uid="{00000000-0005-0000-0000-0000CA400000}"/>
    <cellStyle name="Uwaga 3" xfId="13521" hidden="1" xr:uid="{00000000-0005-0000-0000-0000CB400000}"/>
    <cellStyle name="Uwaga 3" xfId="13509" hidden="1" xr:uid="{00000000-0005-0000-0000-0000CC400000}"/>
    <cellStyle name="Uwaga 3" xfId="13508" hidden="1" xr:uid="{00000000-0005-0000-0000-0000CD400000}"/>
    <cellStyle name="Uwaga 3" xfId="13506" hidden="1" xr:uid="{00000000-0005-0000-0000-0000CE400000}"/>
    <cellStyle name="Uwaga 3" xfId="13494" hidden="1" xr:uid="{00000000-0005-0000-0000-0000CF400000}"/>
    <cellStyle name="Uwaga 3" xfId="13493" hidden="1" xr:uid="{00000000-0005-0000-0000-0000D0400000}"/>
    <cellStyle name="Uwaga 3" xfId="13491" hidden="1" xr:uid="{00000000-0005-0000-0000-0000D1400000}"/>
    <cellStyle name="Uwaga 3" xfId="13479" hidden="1" xr:uid="{00000000-0005-0000-0000-0000D2400000}"/>
    <cellStyle name="Uwaga 3" xfId="13478" hidden="1" xr:uid="{00000000-0005-0000-0000-0000D3400000}"/>
    <cellStyle name="Uwaga 3" xfId="13476" hidden="1" xr:uid="{00000000-0005-0000-0000-0000D4400000}"/>
    <cellStyle name="Uwaga 3" xfId="13464" hidden="1" xr:uid="{00000000-0005-0000-0000-0000D5400000}"/>
    <cellStyle name="Uwaga 3" xfId="13463" hidden="1" xr:uid="{00000000-0005-0000-0000-0000D6400000}"/>
    <cellStyle name="Uwaga 3" xfId="13461" hidden="1" xr:uid="{00000000-0005-0000-0000-0000D7400000}"/>
    <cellStyle name="Uwaga 3" xfId="13449" hidden="1" xr:uid="{00000000-0005-0000-0000-0000D8400000}"/>
    <cellStyle name="Uwaga 3" xfId="13448" hidden="1" xr:uid="{00000000-0005-0000-0000-0000D9400000}"/>
    <cellStyle name="Uwaga 3" xfId="13446" hidden="1" xr:uid="{00000000-0005-0000-0000-0000DA400000}"/>
    <cellStyle name="Uwaga 3" xfId="13434" hidden="1" xr:uid="{00000000-0005-0000-0000-0000DB400000}"/>
    <cellStyle name="Uwaga 3" xfId="13433" hidden="1" xr:uid="{00000000-0005-0000-0000-0000DC400000}"/>
    <cellStyle name="Uwaga 3" xfId="13431" hidden="1" xr:uid="{00000000-0005-0000-0000-0000DD400000}"/>
    <cellStyle name="Uwaga 3" xfId="13419" hidden="1" xr:uid="{00000000-0005-0000-0000-0000DE400000}"/>
    <cellStyle name="Uwaga 3" xfId="13418" hidden="1" xr:uid="{00000000-0005-0000-0000-0000DF400000}"/>
    <cellStyle name="Uwaga 3" xfId="13416" hidden="1" xr:uid="{00000000-0005-0000-0000-0000E0400000}"/>
    <cellStyle name="Uwaga 3" xfId="13404" hidden="1" xr:uid="{00000000-0005-0000-0000-0000E1400000}"/>
    <cellStyle name="Uwaga 3" xfId="13403" hidden="1" xr:uid="{00000000-0005-0000-0000-0000E2400000}"/>
    <cellStyle name="Uwaga 3" xfId="13401" hidden="1" xr:uid="{00000000-0005-0000-0000-0000E3400000}"/>
    <cellStyle name="Uwaga 3" xfId="13389" hidden="1" xr:uid="{00000000-0005-0000-0000-0000E4400000}"/>
    <cellStyle name="Uwaga 3" xfId="13388" hidden="1" xr:uid="{00000000-0005-0000-0000-0000E5400000}"/>
    <cellStyle name="Uwaga 3" xfId="13386" hidden="1" xr:uid="{00000000-0005-0000-0000-0000E6400000}"/>
    <cellStyle name="Uwaga 3" xfId="13374" hidden="1" xr:uid="{00000000-0005-0000-0000-0000E7400000}"/>
    <cellStyle name="Uwaga 3" xfId="13373" hidden="1" xr:uid="{00000000-0005-0000-0000-0000E8400000}"/>
    <cellStyle name="Uwaga 3" xfId="13371" hidden="1" xr:uid="{00000000-0005-0000-0000-0000E9400000}"/>
    <cellStyle name="Uwaga 3" xfId="13359" hidden="1" xr:uid="{00000000-0005-0000-0000-0000EA400000}"/>
    <cellStyle name="Uwaga 3" xfId="13358" hidden="1" xr:uid="{00000000-0005-0000-0000-0000EB400000}"/>
    <cellStyle name="Uwaga 3" xfId="13356" hidden="1" xr:uid="{00000000-0005-0000-0000-0000EC400000}"/>
    <cellStyle name="Uwaga 3" xfId="13344" hidden="1" xr:uid="{00000000-0005-0000-0000-0000ED400000}"/>
    <cellStyle name="Uwaga 3" xfId="13343" hidden="1" xr:uid="{00000000-0005-0000-0000-0000EE400000}"/>
    <cellStyle name="Uwaga 3" xfId="13341" hidden="1" xr:uid="{00000000-0005-0000-0000-0000EF400000}"/>
    <cellStyle name="Uwaga 3" xfId="13329" hidden="1" xr:uid="{00000000-0005-0000-0000-0000F0400000}"/>
    <cellStyle name="Uwaga 3" xfId="13328" hidden="1" xr:uid="{00000000-0005-0000-0000-0000F1400000}"/>
    <cellStyle name="Uwaga 3" xfId="13326" hidden="1" xr:uid="{00000000-0005-0000-0000-0000F2400000}"/>
    <cellStyle name="Uwaga 3" xfId="13314" hidden="1" xr:uid="{00000000-0005-0000-0000-0000F3400000}"/>
    <cellStyle name="Uwaga 3" xfId="13313" hidden="1" xr:uid="{00000000-0005-0000-0000-0000F4400000}"/>
    <cellStyle name="Uwaga 3" xfId="13311" hidden="1" xr:uid="{00000000-0005-0000-0000-0000F5400000}"/>
    <cellStyle name="Uwaga 3" xfId="13299" hidden="1" xr:uid="{00000000-0005-0000-0000-0000F6400000}"/>
    <cellStyle name="Uwaga 3" xfId="13298" hidden="1" xr:uid="{00000000-0005-0000-0000-0000F7400000}"/>
    <cellStyle name="Uwaga 3" xfId="13296" hidden="1" xr:uid="{00000000-0005-0000-0000-0000F8400000}"/>
    <cellStyle name="Uwaga 3" xfId="13284" hidden="1" xr:uid="{00000000-0005-0000-0000-0000F9400000}"/>
    <cellStyle name="Uwaga 3" xfId="13283" hidden="1" xr:uid="{00000000-0005-0000-0000-0000FA400000}"/>
    <cellStyle name="Uwaga 3" xfId="13281" hidden="1" xr:uid="{00000000-0005-0000-0000-0000FB400000}"/>
    <cellStyle name="Uwaga 3" xfId="13269" hidden="1" xr:uid="{00000000-0005-0000-0000-0000FC400000}"/>
    <cellStyle name="Uwaga 3" xfId="13268" hidden="1" xr:uid="{00000000-0005-0000-0000-0000FD400000}"/>
    <cellStyle name="Uwaga 3" xfId="13266" hidden="1" xr:uid="{00000000-0005-0000-0000-0000FE400000}"/>
    <cellStyle name="Uwaga 3" xfId="13254" hidden="1" xr:uid="{00000000-0005-0000-0000-0000FF400000}"/>
    <cellStyle name="Uwaga 3" xfId="13253" hidden="1" xr:uid="{00000000-0005-0000-0000-000000410000}"/>
    <cellStyle name="Uwaga 3" xfId="13251" hidden="1" xr:uid="{00000000-0005-0000-0000-000001410000}"/>
    <cellStyle name="Uwaga 3" xfId="13239" hidden="1" xr:uid="{00000000-0005-0000-0000-000002410000}"/>
    <cellStyle name="Uwaga 3" xfId="13238" hidden="1" xr:uid="{00000000-0005-0000-0000-000003410000}"/>
    <cellStyle name="Uwaga 3" xfId="13236" hidden="1" xr:uid="{00000000-0005-0000-0000-000004410000}"/>
    <cellStyle name="Uwaga 3" xfId="13224" hidden="1" xr:uid="{00000000-0005-0000-0000-000005410000}"/>
    <cellStyle name="Uwaga 3" xfId="13223" hidden="1" xr:uid="{00000000-0005-0000-0000-000006410000}"/>
    <cellStyle name="Uwaga 3" xfId="13221" hidden="1" xr:uid="{00000000-0005-0000-0000-000007410000}"/>
    <cellStyle name="Uwaga 3" xfId="13209" hidden="1" xr:uid="{00000000-0005-0000-0000-000008410000}"/>
    <cellStyle name="Uwaga 3" xfId="13207" hidden="1" xr:uid="{00000000-0005-0000-0000-000009410000}"/>
    <cellStyle name="Uwaga 3" xfId="13204" hidden="1" xr:uid="{00000000-0005-0000-0000-00000A410000}"/>
    <cellStyle name="Uwaga 3" xfId="13194" hidden="1" xr:uid="{00000000-0005-0000-0000-00000B410000}"/>
    <cellStyle name="Uwaga 3" xfId="13192" hidden="1" xr:uid="{00000000-0005-0000-0000-00000C410000}"/>
    <cellStyle name="Uwaga 3" xfId="13189" hidden="1" xr:uid="{00000000-0005-0000-0000-00000D410000}"/>
    <cellStyle name="Uwaga 3" xfId="13179" hidden="1" xr:uid="{00000000-0005-0000-0000-00000E410000}"/>
    <cellStyle name="Uwaga 3" xfId="13177" hidden="1" xr:uid="{00000000-0005-0000-0000-00000F410000}"/>
    <cellStyle name="Uwaga 3" xfId="13174" hidden="1" xr:uid="{00000000-0005-0000-0000-000010410000}"/>
    <cellStyle name="Uwaga 3" xfId="13164" hidden="1" xr:uid="{00000000-0005-0000-0000-000011410000}"/>
    <cellStyle name="Uwaga 3" xfId="13162" hidden="1" xr:uid="{00000000-0005-0000-0000-000012410000}"/>
    <cellStyle name="Uwaga 3" xfId="13159" hidden="1" xr:uid="{00000000-0005-0000-0000-000013410000}"/>
    <cellStyle name="Uwaga 3" xfId="13149" hidden="1" xr:uid="{00000000-0005-0000-0000-000014410000}"/>
    <cellStyle name="Uwaga 3" xfId="13147" hidden="1" xr:uid="{00000000-0005-0000-0000-000015410000}"/>
    <cellStyle name="Uwaga 3" xfId="13144" hidden="1" xr:uid="{00000000-0005-0000-0000-000016410000}"/>
    <cellStyle name="Uwaga 3" xfId="13134" hidden="1" xr:uid="{00000000-0005-0000-0000-000017410000}"/>
    <cellStyle name="Uwaga 3" xfId="13132" hidden="1" xr:uid="{00000000-0005-0000-0000-000018410000}"/>
    <cellStyle name="Uwaga 3" xfId="13128" hidden="1" xr:uid="{00000000-0005-0000-0000-000019410000}"/>
    <cellStyle name="Uwaga 3" xfId="13119" hidden="1" xr:uid="{00000000-0005-0000-0000-00001A410000}"/>
    <cellStyle name="Uwaga 3" xfId="13116" hidden="1" xr:uid="{00000000-0005-0000-0000-00001B410000}"/>
    <cellStyle name="Uwaga 3" xfId="13112" hidden="1" xr:uid="{00000000-0005-0000-0000-00001C410000}"/>
    <cellStyle name="Uwaga 3" xfId="13104" hidden="1" xr:uid="{00000000-0005-0000-0000-00001D410000}"/>
    <cellStyle name="Uwaga 3" xfId="13102" hidden="1" xr:uid="{00000000-0005-0000-0000-00001E410000}"/>
    <cellStyle name="Uwaga 3" xfId="13098" hidden="1" xr:uid="{00000000-0005-0000-0000-00001F410000}"/>
    <cellStyle name="Uwaga 3" xfId="13089" hidden="1" xr:uid="{00000000-0005-0000-0000-000020410000}"/>
    <cellStyle name="Uwaga 3" xfId="13087" hidden="1" xr:uid="{00000000-0005-0000-0000-000021410000}"/>
    <cellStyle name="Uwaga 3" xfId="13084" hidden="1" xr:uid="{00000000-0005-0000-0000-000022410000}"/>
    <cellStyle name="Uwaga 3" xfId="13074" hidden="1" xr:uid="{00000000-0005-0000-0000-000023410000}"/>
    <cellStyle name="Uwaga 3" xfId="13072" hidden="1" xr:uid="{00000000-0005-0000-0000-000024410000}"/>
    <cellStyle name="Uwaga 3" xfId="13067" hidden="1" xr:uid="{00000000-0005-0000-0000-000025410000}"/>
    <cellStyle name="Uwaga 3" xfId="13059" hidden="1" xr:uid="{00000000-0005-0000-0000-000026410000}"/>
    <cellStyle name="Uwaga 3" xfId="13057" hidden="1" xr:uid="{00000000-0005-0000-0000-000027410000}"/>
    <cellStyle name="Uwaga 3" xfId="13052" hidden="1" xr:uid="{00000000-0005-0000-0000-000028410000}"/>
    <cellStyle name="Uwaga 3" xfId="13044" hidden="1" xr:uid="{00000000-0005-0000-0000-000029410000}"/>
    <cellStyle name="Uwaga 3" xfId="13042" hidden="1" xr:uid="{00000000-0005-0000-0000-00002A410000}"/>
    <cellStyle name="Uwaga 3" xfId="13037" hidden="1" xr:uid="{00000000-0005-0000-0000-00002B410000}"/>
    <cellStyle name="Uwaga 3" xfId="13029" hidden="1" xr:uid="{00000000-0005-0000-0000-00002C410000}"/>
    <cellStyle name="Uwaga 3" xfId="13027" hidden="1" xr:uid="{00000000-0005-0000-0000-00002D410000}"/>
    <cellStyle name="Uwaga 3" xfId="13023" hidden="1" xr:uid="{00000000-0005-0000-0000-00002E410000}"/>
    <cellStyle name="Uwaga 3" xfId="13014" hidden="1" xr:uid="{00000000-0005-0000-0000-00002F410000}"/>
    <cellStyle name="Uwaga 3" xfId="13011" hidden="1" xr:uid="{00000000-0005-0000-0000-000030410000}"/>
    <cellStyle name="Uwaga 3" xfId="13006" hidden="1" xr:uid="{00000000-0005-0000-0000-000031410000}"/>
    <cellStyle name="Uwaga 3" xfId="12999" hidden="1" xr:uid="{00000000-0005-0000-0000-000032410000}"/>
    <cellStyle name="Uwaga 3" xfId="12995" hidden="1" xr:uid="{00000000-0005-0000-0000-000033410000}"/>
    <cellStyle name="Uwaga 3" xfId="12990" hidden="1" xr:uid="{00000000-0005-0000-0000-000034410000}"/>
    <cellStyle name="Uwaga 3" xfId="12984" hidden="1" xr:uid="{00000000-0005-0000-0000-000035410000}"/>
    <cellStyle name="Uwaga 3" xfId="12980" hidden="1" xr:uid="{00000000-0005-0000-0000-000036410000}"/>
    <cellStyle name="Uwaga 3" xfId="12975" hidden="1" xr:uid="{00000000-0005-0000-0000-000037410000}"/>
    <cellStyle name="Uwaga 3" xfId="12969" hidden="1" xr:uid="{00000000-0005-0000-0000-000038410000}"/>
    <cellStyle name="Uwaga 3" xfId="12966" hidden="1" xr:uid="{00000000-0005-0000-0000-000039410000}"/>
    <cellStyle name="Uwaga 3" xfId="12962" hidden="1" xr:uid="{00000000-0005-0000-0000-00003A410000}"/>
    <cellStyle name="Uwaga 3" xfId="12953" hidden="1" xr:uid="{00000000-0005-0000-0000-00003B410000}"/>
    <cellStyle name="Uwaga 3" xfId="12948" hidden="1" xr:uid="{00000000-0005-0000-0000-00003C410000}"/>
    <cellStyle name="Uwaga 3" xfId="12943" hidden="1" xr:uid="{00000000-0005-0000-0000-00003D410000}"/>
    <cellStyle name="Uwaga 3" xfId="12938" hidden="1" xr:uid="{00000000-0005-0000-0000-00003E410000}"/>
    <cellStyle name="Uwaga 3" xfId="12933" hidden="1" xr:uid="{00000000-0005-0000-0000-00003F410000}"/>
    <cellStyle name="Uwaga 3" xfId="12928" hidden="1" xr:uid="{00000000-0005-0000-0000-000040410000}"/>
    <cellStyle name="Uwaga 3" xfId="12923" hidden="1" xr:uid="{00000000-0005-0000-0000-000041410000}"/>
    <cellStyle name="Uwaga 3" xfId="12918" hidden="1" xr:uid="{00000000-0005-0000-0000-000042410000}"/>
    <cellStyle name="Uwaga 3" xfId="12913" hidden="1" xr:uid="{00000000-0005-0000-0000-000043410000}"/>
    <cellStyle name="Uwaga 3" xfId="12909" hidden="1" xr:uid="{00000000-0005-0000-0000-000044410000}"/>
    <cellStyle name="Uwaga 3" xfId="12904" hidden="1" xr:uid="{00000000-0005-0000-0000-000045410000}"/>
    <cellStyle name="Uwaga 3" xfId="12899" hidden="1" xr:uid="{00000000-0005-0000-0000-000046410000}"/>
    <cellStyle name="Uwaga 3" xfId="12894" hidden="1" xr:uid="{00000000-0005-0000-0000-000047410000}"/>
    <cellStyle name="Uwaga 3" xfId="12890" hidden="1" xr:uid="{00000000-0005-0000-0000-000048410000}"/>
    <cellStyle name="Uwaga 3" xfId="12886" hidden="1" xr:uid="{00000000-0005-0000-0000-000049410000}"/>
    <cellStyle name="Uwaga 3" xfId="12879" hidden="1" xr:uid="{00000000-0005-0000-0000-00004A410000}"/>
    <cellStyle name="Uwaga 3" xfId="12875" hidden="1" xr:uid="{00000000-0005-0000-0000-00004B410000}"/>
    <cellStyle name="Uwaga 3" xfId="12870" hidden="1" xr:uid="{00000000-0005-0000-0000-00004C410000}"/>
    <cellStyle name="Uwaga 3" xfId="12864" hidden="1" xr:uid="{00000000-0005-0000-0000-00004D410000}"/>
    <cellStyle name="Uwaga 3" xfId="12860" hidden="1" xr:uid="{00000000-0005-0000-0000-00004E410000}"/>
    <cellStyle name="Uwaga 3" xfId="12855" hidden="1" xr:uid="{00000000-0005-0000-0000-00004F410000}"/>
    <cellStyle name="Uwaga 3" xfId="12849" hidden="1" xr:uid="{00000000-0005-0000-0000-000050410000}"/>
    <cellStyle name="Uwaga 3" xfId="12845" hidden="1" xr:uid="{00000000-0005-0000-0000-000051410000}"/>
    <cellStyle name="Uwaga 3" xfId="12841" hidden="1" xr:uid="{00000000-0005-0000-0000-000052410000}"/>
    <cellStyle name="Uwaga 3" xfId="12834" hidden="1" xr:uid="{00000000-0005-0000-0000-000053410000}"/>
    <cellStyle name="Uwaga 3" xfId="12830" hidden="1" xr:uid="{00000000-0005-0000-0000-000054410000}"/>
    <cellStyle name="Uwaga 3" xfId="12826" hidden="1" xr:uid="{00000000-0005-0000-0000-000055410000}"/>
    <cellStyle name="Uwaga 3" xfId="13774" hidden="1" xr:uid="{00000000-0005-0000-0000-000056410000}"/>
    <cellStyle name="Uwaga 3" xfId="13775" hidden="1" xr:uid="{00000000-0005-0000-0000-000057410000}"/>
    <cellStyle name="Uwaga 3" xfId="13777" hidden="1" xr:uid="{00000000-0005-0000-0000-000058410000}"/>
    <cellStyle name="Uwaga 3" xfId="13783" hidden="1" xr:uid="{00000000-0005-0000-0000-000059410000}"/>
    <cellStyle name="Uwaga 3" xfId="13784" hidden="1" xr:uid="{00000000-0005-0000-0000-00005A410000}"/>
    <cellStyle name="Uwaga 3" xfId="13787" hidden="1" xr:uid="{00000000-0005-0000-0000-00005B410000}"/>
    <cellStyle name="Uwaga 3" xfId="13792" hidden="1" xr:uid="{00000000-0005-0000-0000-00005C410000}"/>
    <cellStyle name="Uwaga 3" xfId="13793" hidden="1" xr:uid="{00000000-0005-0000-0000-00005D410000}"/>
    <cellStyle name="Uwaga 3" xfId="13796" hidden="1" xr:uid="{00000000-0005-0000-0000-00005E410000}"/>
    <cellStyle name="Uwaga 3" xfId="13801" hidden="1" xr:uid="{00000000-0005-0000-0000-00005F410000}"/>
    <cellStyle name="Uwaga 3" xfId="13802" hidden="1" xr:uid="{00000000-0005-0000-0000-000060410000}"/>
    <cellStyle name="Uwaga 3" xfId="13803" hidden="1" xr:uid="{00000000-0005-0000-0000-000061410000}"/>
    <cellStyle name="Uwaga 3" xfId="13810" hidden="1" xr:uid="{00000000-0005-0000-0000-000062410000}"/>
    <cellStyle name="Uwaga 3" xfId="13813" hidden="1" xr:uid="{00000000-0005-0000-0000-000063410000}"/>
    <cellStyle name="Uwaga 3" xfId="13816" hidden="1" xr:uid="{00000000-0005-0000-0000-000064410000}"/>
    <cellStyle name="Uwaga 3" xfId="13822" hidden="1" xr:uid="{00000000-0005-0000-0000-000065410000}"/>
    <cellStyle name="Uwaga 3" xfId="13825" hidden="1" xr:uid="{00000000-0005-0000-0000-000066410000}"/>
    <cellStyle name="Uwaga 3" xfId="13827" hidden="1" xr:uid="{00000000-0005-0000-0000-000067410000}"/>
    <cellStyle name="Uwaga 3" xfId="13832" hidden="1" xr:uid="{00000000-0005-0000-0000-000068410000}"/>
    <cellStyle name="Uwaga 3" xfId="13835" hidden="1" xr:uid="{00000000-0005-0000-0000-000069410000}"/>
    <cellStyle name="Uwaga 3" xfId="13836" hidden="1" xr:uid="{00000000-0005-0000-0000-00006A410000}"/>
    <cellStyle name="Uwaga 3" xfId="13840" hidden="1" xr:uid="{00000000-0005-0000-0000-00006B410000}"/>
    <cellStyle name="Uwaga 3" xfId="13843" hidden="1" xr:uid="{00000000-0005-0000-0000-00006C410000}"/>
    <cellStyle name="Uwaga 3" xfId="13845" hidden="1" xr:uid="{00000000-0005-0000-0000-00006D410000}"/>
    <cellStyle name="Uwaga 3" xfId="13846" hidden="1" xr:uid="{00000000-0005-0000-0000-00006E410000}"/>
    <cellStyle name="Uwaga 3" xfId="13847" hidden="1" xr:uid="{00000000-0005-0000-0000-00006F410000}"/>
    <cellStyle name="Uwaga 3" xfId="13850" hidden="1" xr:uid="{00000000-0005-0000-0000-000070410000}"/>
    <cellStyle name="Uwaga 3" xfId="13857" hidden="1" xr:uid="{00000000-0005-0000-0000-000071410000}"/>
    <cellStyle name="Uwaga 3" xfId="13860" hidden="1" xr:uid="{00000000-0005-0000-0000-000072410000}"/>
    <cellStyle name="Uwaga 3" xfId="13863" hidden="1" xr:uid="{00000000-0005-0000-0000-000073410000}"/>
    <cellStyle name="Uwaga 3" xfId="13866" hidden="1" xr:uid="{00000000-0005-0000-0000-000074410000}"/>
    <cellStyle name="Uwaga 3" xfId="13869" hidden="1" xr:uid="{00000000-0005-0000-0000-000075410000}"/>
    <cellStyle name="Uwaga 3" xfId="13872" hidden="1" xr:uid="{00000000-0005-0000-0000-000076410000}"/>
    <cellStyle name="Uwaga 3" xfId="13874" hidden="1" xr:uid="{00000000-0005-0000-0000-000077410000}"/>
    <cellStyle name="Uwaga 3" xfId="13877" hidden="1" xr:uid="{00000000-0005-0000-0000-000078410000}"/>
    <cellStyle name="Uwaga 3" xfId="13880" hidden="1" xr:uid="{00000000-0005-0000-0000-000079410000}"/>
    <cellStyle name="Uwaga 3" xfId="13882" hidden="1" xr:uid="{00000000-0005-0000-0000-00007A410000}"/>
    <cellStyle name="Uwaga 3" xfId="13883" hidden="1" xr:uid="{00000000-0005-0000-0000-00007B410000}"/>
    <cellStyle name="Uwaga 3" xfId="13885" hidden="1" xr:uid="{00000000-0005-0000-0000-00007C410000}"/>
    <cellStyle name="Uwaga 3" xfId="13892" hidden="1" xr:uid="{00000000-0005-0000-0000-00007D410000}"/>
    <cellStyle name="Uwaga 3" xfId="13895" hidden="1" xr:uid="{00000000-0005-0000-0000-00007E410000}"/>
    <cellStyle name="Uwaga 3" xfId="13898" hidden="1" xr:uid="{00000000-0005-0000-0000-00007F410000}"/>
    <cellStyle name="Uwaga 3" xfId="13902" hidden="1" xr:uid="{00000000-0005-0000-0000-000080410000}"/>
    <cellStyle name="Uwaga 3" xfId="13905" hidden="1" xr:uid="{00000000-0005-0000-0000-000081410000}"/>
    <cellStyle name="Uwaga 3" xfId="13908" hidden="1" xr:uid="{00000000-0005-0000-0000-000082410000}"/>
    <cellStyle name="Uwaga 3" xfId="13910" hidden="1" xr:uid="{00000000-0005-0000-0000-000083410000}"/>
    <cellStyle name="Uwaga 3" xfId="13913" hidden="1" xr:uid="{00000000-0005-0000-0000-000084410000}"/>
    <cellStyle name="Uwaga 3" xfId="13916" hidden="1" xr:uid="{00000000-0005-0000-0000-000085410000}"/>
    <cellStyle name="Uwaga 3" xfId="13918" hidden="1" xr:uid="{00000000-0005-0000-0000-000086410000}"/>
    <cellStyle name="Uwaga 3" xfId="13919" hidden="1" xr:uid="{00000000-0005-0000-0000-000087410000}"/>
    <cellStyle name="Uwaga 3" xfId="13922" hidden="1" xr:uid="{00000000-0005-0000-0000-000088410000}"/>
    <cellStyle name="Uwaga 3" xfId="13929" hidden="1" xr:uid="{00000000-0005-0000-0000-000089410000}"/>
    <cellStyle name="Uwaga 3" xfId="13932" hidden="1" xr:uid="{00000000-0005-0000-0000-00008A410000}"/>
    <cellStyle name="Uwaga 3" xfId="13935" hidden="1" xr:uid="{00000000-0005-0000-0000-00008B410000}"/>
    <cellStyle name="Uwaga 3" xfId="13939" hidden="1" xr:uid="{00000000-0005-0000-0000-00008C410000}"/>
    <cellStyle name="Uwaga 3" xfId="13942" hidden="1" xr:uid="{00000000-0005-0000-0000-00008D410000}"/>
    <cellStyle name="Uwaga 3" xfId="13944" hidden="1" xr:uid="{00000000-0005-0000-0000-00008E410000}"/>
    <cellStyle name="Uwaga 3" xfId="13947" hidden="1" xr:uid="{00000000-0005-0000-0000-00008F410000}"/>
    <cellStyle name="Uwaga 3" xfId="13950" hidden="1" xr:uid="{00000000-0005-0000-0000-000090410000}"/>
    <cellStyle name="Uwaga 3" xfId="13953" hidden="1" xr:uid="{00000000-0005-0000-0000-000091410000}"/>
    <cellStyle name="Uwaga 3" xfId="13954" hidden="1" xr:uid="{00000000-0005-0000-0000-000092410000}"/>
    <cellStyle name="Uwaga 3" xfId="13955" hidden="1" xr:uid="{00000000-0005-0000-0000-000093410000}"/>
    <cellStyle name="Uwaga 3" xfId="13957" hidden="1" xr:uid="{00000000-0005-0000-0000-000094410000}"/>
    <cellStyle name="Uwaga 3" xfId="13963" hidden="1" xr:uid="{00000000-0005-0000-0000-000095410000}"/>
    <cellStyle name="Uwaga 3" xfId="13964" hidden="1" xr:uid="{00000000-0005-0000-0000-000096410000}"/>
    <cellStyle name="Uwaga 3" xfId="13966" hidden="1" xr:uid="{00000000-0005-0000-0000-000097410000}"/>
    <cellStyle name="Uwaga 3" xfId="13972" hidden="1" xr:uid="{00000000-0005-0000-0000-000098410000}"/>
    <cellStyle name="Uwaga 3" xfId="13974" hidden="1" xr:uid="{00000000-0005-0000-0000-000099410000}"/>
    <cellStyle name="Uwaga 3" xfId="13977" hidden="1" xr:uid="{00000000-0005-0000-0000-00009A410000}"/>
    <cellStyle name="Uwaga 3" xfId="13981" hidden="1" xr:uid="{00000000-0005-0000-0000-00009B410000}"/>
    <cellStyle name="Uwaga 3" xfId="13982" hidden="1" xr:uid="{00000000-0005-0000-0000-00009C410000}"/>
    <cellStyle name="Uwaga 3" xfId="13984" hidden="1" xr:uid="{00000000-0005-0000-0000-00009D410000}"/>
    <cellStyle name="Uwaga 3" xfId="13990" hidden="1" xr:uid="{00000000-0005-0000-0000-00009E410000}"/>
    <cellStyle name="Uwaga 3" xfId="13991" hidden="1" xr:uid="{00000000-0005-0000-0000-00009F410000}"/>
    <cellStyle name="Uwaga 3" xfId="13992" hidden="1" xr:uid="{00000000-0005-0000-0000-0000A0410000}"/>
    <cellStyle name="Uwaga 3" xfId="14000" hidden="1" xr:uid="{00000000-0005-0000-0000-0000A1410000}"/>
    <cellStyle name="Uwaga 3" xfId="14003" hidden="1" xr:uid="{00000000-0005-0000-0000-0000A2410000}"/>
    <cellStyle name="Uwaga 3" xfId="14006" hidden="1" xr:uid="{00000000-0005-0000-0000-0000A3410000}"/>
    <cellStyle name="Uwaga 3" xfId="14009" hidden="1" xr:uid="{00000000-0005-0000-0000-0000A4410000}"/>
    <cellStyle name="Uwaga 3" xfId="14012" hidden="1" xr:uid="{00000000-0005-0000-0000-0000A5410000}"/>
    <cellStyle name="Uwaga 3" xfId="14015" hidden="1" xr:uid="{00000000-0005-0000-0000-0000A6410000}"/>
    <cellStyle name="Uwaga 3" xfId="14018" hidden="1" xr:uid="{00000000-0005-0000-0000-0000A7410000}"/>
    <cellStyle name="Uwaga 3" xfId="14021" hidden="1" xr:uid="{00000000-0005-0000-0000-0000A8410000}"/>
    <cellStyle name="Uwaga 3" xfId="14024" hidden="1" xr:uid="{00000000-0005-0000-0000-0000A9410000}"/>
    <cellStyle name="Uwaga 3" xfId="14026" hidden="1" xr:uid="{00000000-0005-0000-0000-0000AA410000}"/>
    <cellStyle name="Uwaga 3" xfId="14027" hidden="1" xr:uid="{00000000-0005-0000-0000-0000AB410000}"/>
    <cellStyle name="Uwaga 3" xfId="14029" hidden="1" xr:uid="{00000000-0005-0000-0000-0000AC410000}"/>
    <cellStyle name="Uwaga 3" xfId="14036" hidden="1" xr:uid="{00000000-0005-0000-0000-0000AD410000}"/>
    <cellStyle name="Uwaga 3" xfId="14039" hidden="1" xr:uid="{00000000-0005-0000-0000-0000AE410000}"/>
    <cellStyle name="Uwaga 3" xfId="14042" hidden="1" xr:uid="{00000000-0005-0000-0000-0000AF410000}"/>
    <cellStyle name="Uwaga 3" xfId="14045" hidden="1" xr:uid="{00000000-0005-0000-0000-0000B0410000}"/>
    <cellStyle name="Uwaga 3" xfId="14048" hidden="1" xr:uid="{00000000-0005-0000-0000-0000B1410000}"/>
    <cellStyle name="Uwaga 3" xfId="14051" hidden="1" xr:uid="{00000000-0005-0000-0000-0000B2410000}"/>
    <cellStyle name="Uwaga 3" xfId="14054" hidden="1" xr:uid="{00000000-0005-0000-0000-0000B3410000}"/>
    <cellStyle name="Uwaga 3" xfId="14056" hidden="1" xr:uid="{00000000-0005-0000-0000-0000B4410000}"/>
    <cellStyle name="Uwaga 3" xfId="14059" hidden="1" xr:uid="{00000000-0005-0000-0000-0000B5410000}"/>
    <cellStyle name="Uwaga 3" xfId="14062" hidden="1" xr:uid="{00000000-0005-0000-0000-0000B6410000}"/>
    <cellStyle name="Uwaga 3" xfId="14063" hidden="1" xr:uid="{00000000-0005-0000-0000-0000B7410000}"/>
    <cellStyle name="Uwaga 3" xfId="14064" hidden="1" xr:uid="{00000000-0005-0000-0000-0000B8410000}"/>
    <cellStyle name="Uwaga 3" xfId="14071" hidden="1" xr:uid="{00000000-0005-0000-0000-0000B9410000}"/>
    <cellStyle name="Uwaga 3" xfId="14072" hidden="1" xr:uid="{00000000-0005-0000-0000-0000BA410000}"/>
    <cellStyle name="Uwaga 3" xfId="14074" hidden="1" xr:uid="{00000000-0005-0000-0000-0000BB410000}"/>
    <cellStyle name="Uwaga 3" xfId="14080" hidden="1" xr:uid="{00000000-0005-0000-0000-0000BC410000}"/>
    <cellStyle name="Uwaga 3" xfId="14081" hidden="1" xr:uid="{00000000-0005-0000-0000-0000BD410000}"/>
    <cellStyle name="Uwaga 3" xfId="14083" hidden="1" xr:uid="{00000000-0005-0000-0000-0000BE410000}"/>
    <cellStyle name="Uwaga 3" xfId="14089" hidden="1" xr:uid="{00000000-0005-0000-0000-0000BF410000}"/>
    <cellStyle name="Uwaga 3" xfId="14090" hidden="1" xr:uid="{00000000-0005-0000-0000-0000C0410000}"/>
    <cellStyle name="Uwaga 3" xfId="14092" hidden="1" xr:uid="{00000000-0005-0000-0000-0000C1410000}"/>
    <cellStyle name="Uwaga 3" xfId="14098" hidden="1" xr:uid="{00000000-0005-0000-0000-0000C2410000}"/>
    <cellStyle name="Uwaga 3" xfId="14099" hidden="1" xr:uid="{00000000-0005-0000-0000-0000C3410000}"/>
    <cellStyle name="Uwaga 3" xfId="14100" hidden="1" xr:uid="{00000000-0005-0000-0000-0000C4410000}"/>
    <cellStyle name="Uwaga 3" xfId="14108" hidden="1" xr:uid="{00000000-0005-0000-0000-0000C5410000}"/>
    <cellStyle name="Uwaga 3" xfId="14110" hidden="1" xr:uid="{00000000-0005-0000-0000-0000C6410000}"/>
    <cellStyle name="Uwaga 3" xfId="14113" hidden="1" xr:uid="{00000000-0005-0000-0000-0000C7410000}"/>
    <cellStyle name="Uwaga 3" xfId="14117" hidden="1" xr:uid="{00000000-0005-0000-0000-0000C8410000}"/>
    <cellStyle name="Uwaga 3" xfId="14120" hidden="1" xr:uid="{00000000-0005-0000-0000-0000C9410000}"/>
    <cellStyle name="Uwaga 3" xfId="14123" hidden="1" xr:uid="{00000000-0005-0000-0000-0000CA410000}"/>
    <cellStyle name="Uwaga 3" xfId="14126" hidden="1" xr:uid="{00000000-0005-0000-0000-0000CB410000}"/>
    <cellStyle name="Uwaga 3" xfId="14128" hidden="1" xr:uid="{00000000-0005-0000-0000-0000CC410000}"/>
    <cellStyle name="Uwaga 3" xfId="14131" hidden="1" xr:uid="{00000000-0005-0000-0000-0000CD410000}"/>
    <cellStyle name="Uwaga 3" xfId="14134" hidden="1" xr:uid="{00000000-0005-0000-0000-0000CE410000}"/>
    <cellStyle name="Uwaga 3" xfId="14135" hidden="1" xr:uid="{00000000-0005-0000-0000-0000CF410000}"/>
    <cellStyle name="Uwaga 3" xfId="14136" hidden="1" xr:uid="{00000000-0005-0000-0000-0000D0410000}"/>
    <cellStyle name="Uwaga 3" xfId="14143" hidden="1" xr:uid="{00000000-0005-0000-0000-0000D1410000}"/>
    <cellStyle name="Uwaga 3" xfId="14145" hidden="1" xr:uid="{00000000-0005-0000-0000-0000D2410000}"/>
    <cellStyle name="Uwaga 3" xfId="14147" hidden="1" xr:uid="{00000000-0005-0000-0000-0000D3410000}"/>
    <cellStyle name="Uwaga 3" xfId="14152" hidden="1" xr:uid="{00000000-0005-0000-0000-0000D4410000}"/>
    <cellStyle name="Uwaga 3" xfId="14154" hidden="1" xr:uid="{00000000-0005-0000-0000-0000D5410000}"/>
    <cellStyle name="Uwaga 3" xfId="14156" hidden="1" xr:uid="{00000000-0005-0000-0000-0000D6410000}"/>
    <cellStyle name="Uwaga 3" xfId="14161" hidden="1" xr:uid="{00000000-0005-0000-0000-0000D7410000}"/>
    <cellStyle name="Uwaga 3" xfId="14163" hidden="1" xr:uid="{00000000-0005-0000-0000-0000D8410000}"/>
    <cellStyle name="Uwaga 3" xfId="14165" hidden="1" xr:uid="{00000000-0005-0000-0000-0000D9410000}"/>
    <cellStyle name="Uwaga 3" xfId="14170" hidden="1" xr:uid="{00000000-0005-0000-0000-0000DA410000}"/>
    <cellStyle name="Uwaga 3" xfId="14171" hidden="1" xr:uid="{00000000-0005-0000-0000-0000DB410000}"/>
    <cellStyle name="Uwaga 3" xfId="14172" hidden="1" xr:uid="{00000000-0005-0000-0000-0000DC410000}"/>
    <cellStyle name="Uwaga 3" xfId="14179" hidden="1" xr:uid="{00000000-0005-0000-0000-0000DD410000}"/>
    <cellStyle name="Uwaga 3" xfId="14181" hidden="1" xr:uid="{00000000-0005-0000-0000-0000DE410000}"/>
    <cellStyle name="Uwaga 3" xfId="14183" hidden="1" xr:uid="{00000000-0005-0000-0000-0000DF410000}"/>
    <cellStyle name="Uwaga 3" xfId="14188" hidden="1" xr:uid="{00000000-0005-0000-0000-0000E0410000}"/>
    <cellStyle name="Uwaga 3" xfId="14190" hidden="1" xr:uid="{00000000-0005-0000-0000-0000E1410000}"/>
    <cellStyle name="Uwaga 3" xfId="14192" hidden="1" xr:uid="{00000000-0005-0000-0000-0000E2410000}"/>
    <cellStyle name="Uwaga 3" xfId="14197" hidden="1" xr:uid="{00000000-0005-0000-0000-0000E3410000}"/>
    <cellStyle name="Uwaga 3" xfId="14199" hidden="1" xr:uid="{00000000-0005-0000-0000-0000E4410000}"/>
    <cellStyle name="Uwaga 3" xfId="14200" hidden="1" xr:uid="{00000000-0005-0000-0000-0000E5410000}"/>
    <cellStyle name="Uwaga 3" xfId="14206" hidden="1" xr:uid="{00000000-0005-0000-0000-0000E6410000}"/>
    <cellStyle name="Uwaga 3" xfId="14207" hidden="1" xr:uid="{00000000-0005-0000-0000-0000E7410000}"/>
    <cellStyle name="Uwaga 3" xfId="14208" hidden="1" xr:uid="{00000000-0005-0000-0000-0000E8410000}"/>
    <cellStyle name="Uwaga 3" xfId="14215" hidden="1" xr:uid="{00000000-0005-0000-0000-0000E9410000}"/>
    <cellStyle name="Uwaga 3" xfId="14217" hidden="1" xr:uid="{00000000-0005-0000-0000-0000EA410000}"/>
    <cellStyle name="Uwaga 3" xfId="14219" hidden="1" xr:uid="{00000000-0005-0000-0000-0000EB410000}"/>
    <cellStyle name="Uwaga 3" xfId="14224" hidden="1" xr:uid="{00000000-0005-0000-0000-0000EC410000}"/>
    <cellStyle name="Uwaga 3" xfId="14226" hidden="1" xr:uid="{00000000-0005-0000-0000-0000ED410000}"/>
    <cellStyle name="Uwaga 3" xfId="14228" hidden="1" xr:uid="{00000000-0005-0000-0000-0000EE410000}"/>
    <cellStyle name="Uwaga 3" xfId="14233" hidden="1" xr:uid="{00000000-0005-0000-0000-0000EF410000}"/>
    <cellStyle name="Uwaga 3" xfId="14235" hidden="1" xr:uid="{00000000-0005-0000-0000-0000F0410000}"/>
    <cellStyle name="Uwaga 3" xfId="14237" hidden="1" xr:uid="{00000000-0005-0000-0000-0000F1410000}"/>
    <cellStyle name="Uwaga 3" xfId="14242" hidden="1" xr:uid="{00000000-0005-0000-0000-0000F2410000}"/>
    <cellStyle name="Uwaga 3" xfId="14243" hidden="1" xr:uid="{00000000-0005-0000-0000-0000F3410000}"/>
    <cellStyle name="Uwaga 3" xfId="14245" hidden="1" xr:uid="{00000000-0005-0000-0000-0000F4410000}"/>
    <cellStyle name="Uwaga 3" xfId="14251" hidden="1" xr:uid="{00000000-0005-0000-0000-0000F5410000}"/>
    <cellStyle name="Uwaga 3" xfId="14252" hidden="1" xr:uid="{00000000-0005-0000-0000-0000F6410000}"/>
    <cellStyle name="Uwaga 3" xfId="14253" hidden="1" xr:uid="{00000000-0005-0000-0000-0000F7410000}"/>
    <cellStyle name="Uwaga 3" xfId="14260" hidden="1" xr:uid="{00000000-0005-0000-0000-0000F8410000}"/>
    <cellStyle name="Uwaga 3" xfId="14261" hidden="1" xr:uid="{00000000-0005-0000-0000-0000F9410000}"/>
    <cellStyle name="Uwaga 3" xfId="14262" hidden="1" xr:uid="{00000000-0005-0000-0000-0000FA410000}"/>
    <cellStyle name="Uwaga 3" xfId="14269" hidden="1" xr:uid="{00000000-0005-0000-0000-0000FB410000}"/>
    <cellStyle name="Uwaga 3" xfId="14270" hidden="1" xr:uid="{00000000-0005-0000-0000-0000FC410000}"/>
    <cellStyle name="Uwaga 3" xfId="14271" hidden="1" xr:uid="{00000000-0005-0000-0000-0000FD410000}"/>
    <cellStyle name="Uwaga 3" xfId="14278" hidden="1" xr:uid="{00000000-0005-0000-0000-0000FE410000}"/>
    <cellStyle name="Uwaga 3" xfId="14279" hidden="1" xr:uid="{00000000-0005-0000-0000-0000FF410000}"/>
    <cellStyle name="Uwaga 3" xfId="14280" hidden="1" xr:uid="{00000000-0005-0000-0000-000000420000}"/>
    <cellStyle name="Uwaga 3" xfId="14287" hidden="1" xr:uid="{00000000-0005-0000-0000-000001420000}"/>
    <cellStyle name="Uwaga 3" xfId="14288" hidden="1" xr:uid="{00000000-0005-0000-0000-000002420000}"/>
    <cellStyle name="Uwaga 3" xfId="14289" hidden="1" xr:uid="{00000000-0005-0000-0000-000003420000}"/>
    <cellStyle name="Uwaga 3" xfId="14339" hidden="1" xr:uid="{00000000-0005-0000-0000-000004420000}"/>
    <cellStyle name="Uwaga 3" xfId="14340" hidden="1" xr:uid="{00000000-0005-0000-0000-000005420000}"/>
    <cellStyle name="Uwaga 3" xfId="14342" hidden="1" xr:uid="{00000000-0005-0000-0000-000006420000}"/>
    <cellStyle name="Uwaga 3" xfId="14354" hidden="1" xr:uid="{00000000-0005-0000-0000-000007420000}"/>
    <cellStyle name="Uwaga 3" xfId="14355" hidden="1" xr:uid="{00000000-0005-0000-0000-000008420000}"/>
    <cellStyle name="Uwaga 3" xfId="14360" hidden="1" xr:uid="{00000000-0005-0000-0000-000009420000}"/>
    <cellStyle name="Uwaga 3" xfId="14369" hidden="1" xr:uid="{00000000-0005-0000-0000-00000A420000}"/>
    <cellStyle name="Uwaga 3" xfId="14370" hidden="1" xr:uid="{00000000-0005-0000-0000-00000B420000}"/>
    <cellStyle name="Uwaga 3" xfId="14375" hidden="1" xr:uid="{00000000-0005-0000-0000-00000C420000}"/>
    <cellStyle name="Uwaga 3" xfId="14384" hidden="1" xr:uid="{00000000-0005-0000-0000-00000D420000}"/>
    <cellStyle name="Uwaga 3" xfId="14385" hidden="1" xr:uid="{00000000-0005-0000-0000-00000E420000}"/>
    <cellStyle name="Uwaga 3" xfId="14386" hidden="1" xr:uid="{00000000-0005-0000-0000-00000F420000}"/>
    <cellStyle name="Uwaga 3" xfId="14399" hidden="1" xr:uid="{00000000-0005-0000-0000-000010420000}"/>
    <cellStyle name="Uwaga 3" xfId="14404" hidden="1" xr:uid="{00000000-0005-0000-0000-000011420000}"/>
    <cellStyle name="Uwaga 3" xfId="14409" hidden="1" xr:uid="{00000000-0005-0000-0000-000012420000}"/>
    <cellStyle name="Uwaga 3" xfId="14419" hidden="1" xr:uid="{00000000-0005-0000-0000-000013420000}"/>
    <cellStyle name="Uwaga 3" xfId="14424" hidden="1" xr:uid="{00000000-0005-0000-0000-000014420000}"/>
    <cellStyle name="Uwaga 3" xfId="14428" hidden="1" xr:uid="{00000000-0005-0000-0000-000015420000}"/>
    <cellStyle name="Uwaga 3" xfId="14435" hidden="1" xr:uid="{00000000-0005-0000-0000-000016420000}"/>
    <cellStyle name="Uwaga 3" xfId="14440" hidden="1" xr:uid="{00000000-0005-0000-0000-000017420000}"/>
    <cellStyle name="Uwaga 3" xfId="14443" hidden="1" xr:uid="{00000000-0005-0000-0000-000018420000}"/>
    <cellStyle name="Uwaga 3" xfId="14449" hidden="1" xr:uid="{00000000-0005-0000-0000-000019420000}"/>
    <cellStyle name="Uwaga 3" xfId="14454" hidden="1" xr:uid="{00000000-0005-0000-0000-00001A420000}"/>
    <cellStyle name="Uwaga 3" xfId="14458" hidden="1" xr:uid="{00000000-0005-0000-0000-00001B420000}"/>
    <cellStyle name="Uwaga 3" xfId="14459" hidden="1" xr:uid="{00000000-0005-0000-0000-00001C420000}"/>
    <cellStyle name="Uwaga 3" xfId="14460" hidden="1" xr:uid="{00000000-0005-0000-0000-00001D420000}"/>
    <cellStyle name="Uwaga 3" xfId="14464" hidden="1" xr:uid="{00000000-0005-0000-0000-00001E420000}"/>
    <cellStyle name="Uwaga 3" xfId="14476" hidden="1" xr:uid="{00000000-0005-0000-0000-00001F420000}"/>
    <cellStyle name="Uwaga 3" xfId="14481" hidden="1" xr:uid="{00000000-0005-0000-0000-000020420000}"/>
    <cellStyle name="Uwaga 3" xfId="14486" hidden="1" xr:uid="{00000000-0005-0000-0000-000021420000}"/>
    <cellStyle name="Uwaga 3" xfId="14491" hidden="1" xr:uid="{00000000-0005-0000-0000-000022420000}"/>
    <cellStyle name="Uwaga 3" xfId="14496" hidden="1" xr:uid="{00000000-0005-0000-0000-000023420000}"/>
    <cellStyle name="Uwaga 3" xfId="14501" hidden="1" xr:uid="{00000000-0005-0000-0000-000024420000}"/>
    <cellStyle name="Uwaga 3" xfId="14505" hidden="1" xr:uid="{00000000-0005-0000-0000-000025420000}"/>
    <cellStyle name="Uwaga 3" xfId="14509" hidden="1" xr:uid="{00000000-0005-0000-0000-000026420000}"/>
    <cellStyle name="Uwaga 3" xfId="14514" hidden="1" xr:uid="{00000000-0005-0000-0000-000027420000}"/>
    <cellStyle name="Uwaga 3" xfId="14519" hidden="1" xr:uid="{00000000-0005-0000-0000-000028420000}"/>
    <cellStyle name="Uwaga 3" xfId="14520" hidden="1" xr:uid="{00000000-0005-0000-0000-000029420000}"/>
    <cellStyle name="Uwaga 3" xfId="14522" hidden="1" xr:uid="{00000000-0005-0000-0000-00002A420000}"/>
    <cellStyle name="Uwaga 3" xfId="14535" hidden="1" xr:uid="{00000000-0005-0000-0000-00002B420000}"/>
    <cellStyle name="Uwaga 3" xfId="14539" hidden="1" xr:uid="{00000000-0005-0000-0000-00002C420000}"/>
    <cellStyle name="Uwaga 3" xfId="14544" hidden="1" xr:uid="{00000000-0005-0000-0000-00002D420000}"/>
    <cellStyle name="Uwaga 3" xfId="14551" hidden="1" xr:uid="{00000000-0005-0000-0000-00002E420000}"/>
    <cellStyle name="Uwaga 3" xfId="14555" hidden="1" xr:uid="{00000000-0005-0000-0000-00002F420000}"/>
    <cellStyle name="Uwaga 3" xfId="14560" hidden="1" xr:uid="{00000000-0005-0000-0000-000030420000}"/>
    <cellStyle name="Uwaga 3" xfId="14565" hidden="1" xr:uid="{00000000-0005-0000-0000-000031420000}"/>
    <cellStyle name="Uwaga 3" xfId="14568" hidden="1" xr:uid="{00000000-0005-0000-0000-000032420000}"/>
    <cellStyle name="Uwaga 3" xfId="14573" hidden="1" xr:uid="{00000000-0005-0000-0000-000033420000}"/>
    <cellStyle name="Uwaga 3" xfId="14579" hidden="1" xr:uid="{00000000-0005-0000-0000-000034420000}"/>
    <cellStyle name="Uwaga 3" xfId="14580" hidden="1" xr:uid="{00000000-0005-0000-0000-000035420000}"/>
    <cellStyle name="Uwaga 3" xfId="14583" hidden="1" xr:uid="{00000000-0005-0000-0000-000036420000}"/>
    <cellStyle name="Uwaga 3" xfId="14596" hidden="1" xr:uid="{00000000-0005-0000-0000-000037420000}"/>
    <cellStyle name="Uwaga 3" xfId="14600" hidden="1" xr:uid="{00000000-0005-0000-0000-000038420000}"/>
    <cellStyle name="Uwaga 3" xfId="14605" hidden="1" xr:uid="{00000000-0005-0000-0000-000039420000}"/>
    <cellStyle name="Uwaga 3" xfId="14612" hidden="1" xr:uid="{00000000-0005-0000-0000-00003A420000}"/>
    <cellStyle name="Uwaga 3" xfId="14617" hidden="1" xr:uid="{00000000-0005-0000-0000-00003B420000}"/>
    <cellStyle name="Uwaga 3" xfId="14621" hidden="1" xr:uid="{00000000-0005-0000-0000-00003C420000}"/>
    <cellStyle name="Uwaga 3" xfId="14626" hidden="1" xr:uid="{00000000-0005-0000-0000-00003D420000}"/>
    <cellStyle name="Uwaga 3" xfId="14630" hidden="1" xr:uid="{00000000-0005-0000-0000-00003E420000}"/>
    <cellStyle name="Uwaga 3" xfId="14635" hidden="1" xr:uid="{00000000-0005-0000-0000-00003F420000}"/>
    <cellStyle name="Uwaga 3" xfId="14639" hidden="1" xr:uid="{00000000-0005-0000-0000-000040420000}"/>
    <cellStyle name="Uwaga 3" xfId="14640" hidden="1" xr:uid="{00000000-0005-0000-0000-000041420000}"/>
    <cellStyle name="Uwaga 3" xfId="14642" hidden="1" xr:uid="{00000000-0005-0000-0000-000042420000}"/>
    <cellStyle name="Uwaga 3" xfId="14654" hidden="1" xr:uid="{00000000-0005-0000-0000-000043420000}"/>
    <cellStyle name="Uwaga 3" xfId="14655" hidden="1" xr:uid="{00000000-0005-0000-0000-000044420000}"/>
    <cellStyle name="Uwaga 3" xfId="14657" hidden="1" xr:uid="{00000000-0005-0000-0000-000045420000}"/>
    <cellStyle name="Uwaga 3" xfId="14669" hidden="1" xr:uid="{00000000-0005-0000-0000-000046420000}"/>
    <cellStyle name="Uwaga 3" xfId="14671" hidden="1" xr:uid="{00000000-0005-0000-0000-000047420000}"/>
    <cellStyle name="Uwaga 3" xfId="14674" hidden="1" xr:uid="{00000000-0005-0000-0000-000048420000}"/>
    <cellStyle name="Uwaga 3" xfId="14684" hidden="1" xr:uid="{00000000-0005-0000-0000-000049420000}"/>
    <cellStyle name="Uwaga 3" xfId="14685" hidden="1" xr:uid="{00000000-0005-0000-0000-00004A420000}"/>
    <cellStyle name="Uwaga 3" xfId="14687" hidden="1" xr:uid="{00000000-0005-0000-0000-00004B420000}"/>
    <cellStyle name="Uwaga 3" xfId="14699" hidden="1" xr:uid="{00000000-0005-0000-0000-00004C420000}"/>
    <cellStyle name="Uwaga 3" xfId="14700" hidden="1" xr:uid="{00000000-0005-0000-0000-00004D420000}"/>
    <cellStyle name="Uwaga 3" xfId="14701" hidden="1" xr:uid="{00000000-0005-0000-0000-00004E420000}"/>
    <cellStyle name="Uwaga 3" xfId="14715" hidden="1" xr:uid="{00000000-0005-0000-0000-00004F420000}"/>
    <cellStyle name="Uwaga 3" xfId="14718" hidden="1" xr:uid="{00000000-0005-0000-0000-000050420000}"/>
    <cellStyle name="Uwaga 3" xfId="14722" hidden="1" xr:uid="{00000000-0005-0000-0000-000051420000}"/>
    <cellStyle name="Uwaga 3" xfId="14730" hidden="1" xr:uid="{00000000-0005-0000-0000-000052420000}"/>
    <cellStyle name="Uwaga 3" xfId="14733" hidden="1" xr:uid="{00000000-0005-0000-0000-000053420000}"/>
    <cellStyle name="Uwaga 3" xfId="14737" hidden="1" xr:uid="{00000000-0005-0000-0000-000054420000}"/>
    <cellStyle name="Uwaga 3" xfId="14745" hidden="1" xr:uid="{00000000-0005-0000-0000-000055420000}"/>
    <cellStyle name="Uwaga 3" xfId="14748" hidden="1" xr:uid="{00000000-0005-0000-0000-000056420000}"/>
    <cellStyle name="Uwaga 3" xfId="14752" hidden="1" xr:uid="{00000000-0005-0000-0000-000057420000}"/>
    <cellStyle name="Uwaga 3" xfId="14759" hidden="1" xr:uid="{00000000-0005-0000-0000-000058420000}"/>
    <cellStyle name="Uwaga 3" xfId="14760" hidden="1" xr:uid="{00000000-0005-0000-0000-000059420000}"/>
    <cellStyle name="Uwaga 3" xfId="14762" hidden="1" xr:uid="{00000000-0005-0000-0000-00005A420000}"/>
    <cellStyle name="Uwaga 3" xfId="14775" hidden="1" xr:uid="{00000000-0005-0000-0000-00005B420000}"/>
    <cellStyle name="Uwaga 3" xfId="14778" hidden="1" xr:uid="{00000000-0005-0000-0000-00005C420000}"/>
    <cellStyle name="Uwaga 3" xfId="14781" hidden="1" xr:uid="{00000000-0005-0000-0000-00005D420000}"/>
    <cellStyle name="Uwaga 3" xfId="14790" hidden="1" xr:uid="{00000000-0005-0000-0000-00005E420000}"/>
    <cellStyle name="Uwaga 3" xfId="14793" hidden="1" xr:uid="{00000000-0005-0000-0000-00005F420000}"/>
    <cellStyle name="Uwaga 3" xfId="14797" hidden="1" xr:uid="{00000000-0005-0000-0000-000060420000}"/>
    <cellStyle name="Uwaga 3" xfId="14805" hidden="1" xr:uid="{00000000-0005-0000-0000-000061420000}"/>
    <cellStyle name="Uwaga 3" xfId="14807" hidden="1" xr:uid="{00000000-0005-0000-0000-000062420000}"/>
    <cellStyle name="Uwaga 3" xfId="14810" hidden="1" xr:uid="{00000000-0005-0000-0000-000063420000}"/>
    <cellStyle name="Uwaga 3" xfId="14819" hidden="1" xr:uid="{00000000-0005-0000-0000-000064420000}"/>
    <cellStyle name="Uwaga 3" xfId="14820" hidden="1" xr:uid="{00000000-0005-0000-0000-000065420000}"/>
    <cellStyle name="Uwaga 3" xfId="14821" hidden="1" xr:uid="{00000000-0005-0000-0000-000066420000}"/>
    <cellStyle name="Uwaga 3" xfId="14834" hidden="1" xr:uid="{00000000-0005-0000-0000-000067420000}"/>
    <cellStyle name="Uwaga 3" xfId="14835" hidden="1" xr:uid="{00000000-0005-0000-0000-000068420000}"/>
    <cellStyle name="Uwaga 3" xfId="14837" hidden="1" xr:uid="{00000000-0005-0000-0000-000069420000}"/>
    <cellStyle name="Uwaga 3" xfId="14849" hidden="1" xr:uid="{00000000-0005-0000-0000-00006A420000}"/>
    <cellStyle name="Uwaga 3" xfId="14850" hidden="1" xr:uid="{00000000-0005-0000-0000-00006B420000}"/>
    <cellStyle name="Uwaga 3" xfId="14852" hidden="1" xr:uid="{00000000-0005-0000-0000-00006C420000}"/>
    <cellStyle name="Uwaga 3" xfId="14864" hidden="1" xr:uid="{00000000-0005-0000-0000-00006D420000}"/>
    <cellStyle name="Uwaga 3" xfId="14865" hidden="1" xr:uid="{00000000-0005-0000-0000-00006E420000}"/>
    <cellStyle name="Uwaga 3" xfId="14867" hidden="1" xr:uid="{00000000-0005-0000-0000-00006F420000}"/>
    <cellStyle name="Uwaga 3" xfId="14879" hidden="1" xr:uid="{00000000-0005-0000-0000-000070420000}"/>
    <cellStyle name="Uwaga 3" xfId="14880" hidden="1" xr:uid="{00000000-0005-0000-0000-000071420000}"/>
    <cellStyle name="Uwaga 3" xfId="14881" hidden="1" xr:uid="{00000000-0005-0000-0000-000072420000}"/>
    <cellStyle name="Uwaga 3" xfId="14895" hidden="1" xr:uid="{00000000-0005-0000-0000-000073420000}"/>
    <cellStyle name="Uwaga 3" xfId="14897" hidden="1" xr:uid="{00000000-0005-0000-0000-000074420000}"/>
    <cellStyle name="Uwaga 3" xfId="14900" hidden="1" xr:uid="{00000000-0005-0000-0000-000075420000}"/>
    <cellStyle name="Uwaga 3" xfId="14910" hidden="1" xr:uid="{00000000-0005-0000-0000-000076420000}"/>
    <cellStyle name="Uwaga 3" xfId="14913" hidden="1" xr:uid="{00000000-0005-0000-0000-000077420000}"/>
    <cellStyle name="Uwaga 3" xfId="14916" hidden="1" xr:uid="{00000000-0005-0000-0000-000078420000}"/>
    <cellStyle name="Uwaga 3" xfId="14925" hidden="1" xr:uid="{00000000-0005-0000-0000-000079420000}"/>
    <cellStyle name="Uwaga 3" xfId="14927" hidden="1" xr:uid="{00000000-0005-0000-0000-00007A420000}"/>
    <cellStyle name="Uwaga 3" xfId="14930" hidden="1" xr:uid="{00000000-0005-0000-0000-00007B420000}"/>
    <cellStyle name="Uwaga 3" xfId="14939" hidden="1" xr:uid="{00000000-0005-0000-0000-00007C420000}"/>
    <cellStyle name="Uwaga 3" xfId="14940" hidden="1" xr:uid="{00000000-0005-0000-0000-00007D420000}"/>
    <cellStyle name="Uwaga 3" xfId="14941" hidden="1" xr:uid="{00000000-0005-0000-0000-00007E420000}"/>
    <cellStyle name="Uwaga 3" xfId="14954" hidden="1" xr:uid="{00000000-0005-0000-0000-00007F420000}"/>
    <cellStyle name="Uwaga 3" xfId="14956" hidden="1" xr:uid="{00000000-0005-0000-0000-000080420000}"/>
    <cellStyle name="Uwaga 3" xfId="14958" hidden="1" xr:uid="{00000000-0005-0000-0000-000081420000}"/>
    <cellStyle name="Uwaga 3" xfId="14969" hidden="1" xr:uid="{00000000-0005-0000-0000-000082420000}"/>
    <cellStyle name="Uwaga 3" xfId="14971" hidden="1" xr:uid="{00000000-0005-0000-0000-000083420000}"/>
    <cellStyle name="Uwaga 3" xfId="14973" hidden="1" xr:uid="{00000000-0005-0000-0000-000084420000}"/>
    <cellStyle name="Uwaga 3" xfId="14984" hidden="1" xr:uid="{00000000-0005-0000-0000-000085420000}"/>
    <cellStyle name="Uwaga 3" xfId="14986" hidden="1" xr:uid="{00000000-0005-0000-0000-000086420000}"/>
    <cellStyle name="Uwaga 3" xfId="14988" hidden="1" xr:uid="{00000000-0005-0000-0000-000087420000}"/>
    <cellStyle name="Uwaga 3" xfId="14999" hidden="1" xr:uid="{00000000-0005-0000-0000-000088420000}"/>
    <cellStyle name="Uwaga 3" xfId="15000" hidden="1" xr:uid="{00000000-0005-0000-0000-000089420000}"/>
    <cellStyle name="Uwaga 3" xfId="15001" hidden="1" xr:uid="{00000000-0005-0000-0000-00008A420000}"/>
    <cellStyle name="Uwaga 3" xfId="15014" hidden="1" xr:uid="{00000000-0005-0000-0000-00008B420000}"/>
    <cellStyle name="Uwaga 3" xfId="15016" hidden="1" xr:uid="{00000000-0005-0000-0000-00008C420000}"/>
    <cellStyle name="Uwaga 3" xfId="15018" hidden="1" xr:uid="{00000000-0005-0000-0000-00008D420000}"/>
    <cellStyle name="Uwaga 3" xfId="15029" hidden="1" xr:uid="{00000000-0005-0000-0000-00008E420000}"/>
    <cellStyle name="Uwaga 3" xfId="15031" hidden="1" xr:uid="{00000000-0005-0000-0000-00008F420000}"/>
    <cellStyle name="Uwaga 3" xfId="15033" hidden="1" xr:uid="{00000000-0005-0000-0000-000090420000}"/>
    <cellStyle name="Uwaga 3" xfId="15044" hidden="1" xr:uid="{00000000-0005-0000-0000-000091420000}"/>
    <cellStyle name="Uwaga 3" xfId="15046" hidden="1" xr:uid="{00000000-0005-0000-0000-000092420000}"/>
    <cellStyle name="Uwaga 3" xfId="15047" hidden="1" xr:uid="{00000000-0005-0000-0000-000093420000}"/>
    <cellStyle name="Uwaga 3" xfId="15059" hidden="1" xr:uid="{00000000-0005-0000-0000-000094420000}"/>
    <cellStyle name="Uwaga 3" xfId="15060" hidden="1" xr:uid="{00000000-0005-0000-0000-000095420000}"/>
    <cellStyle name="Uwaga 3" xfId="15061" hidden="1" xr:uid="{00000000-0005-0000-0000-000096420000}"/>
    <cellStyle name="Uwaga 3" xfId="15074" hidden="1" xr:uid="{00000000-0005-0000-0000-000097420000}"/>
    <cellStyle name="Uwaga 3" xfId="15076" hidden="1" xr:uid="{00000000-0005-0000-0000-000098420000}"/>
    <cellStyle name="Uwaga 3" xfId="15078" hidden="1" xr:uid="{00000000-0005-0000-0000-000099420000}"/>
    <cellStyle name="Uwaga 3" xfId="15089" hidden="1" xr:uid="{00000000-0005-0000-0000-00009A420000}"/>
    <cellStyle name="Uwaga 3" xfId="15091" hidden="1" xr:uid="{00000000-0005-0000-0000-00009B420000}"/>
    <cellStyle name="Uwaga 3" xfId="15093" hidden="1" xr:uid="{00000000-0005-0000-0000-00009C420000}"/>
    <cellStyle name="Uwaga 3" xfId="15104" hidden="1" xr:uid="{00000000-0005-0000-0000-00009D420000}"/>
    <cellStyle name="Uwaga 3" xfId="15106" hidden="1" xr:uid="{00000000-0005-0000-0000-00009E420000}"/>
    <cellStyle name="Uwaga 3" xfId="15108" hidden="1" xr:uid="{00000000-0005-0000-0000-00009F420000}"/>
    <cellStyle name="Uwaga 3" xfId="15119" hidden="1" xr:uid="{00000000-0005-0000-0000-0000A0420000}"/>
    <cellStyle name="Uwaga 3" xfId="15120" hidden="1" xr:uid="{00000000-0005-0000-0000-0000A1420000}"/>
    <cellStyle name="Uwaga 3" xfId="15122" hidden="1" xr:uid="{00000000-0005-0000-0000-0000A2420000}"/>
    <cellStyle name="Uwaga 3" xfId="15133" hidden="1" xr:uid="{00000000-0005-0000-0000-0000A3420000}"/>
    <cellStyle name="Uwaga 3" xfId="15135" hidden="1" xr:uid="{00000000-0005-0000-0000-0000A4420000}"/>
    <cellStyle name="Uwaga 3" xfId="15136" hidden="1" xr:uid="{00000000-0005-0000-0000-0000A5420000}"/>
    <cellStyle name="Uwaga 3" xfId="15145" hidden="1" xr:uid="{00000000-0005-0000-0000-0000A6420000}"/>
    <cellStyle name="Uwaga 3" xfId="15148" hidden="1" xr:uid="{00000000-0005-0000-0000-0000A7420000}"/>
    <cellStyle name="Uwaga 3" xfId="15150" hidden="1" xr:uid="{00000000-0005-0000-0000-0000A8420000}"/>
    <cellStyle name="Uwaga 3" xfId="15161" hidden="1" xr:uid="{00000000-0005-0000-0000-0000A9420000}"/>
    <cellStyle name="Uwaga 3" xfId="15163" hidden="1" xr:uid="{00000000-0005-0000-0000-0000AA420000}"/>
    <cellStyle name="Uwaga 3" xfId="15165" hidden="1" xr:uid="{00000000-0005-0000-0000-0000AB420000}"/>
    <cellStyle name="Uwaga 3" xfId="15177" hidden="1" xr:uid="{00000000-0005-0000-0000-0000AC420000}"/>
    <cellStyle name="Uwaga 3" xfId="15179" hidden="1" xr:uid="{00000000-0005-0000-0000-0000AD420000}"/>
    <cellStyle name="Uwaga 3" xfId="15181" hidden="1" xr:uid="{00000000-0005-0000-0000-0000AE420000}"/>
    <cellStyle name="Uwaga 3" xfId="15189" hidden="1" xr:uid="{00000000-0005-0000-0000-0000AF420000}"/>
    <cellStyle name="Uwaga 3" xfId="15191" hidden="1" xr:uid="{00000000-0005-0000-0000-0000B0420000}"/>
    <cellStyle name="Uwaga 3" xfId="15194" hidden="1" xr:uid="{00000000-0005-0000-0000-0000B1420000}"/>
    <cellStyle name="Uwaga 3" xfId="15184" hidden="1" xr:uid="{00000000-0005-0000-0000-0000B2420000}"/>
    <cellStyle name="Uwaga 3" xfId="15183" hidden="1" xr:uid="{00000000-0005-0000-0000-0000B3420000}"/>
    <cellStyle name="Uwaga 3" xfId="15182" hidden="1" xr:uid="{00000000-0005-0000-0000-0000B4420000}"/>
    <cellStyle name="Uwaga 3" xfId="15169" hidden="1" xr:uid="{00000000-0005-0000-0000-0000B5420000}"/>
    <cellStyle name="Uwaga 3" xfId="15168" hidden="1" xr:uid="{00000000-0005-0000-0000-0000B6420000}"/>
    <cellStyle name="Uwaga 3" xfId="15167" hidden="1" xr:uid="{00000000-0005-0000-0000-0000B7420000}"/>
    <cellStyle name="Uwaga 3" xfId="15154" hidden="1" xr:uid="{00000000-0005-0000-0000-0000B8420000}"/>
    <cellStyle name="Uwaga 3" xfId="15153" hidden="1" xr:uid="{00000000-0005-0000-0000-0000B9420000}"/>
    <cellStyle name="Uwaga 3" xfId="15152" hidden="1" xr:uid="{00000000-0005-0000-0000-0000BA420000}"/>
    <cellStyle name="Uwaga 3" xfId="15139" hidden="1" xr:uid="{00000000-0005-0000-0000-0000BB420000}"/>
    <cellStyle name="Uwaga 3" xfId="15138" hidden="1" xr:uid="{00000000-0005-0000-0000-0000BC420000}"/>
    <cellStyle name="Uwaga 3" xfId="15137" hidden="1" xr:uid="{00000000-0005-0000-0000-0000BD420000}"/>
    <cellStyle name="Uwaga 3" xfId="15124" hidden="1" xr:uid="{00000000-0005-0000-0000-0000BE420000}"/>
    <cellStyle name="Uwaga 3" xfId="15123" hidden="1" xr:uid="{00000000-0005-0000-0000-0000BF420000}"/>
    <cellStyle name="Uwaga 3" xfId="15121" hidden="1" xr:uid="{00000000-0005-0000-0000-0000C0420000}"/>
    <cellStyle name="Uwaga 3" xfId="15110" hidden="1" xr:uid="{00000000-0005-0000-0000-0000C1420000}"/>
    <cellStyle name="Uwaga 3" xfId="15107" hidden="1" xr:uid="{00000000-0005-0000-0000-0000C2420000}"/>
    <cellStyle name="Uwaga 3" xfId="15105" hidden="1" xr:uid="{00000000-0005-0000-0000-0000C3420000}"/>
    <cellStyle name="Uwaga 3" xfId="15095" hidden="1" xr:uid="{00000000-0005-0000-0000-0000C4420000}"/>
    <cellStyle name="Uwaga 3" xfId="15092" hidden="1" xr:uid="{00000000-0005-0000-0000-0000C5420000}"/>
    <cellStyle name="Uwaga 3" xfId="15090" hidden="1" xr:uid="{00000000-0005-0000-0000-0000C6420000}"/>
    <cellStyle name="Uwaga 3" xfId="15080" hidden="1" xr:uid="{00000000-0005-0000-0000-0000C7420000}"/>
    <cellStyle name="Uwaga 3" xfId="15077" hidden="1" xr:uid="{00000000-0005-0000-0000-0000C8420000}"/>
    <cellStyle name="Uwaga 3" xfId="15075" hidden="1" xr:uid="{00000000-0005-0000-0000-0000C9420000}"/>
    <cellStyle name="Uwaga 3" xfId="15065" hidden="1" xr:uid="{00000000-0005-0000-0000-0000CA420000}"/>
    <cellStyle name="Uwaga 3" xfId="15063" hidden="1" xr:uid="{00000000-0005-0000-0000-0000CB420000}"/>
    <cellStyle name="Uwaga 3" xfId="15062" hidden="1" xr:uid="{00000000-0005-0000-0000-0000CC420000}"/>
    <cellStyle name="Uwaga 3" xfId="15050" hidden="1" xr:uid="{00000000-0005-0000-0000-0000CD420000}"/>
    <cellStyle name="Uwaga 3" xfId="15048" hidden="1" xr:uid="{00000000-0005-0000-0000-0000CE420000}"/>
    <cellStyle name="Uwaga 3" xfId="15045" hidden="1" xr:uid="{00000000-0005-0000-0000-0000CF420000}"/>
    <cellStyle name="Uwaga 3" xfId="15035" hidden="1" xr:uid="{00000000-0005-0000-0000-0000D0420000}"/>
    <cellStyle name="Uwaga 3" xfId="15032" hidden="1" xr:uid="{00000000-0005-0000-0000-0000D1420000}"/>
    <cellStyle name="Uwaga 3" xfId="15030" hidden="1" xr:uid="{00000000-0005-0000-0000-0000D2420000}"/>
    <cellStyle name="Uwaga 3" xfId="15020" hidden="1" xr:uid="{00000000-0005-0000-0000-0000D3420000}"/>
    <cellStyle name="Uwaga 3" xfId="15017" hidden="1" xr:uid="{00000000-0005-0000-0000-0000D4420000}"/>
    <cellStyle name="Uwaga 3" xfId="15015" hidden="1" xr:uid="{00000000-0005-0000-0000-0000D5420000}"/>
    <cellStyle name="Uwaga 3" xfId="15005" hidden="1" xr:uid="{00000000-0005-0000-0000-0000D6420000}"/>
    <cellStyle name="Uwaga 3" xfId="15003" hidden="1" xr:uid="{00000000-0005-0000-0000-0000D7420000}"/>
    <cellStyle name="Uwaga 3" xfId="15002" hidden="1" xr:uid="{00000000-0005-0000-0000-0000D8420000}"/>
    <cellStyle name="Uwaga 3" xfId="14990" hidden="1" xr:uid="{00000000-0005-0000-0000-0000D9420000}"/>
    <cellStyle name="Uwaga 3" xfId="14987" hidden="1" xr:uid="{00000000-0005-0000-0000-0000DA420000}"/>
    <cellStyle name="Uwaga 3" xfId="14985" hidden="1" xr:uid="{00000000-0005-0000-0000-0000DB420000}"/>
    <cellStyle name="Uwaga 3" xfId="14975" hidden="1" xr:uid="{00000000-0005-0000-0000-0000DC420000}"/>
    <cellStyle name="Uwaga 3" xfId="14972" hidden="1" xr:uid="{00000000-0005-0000-0000-0000DD420000}"/>
    <cellStyle name="Uwaga 3" xfId="14970" hidden="1" xr:uid="{00000000-0005-0000-0000-0000DE420000}"/>
    <cellStyle name="Uwaga 3" xfId="14960" hidden="1" xr:uid="{00000000-0005-0000-0000-0000DF420000}"/>
    <cellStyle name="Uwaga 3" xfId="14957" hidden="1" xr:uid="{00000000-0005-0000-0000-0000E0420000}"/>
    <cellStyle name="Uwaga 3" xfId="14955" hidden="1" xr:uid="{00000000-0005-0000-0000-0000E1420000}"/>
    <cellStyle name="Uwaga 3" xfId="14945" hidden="1" xr:uid="{00000000-0005-0000-0000-0000E2420000}"/>
    <cellStyle name="Uwaga 3" xfId="14943" hidden="1" xr:uid="{00000000-0005-0000-0000-0000E3420000}"/>
    <cellStyle name="Uwaga 3" xfId="14942" hidden="1" xr:uid="{00000000-0005-0000-0000-0000E4420000}"/>
    <cellStyle name="Uwaga 3" xfId="14929" hidden="1" xr:uid="{00000000-0005-0000-0000-0000E5420000}"/>
    <cellStyle name="Uwaga 3" xfId="14926" hidden="1" xr:uid="{00000000-0005-0000-0000-0000E6420000}"/>
    <cellStyle name="Uwaga 3" xfId="14924" hidden="1" xr:uid="{00000000-0005-0000-0000-0000E7420000}"/>
    <cellStyle name="Uwaga 3" xfId="14914" hidden="1" xr:uid="{00000000-0005-0000-0000-0000E8420000}"/>
    <cellStyle name="Uwaga 3" xfId="14911" hidden="1" xr:uid="{00000000-0005-0000-0000-0000E9420000}"/>
    <cellStyle name="Uwaga 3" xfId="14909" hidden="1" xr:uid="{00000000-0005-0000-0000-0000EA420000}"/>
    <cellStyle name="Uwaga 3" xfId="14899" hidden="1" xr:uid="{00000000-0005-0000-0000-0000EB420000}"/>
    <cellStyle name="Uwaga 3" xfId="14896" hidden="1" xr:uid="{00000000-0005-0000-0000-0000EC420000}"/>
    <cellStyle name="Uwaga 3" xfId="14894" hidden="1" xr:uid="{00000000-0005-0000-0000-0000ED420000}"/>
    <cellStyle name="Uwaga 3" xfId="14885" hidden="1" xr:uid="{00000000-0005-0000-0000-0000EE420000}"/>
    <cellStyle name="Uwaga 3" xfId="14883" hidden="1" xr:uid="{00000000-0005-0000-0000-0000EF420000}"/>
    <cellStyle name="Uwaga 3" xfId="14882" hidden="1" xr:uid="{00000000-0005-0000-0000-0000F0420000}"/>
    <cellStyle name="Uwaga 3" xfId="14870" hidden="1" xr:uid="{00000000-0005-0000-0000-0000F1420000}"/>
    <cellStyle name="Uwaga 3" xfId="14868" hidden="1" xr:uid="{00000000-0005-0000-0000-0000F2420000}"/>
    <cellStyle name="Uwaga 3" xfId="14866" hidden="1" xr:uid="{00000000-0005-0000-0000-0000F3420000}"/>
    <cellStyle name="Uwaga 3" xfId="14855" hidden="1" xr:uid="{00000000-0005-0000-0000-0000F4420000}"/>
    <cellStyle name="Uwaga 3" xfId="14853" hidden="1" xr:uid="{00000000-0005-0000-0000-0000F5420000}"/>
    <cellStyle name="Uwaga 3" xfId="14851" hidden="1" xr:uid="{00000000-0005-0000-0000-0000F6420000}"/>
    <cellStyle name="Uwaga 3" xfId="14840" hidden="1" xr:uid="{00000000-0005-0000-0000-0000F7420000}"/>
    <cellStyle name="Uwaga 3" xfId="14838" hidden="1" xr:uid="{00000000-0005-0000-0000-0000F8420000}"/>
    <cellStyle name="Uwaga 3" xfId="14836" hidden="1" xr:uid="{00000000-0005-0000-0000-0000F9420000}"/>
    <cellStyle name="Uwaga 3" xfId="14825" hidden="1" xr:uid="{00000000-0005-0000-0000-0000FA420000}"/>
    <cellStyle name="Uwaga 3" xfId="14823" hidden="1" xr:uid="{00000000-0005-0000-0000-0000FB420000}"/>
    <cellStyle name="Uwaga 3" xfId="14822" hidden="1" xr:uid="{00000000-0005-0000-0000-0000FC420000}"/>
    <cellStyle name="Uwaga 3" xfId="14809" hidden="1" xr:uid="{00000000-0005-0000-0000-0000FD420000}"/>
    <cellStyle name="Uwaga 3" xfId="14806" hidden="1" xr:uid="{00000000-0005-0000-0000-0000FE420000}"/>
    <cellStyle name="Uwaga 3" xfId="14804" hidden="1" xr:uid="{00000000-0005-0000-0000-0000FF420000}"/>
    <cellStyle name="Uwaga 3" xfId="14794" hidden="1" xr:uid="{00000000-0005-0000-0000-000000430000}"/>
    <cellStyle name="Uwaga 3" xfId="14791" hidden="1" xr:uid="{00000000-0005-0000-0000-000001430000}"/>
    <cellStyle name="Uwaga 3" xfId="14789" hidden="1" xr:uid="{00000000-0005-0000-0000-000002430000}"/>
    <cellStyle name="Uwaga 3" xfId="14779" hidden="1" xr:uid="{00000000-0005-0000-0000-000003430000}"/>
    <cellStyle name="Uwaga 3" xfId="14776" hidden="1" xr:uid="{00000000-0005-0000-0000-000004430000}"/>
    <cellStyle name="Uwaga 3" xfId="14774" hidden="1" xr:uid="{00000000-0005-0000-0000-000005430000}"/>
    <cellStyle name="Uwaga 3" xfId="14765" hidden="1" xr:uid="{00000000-0005-0000-0000-000006430000}"/>
    <cellStyle name="Uwaga 3" xfId="14763" hidden="1" xr:uid="{00000000-0005-0000-0000-000007430000}"/>
    <cellStyle name="Uwaga 3" xfId="14761" hidden="1" xr:uid="{00000000-0005-0000-0000-000008430000}"/>
    <cellStyle name="Uwaga 3" xfId="14749" hidden="1" xr:uid="{00000000-0005-0000-0000-000009430000}"/>
    <cellStyle name="Uwaga 3" xfId="14746" hidden="1" xr:uid="{00000000-0005-0000-0000-00000A430000}"/>
    <cellStyle name="Uwaga 3" xfId="14744" hidden="1" xr:uid="{00000000-0005-0000-0000-00000B430000}"/>
    <cellStyle name="Uwaga 3" xfId="14734" hidden="1" xr:uid="{00000000-0005-0000-0000-00000C430000}"/>
    <cellStyle name="Uwaga 3" xfId="14731" hidden="1" xr:uid="{00000000-0005-0000-0000-00000D430000}"/>
    <cellStyle name="Uwaga 3" xfId="14729" hidden="1" xr:uid="{00000000-0005-0000-0000-00000E430000}"/>
    <cellStyle name="Uwaga 3" xfId="14719" hidden="1" xr:uid="{00000000-0005-0000-0000-00000F430000}"/>
    <cellStyle name="Uwaga 3" xfId="14716" hidden="1" xr:uid="{00000000-0005-0000-0000-000010430000}"/>
    <cellStyle name="Uwaga 3" xfId="14714" hidden="1" xr:uid="{00000000-0005-0000-0000-000011430000}"/>
    <cellStyle name="Uwaga 3" xfId="14707" hidden="1" xr:uid="{00000000-0005-0000-0000-000012430000}"/>
    <cellStyle name="Uwaga 3" xfId="14704" hidden="1" xr:uid="{00000000-0005-0000-0000-000013430000}"/>
    <cellStyle name="Uwaga 3" xfId="14702" hidden="1" xr:uid="{00000000-0005-0000-0000-000014430000}"/>
    <cellStyle name="Uwaga 3" xfId="14692" hidden="1" xr:uid="{00000000-0005-0000-0000-000015430000}"/>
    <cellStyle name="Uwaga 3" xfId="14689" hidden="1" xr:uid="{00000000-0005-0000-0000-000016430000}"/>
    <cellStyle name="Uwaga 3" xfId="14686" hidden="1" xr:uid="{00000000-0005-0000-0000-000017430000}"/>
    <cellStyle name="Uwaga 3" xfId="14677" hidden="1" xr:uid="{00000000-0005-0000-0000-000018430000}"/>
    <cellStyle name="Uwaga 3" xfId="14673" hidden="1" xr:uid="{00000000-0005-0000-0000-000019430000}"/>
    <cellStyle name="Uwaga 3" xfId="14670" hidden="1" xr:uid="{00000000-0005-0000-0000-00001A430000}"/>
    <cellStyle name="Uwaga 3" xfId="14662" hidden="1" xr:uid="{00000000-0005-0000-0000-00001B430000}"/>
    <cellStyle name="Uwaga 3" xfId="14659" hidden="1" xr:uid="{00000000-0005-0000-0000-00001C430000}"/>
    <cellStyle name="Uwaga 3" xfId="14656" hidden="1" xr:uid="{00000000-0005-0000-0000-00001D430000}"/>
    <cellStyle name="Uwaga 3" xfId="14647" hidden="1" xr:uid="{00000000-0005-0000-0000-00001E430000}"/>
    <cellStyle name="Uwaga 3" xfId="14644" hidden="1" xr:uid="{00000000-0005-0000-0000-00001F430000}"/>
    <cellStyle name="Uwaga 3" xfId="14641" hidden="1" xr:uid="{00000000-0005-0000-0000-000020430000}"/>
    <cellStyle name="Uwaga 3" xfId="14631" hidden="1" xr:uid="{00000000-0005-0000-0000-000021430000}"/>
    <cellStyle name="Uwaga 3" xfId="14627" hidden="1" xr:uid="{00000000-0005-0000-0000-000022430000}"/>
    <cellStyle name="Uwaga 3" xfId="14624" hidden="1" xr:uid="{00000000-0005-0000-0000-000023430000}"/>
    <cellStyle name="Uwaga 3" xfId="14615" hidden="1" xr:uid="{00000000-0005-0000-0000-000024430000}"/>
    <cellStyle name="Uwaga 3" xfId="14611" hidden="1" xr:uid="{00000000-0005-0000-0000-000025430000}"/>
    <cellStyle name="Uwaga 3" xfId="14609" hidden="1" xr:uid="{00000000-0005-0000-0000-000026430000}"/>
    <cellStyle name="Uwaga 3" xfId="14601" hidden="1" xr:uid="{00000000-0005-0000-0000-000027430000}"/>
    <cellStyle name="Uwaga 3" xfId="14597" hidden="1" xr:uid="{00000000-0005-0000-0000-000028430000}"/>
    <cellStyle name="Uwaga 3" xfId="14594" hidden="1" xr:uid="{00000000-0005-0000-0000-000029430000}"/>
    <cellStyle name="Uwaga 3" xfId="14587" hidden="1" xr:uid="{00000000-0005-0000-0000-00002A430000}"/>
    <cellStyle name="Uwaga 3" xfId="14584" hidden="1" xr:uid="{00000000-0005-0000-0000-00002B430000}"/>
    <cellStyle name="Uwaga 3" xfId="14581" hidden="1" xr:uid="{00000000-0005-0000-0000-00002C430000}"/>
    <cellStyle name="Uwaga 3" xfId="14572" hidden="1" xr:uid="{00000000-0005-0000-0000-00002D430000}"/>
    <cellStyle name="Uwaga 3" xfId="14567" hidden="1" xr:uid="{00000000-0005-0000-0000-00002E430000}"/>
    <cellStyle name="Uwaga 3" xfId="14564" hidden="1" xr:uid="{00000000-0005-0000-0000-00002F430000}"/>
    <cellStyle name="Uwaga 3" xfId="14557" hidden="1" xr:uid="{00000000-0005-0000-0000-000030430000}"/>
    <cellStyle name="Uwaga 3" xfId="14552" hidden="1" xr:uid="{00000000-0005-0000-0000-000031430000}"/>
    <cellStyle name="Uwaga 3" xfId="14549" hidden="1" xr:uid="{00000000-0005-0000-0000-000032430000}"/>
    <cellStyle name="Uwaga 3" xfId="14542" hidden="1" xr:uid="{00000000-0005-0000-0000-000033430000}"/>
    <cellStyle name="Uwaga 3" xfId="14537" hidden="1" xr:uid="{00000000-0005-0000-0000-000034430000}"/>
    <cellStyle name="Uwaga 3" xfId="14534" hidden="1" xr:uid="{00000000-0005-0000-0000-000035430000}"/>
    <cellStyle name="Uwaga 3" xfId="14528" hidden="1" xr:uid="{00000000-0005-0000-0000-000036430000}"/>
    <cellStyle name="Uwaga 3" xfId="14524" hidden="1" xr:uid="{00000000-0005-0000-0000-000037430000}"/>
    <cellStyle name="Uwaga 3" xfId="14521" hidden="1" xr:uid="{00000000-0005-0000-0000-000038430000}"/>
    <cellStyle name="Uwaga 3" xfId="14513" hidden="1" xr:uid="{00000000-0005-0000-0000-000039430000}"/>
    <cellStyle name="Uwaga 3" xfId="14508" hidden="1" xr:uid="{00000000-0005-0000-0000-00003A430000}"/>
    <cellStyle name="Uwaga 3" xfId="14504" hidden="1" xr:uid="{00000000-0005-0000-0000-00003B430000}"/>
    <cellStyle name="Uwaga 3" xfId="14498" hidden="1" xr:uid="{00000000-0005-0000-0000-00003C430000}"/>
    <cellStyle name="Uwaga 3" xfId="14493" hidden="1" xr:uid="{00000000-0005-0000-0000-00003D430000}"/>
    <cellStyle name="Uwaga 3" xfId="14489" hidden="1" xr:uid="{00000000-0005-0000-0000-00003E430000}"/>
    <cellStyle name="Uwaga 3" xfId="14483" hidden="1" xr:uid="{00000000-0005-0000-0000-00003F430000}"/>
    <cellStyle name="Uwaga 3" xfId="14478" hidden="1" xr:uid="{00000000-0005-0000-0000-000040430000}"/>
    <cellStyle name="Uwaga 3" xfId="14474" hidden="1" xr:uid="{00000000-0005-0000-0000-000041430000}"/>
    <cellStyle name="Uwaga 3" xfId="14469" hidden="1" xr:uid="{00000000-0005-0000-0000-000042430000}"/>
    <cellStyle name="Uwaga 3" xfId="14465" hidden="1" xr:uid="{00000000-0005-0000-0000-000043430000}"/>
    <cellStyle name="Uwaga 3" xfId="14461" hidden="1" xr:uid="{00000000-0005-0000-0000-000044430000}"/>
    <cellStyle name="Uwaga 3" xfId="14453" hidden="1" xr:uid="{00000000-0005-0000-0000-000045430000}"/>
    <cellStyle name="Uwaga 3" xfId="14448" hidden="1" xr:uid="{00000000-0005-0000-0000-000046430000}"/>
    <cellStyle name="Uwaga 3" xfId="14444" hidden="1" xr:uid="{00000000-0005-0000-0000-000047430000}"/>
    <cellStyle name="Uwaga 3" xfId="14438" hidden="1" xr:uid="{00000000-0005-0000-0000-000048430000}"/>
    <cellStyle name="Uwaga 3" xfId="14433" hidden="1" xr:uid="{00000000-0005-0000-0000-000049430000}"/>
    <cellStyle name="Uwaga 3" xfId="14429" hidden="1" xr:uid="{00000000-0005-0000-0000-00004A430000}"/>
    <cellStyle name="Uwaga 3" xfId="14423" hidden="1" xr:uid="{00000000-0005-0000-0000-00004B430000}"/>
    <cellStyle name="Uwaga 3" xfId="14418" hidden="1" xr:uid="{00000000-0005-0000-0000-00004C430000}"/>
    <cellStyle name="Uwaga 3" xfId="14414" hidden="1" xr:uid="{00000000-0005-0000-0000-00004D430000}"/>
    <cellStyle name="Uwaga 3" xfId="14410" hidden="1" xr:uid="{00000000-0005-0000-0000-00004E430000}"/>
    <cellStyle name="Uwaga 3" xfId="14405" hidden="1" xr:uid="{00000000-0005-0000-0000-00004F430000}"/>
    <cellStyle name="Uwaga 3" xfId="14400" hidden="1" xr:uid="{00000000-0005-0000-0000-000050430000}"/>
    <cellStyle name="Uwaga 3" xfId="14395" hidden="1" xr:uid="{00000000-0005-0000-0000-000051430000}"/>
    <cellStyle name="Uwaga 3" xfId="14391" hidden="1" xr:uid="{00000000-0005-0000-0000-000052430000}"/>
    <cellStyle name="Uwaga 3" xfId="14387" hidden="1" xr:uid="{00000000-0005-0000-0000-000053430000}"/>
    <cellStyle name="Uwaga 3" xfId="14380" hidden="1" xr:uid="{00000000-0005-0000-0000-000054430000}"/>
    <cellStyle name="Uwaga 3" xfId="14376" hidden="1" xr:uid="{00000000-0005-0000-0000-000055430000}"/>
    <cellStyle name="Uwaga 3" xfId="14371" hidden="1" xr:uid="{00000000-0005-0000-0000-000056430000}"/>
    <cellStyle name="Uwaga 3" xfId="14365" hidden="1" xr:uid="{00000000-0005-0000-0000-000057430000}"/>
    <cellStyle name="Uwaga 3" xfId="14361" hidden="1" xr:uid="{00000000-0005-0000-0000-000058430000}"/>
    <cellStyle name="Uwaga 3" xfId="14356" hidden="1" xr:uid="{00000000-0005-0000-0000-000059430000}"/>
    <cellStyle name="Uwaga 3" xfId="14350" hidden="1" xr:uid="{00000000-0005-0000-0000-00005A430000}"/>
    <cellStyle name="Uwaga 3" xfId="14346" hidden="1" xr:uid="{00000000-0005-0000-0000-00005B430000}"/>
    <cellStyle name="Uwaga 3" xfId="14341" hidden="1" xr:uid="{00000000-0005-0000-0000-00005C430000}"/>
    <cellStyle name="Uwaga 3" xfId="14335" hidden="1" xr:uid="{00000000-0005-0000-0000-00005D430000}"/>
    <cellStyle name="Uwaga 3" xfId="14331" hidden="1" xr:uid="{00000000-0005-0000-0000-00005E430000}"/>
    <cellStyle name="Uwaga 3" xfId="14327" hidden="1" xr:uid="{00000000-0005-0000-0000-00005F430000}"/>
    <cellStyle name="Uwaga 3" xfId="15187" hidden="1" xr:uid="{00000000-0005-0000-0000-000060430000}"/>
    <cellStyle name="Uwaga 3" xfId="15186" hidden="1" xr:uid="{00000000-0005-0000-0000-000061430000}"/>
    <cellStyle name="Uwaga 3" xfId="15185" hidden="1" xr:uid="{00000000-0005-0000-0000-000062430000}"/>
    <cellStyle name="Uwaga 3" xfId="15172" hidden="1" xr:uid="{00000000-0005-0000-0000-000063430000}"/>
    <cellStyle name="Uwaga 3" xfId="15171" hidden="1" xr:uid="{00000000-0005-0000-0000-000064430000}"/>
    <cellStyle name="Uwaga 3" xfId="15170" hidden="1" xr:uid="{00000000-0005-0000-0000-000065430000}"/>
    <cellStyle name="Uwaga 3" xfId="15157" hidden="1" xr:uid="{00000000-0005-0000-0000-000066430000}"/>
    <cellStyle name="Uwaga 3" xfId="15156" hidden="1" xr:uid="{00000000-0005-0000-0000-000067430000}"/>
    <cellStyle name="Uwaga 3" xfId="15155" hidden="1" xr:uid="{00000000-0005-0000-0000-000068430000}"/>
    <cellStyle name="Uwaga 3" xfId="15142" hidden="1" xr:uid="{00000000-0005-0000-0000-000069430000}"/>
    <cellStyle name="Uwaga 3" xfId="15141" hidden="1" xr:uid="{00000000-0005-0000-0000-00006A430000}"/>
    <cellStyle name="Uwaga 3" xfId="15140" hidden="1" xr:uid="{00000000-0005-0000-0000-00006B430000}"/>
    <cellStyle name="Uwaga 3" xfId="15127" hidden="1" xr:uid="{00000000-0005-0000-0000-00006C430000}"/>
    <cellStyle name="Uwaga 3" xfId="15126" hidden="1" xr:uid="{00000000-0005-0000-0000-00006D430000}"/>
    <cellStyle name="Uwaga 3" xfId="15125" hidden="1" xr:uid="{00000000-0005-0000-0000-00006E430000}"/>
    <cellStyle name="Uwaga 3" xfId="15113" hidden="1" xr:uid="{00000000-0005-0000-0000-00006F430000}"/>
    <cellStyle name="Uwaga 3" xfId="15111" hidden="1" xr:uid="{00000000-0005-0000-0000-000070430000}"/>
    <cellStyle name="Uwaga 3" xfId="15109" hidden="1" xr:uid="{00000000-0005-0000-0000-000071430000}"/>
    <cellStyle name="Uwaga 3" xfId="15098" hidden="1" xr:uid="{00000000-0005-0000-0000-000072430000}"/>
    <cellStyle name="Uwaga 3" xfId="15096" hidden="1" xr:uid="{00000000-0005-0000-0000-000073430000}"/>
    <cellStyle name="Uwaga 3" xfId="15094" hidden="1" xr:uid="{00000000-0005-0000-0000-000074430000}"/>
    <cellStyle name="Uwaga 3" xfId="15083" hidden="1" xr:uid="{00000000-0005-0000-0000-000075430000}"/>
    <cellStyle name="Uwaga 3" xfId="15081" hidden="1" xr:uid="{00000000-0005-0000-0000-000076430000}"/>
    <cellStyle name="Uwaga 3" xfId="15079" hidden="1" xr:uid="{00000000-0005-0000-0000-000077430000}"/>
    <cellStyle name="Uwaga 3" xfId="15068" hidden="1" xr:uid="{00000000-0005-0000-0000-000078430000}"/>
    <cellStyle name="Uwaga 3" xfId="15066" hidden="1" xr:uid="{00000000-0005-0000-0000-000079430000}"/>
    <cellStyle name="Uwaga 3" xfId="15064" hidden="1" xr:uid="{00000000-0005-0000-0000-00007A430000}"/>
    <cellStyle name="Uwaga 3" xfId="15053" hidden="1" xr:uid="{00000000-0005-0000-0000-00007B430000}"/>
    <cellStyle name="Uwaga 3" xfId="15051" hidden="1" xr:uid="{00000000-0005-0000-0000-00007C430000}"/>
    <cellStyle name="Uwaga 3" xfId="15049" hidden="1" xr:uid="{00000000-0005-0000-0000-00007D430000}"/>
    <cellStyle name="Uwaga 3" xfId="15038" hidden="1" xr:uid="{00000000-0005-0000-0000-00007E430000}"/>
    <cellStyle name="Uwaga 3" xfId="15036" hidden="1" xr:uid="{00000000-0005-0000-0000-00007F430000}"/>
    <cellStyle name="Uwaga 3" xfId="15034" hidden="1" xr:uid="{00000000-0005-0000-0000-000080430000}"/>
    <cellStyle name="Uwaga 3" xfId="15023" hidden="1" xr:uid="{00000000-0005-0000-0000-000081430000}"/>
    <cellStyle name="Uwaga 3" xfId="15021" hidden="1" xr:uid="{00000000-0005-0000-0000-000082430000}"/>
    <cellStyle name="Uwaga 3" xfId="15019" hidden="1" xr:uid="{00000000-0005-0000-0000-000083430000}"/>
    <cellStyle name="Uwaga 3" xfId="15008" hidden="1" xr:uid="{00000000-0005-0000-0000-000084430000}"/>
    <cellStyle name="Uwaga 3" xfId="15006" hidden="1" xr:uid="{00000000-0005-0000-0000-000085430000}"/>
    <cellStyle name="Uwaga 3" xfId="15004" hidden="1" xr:uid="{00000000-0005-0000-0000-000086430000}"/>
    <cellStyle name="Uwaga 3" xfId="14993" hidden="1" xr:uid="{00000000-0005-0000-0000-000087430000}"/>
    <cellStyle name="Uwaga 3" xfId="14991" hidden="1" xr:uid="{00000000-0005-0000-0000-000088430000}"/>
    <cellStyle name="Uwaga 3" xfId="14989" hidden="1" xr:uid="{00000000-0005-0000-0000-000089430000}"/>
    <cellStyle name="Uwaga 3" xfId="14978" hidden="1" xr:uid="{00000000-0005-0000-0000-00008A430000}"/>
    <cellStyle name="Uwaga 3" xfId="14976" hidden="1" xr:uid="{00000000-0005-0000-0000-00008B430000}"/>
    <cellStyle name="Uwaga 3" xfId="14974" hidden="1" xr:uid="{00000000-0005-0000-0000-00008C430000}"/>
    <cellStyle name="Uwaga 3" xfId="14963" hidden="1" xr:uid="{00000000-0005-0000-0000-00008D430000}"/>
    <cellStyle name="Uwaga 3" xfId="14961" hidden="1" xr:uid="{00000000-0005-0000-0000-00008E430000}"/>
    <cellStyle name="Uwaga 3" xfId="14959" hidden="1" xr:uid="{00000000-0005-0000-0000-00008F430000}"/>
    <cellStyle name="Uwaga 3" xfId="14948" hidden="1" xr:uid="{00000000-0005-0000-0000-000090430000}"/>
    <cellStyle name="Uwaga 3" xfId="14946" hidden="1" xr:uid="{00000000-0005-0000-0000-000091430000}"/>
    <cellStyle name="Uwaga 3" xfId="14944" hidden="1" xr:uid="{00000000-0005-0000-0000-000092430000}"/>
    <cellStyle name="Uwaga 3" xfId="14933" hidden="1" xr:uid="{00000000-0005-0000-0000-000093430000}"/>
    <cellStyle name="Uwaga 3" xfId="14931" hidden="1" xr:uid="{00000000-0005-0000-0000-000094430000}"/>
    <cellStyle name="Uwaga 3" xfId="14928" hidden="1" xr:uid="{00000000-0005-0000-0000-000095430000}"/>
    <cellStyle name="Uwaga 3" xfId="14918" hidden="1" xr:uid="{00000000-0005-0000-0000-000096430000}"/>
    <cellStyle name="Uwaga 3" xfId="14915" hidden="1" xr:uid="{00000000-0005-0000-0000-000097430000}"/>
    <cellStyle name="Uwaga 3" xfId="14912" hidden="1" xr:uid="{00000000-0005-0000-0000-000098430000}"/>
    <cellStyle name="Uwaga 3" xfId="14903" hidden="1" xr:uid="{00000000-0005-0000-0000-000099430000}"/>
    <cellStyle name="Uwaga 3" xfId="14901" hidden="1" xr:uid="{00000000-0005-0000-0000-00009A430000}"/>
    <cellStyle name="Uwaga 3" xfId="14898" hidden="1" xr:uid="{00000000-0005-0000-0000-00009B430000}"/>
    <cellStyle name="Uwaga 3" xfId="14888" hidden="1" xr:uid="{00000000-0005-0000-0000-00009C430000}"/>
    <cellStyle name="Uwaga 3" xfId="14886" hidden="1" xr:uid="{00000000-0005-0000-0000-00009D430000}"/>
    <cellStyle name="Uwaga 3" xfId="14884" hidden="1" xr:uid="{00000000-0005-0000-0000-00009E430000}"/>
    <cellStyle name="Uwaga 3" xfId="14873" hidden="1" xr:uid="{00000000-0005-0000-0000-00009F430000}"/>
    <cellStyle name="Uwaga 3" xfId="14871" hidden="1" xr:uid="{00000000-0005-0000-0000-0000A0430000}"/>
    <cellStyle name="Uwaga 3" xfId="14869" hidden="1" xr:uid="{00000000-0005-0000-0000-0000A1430000}"/>
    <cellStyle name="Uwaga 3" xfId="14858" hidden="1" xr:uid="{00000000-0005-0000-0000-0000A2430000}"/>
    <cellStyle name="Uwaga 3" xfId="14856" hidden="1" xr:uid="{00000000-0005-0000-0000-0000A3430000}"/>
    <cellStyle name="Uwaga 3" xfId="14854" hidden="1" xr:uid="{00000000-0005-0000-0000-0000A4430000}"/>
    <cellStyle name="Uwaga 3" xfId="14843" hidden="1" xr:uid="{00000000-0005-0000-0000-0000A5430000}"/>
    <cellStyle name="Uwaga 3" xfId="14841" hidden="1" xr:uid="{00000000-0005-0000-0000-0000A6430000}"/>
    <cellStyle name="Uwaga 3" xfId="14839" hidden="1" xr:uid="{00000000-0005-0000-0000-0000A7430000}"/>
    <cellStyle name="Uwaga 3" xfId="14828" hidden="1" xr:uid="{00000000-0005-0000-0000-0000A8430000}"/>
    <cellStyle name="Uwaga 3" xfId="14826" hidden="1" xr:uid="{00000000-0005-0000-0000-0000A9430000}"/>
    <cellStyle name="Uwaga 3" xfId="14824" hidden="1" xr:uid="{00000000-0005-0000-0000-0000AA430000}"/>
    <cellStyle name="Uwaga 3" xfId="14813" hidden="1" xr:uid="{00000000-0005-0000-0000-0000AB430000}"/>
    <cellStyle name="Uwaga 3" xfId="14811" hidden="1" xr:uid="{00000000-0005-0000-0000-0000AC430000}"/>
    <cellStyle name="Uwaga 3" xfId="14808" hidden="1" xr:uid="{00000000-0005-0000-0000-0000AD430000}"/>
    <cellStyle name="Uwaga 3" xfId="14798" hidden="1" xr:uid="{00000000-0005-0000-0000-0000AE430000}"/>
    <cellStyle name="Uwaga 3" xfId="14795" hidden="1" xr:uid="{00000000-0005-0000-0000-0000AF430000}"/>
    <cellStyle name="Uwaga 3" xfId="14792" hidden="1" xr:uid="{00000000-0005-0000-0000-0000B0430000}"/>
    <cellStyle name="Uwaga 3" xfId="14783" hidden="1" xr:uid="{00000000-0005-0000-0000-0000B1430000}"/>
    <cellStyle name="Uwaga 3" xfId="14780" hidden="1" xr:uid="{00000000-0005-0000-0000-0000B2430000}"/>
    <cellStyle name="Uwaga 3" xfId="14777" hidden="1" xr:uid="{00000000-0005-0000-0000-0000B3430000}"/>
    <cellStyle name="Uwaga 3" xfId="14768" hidden="1" xr:uid="{00000000-0005-0000-0000-0000B4430000}"/>
    <cellStyle name="Uwaga 3" xfId="14766" hidden="1" xr:uid="{00000000-0005-0000-0000-0000B5430000}"/>
    <cellStyle name="Uwaga 3" xfId="14764" hidden="1" xr:uid="{00000000-0005-0000-0000-0000B6430000}"/>
    <cellStyle name="Uwaga 3" xfId="14753" hidden="1" xr:uid="{00000000-0005-0000-0000-0000B7430000}"/>
    <cellStyle name="Uwaga 3" xfId="14750" hidden="1" xr:uid="{00000000-0005-0000-0000-0000B8430000}"/>
    <cellStyle name="Uwaga 3" xfId="14747" hidden="1" xr:uid="{00000000-0005-0000-0000-0000B9430000}"/>
    <cellStyle name="Uwaga 3" xfId="14738" hidden="1" xr:uid="{00000000-0005-0000-0000-0000BA430000}"/>
    <cellStyle name="Uwaga 3" xfId="14735" hidden="1" xr:uid="{00000000-0005-0000-0000-0000BB430000}"/>
    <cellStyle name="Uwaga 3" xfId="14732" hidden="1" xr:uid="{00000000-0005-0000-0000-0000BC430000}"/>
    <cellStyle name="Uwaga 3" xfId="14723" hidden="1" xr:uid="{00000000-0005-0000-0000-0000BD430000}"/>
    <cellStyle name="Uwaga 3" xfId="14720" hidden="1" xr:uid="{00000000-0005-0000-0000-0000BE430000}"/>
    <cellStyle name="Uwaga 3" xfId="14717" hidden="1" xr:uid="{00000000-0005-0000-0000-0000BF430000}"/>
    <cellStyle name="Uwaga 3" xfId="14710" hidden="1" xr:uid="{00000000-0005-0000-0000-0000C0430000}"/>
    <cellStyle name="Uwaga 3" xfId="14706" hidden="1" xr:uid="{00000000-0005-0000-0000-0000C1430000}"/>
    <cellStyle name="Uwaga 3" xfId="14703" hidden="1" xr:uid="{00000000-0005-0000-0000-0000C2430000}"/>
    <cellStyle name="Uwaga 3" xfId="14695" hidden="1" xr:uid="{00000000-0005-0000-0000-0000C3430000}"/>
    <cellStyle name="Uwaga 3" xfId="14691" hidden="1" xr:uid="{00000000-0005-0000-0000-0000C4430000}"/>
    <cellStyle name="Uwaga 3" xfId="14688" hidden="1" xr:uid="{00000000-0005-0000-0000-0000C5430000}"/>
    <cellStyle name="Uwaga 3" xfId="14680" hidden="1" xr:uid="{00000000-0005-0000-0000-0000C6430000}"/>
    <cellStyle name="Uwaga 3" xfId="14676" hidden="1" xr:uid="{00000000-0005-0000-0000-0000C7430000}"/>
    <cellStyle name="Uwaga 3" xfId="14672" hidden="1" xr:uid="{00000000-0005-0000-0000-0000C8430000}"/>
    <cellStyle name="Uwaga 3" xfId="14665" hidden="1" xr:uid="{00000000-0005-0000-0000-0000C9430000}"/>
    <cellStyle name="Uwaga 3" xfId="14661" hidden="1" xr:uid="{00000000-0005-0000-0000-0000CA430000}"/>
    <cellStyle name="Uwaga 3" xfId="14658" hidden="1" xr:uid="{00000000-0005-0000-0000-0000CB430000}"/>
    <cellStyle name="Uwaga 3" xfId="14650" hidden="1" xr:uid="{00000000-0005-0000-0000-0000CC430000}"/>
    <cellStyle name="Uwaga 3" xfId="14646" hidden="1" xr:uid="{00000000-0005-0000-0000-0000CD430000}"/>
    <cellStyle name="Uwaga 3" xfId="14643" hidden="1" xr:uid="{00000000-0005-0000-0000-0000CE430000}"/>
    <cellStyle name="Uwaga 3" xfId="14634" hidden="1" xr:uid="{00000000-0005-0000-0000-0000CF430000}"/>
    <cellStyle name="Uwaga 3" xfId="14629" hidden="1" xr:uid="{00000000-0005-0000-0000-0000D0430000}"/>
    <cellStyle name="Uwaga 3" xfId="14625" hidden="1" xr:uid="{00000000-0005-0000-0000-0000D1430000}"/>
    <cellStyle name="Uwaga 3" xfId="14619" hidden="1" xr:uid="{00000000-0005-0000-0000-0000D2430000}"/>
    <cellStyle name="Uwaga 3" xfId="14614" hidden="1" xr:uid="{00000000-0005-0000-0000-0000D3430000}"/>
    <cellStyle name="Uwaga 3" xfId="14610" hidden="1" xr:uid="{00000000-0005-0000-0000-0000D4430000}"/>
    <cellStyle name="Uwaga 3" xfId="14604" hidden="1" xr:uid="{00000000-0005-0000-0000-0000D5430000}"/>
    <cellStyle name="Uwaga 3" xfId="14599" hidden="1" xr:uid="{00000000-0005-0000-0000-0000D6430000}"/>
    <cellStyle name="Uwaga 3" xfId="14595" hidden="1" xr:uid="{00000000-0005-0000-0000-0000D7430000}"/>
    <cellStyle name="Uwaga 3" xfId="14590" hidden="1" xr:uid="{00000000-0005-0000-0000-0000D8430000}"/>
    <cellStyle name="Uwaga 3" xfId="14586" hidden="1" xr:uid="{00000000-0005-0000-0000-0000D9430000}"/>
    <cellStyle name="Uwaga 3" xfId="14582" hidden="1" xr:uid="{00000000-0005-0000-0000-0000DA430000}"/>
    <cellStyle name="Uwaga 3" xfId="14575" hidden="1" xr:uid="{00000000-0005-0000-0000-0000DB430000}"/>
    <cellStyle name="Uwaga 3" xfId="14570" hidden="1" xr:uid="{00000000-0005-0000-0000-0000DC430000}"/>
    <cellStyle name="Uwaga 3" xfId="14566" hidden="1" xr:uid="{00000000-0005-0000-0000-0000DD430000}"/>
    <cellStyle name="Uwaga 3" xfId="14559" hidden="1" xr:uid="{00000000-0005-0000-0000-0000DE430000}"/>
    <cellStyle name="Uwaga 3" xfId="14554" hidden="1" xr:uid="{00000000-0005-0000-0000-0000DF430000}"/>
    <cellStyle name="Uwaga 3" xfId="14550" hidden="1" xr:uid="{00000000-0005-0000-0000-0000E0430000}"/>
    <cellStyle name="Uwaga 3" xfId="14545" hidden="1" xr:uid="{00000000-0005-0000-0000-0000E1430000}"/>
    <cellStyle name="Uwaga 3" xfId="14540" hidden="1" xr:uid="{00000000-0005-0000-0000-0000E2430000}"/>
    <cellStyle name="Uwaga 3" xfId="14536" hidden="1" xr:uid="{00000000-0005-0000-0000-0000E3430000}"/>
    <cellStyle name="Uwaga 3" xfId="14530" hidden="1" xr:uid="{00000000-0005-0000-0000-0000E4430000}"/>
    <cellStyle name="Uwaga 3" xfId="14526" hidden="1" xr:uid="{00000000-0005-0000-0000-0000E5430000}"/>
    <cellStyle name="Uwaga 3" xfId="14523" hidden="1" xr:uid="{00000000-0005-0000-0000-0000E6430000}"/>
    <cellStyle name="Uwaga 3" xfId="14516" hidden="1" xr:uid="{00000000-0005-0000-0000-0000E7430000}"/>
    <cellStyle name="Uwaga 3" xfId="14511" hidden="1" xr:uid="{00000000-0005-0000-0000-0000E8430000}"/>
    <cellStyle name="Uwaga 3" xfId="14506" hidden="1" xr:uid="{00000000-0005-0000-0000-0000E9430000}"/>
    <cellStyle name="Uwaga 3" xfId="14500" hidden="1" xr:uid="{00000000-0005-0000-0000-0000EA430000}"/>
    <cellStyle name="Uwaga 3" xfId="14495" hidden="1" xr:uid="{00000000-0005-0000-0000-0000EB430000}"/>
    <cellStyle name="Uwaga 3" xfId="14490" hidden="1" xr:uid="{00000000-0005-0000-0000-0000EC430000}"/>
    <cellStyle name="Uwaga 3" xfId="14485" hidden="1" xr:uid="{00000000-0005-0000-0000-0000ED430000}"/>
    <cellStyle name="Uwaga 3" xfId="14480" hidden="1" xr:uid="{00000000-0005-0000-0000-0000EE430000}"/>
    <cellStyle name="Uwaga 3" xfId="14475" hidden="1" xr:uid="{00000000-0005-0000-0000-0000EF430000}"/>
    <cellStyle name="Uwaga 3" xfId="14471" hidden="1" xr:uid="{00000000-0005-0000-0000-0000F0430000}"/>
    <cellStyle name="Uwaga 3" xfId="14467" hidden="1" xr:uid="{00000000-0005-0000-0000-0000F1430000}"/>
    <cellStyle name="Uwaga 3" xfId="14462" hidden="1" xr:uid="{00000000-0005-0000-0000-0000F2430000}"/>
    <cellStyle name="Uwaga 3" xfId="14455" hidden="1" xr:uid="{00000000-0005-0000-0000-0000F3430000}"/>
    <cellStyle name="Uwaga 3" xfId="14450" hidden="1" xr:uid="{00000000-0005-0000-0000-0000F4430000}"/>
    <cellStyle name="Uwaga 3" xfId="14445" hidden="1" xr:uid="{00000000-0005-0000-0000-0000F5430000}"/>
    <cellStyle name="Uwaga 3" xfId="14439" hidden="1" xr:uid="{00000000-0005-0000-0000-0000F6430000}"/>
    <cellStyle name="Uwaga 3" xfId="14434" hidden="1" xr:uid="{00000000-0005-0000-0000-0000F7430000}"/>
    <cellStyle name="Uwaga 3" xfId="14430" hidden="1" xr:uid="{00000000-0005-0000-0000-0000F8430000}"/>
    <cellStyle name="Uwaga 3" xfId="14425" hidden="1" xr:uid="{00000000-0005-0000-0000-0000F9430000}"/>
    <cellStyle name="Uwaga 3" xfId="14420" hidden="1" xr:uid="{00000000-0005-0000-0000-0000FA430000}"/>
    <cellStyle name="Uwaga 3" xfId="14415" hidden="1" xr:uid="{00000000-0005-0000-0000-0000FB430000}"/>
    <cellStyle name="Uwaga 3" xfId="14411" hidden="1" xr:uid="{00000000-0005-0000-0000-0000FC430000}"/>
    <cellStyle name="Uwaga 3" xfId="14406" hidden="1" xr:uid="{00000000-0005-0000-0000-0000FD430000}"/>
    <cellStyle name="Uwaga 3" xfId="14401" hidden="1" xr:uid="{00000000-0005-0000-0000-0000FE430000}"/>
    <cellStyle name="Uwaga 3" xfId="14396" hidden="1" xr:uid="{00000000-0005-0000-0000-0000FF430000}"/>
    <cellStyle name="Uwaga 3" xfId="14392" hidden="1" xr:uid="{00000000-0005-0000-0000-000000440000}"/>
    <cellStyle name="Uwaga 3" xfId="14388" hidden="1" xr:uid="{00000000-0005-0000-0000-000001440000}"/>
    <cellStyle name="Uwaga 3" xfId="14381" hidden="1" xr:uid="{00000000-0005-0000-0000-000002440000}"/>
    <cellStyle name="Uwaga 3" xfId="14377" hidden="1" xr:uid="{00000000-0005-0000-0000-000003440000}"/>
    <cellStyle name="Uwaga 3" xfId="14372" hidden="1" xr:uid="{00000000-0005-0000-0000-000004440000}"/>
    <cellStyle name="Uwaga 3" xfId="14366" hidden="1" xr:uid="{00000000-0005-0000-0000-000005440000}"/>
    <cellStyle name="Uwaga 3" xfId="14362" hidden="1" xr:uid="{00000000-0005-0000-0000-000006440000}"/>
    <cellStyle name="Uwaga 3" xfId="14357" hidden="1" xr:uid="{00000000-0005-0000-0000-000007440000}"/>
    <cellStyle name="Uwaga 3" xfId="14351" hidden="1" xr:uid="{00000000-0005-0000-0000-000008440000}"/>
    <cellStyle name="Uwaga 3" xfId="14347" hidden="1" xr:uid="{00000000-0005-0000-0000-000009440000}"/>
    <cellStyle name="Uwaga 3" xfId="14343" hidden="1" xr:uid="{00000000-0005-0000-0000-00000A440000}"/>
    <cellStyle name="Uwaga 3" xfId="14336" hidden="1" xr:uid="{00000000-0005-0000-0000-00000B440000}"/>
    <cellStyle name="Uwaga 3" xfId="14332" hidden="1" xr:uid="{00000000-0005-0000-0000-00000C440000}"/>
    <cellStyle name="Uwaga 3" xfId="14328" hidden="1" xr:uid="{00000000-0005-0000-0000-00000D440000}"/>
    <cellStyle name="Uwaga 3" xfId="15192" hidden="1" xr:uid="{00000000-0005-0000-0000-00000E440000}"/>
    <cellStyle name="Uwaga 3" xfId="15190" hidden="1" xr:uid="{00000000-0005-0000-0000-00000F440000}"/>
    <cellStyle name="Uwaga 3" xfId="15188" hidden="1" xr:uid="{00000000-0005-0000-0000-000010440000}"/>
    <cellStyle name="Uwaga 3" xfId="15175" hidden="1" xr:uid="{00000000-0005-0000-0000-000011440000}"/>
    <cellStyle name="Uwaga 3" xfId="15174" hidden="1" xr:uid="{00000000-0005-0000-0000-000012440000}"/>
    <cellStyle name="Uwaga 3" xfId="15173" hidden="1" xr:uid="{00000000-0005-0000-0000-000013440000}"/>
    <cellStyle name="Uwaga 3" xfId="15160" hidden="1" xr:uid="{00000000-0005-0000-0000-000014440000}"/>
    <cellStyle name="Uwaga 3" xfId="15159" hidden="1" xr:uid="{00000000-0005-0000-0000-000015440000}"/>
    <cellStyle name="Uwaga 3" xfId="15158" hidden="1" xr:uid="{00000000-0005-0000-0000-000016440000}"/>
    <cellStyle name="Uwaga 3" xfId="15146" hidden="1" xr:uid="{00000000-0005-0000-0000-000017440000}"/>
    <cellStyle name="Uwaga 3" xfId="15144" hidden="1" xr:uid="{00000000-0005-0000-0000-000018440000}"/>
    <cellStyle name="Uwaga 3" xfId="15143" hidden="1" xr:uid="{00000000-0005-0000-0000-000019440000}"/>
    <cellStyle name="Uwaga 3" xfId="15130" hidden="1" xr:uid="{00000000-0005-0000-0000-00001A440000}"/>
    <cellStyle name="Uwaga 3" xfId="15129" hidden="1" xr:uid="{00000000-0005-0000-0000-00001B440000}"/>
    <cellStyle name="Uwaga 3" xfId="15128" hidden="1" xr:uid="{00000000-0005-0000-0000-00001C440000}"/>
    <cellStyle name="Uwaga 3" xfId="15116" hidden="1" xr:uid="{00000000-0005-0000-0000-00001D440000}"/>
    <cellStyle name="Uwaga 3" xfId="15114" hidden="1" xr:uid="{00000000-0005-0000-0000-00001E440000}"/>
    <cellStyle name="Uwaga 3" xfId="15112" hidden="1" xr:uid="{00000000-0005-0000-0000-00001F440000}"/>
    <cellStyle name="Uwaga 3" xfId="15101" hidden="1" xr:uid="{00000000-0005-0000-0000-000020440000}"/>
    <cellStyle name="Uwaga 3" xfId="15099" hidden="1" xr:uid="{00000000-0005-0000-0000-000021440000}"/>
    <cellStyle name="Uwaga 3" xfId="15097" hidden="1" xr:uid="{00000000-0005-0000-0000-000022440000}"/>
    <cellStyle name="Uwaga 3" xfId="15086" hidden="1" xr:uid="{00000000-0005-0000-0000-000023440000}"/>
    <cellStyle name="Uwaga 3" xfId="15084" hidden="1" xr:uid="{00000000-0005-0000-0000-000024440000}"/>
    <cellStyle name="Uwaga 3" xfId="15082" hidden="1" xr:uid="{00000000-0005-0000-0000-000025440000}"/>
    <cellStyle name="Uwaga 3" xfId="15071" hidden="1" xr:uid="{00000000-0005-0000-0000-000026440000}"/>
    <cellStyle name="Uwaga 3" xfId="15069" hidden="1" xr:uid="{00000000-0005-0000-0000-000027440000}"/>
    <cellStyle name="Uwaga 3" xfId="15067" hidden="1" xr:uid="{00000000-0005-0000-0000-000028440000}"/>
    <cellStyle name="Uwaga 3" xfId="15056" hidden="1" xr:uid="{00000000-0005-0000-0000-000029440000}"/>
    <cellStyle name="Uwaga 3" xfId="15054" hidden="1" xr:uid="{00000000-0005-0000-0000-00002A440000}"/>
    <cellStyle name="Uwaga 3" xfId="15052" hidden="1" xr:uid="{00000000-0005-0000-0000-00002B440000}"/>
    <cellStyle name="Uwaga 3" xfId="15041" hidden="1" xr:uid="{00000000-0005-0000-0000-00002C440000}"/>
    <cellStyle name="Uwaga 3" xfId="15039" hidden="1" xr:uid="{00000000-0005-0000-0000-00002D440000}"/>
    <cellStyle name="Uwaga 3" xfId="15037" hidden="1" xr:uid="{00000000-0005-0000-0000-00002E440000}"/>
    <cellStyle name="Uwaga 3" xfId="15026" hidden="1" xr:uid="{00000000-0005-0000-0000-00002F440000}"/>
    <cellStyle name="Uwaga 3" xfId="15024" hidden="1" xr:uid="{00000000-0005-0000-0000-000030440000}"/>
    <cellStyle name="Uwaga 3" xfId="15022" hidden="1" xr:uid="{00000000-0005-0000-0000-000031440000}"/>
    <cellStyle name="Uwaga 3" xfId="15011" hidden="1" xr:uid="{00000000-0005-0000-0000-000032440000}"/>
    <cellStyle name="Uwaga 3" xfId="15009" hidden="1" xr:uid="{00000000-0005-0000-0000-000033440000}"/>
    <cellStyle name="Uwaga 3" xfId="15007" hidden="1" xr:uid="{00000000-0005-0000-0000-000034440000}"/>
    <cellStyle name="Uwaga 3" xfId="14996" hidden="1" xr:uid="{00000000-0005-0000-0000-000035440000}"/>
    <cellStyle name="Uwaga 3" xfId="14994" hidden="1" xr:uid="{00000000-0005-0000-0000-000036440000}"/>
    <cellStyle name="Uwaga 3" xfId="14992" hidden="1" xr:uid="{00000000-0005-0000-0000-000037440000}"/>
    <cellStyle name="Uwaga 3" xfId="14981" hidden="1" xr:uid="{00000000-0005-0000-0000-000038440000}"/>
    <cellStyle name="Uwaga 3" xfId="14979" hidden="1" xr:uid="{00000000-0005-0000-0000-000039440000}"/>
    <cellStyle name="Uwaga 3" xfId="14977" hidden="1" xr:uid="{00000000-0005-0000-0000-00003A440000}"/>
    <cellStyle name="Uwaga 3" xfId="14966" hidden="1" xr:uid="{00000000-0005-0000-0000-00003B440000}"/>
    <cellStyle name="Uwaga 3" xfId="14964" hidden="1" xr:uid="{00000000-0005-0000-0000-00003C440000}"/>
    <cellStyle name="Uwaga 3" xfId="14962" hidden="1" xr:uid="{00000000-0005-0000-0000-00003D440000}"/>
    <cellStyle name="Uwaga 3" xfId="14951" hidden="1" xr:uid="{00000000-0005-0000-0000-00003E440000}"/>
    <cellStyle name="Uwaga 3" xfId="14949" hidden="1" xr:uid="{00000000-0005-0000-0000-00003F440000}"/>
    <cellStyle name="Uwaga 3" xfId="14947" hidden="1" xr:uid="{00000000-0005-0000-0000-000040440000}"/>
    <cellStyle name="Uwaga 3" xfId="14936" hidden="1" xr:uid="{00000000-0005-0000-0000-000041440000}"/>
    <cellStyle name="Uwaga 3" xfId="14934" hidden="1" xr:uid="{00000000-0005-0000-0000-000042440000}"/>
    <cellStyle name="Uwaga 3" xfId="14932" hidden="1" xr:uid="{00000000-0005-0000-0000-000043440000}"/>
    <cellStyle name="Uwaga 3" xfId="14921" hidden="1" xr:uid="{00000000-0005-0000-0000-000044440000}"/>
    <cellStyle name="Uwaga 3" xfId="14919" hidden="1" xr:uid="{00000000-0005-0000-0000-000045440000}"/>
    <cellStyle name="Uwaga 3" xfId="14917" hidden="1" xr:uid="{00000000-0005-0000-0000-000046440000}"/>
    <cellStyle name="Uwaga 3" xfId="14906" hidden="1" xr:uid="{00000000-0005-0000-0000-000047440000}"/>
    <cellStyle name="Uwaga 3" xfId="14904" hidden="1" xr:uid="{00000000-0005-0000-0000-000048440000}"/>
    <cellStyle name="Uwaga 3" xfId="14902" hidden="1" xr:uid="{00000000-0005-0000-0000-000049440000}"/>
    <cellStyle name="Uwaga 3" xfId="14891" hidden="1" xr:uid="{00000000-0005-0000-0000-00004A440000}"/>
    <cellStyle name="Uwaga 3" xfId="14889" hidden="1" xr:uid="{00000000-0005-0000-0000-00004B440000}"/>
    <cellStyle name="Uwaga 3" xfId="14887" hidden="1" xr:uid="{00000000-0005-0000-0000-00004C440000}"/>
    <cellStyle name="Uwaga 3" xfId="14876" hidden="1" xr:uid="{00000000-0005-0000-0000-00004D440000}"/>
    <cellStyle name="Uwaga 3" xfId="14874" hidden="1" xr:uid="{00000000-0005-0000-0000-00004E440000}"/>
    <cellStyle name="Uwaga 3" xfId="14872" hidden="1" xr:uid="{00000000-0005-0000-0000-00004F440000}"/>
    <cellStyle name="Uwaga 3" xfId="14861" hidden="1" xr:uid="{00000000-0005-0000-0000-000050440000}"/>
    <cellStyle name="Uwaga 3" xfId="14859" hidden="1" xr:uid="{00000000-0005-0000-0000-000051440000}"/>
    <cellStyle name="Uwaga 3" xfId="14857" hidden="1" xr:uid="{00000000-0005-0000-0000-000052440000}"/>
    <cellStyle name="Uwaga 3" xfId="14846" hidden="1" xr:uid="{00000000-0005-0000-0000-000053440000}"/>
    <cellStyle name="Uwaga 3" xfId="14844" hidden="1" xr:uid="{00000000-0005-0000-0000-000054440000}"/>
    <cellStyle name="Uwaga 3" xfId="14842" hidden="1" xr:uid="{00000000-0005-0000-0000-000055440000}"/>
    <cellStyle name="Uwaga 3" xfId="14831" hidden="1" xr:uid="{00000000-0005-0000-0000-000056440000}"/>
    <cellStyle name="Uwaga 3" xfId="14829" hidden="1" xr:uid="{00000000-0005-0000-0000-000057440000}"/>
    <cellStyle name="Uwaga 3" xfId="14827" hidden="1" xr:uid="{00000000-0005-0000-0000-000058440000}"/>
    <cellStyle name="Uwaga 3" xfId="14816" hidden="1" xr:uid="{00000000-0005-0000-0000-000059440000}"/>
    <cellStyle name="Uwaga 3" xfId="14814" hidden="1" xr:uid="{00000000-0005-0000-0000-00005A440000}"/>
    <cellStyle name="Uwaga 3" xfId="14812" hidden="1" xr:uid="{00000000-0005-0000-0000-00005B440000}"/>
    <cellStyle name="Uwaga 3" xfId="14801" hidden="1" xr:uid="{00000000-0005-0000-0000-00005C440000}"/>
    <cellStyle name="Uwaga 3" xfId="14799" hidden="1" xr:uid="{00000000-0005-0000-0000-00005D440000}"/>
    <cellStyle name="Uwaga 3" xfId="14796" hidden="1" xr:uid="{00000000-0005-0000-0000-00005E440000}"/>
    <cellStyle name="Uwaga 3" xfId="14786" hidden="1" xr:uid="{00000000-0005-0000-0000-00005F440000}"/>
    <cellStyle name="Uwaga 3" xfId="14784" hidden="1" xr:uid="{00000000-0005-0000-0000-000060440000}"/>
    <cellStyle name="Uwaga 3" xfId="14782" hidden="1" xr:uid="{00000000-0005-0000-0000-000061440000}"/>
    <cellStyle name="Uwaga 3" xfId="14771" hidden="1" xr:uid="{00000000-0005-0000-0000-000062440000}"/>
    <cellStyle name="Uwaga 3" xfId="14769" hidden="1" xr:uid="{00000000-0005-0000-0000-000063440000}"/>
    <cellStyle name="Uwaga 3" xfId="14767" hidden="1" xr:uid="{00000000-0005-0000-0000-000064440000}"/>
    <cellStyle name="Uwaga 3" xfId="14756" hidden="1" xr:uid="{00000000-0005-0000-0000-000065440000}"/>
    <cellStyle name="Uwaga 3" xfId="14754" hidden="1" xr:uid="{00000000-0005-0000-0000-000066440000}"/>
    <cellStyle name="Uwaga 3" xfId="14751" hidden="1" xr:uid="{00000000-0005-0000-0000-000067440000}"/>
    <cellStyle name="Uwaga 3" xfId="14741" hidden="1" xr:uid="{00000000-0005-0000-0000-000068440000}"/>
    <cellStyle name="Uwaga 3" xfId="14739" hidden="1" xr:uid="{00000000-0005-0000-0000-000069440000}"/>
    <cellStyle name="Uwaga 3" xfId="14736" hidden="1" xr:uid="{00000000-0005-0000-0000-00006A440000}"/>
    <cellStyle name="Uwaga 3" xfId="14726" hidden="1" xr:uid="{00000000-0005-0000-0000-00006B440000}"/>
    <cellStyle name="Uwaga 3" xfId="14724" hidden="1" xr:uid="{00000000-0005-0000-0000-00006C440000}"/>
    <cellStyle name="Uwaga 3" xfId="14721" hidden="1" xr:uid="{00000000-0005-0000-0000-00006D440000}"/>
    <cellStyle name="Uwaga 3" xfId="14712" hidden="1" xr:uid="{00000000-0005-0000-0000-00006E440000}"/>
    <cellStyle name="Uwaga 3" xfId="14709" hidden="1" xr:uid="{00000000-0005-0000-0000-00006F440000}"/>
    <cellStyle name="Uwaga 3" xfId="14705" hidden="1" xr:uid="{00000000-0005-0000-0000-000070440000}"/>
    <cellStyle name="Uwaga 3" xfId="14697" hidden="1" xr:uid="{00000000-0005-0000-0000-000071440000}"/>
    <cellStyle name="Uwaga 3" xfId="14694" hidden="1" xr:uid="{00000000-0005-0000-0000-000072440000}"/>
    <cellStyle name="Uwaga 3" xfId="14690" hidden="1" xr:uid="{00000000-0005-0000-0000-000073440000}"/>
    <cellStyle name="Uwaga 3" xfId="14682" hidden="1" xr:uid="{00000000-0005-0000-0000-000074440000}"/>
    <cellStyle name="Uwaga 3" xfId="14679" hidden="1" xr:uid="{00000000-0005-0000-0000-000075440000}"/>
    <cellStyle name="Uwaga 3" xfId="14675" hidden="1" xr:uid="{00000000-0005-0000-0000-000076440000}"/>
    <cellStyle name="Uwaga 3" xfId="14667" hidden="1" xr:uid="{00000000-0005-0000-0000-000077440000}"/>
    <cellStyle name="Uwaga 3" xfId="14664" hidden="1" xr:uid="{00000000-0005-0000-0000-000078440000}"/>
    <cellStyle name="Uwaga 3" xfId="14660" hidden="1" xr:uid="{00000000-0005-0000-0000-000079440000}"/>
    <cellStyle name="Uwaga 3" xfId="14652" hidden="1" xr:uid="{00000000-0005-0000-0000-00007A440000}"/>
    <cellStyle name="Uwaga 3" xfId="14649" hidden="1" xr:uid="{00000000-0005-0000-0000-00007B440000}"/>
    <cellStyle name="Uwaga 3" xfId="14645" hidden="1" xr:uid="{00000000-0005-0000-0000-00007C440000}"/>
    <cellStyle name="Uwaga 3" xfId="14637" hidden="1" xr:uid="{00000000-0005-0000-0000-00007D440000}"/>
    <cellStyle name="Uwaga 3" xfId="14633" hidden="1" xr:uid="{00000000-0005-0000-0000-00007E440000}"/>
    <cellStyle name="Uwaga 3" xfId="14628" hidden="1" xr:uid="{00000000-0005-0000-0000-00007F440000}"/>
    <cellStyle name="Uwaga 3" xfId="14622" hidden="1" xr:uid="{00000000-0005-0000-0000-000080440000}"/>
    <cellStyle name="Uwaga 3" xfId="14618" hidden="1" xr:uid="{00000000-0005-0000-0000-000081440000}"/>
    <cellStyle name="Uwaga 3" xfId="14613" hidden="1" xr:uid="{00000000-0005-0000-0000-000082440000}"/>
    <cellStyle name="Uwaga 3" xfId="14607" hidden="1" xr:uid="{00000000-0005-0000-0000-000083440000}"/>
    <cellStyle name="Uwaga 3" xfId="14603" hidden="1" xr:uid="{00000000-0005-0000-0000-000084440000}"/>
    <cellStyle name="Uwaga 3" xfId="14598" hidden="1" xr:uid="{00000000-0005-0000-0000-000085440000}"/>
    <cellStyle name="Uwaga 3" xfId="14592" hidden="1" xr:uid="{00000000-0005-0000-0000-000086440000}"/>
    <cellStyle name="Uwaga 3" xfId="14589" hidden="1" xr:uid="{00000000-0005-0000-0000-000087440000}"/>
    <cellStyle name="Uwaga 3" xfId="14585" hidden="1" xr:uid="{00000000-0005-0000-0000-000088440000}"/>
    <cellStyle name="Uwaga 3" xfId="14577" hidden="1" xr:uid="{00000000-0005-0000-0000-000089440000}"/>
    <cellStyle name="Uwaga 3" xfId="14574" hidden="1" xr:uid="{00000000-0005-0000-0000-00008A440000}"/>
    <cellStyle name="Uwaga 3" xfId="14569" hidden="1" xr:uid="{00000000-0005-0000-0000-00008B440000}"/>
    <cellStyle name="Uwaga 3" xfId="14562" hidden="1" xr:uid="{00000000-0005-0000-0000-00008C440000}"/>
    <cellStyle name="Uwaga 3" xfId="14558" hidden="1" xr:uid="{00000000-0005-0000-0000-00008D440000}"/>
    <cellStyle name="Uwaga 3" xfId="14553" hidden="1" xr:uid="{00000000-0005-0000-0000-00008E440000}"/>
    <cellStyle name="Uwaga 3" xfId="14547" hidden="1" xr:uid="{00000000-0005-0000-0000-00008F440000}"/>
    <cellStyle name="Uwaga 3" xfId="14543" hidden="1" xr:uid="{00000000-0005-0000-0000-000090440000}"/>
    <cellStyle name="Uwaga 3" xfId="14538" hidden="1" xr:uid="{00000000-0005-0000-0000-000091440000}"/>
    <cellStyle name="Uwaga 3" xfId="14532" hidden="1" xr:uid="{00000000-0005-0000-0000-000092440000}"/>
    <cellStyle name="Uwaga 3" xfId="14529" hidden="1" xr:uid="{00000000-0005-0000-0000-000093440000}"/>
    <cellStyle name="Uwaga 3" xfId="14525" hidden="1" xr:uid="{00000000-0005-0000-0000-000094440000}"/>
    <cellStyle name="Uwaga 3" xfId="14517" hidden="1" xr:uid="{00000000-0005-0000-0000-000095440000}"/>
    <cellStyle name="Uwaga 3" xfId="14512" hidden="1" xr:uid="{00000000-0005-0000-0000-000096440000}"/>
    <cellStyle name="Uwaga 3" xfId="14507" hidden="1" xr:uid="{00000000-0005-0000-0000-000097440000}"/>
    <cellStyle name="Uwaga 3" xfId="14502" hidden="1" xr:uid="{00000000-0005-0000-0000-000098440000}"/>
    <cellStyle name="Uwaga 3" xfId="14497" hidden="1" xr:uid="{00000000-0005-0000-0000-000099440000}"/>
    <cellStyle name="Uwaga 3" xfId="14492" hidden="1" xr:uid="{00000000-0005-0000-0000-00009A440000}"/>
    <cellStyle name="Uwaga 3" xfId="14487" hidden="1" xr:uid="{00000000-0005-0000-0000-00009B440000}"/>
    <cellStyle name="Uwaga 3" xfId="14482" hidden="1" xr:uid="{00000000-0005-0000-0000-00009C440000}"/>
    <cellStyle name="Uwaga 3" xfId="14477" hidden="1" xr:uid="{00000000-0005-0000-0000-00009D440000}"/>
    <cellStyle name="Uwaga 3" xfId="14472" hidden="1" xr:uid="{00000000-0005-0000-0000-00009E440000}"/>
    <cellStyle name="Uwaga 3" xfId="14468" hidden="1" xr:uid="{00000000-0005-0000-0000-00009F440000}"/>
    <cellStyle name="Uwaga 3" xfId="14463" hidden="1" xr:uid="{00000000-0005-0000-0000-0000A0440000}"/>
    <cellStyle name="Uwaga 3" xfId="14456" hidden="1" xr:uid="{00000000-0005-0000-0000-0000A1440000}"/>
    <cellStyle name="Uwaga 3" xfId="14451" hidden="1" xr:uid="{00000000-0005-0000-0000-0000A2440000}"/>
    <cellStyle name="Uwaga 3" xfId="14446" hidden="1" xr:uid="{00000000-0005-0000-0000-0000A3440000}"/>
    <cellStyle name="Uwaga 3" xfId="14441" hidden="1" xr:uid="{00000000-0005-0000-0000-0000A4440000}"/>
    <cellStyle name="Uwaga 3" xfId="14436" hidden="1" xr:uid="{00000000-0005-0000-0000-0000A5440000}"/>
    <cellStyle name="Uwaga 3" xfId="14431" hidden="1" xr:uid="{00000000-0005-0000-0000-0000A6440000}"/>
    <cellStyle name="Uwaga 3" xfId="14426" hidden="1" xr:uid="{00000000-0005-0000-0000-0000A7440000}"/>
    <cellStyle name="Uwaga 3" xfId="14421" hidden="1" xr:uid="{00000000-0005-0000-0000-0000A8440000}"/>
    <cellStyle name="Uwaga 3" xfId="14416" hidden="1" xr:uid="{00000000-0005-0000-0000-0000A9440000}"/>
    <cellStyle name="Uwaga 3" xfId="14412" hidden="1" xr:uid="{00000000-0005-0000-0000-0000AA440000}"/>
    <cellStyle name="Uwaga 3" xfId="14407" hidden="1" xr:uid="{00000000-0005-0000-0000-0000AB440000}"/>
    <cellStyle name="Uwaga 3" xfId="14402" hidden="1" xr:uid="{00000000-0005-0000-0000-0000AC440000}"/>
    <cellStyle name="Uwaga 3" xfId="14397" hidden="1" xr:uid="{00000000-0005-0000-0000-0000AD440000}"/>
    <cellStyle name="Uwaga 3" xfId="14393" hidden="1" xr:uid="{00000000-0005-0000-0000-0000AE440000}"/>
    <cellStyle name="Uwaga 3" xfId="14389" hidden="1" xr:uid="{00000000-0005-0000-0000-0000AF440000}"/>
    <cellStyle name="Uwaga 3" xfId="14382" hidden="1" xr:uid="{00000000-0005-0000-0000-0000B0440000}"/>
    <cellStyle name="Uwaga 3" xfId="14378" hidden="1" xr:uid="{00000000-0005-0000-0000-0000B1440000}"/>
    <cellStyle name="Uwaga 3" xfId="14373" hidden="1" xr:uid="{00000000-0005-0000-0000-0000B2440000}"/>
    <cellStyle name="Uwaga 3" xfId="14367" hidden="1" xr:uid="{00000000-0005-0000-0000-0000B3440000}"/>
    <cellStyle name="Uwaga 3" xfId="14363" hidden="1" xr:uid="{00000000-0005-0000-0000-0000B4440000}"/>
    <cellStyle name="Uwaga 3" xfId="14358" hidden="1" xr:uid="{00000000-0005-0000-0000-0000B5440000}"/>
    <cellStyle name="Uwaga 3" xfId="14352" hidden="1" xr:uid="{00000000-0005-0000-0000-0000B6440000}"/>
    <cellStyle name="Uwaga 3" xfId="14348" hidden="1" xr:uid="{00000000-0005-0000-0000-0000B7440000}"/>
    <cellStyle name="Uwaga 3" xfId="14344" hidden="1" xr:uid="{00000000-0005-0000-0000-0000B8440000}"/>
    <cellStyle name="Uwaga 3" xfId="14337" hidden="1" xr:uid="{00000000-0005-0000-0000-0000B9440000}"/>
    <cellStyle name="Uwaga 3" xfId="14333" hidden="1" xr:uid="{00000000-0005-0000-0000-0000BA440000}"/>
    <cellStyle name="Uwaga 3" xfId="14329" hidden="1" xr:uid="{00000000-0005-0000-0000-0000BB440000}"/>
    <cellStyle name="Uwaga 3" xfId="15196" hidden="1" xr:uid="{00000000-0005-0000-0000-0000BC440000}"/>
    <cellStyle name="Uwaga 3" xfId="15195" hidden="1" xr:uid="{00000000-0005-0000-0000-0000BD440000}"/>
    <cellStyle name="Uwaga 3" xfId="15193" hidden="1" xr:uid="{00000000-0005-0000-0000-0000BE440000}"/>
    <cellStyle name="Uwaga 3" xfId="15180" hidden="1" xr:uid="{00000000-0005-0000-0000-0000BF440000}"/>
    <cellStyle name="Uwaga 3" xfId="15178" hidden="1" xr:uid="{00000000-0005-0000-0000-0000C0440000}"/>
    <cellStyle name="Uwaga 3" xfId="15176" hidden="1" xr:uid="{00000000-0005-0000-0000-0000C1440000}"/>
    <cellStyle name="Uwaga 3" xfId="15166" hidden="1" xr:uid="{00000000-0005-0000-0000-0000C2440000}"/>
    <cellStyle name="Uwaga 3" xfId="15164" hidden="1" xr:uid="{00000000-0005-0000-0000-0000C3440000}"/>
    <cellStyle name="Uwaga 3" xfId="15162" hidden="1" xr:uid="{00000000-0005-0000-0000-0000C4440000}"/>
    <cellStyle name="Uwaga 3" xfId="15151" hidden="1" xr:uid="{00000000-0005-0000-0000-0000C5440000}"/>
    <cellStyle name="Uwaga 3" xfId="15149" hidden="1" xr:uid="{00000000-0005-0000-0000-0000C6440000}"/>
    <cellStyle name="Uwaga 3" xfId="15147" hidden="1" xr:uid="{00000000-0005-0000-0000-0000C7440000}"/>
    <cellStyle name="Uwaga 3" xfId="15134" hidden="1" xr:uid="{00000000-0005-0000-0000-0000C8440000}"/>
    <cellStyle name="Uwaga 3" xfId="15132" hidden="1" xr:uid="{00000000-0005-0000-0000-0000C9440000}"/>
    <cellStyle name="Uwaga 3" xfId="15131" hidden="1" xr:uid="{00000000-0005-0000-0000-0000CA440000}"/>
    <cellStyle name="Uwaga 3" xfId="15118" hidden="1" xr:uid="{00000000-0005-0000-0000-0000CB440000}"/>
    <cellStyle name="Uwaga 3" xfId="15117" hidden="1" xr:uid="{00000000-0005-0000-0000-0000CC440000}"/>
    <cellStyle name="Uwaga 3" xfId="15115" hidden="1" xr:uid="{00000000-0005-0000-0000-0000CD440000}"/>
    <cellStyle name="Uwaga 3" xfId="15103" hidden="1" xr:uid="{00000000-0005-0000-0000-0000CE440000}"/>
    <cellStyle name="Uwaga 3" xfId="15102" hidden="1" xr:uid="{00000000-0005-0000-0000-0000CF440000}"/>
    <cellStyle name="Uwaga 3" xfId="15100" hidden="1" xr:uid="{00000000-0005-0000-0000-0000D0440000}"/>
    <cellStyle name="Uwaga 3" xfId="15088" hidden="1" xr:uid="{00000000-0005-0000-0000-0000D1440000}"/>
    <cellStyle name="Uwaga 3" xfId="15087" hidden="1" xr:uid="{00000000-0005-0000-0000-0000D2440000}"/>
    <cellStyle name="Uwaga 3" xfId="15085" hidden="1" xr:uid="{00000000-0005-0000-0000-0000D3440000}"/>
    <cellStyle name="Uwaga 3" xfId="15073" hidden="1" xr:uid="{00000000-0005-0000-0000-0000D4440000}"/>
    <cellStyle name="Uwaga 3" xfId="15072" hidden="1" xr:uid="{00000000-0005-0000-0000-0000D5440000}"/>
    <cellStyle name="Uwaga 3" xfId="15070" hidden="1" xr:uid="{00000000-0005-0000-0000-0000D6440000}"/>
    <cellStyle name="Uwaga 3" xfId="15058" hidden="1" xr:uid="{00000000-0005-0000-0000-0000D7440000}"/>
    <cellStyle name="Uwaga 3" xfId="15057" hidden="1" xr:uid="{00000000-0005-0000-0000-0000D8440000}"/>
    <cellStyle name="Uwaga 3" xfId="15055" hidden="1" xr:uid="{00000000-0005-0000-0000-0000D9440000}"/>
    <cellStyle name="Uwaga 3" xfId="15043" hidden="1" xr:uid="{00000000-0005-0000-0000-0000DA440000}"/>
    <cellStyle name="Uwaga 3" xfId="15042" hidden="1" xr:uid="{00000000-0005-0000-0000-0000DB440000}"/>
    <cellStyle name="Uwaga 3" xfId="15040" hidden="1" xr:uid="{00000000-0005-0000-0000-0000DC440000}"/>
    <cellStyle name="Uwaga 3" xfId="15028" hidden="1" xr:uid="{00000000-0005-0000-0000-0000DD440000}"/>
    <cellStyle name="Uwaga 3" xfId="15027" hidden="1" xr:uid="{00000000-0005-0000-0000-0000DE440000}"/>
    <cellStyle name="Uwaga 3" xfId="15025" hidden="1" xr:uid="{00000000-0005-0000-0000-0000DF440000}"/>
    <cellStyle name="Uwaga 3" xfId="15013" hidden="1" xr:uid="{00000000-0005-0000-0000-0000E0440000}"/>
    <cellStyle name="Uwaga 3" xfId="15012" hidden="1" xr:uid="{00000000-0005-0000-0000-0000E1440000}"/>
    <cellStyle name="Uwaga 3" xfId="15010" hidden="1" xr:uid="{00000000-0005-0000-0000-0000E2440000}"/>
    <cellStyle name="Uwaga 3" xfId="14998" hidden="1" xr:uid="{00000000-0005-0000-0000-0000E3440000}"/>
    <cellStyle name="Uwaga 3" xfId="14997" hidden="1" xr:uid="{00000000-0005-0000-0000-0000E4440000}"/>
    <cellStyle name="Uwaga 3" xfId="14995" hidden="1" xr:uid="{00000000-0005-0000-0000-0000E5440000}"/>
    <cellStyle name="Uwaga 3" xfId="14983" hidden="1" xr:uid="{00000000-0005-0000-0000-0000E6440000}"/>
    <cellStyle name="Uwaga 3" xfId="14982" hidden="1" xr:uid="{00000000-0005-0000-0000-0000E7440000}"/>
    <cellStyle name="Uwaga 3" xfId="14980" hidden="1" xr:uid="{00000000-0005-0000-0000-0000E8440000}"/>
    <cellStyle name="Uwaga 3" xfId="14968" hidden="1" xr:uid="{00000000-0005-0000-0000-0000E9440000}"/>
    <cellStyle name="Uwaga 3" xfId="14967" hidden="1" xr:uid="{00000000-0005-0000-0000-0000EA440000}"/>
    <cellStyle name="Uwaga 3" xfId="14965" hidden="1" xr:uid="{00000000-0005-0000-0000-0000EB440000}"/>
    <cellStyle name="Uwaga 3" xfId="14953" hidden="1" xr:uid="{00000000-0005-0000-0000-0000EC440000}"/>
    <cellStyle name="Uwaga 3" xfId="14952" hidden="1" xr:uid="{00000000-0005-0000-0000-0000ED440000}"/>
    <cellStyle name="Uwaga 3" xfId="14950" hidden="1" xr:uid="{00000000-0005-0000-0000-0000EE440000}"/>
    <cellStyle name="Uwaga 3" xfId="14938" hidden="1" xr:uid="{00000000-0005-0000-0000-0000EF440000}"/>
    <cellStyle name="Uwaga 3" xfId="14937" hidden="1" xr:uid="{00000000-0005-0000-0000-0000F0440000}"/>
    <cellStyle name="Uwaga 3" xfId="14935" hidden="1" xr:uid="{00000000-0005-0000-0000-0000F1440000}"/>
    <cellStyle name="Uwaga 3" xfId="14923" hidden="1" xr:uid="{00000000-0005-0000-0000-0000F2440000}"/>
    <cellStyle name="Uwaga 3" xfId="14922" hidden="1" xr:uid="{00000000-0005-0000-0000-0000F3440000}"/>
    <cellStyle name="Uwaga 3" xfId="14920" hidden="1" xr:uid="{00000000-0005-0000-0000-0000F4440000}"/>
    <cellStyle name="Uwaga 3" xfId="14908" hidden="1" xr:uid="{00000000-0005-0000-0000-0000F5440000}"/>
    <cellStyle name="Uwaga 3" xfId="14907" hidden="1" xr:uid="{00000000-0005-0000-0000-0000F6440000}"/>
    <cellStyle name="Uwaga 3" xfId="14905" hidden="1" xr:uid="{00000000-0005-0000-0000-0000F7440000}"/>
    <cellStyle name="Uwaga 3" xfId="14893" hidden="1" xr:uid="{00000000-0005-0000-0000-0000F8440000}"/>
    <cellStyle name="Uwaga 3" xfId="14892" hidden="1" xr:uid="{00000000-0005-0000-0000-0000F9440000}"/>
    <cellStyle name="Uwaga 3" xfId="14890" hidden="1" xr:uid="{00000000-0005-0000-0000-0000FA440000}"/>
    <cellStyle name="Uwaga 3" xfId="14878" hidden="1" xr:uid="{00000000-0005-0000-0000-0000FB440000}"/>
    <cellStyle name="Uwaga 3" xfId="14877" hidden="1" xr:uid="{00000000-0005-0000-0000-0000FC440000}"/>
    <cellStyle name="Uwaga 3" xfId="14875" hidden="1" xr:uid="{00000000-0005-0000-0000-0000FD440000}"/>
    <cellStyle name="Uwaga 3" xfId="14863" hidden="1" xr:uid="{00000000-0005-0000-0000-0000FE440000}"/>
    <cellStyle name="Uwaga 3" xfId="14862" hidden="1" xr:uid="{00000000-0005-0000-0000-0000FF440000}"/>
    <cellStyle name="Uwaga 3" xfId="14860" hidden="1" xr:uid="{00000000-0005-0000-0000-000000450000}"/>
    <cellStyle name="Uwaga 3" xfId="14848" hidden="1" xr:uid="{00000000-0005-0000-0000-000001450000}"/>
    <cellStyle name="Uwaga 3" xfId="14847" hidden="1" xr:uid="{00000000-0005-0000-0000-000002450000}"/>
    <cellStyle name="Uwaga 3" xfId="14845" hidden="1" xr:uid="{00000000-0005-0000-0000-000003450000}"/>
    <cellStyle name="Uwaga 3" xfId="14833" hidden="1" xr:uid="{00000000-0005-0000-0000-000004450000}"/>
    <cellStyle name="Uwaga 3" xfId="14832" hidden="1" xr:uid="{00000000-0005-0000-0000-000005450000}"/>
    <cellStyle name="Uwaga 3" xfId="14830" hidden="1" xr:uid="{00000000-0005-0000-0000-000006450000}"/>
    <cellStyle name="Uwaga 3" xfId="14818" hidden="1" xr:uid="{00000000-0005-0000-0000-000007450000}"/>
    <cellStyle name="Uwaga 3" xfId="14817" hidden="1" xr:uid="{00000000-0005-0000-0000-000008450000}"/>
    <cellStyle name="Uwaga 3" xfId="14815" hidden="1" xr:uid="{00000000-0005-0000-0000-000009450000}"/>
    <cellStyle name="Uwaga 3" xfId="14803" hidden="1" xr:uid="{00000000-0005-0000-0000-00000A450000}"/>
    <cellStyle name="Uwaga 3" xfId="14802" hidden="1" xr:uid="{00000000-0005-0000-0000-00000B450000}"/>
    <cellStyle name="Uwaga 3" xfId="14800" hidden="1" xr:uid="{00000000-0005-0000-0000-00000C450000}"/>
    <cellStyle name="Uwaga 3" xfId="14788" hidden="1" xr:uid="{00000000-0005-0000-0000-00000D450000}"/>
    <cellStyle name="Uwaga 3" xfId="14787" hidden="1" xr:uid="{00000000-0005-0000-0000-00000E450000}"/>
    <cellStyle name="Uwaga 3" xfId="14785" hidden="1" xr:uid="{00000000-0005-0000-0000-00000F450000}"/>
    <cellStyle name="Uwaga 3" xfId="14773" hidden="1" xr:uid="{00000000-0005-0000-0000-000010450000}"/>
    <cellStyle name="Uwaga 3" xfId="14772" hidden="1" xr:uid="{00000000-0005-0000-0000-000011450000}"/>
    <cellStyle name="Uwaga 3" xfId="14770" hidden="1" xr:uid="{00000000-0005-0000-0000-000012450000}"/>
    <cellStyle name="Uwaga 3" xfId="14758" hidden="1" xr:uid="{00000000-0005-0000-0000-000013450000}"/>
    <cellStyle name="Uwaga 3" xfId="14757" hidden="1" xr:uid="{00000000-0005-0000-0000-000014450000}"/>
    <cellStyle name="Uwaga 3" xfId="14755" hidden="1" xr:uid="{00000000-0005-0000-0000-000015450000}"/>
    <cellStyle name="Uwaga 3" xfId="14743" hidden="1" xr:uid="{00000000-0005-0000-0000-000016450000}"/>
    <cellStyle name="Uwaga 3" xfId="14742" hidden="1" xr:uid="{00000000-0005-0000-0000-000017450000}"/>
    <cellStyle name="Uwaga 3" xfId="14740" hidden="1" xr:uid="{00000000-0005-0000-0000-000018450000}"/>
    <cellStyle name="Uwaga 3" xfId="14728" hidden="1" xr:uid="{00000000-0005-0000-0000-000019450000}"/>
    <cellStyle name="Uwaga 3" xfId="14727" hidden="1" xr:uid="{00000000-0005-0000-0000-00001A450000}"/>
    <cellStyle name="Uwaga 3" xfId="14725" hidden="1" xr:uid="{00000000-0005-0000-0000-00001B450000}"/>
    <cellStyle name="Uwaga 3" xfId="14713" hidden="1" xr:uid="{00000000-0005-0000-0000-00001C450000}"/>
    <cellStyle name="Uwaga 3" xfId="14711" hidden="1" xr:uid="{00000000-0005-0000-0000-00001D450000}"/>
    <cellStyle name="Uwaga 3" xfId="14708" hidden="1" xr:uid="{00000000-0005-0000-0000-00001E450000}"/>
    <cellStyle name="Uwaga 3" xfId="14698" hidden="1" xr:uid="{00000000-0005-0000-0000-00001F450000}"/>
    <cellStyle name="Uwaga 3" xfId="14696" hidden="1" xr:uid="{00000000-0005-0000-0000-000020450000}"/>
    <cellStyle name="Uwaga 3" xfId="14693" hidden="1" xr:uid="{00000000-0005-0000-0000-000021450000}"/>
    <cellStyle name="Uwaga 3" xfId="14683" hidden="1" xr:uid="{00000000-0005-0000-0000-000022450000}"/>
    <cellStyle name="Uwaga 3" xfId="14681" hidden="1" xr:uid="{00000000-0005-0000-0000-000023450000}"/>
    <cellStyle name="Uwaga 3" xfId="14678" hidden="1" xr:uid="{00000000-0005-0000-0000-000024450000}"/>
    <cellStyle name="Uwaga 3" xfId="14668" hidden="1" xr:uid="{00000000-0005-0000-0000-000025450000}"/>
    <cellStyle name="Uwaga 3" xfId="14666" hidden="1" xr:uid="{00000000-0005-0000-0000-000026450000}"/>
    <cellStyle name="Uwaga 3" xfId="14663" hidden="1" xr:uid="{00000000-0005-0000-0000-000027450000}"/>
    <cellStyle name="Uwaga 3" xfId="14653" hidden="1" xr:uid="{00000000-0005-0000-0000-000028450000}"/>
    <cellStyle name="Uwaga 3" xfId="14651" hidden="1" xr:uid="{00000000-0005-0000-0000-000029450000}"/>
    <cellStyle name="Uwaga 3" xfId="14648" hidden="1" xr:uid="{00000000-0005-0000-0000-00002A450000}"/>
    <cellStyle name="Uwaga 3" xfId="14638" hidden="1" xr:uid="{00000000-0005-0000-0000-00002B450000}"/>
    <cellStyle name="Uwaga 3" xfId="14636" hidden="1" xr:uid="{00000000-0005-0000-0000-00002C450000}"/>
    <cellStyle name="Uwaga 3" xfId="14632" hidden="1" xr:uid="{00000000-0005-0000-0000-00002D450000}"/>
    <cellStyle name="Uwaga 3" xfId="14623" hidden="1" xr:uid="{00000000-0005-0000-0000-00002E450000}"/>
    <cellStyle name="Uwaga 3" xfId="14620" hidden="1" xr:uid="{00000000-0005-0000-0000-00002F450000}"/>
    <cellStyle name="Uwaga 3" xfId="14616" hidden="1" xr:uid="{00000000-0005-0000-0000-000030450000}"/>
    <cellStyle name="Uwaga 3" xfId="14608" hidden="1" xr:uid="{00000000-0005-0000-0000-000031450000}"/>
    <cellStyle name="Uwaga 3" xfId="14606" hidden="1" xr:uid="{00000000-0005-0000-0000-000032450000}"/>
    <cellStyle name="Uwaga 3" xfId="14602" hidden="1" xr:uid="{00000000-0005-0000-0000-000033450000}"/>
    <cellStyle name="Uwaga 3" xfId="14593" hidden="1" xr:uid="{00000000-0005-0000-0000-000034450000}"/>
    <cellStyle name="Uwaga 3" xfId="14591" hidden="1" xr:uid="{00000000-0005-0000-0000-000035450000}"/>
    <cellStyle name="Uwaga 3" xfId="14588" hidden="1" xr:uid="{00000000-0005-0000-0000-000036450000}"/>
    <cellStyle name="Uwaga 3" xfId="14578" hidden="1" xr:uid="{00000000-0005-0000-0000-000037450000}"/>
    <cellStyle name="Uwaga 3" xfId="14576" hidden="1" xr:uid="{00000000-0005-0000-0000-000038450000}"/>
    <cellStyle name="Uwaga 3" xfId="14571" hidden="1" xr:uid="{00000000-0005-0000-0000-000039450000}"/>
    <cellStyle name="Uwaga 3" xfId="14563" hidden="1" xr:uid="{00000000-0005-0000-0000-00003A450000}"/>
    <cellStyle name="Uwaga 3" xfId="14561" hidden="1" xr:uid="{00000000-0005-0000-0000-00003B450000}"/>
    <cellStyle name="Uwaga 3" xfId="14556" hidden="1" xr:uid="{00000000-0005-0000-0000-00003C450000}"/>
    <cellStyle name="Uwaga 3" xfId="14548" hidden="1" xr:uid="{00000000-0005-0000-0000-00003D450000}"/>
    <cellStyle name="Uwaga 3" xfId="14546" hidden="1" xr:uid="{00000000-0005-0000-0000-00003E450000}"/>
    <cellStyle name="Uwaga 3" xfId="14541" hidden="1" xr:uid="{00000000-0005-0000-0000-00003F450000}"/>
    <cellStyle name="Uwaga 3" xfId="14533" hidden="1" xr:uid="{00000000-0005-0000-0000-000040450000}"/>
    <cellStyle name="Uwaga 3" xfId="14531" hidden="1" xr:uid="{00000000-0005-0000-0000-000041450000}"/>
    <cellStyle name="Uwaga 3" xfId="14527" hidden="1" xr:uid="{00000000-0005-0000-0000-000042450000}"/>
    <cellStyle name="Uwaga 3" xfId="14518" hidden="1" xr:uid="{00000000-0005-0000-0000-000043450000}"/>
    <cellStyle name="Uwaga 3" xfId="14515" hidden="1" xr:uid="{00000000-0005-0000-0000-000044450000}"/>
    <cellStyle name="Uwaga 3" xfId="14510" hidden="1" xr:uid="{00000000-0005-0000-0000-000045450000}"/>
    <cellStyle name="Uwaga 3" xfId="14503" hidden="1" xr:uid="{00000000-0005-0000-0000-000046450000}"/>
    <cellStyle name="Uwaga 3" xfId="14499" hidden="1" xr:uid="{00000000-0005-0000-0000-000047450000}"/>
    <cellStyle name="Uwaga 3" xfId="14494" hidden="1" xr:uid="{00000000-0005-0000-0000-000048450000}"/>
    <cellStyle name="Uwaga 3" xfId="14488" hidden="1" xr:uid="{00000000-0005-0000-0000-000049450000}"/>
    <cellStyle name="Uwaga 3" xfId="14484" hidden="1" xr:uid="{00000000-0005-0000-0000-00004A450000}"/>
    <cellStyle name="Uwaga 3" xfId="14479" hidden="1" xr:uid="{00000000-0005-0000-0000-00004B450000}"/>
    <cellStyle name="Uwaga 3" xfId="14473" hidden="1" xr:uid="{00000000-0005-0000-0000-00004C450000}"/>
    <cellStyle name="Uwaga 3" xfId="14470" hidden="1" xr:uid="{00000000-0005-0000-0000-00004D450000}"/>
    <cellStyle name="Uwaga 3" xfId="14466" hidden="1" xr:uid="{00000000-0005-0000-0000-00004E450000}"/>
    <cellStyle name="Uwaga 3" xfId="14457" hidden="1" xr:uid="{00000000-0005-0000-0000-00004F450000}"/>
    <cellStyle name="Uwaga 3" xfId="14452" hidden="1" xr:uid="{00000000-0005-0000-0000-000050450000}"/>
    <cellStyle name="Uwaga 3" xfId="14447" hidden="1" xr:uid="{00000000-0005-0000-0000-000051450000}"/>
    <cellStyle name="Uwaga 3" xfId="14442" hidden="1" xr:uid="{00000000-0005-0000-0000-000052450000}"/>
    <cellStyle name="Uwaga 3" xfId="14437" hidden="1" xr:uid="{00000000-0005-0000-0000-000053450000}"/>
    <cellStyle name="Uwaga 3" xfId="14432" hidden="1" xr:uid="{00000000-0005-0000-0000-000054450000}"/>
    <cellStyle name="Uwaga 3" xfId="14427" hidden="1" xr:uid="{00000000-0005-0000-0000-000055450000}"/>
    <cellStyle name="Uwaga 3" xfId="14422" hidden="1" xr:uid="{00000000-0005-0000-0000-000056450000}"/>
    <cellStyle name="Uwaga 3" xfId="14417" hidden="1" xr:uid="{00000000-0005-0000-0000-000057450000}"/>
    <cellStyle name="Uwaga 3" xfId="14413" hidden="1" xr:uid="{00000000-0005-0000-0000-000058450000}"/>
    <cellStyle name="Uwaga 3" xfId="14408" hidden="1" xr:uid="{00000000-0005-0000-0000-000059450000}"/>
    <cellStyle name="Uwaga 3" xfId="14403" hidden="1" xr:uid="{00000000-0005-0000-0000-00005A450000}"/>
    <cellStyle name="Uwaga 3" xfId="14398" hidden="1" xr:uid="{00000000-0005-0000-0000-00005B450000}"/>
    <cellStyle name="Uwaga 3" xfId="14394" hidden="1" xr:uid="{00000000-0005-0000-0000-00005C450000}"/>
    <cellStyle name="Uwaga 3" xfId="14390" hidden="1" xr:uid="{00000000-0005-0000-0000-00005D450000}"/>
    <cellStyle name="Uwaga 3" xfId="14383" hidden="1" xr:uid="{00000000-0005-0000-0000-00005E450000}"/>
    <cellStyle name="Uwaga 3" xfId="14379" hidden="1" xr:uid="{00000000-0005-0000-0000-00005F450000}"/>
    <cellStyle name="Uwaga 3" xfId="14374" hidden="1" xr:uid="{00000000-0005-0000-0000-000060450000}"/>
    <cellStyle name="Uwaga 3" xfId="14368" hidden="1" xr:uid="{00000000-0005-0000-0000-000061450000}"/>
    <cellStyle name="Uwaga 3" xfId="14364" hidden="1" xr:uid="{00000000-0005-0000-0000-000062450000}"/>
    <cellStyle name="Uwaga 3" xfId="14359" hidden="1" xr:uid="{00000000-0005-0000-0000-000063450000}"/>
    <cellStyle name="Uwaga 3" xfId="14353" hidden="1" xr:uid="{00000000-0005-0000-0000-000064450000}"/>
    <cellStyle name="Uwaga 3" xfId="14349" hidden="1" xr:uid="{00000000-0005-0000-0000-000065450000}"/>
    <cellStyle name="Uwaga 3" xfId="14345" hidden="1" xr:uid="{00000000-0005-0000-0000-000066450000}"/>
    <cellStyle name="Uwaga 3" xfId="14338" hidden="1" xr:uid="{00000000-0005-0000-0000-000067450000}"/>
    <cellStyle name="Uwaga 3" xfId="14334" hidden="1" xr:uid="{00000000-0005-0000-0000-000068450000}"/>
    <cellStyle name="Uwaga 3" xfId="14330" hidden="1" xr:uid="{00000000-0005-0000-0000-000069450000}"/>
    <cellStyle name="Uwaga 3" xfId="14283" hidden="1" xr:uid="{00000000-0005-0000-0000-00006A450000}"/>
    <cellStyle name="Uwaga 3" xfId="14282" hidden="1" xr:uid="{00000000-0005-0000-0000-00006B450000}"/>
    <cellStyle name="Uwaga 3" xfId="14281" hidden="1" xr:uid="{00000000-0005-0000-0000-00006C450000}"/>
    <cellStyle name="Uwaga 3" xfId="14274" hidden="1" xr:uid="{00000000-0005-0000-0000-00006D450000}"/>
    <cellStyle name="Uwaga 3" xfId="14273" hidden="1" xr:uid="{00000000-0005-0000-0000-00006E450000}"/>
    <cellStyle name="Uwaga 3" xfId="14272" hidden="1" xr:uid="{00000000-0005-0000-0000-00006F450000}"/>
    <cellStyle name="Uwaga 3" xfId="14265" hidden="1" xr:uid="{00000000-0005-0000-0000-000070450000}"/>
    <cellStyle name="Uwaga 3" xfId="14264" hidden="1" xr:uid="{00000000-0005-0000-0000-000071450000}"/>
    <cellStyle name="Uwaga 3" xfId="14263" hidden="1" xr:uid="{00000000-0005-0000-0000-000072450000}"/>
    <cellStyle name="Uwaga 3" xfId="14256" hidden="1" xr:uid="{00000000-0005-0000-0000-000073450000}"/>
    <cellStyle name="Uwaga 3" xfId="14255" hidden="1" xr:uid="{00000000-0005-0000-0000-000074450000}"/>
    <cellStyle name="Uwaga 3" xfId="14254" hidden="1" xr:uid="{00000000-0005-0000-0000-000075450000}"/>
    <cellStyle name="Uwaga 3" xfId="14247" hidden="1" xr:uid="{00000000-0005-0000-0000-000076450000}"/>
    <cellStyle name="Uwaga 3" xfId="14246" hidden="1" xr:uid="{00000000-0005-0000-0000-000077450000}"/>
    <cellStyle name="Uwaga 3" xfId="14244" hidden="1" xr:uid="{00000000-0005-0000-0000-000078450000}"/>
    <cellStyle name="Uwaga 3" xfId="14239" hidden="1" xr:uid="{00000000-0005-0000-0000-000079450000}"/>
    <cellStyle name="Uwaga 3" xfId="14236" hidden="1" xr:uid="{00000000-0005-0000-0000-00007A450000}"/>
    <cellStyle name="Uwaga 3" xfId="14234" hidden="1" xr:uid="{00000000-0005-0000-0000-00007B450000}"/>
    <cellStyle name="Uwaga 3" xfId="14230" hidden="1" xr:uid="{00000000-0005-0000-0000-00007C450000}"/>
    <cellStyle name="Uwaga 3" xfId="14227" hidden="1" xr:uid="{00000000-0005-0000-0000-00007D450000}"/>
    <cellStyle name="Uwaga 3" xfId="14225" hidden="1" xr:uid="{00000000-0005-0000-0000-00007E450000}"/>
    <cellStyle name="Uwaga 3" xfId="14221" hidden="1" xr:uid="{00000000-0005-0000-0000-00007F450000}"/>
    <cellStyle name="Uwaga 3" xfId="14218" hidden="1" xr:uid="{00000000-0005-0000-0000-000080450000}"/>
    <cellStyle name="Uwaga 3" xfId="14216" hidden="1" xr:uid="{00000000-0005-0000-0000-000081450000}"/>
    <cellStyle name="Uwaga 3" xfId="14212" hidden="1" xr:uid="{00000000-0005-0000-0000-000082450000}"/>
    <cellStyle name="Uwaga 3" xfId="14210" hidden="1" xr:uid="{00000000-0005-0000-0000-000083450000}"/>
    <cellStyle name="Uwaga 3" xfId="14209" hidden="1" xr:uid="{00000000-0005-0000-0000-000084450000}"/>
    <cellStyle name="Uwaga 3" xfId="14203" hidden="1" xr:uid="{00000000-0005-0000-0000-000085450000}"/>
    <cellStyle name="Uwaga 3" xfId="14201" hidden="1" xr:uid="{00000000-0005-0000-0000-000086450000}"/>
    <cellStyle name="Uwaga 3" xfId="14198" hidden="1" xr:uid="{00000000-0005-0000-0000-000087450000}"/>
    <cellStyle name="Uwaga 3" xfId="14194" hidden="1" xr:uid="{00000000-0005-0000-0000-000088450000}"/>
    <cellStyle name="Uwaga 3" xfId="14191" hidden="1" xr:uid="{00000000-0005-0000-0000-000089450000}"/>
    <cellStyle name="Uwaga 3" xfId="14189" hidden="1" xr:uid="{00000000-0005-0000-0000-00008A450000}"/>
    <cellStyle name="Uwaga 3" xfId="14185" hidden="1" xr:uid="{00000000-0005-0000-0000-00008B450000}"/>
    <cellStyle name="Uwaga 3" xfId="14182" hidden="1" xr:uid="{00000000-0005-0000-0000-00008C450000}"/>
    <cellStyle name="Uwaga 3" xfId="14180" hidden="1" xr:uid="{00000000-0005-0000-0000-00008D450000}"/>
    <cellStyle name="Uwaga 3" xfId="14176" hidden="1" xr:uid="{00000000-0005-0000-0000-00008E450000}"/>
    <cellStyle name="Uwaga 3" xfId="14174" hidden="1" xr:uid="{00000000-0005-0000-0000-00008F450000}"/>
    <cellStyle name="Uwaga 3" xfId="14173" hidden="1" xr:uid="{00000000-0005-0000-0000-000090450000}"/>
    <cellStyle name="Uwaga 3" xfId="14167" hidden="1" xr:uid="{00000000-0005-0000-0000-000091450000}"/>
    <cellStyle name="Uwaga 3" xfId="14164" hidden="1" xr:uid="{00000000-0005-0000-0000-000092450000}"/>
    <cellStyle name="Uwaga 3" xfId="14162" hidden="1" xr:uid="{00000000-0005-0000-0000-000093450000}"/>
    <cellStyle name="Uwaga 3" xfId="14158" hidden="1" xr:uid="{00000000-0005-0000-0000-000094450000}"/>
    <cellStyle name="Uwaga 3" xfId="14155" hidden="1" xr:uid="{00000000-0005-0000-0000-000095450000}"/>
    <cellStyle name="Uwaga 3" xfId="14153" hidden="1" xr:uid="{00000000-0005-0000-0000-000096450000}"/>
    <cellStyle name="Uwaga 3" xfId="14149" hidden="1" xr:uid="{00000000-0005-0000-0000-000097450000}"/>
    <cellStyle name="Uwaga 3" xfId="14146" hidden="1" xr:uid="{00000000-0005-0000-0000-000098450000}"/>
    <cellStyle name="Uwaga 3" xfId="14144" hidden="1" xr:uid="{00000000-0005-0000-0000-000099450000}"/>
    <cellStyle name="Uwaga 3" xfId="14140" hidden="1" xr:uid="{00000000-0005-0000-0000-00009A450000}"/>
    <cellStyle name="Uwaga 3" xfId="14138" hidden="1" xr:uid="{00000000-0005-0000-0000-00009B450000}"/>
    <cellStyle name="Uwaga 3" xfId="14137" hidden="1" xr:uid="{00000000-0005-0000-0000-00009C450000}"/>
    <cellStyle name="Uwaga 3" xfId="14130" hidden="1" xr:uid="{00000000-0005-0000-0000-00009D450000}"/>
    <cellStyle name="Uwaga 3" xfId="14127" hidden="1" xr:uid="{00000000-0005-0000-0000-00009E450000}"/>
    <cellStyle name="Uwaga 3" xfId="14125" hidden="1" xr:uid="{00000000-0005-0000-0000-00009F450000}"/>
    <cellStyle name="Uwaga 3" xfId="14121" hidden="1" xr:uid="{00000000-0005-0000-0000-0000A0450000}"/>
    <cellStyle name="Uwaga 3" xfId="14118" hidden="1" xr:uid="{00000000-0005-0000-0000-0000A1450000}"/>
    <cellStyle name="Uwaga 3" xfId="14116" hidden="1" xr:uid="{00000000-0005-0000-0000-0000A2450000}"/>
    <cellStyle name="Uwaga 3" xfId="14112" hidden="1" xr:uid="{00000000-0005-0000-0000-0000A3450000}"/>
    <cellStyle name="Uwaga 3" xfId="14109" hidden="1" xr:uid="{00000000-0005-0000-0000-0000A4450000}"/>
    <cellStyle name="Uwaga 3" xfId="14107" hidden="1" xr:uid="{00000000-0005-0000-0000-0000A5450000}"/>
    <cellStyle name="Uwaga 3" xfId="14104" hidden="1" xr:uid="{00000000-0005-0000-0000-0000A6450000}"/>
    <cellStyle name="Uwaga 3" xfId="14102" hidden="1" xr:uid="{00000000-0005-0000-0000-0000A7450000}"/>
    <cellStyle name="Uwaga 3" xfId="14101" hidden="1" xr:uid="{00000000-0005-0000-0000-0000A8450000}"/>
    <cellStyle name="Uwaga 3" xfId="14095" hidden="1" xr:uid="{00000000-0005-0000-0000-0000A9450000}"/>
    <cellStyle name="Uwaga 3" xfId="14093" hidden="1" xr:uid="{00000000-0005-0000-0000-0000AA450000}"/>
    <cellStyle name="Uwaga 3" xfId="14091" hidden="1" xr:uid="{00000000-0005-0000-0000-0000AB450000}"/>
    <cellStyle name="Uwaga 3" xfId="14086" hidden="1" xr:uid="{00000000-0005-0000-0000-0000AC450000}"/>
    <cellStyle name="Uwaga 3" xfId="14084" hidden="1" xr:uid="{00000000-0005-0000-0000-0000AD450000}"/>
    <cellStyle name="Uwaga 3" xfId="14082" hidden="1" xr:uid="{00000000-0005-0000-0000-0000AE450000}"/>
    <cellStyle name="Uwaga 3" xfId="14077" hidden="1" xr:uid="{00000000-0005-0000-0000-0000AF450000}"/>
    <cellStyle name="Uwaga 3" xfId="14075" hidden="1" xr:uid="{00000000-0005-0000-0000-0000B0450000}"/>
    <cellStyle name="Uwaga 3" xfId="14073" hidden="1" xr:uid="{00000000-0005-0000-0000-0000B1450000}"/>
    <cellStyle name="Uwaga 3" xfId="14068" hidden="1" xr:uid="{00000000-0005-0000-0000-0000B2450000}"/>
    <cellStyle name="Uwaga 3" xfId="14066" hidden="1" xr:uid="{00000000-0005-0000-0000-0000B3450000}"/>
    <cellStyle name="Uwaga 3" xfId="14065" hidden="1" xr:uid="{00000000-0005-0000-0000-0000B4450000}"/>
    <cellStyle name="Uwaga 3" xfId="14058" hidden="1" xr:uid="{00000000-0005-0000-0000-0000B5450000}"/>
    <cellStyle name="Uwaga 3" xfId="14055" hidden="1" xr:uid="{00000000-0005-0000-0000-0000B6450000}"/>
    <cellStyle name="Uwaga 3" xfId="14053" hidden="1" xr:uid="{00000000-0005-0000-0000-0000B7450000}"/>
    <cellStyle name="Uwaga 3" xfId="14049" hidden="1" xr:uid="{00000000-0005-0000-0000-0000B8450000}"/>
    <cellStyle name="Uwaga 3" xfId="14046" hidden="1" xr:uid="{00000000-0005-0000-0000-0000B9450000}"/>
    <cellStyle name="Uwaga 3" xfId="14044" hidden="1" xr:uid="{00000000-0005-0000-0000-0000BA450000}"/>
    <cellStyle name="Uwaga 3" xfId="14040" hidden="1" xr:uid="{00000000-0005-0000-0000-0000BB450000}"/>
    <cellStyle name="Uwaga 3" xfId="14037" hidden="1" xr:uid="{00000000-0005-0000-0000-0000BC450000}"/>
    <cellStyle name="Uwaga 3" xfId="14035" hidden="1" xr:uid="{00000000-0005-0000-0000-0000BD450000}"/>
    <cellStyle name="Uwaga 3" xfId="14032" hidden="1" xr:uid="{00000000-0005-0000-0000-0000BE450000}"/>
    <cellStyle name="Uwaga 3" xfId="14030" hidden="1" xr:uid="{00000000-0005-0000-0000-0000BF450000}"/>
    <cellStyle name="Uwaga 3" xfId="14028" hidden="1" xr:uid="{00000000-0005-0000-0000-0000C0450000}"/>
    <cellStyle name="Uwaga 3" xfId="14022" hidden="1" xr:uid="{00000000-0005-0000-0000-0000C1450000}"/>
    <cellStyle name="Uwaga 3" xfId="14019" hidden="1" xr:uid="{00000000-0005-0000-0000-0000C2450000}"/>
    <cellStyle name="Uwaga 3" xfId="14017" hidden="1" xr:uid="{00000000-0005-0000-0000-0000C3450000}"/>
    <cellStyle name="Uwaga 3" xfId="14013" hidden="1" xr:uid="{00000000-0005-0000-0000-0000C4450000}"/>
    <cellStyle name="Uwaga 3" xfId="14010" hidden="1" xr:uid="{00000000-0005-0000-0000-0000C5450000}"/>
    <cellStyle name="Uwaga 3" xfId="14008" hidden="1" xr:uid="{00000000-0005-0000-0000-0000C6450000}"/>
    <cellStyle name="Uwaga 3" xfId="14004" hidden="1" xr:uid="{00000000-0005-0000-0000-0000C7450000}"/>
    <cellStyle name="Uwaga 3" xfId="14001" hidden="1" xr:uid="{00000000-0005-0000-0000-0000C8450000}"/>
    <cellStyle name="Uwaga 3" xfId="13999" hidden="1" xr:uid="{00000000-0005-0000-0000-0000C9450000}"/>
    <cellStyle name="Uwaga 3" xfId="13997" hidden="1" xr:uid="{00000000-0005-0000-0000-0000CA450000}"/>
    <cellStyle name="Uwaga 3" xfId="13995" hidden="1" xr:uid="{00000000-0005-0000-0000-0000CB450000}"/>
    <cellStyle name="Uwaga 3" xfId="13993" hidden="1" xr:uid="{00000000-0005-0000-0000-0000CC450000}"/>
    <cellStyle name="Uwaga 3" xfId="13988" hidden="1" xr:uid="{00000000-0005-0000-0000-0000CD450000}"/>
    <cellStyle name="Uwaga 3" xfId="13986" hidden="1" xr:uid="{00000000-0005-0000-0000-0000CE450000}"/>
    <cellStyle name="Uwaga 3" xfId="13983" hidden="1" xr:uid="{00000000-0005-0000-0000-0000CF450000}"/>
    <cellStyle name="Uwaga 3" xfId="13979" hidden="1" xr:uid="{00000000-0005-0000-0000-0000D0450000}"/>
    <cellStyle name="Uwaga 3" xfId="13976" hidden="1" xr:uid="{00000000-0005-0000-0000-0000D1450000}"/>
    <cellStyle name="Uwaga 3" xfId="13973" hidden="1" xr:uid="{00000000-0005-0000-0000-0000D2450000}"/>
    <cellStyle name="Uwaga 3" xfId="13970" hidden="1" xr:uid="{00000000-0005-0000-0000-0000D3450000}"/>
    <cellStyle name="Uwaga 3" xfId="13968" hidden="1" xr:uid="{00000000-0005-0000-0000-0000D4450000}"/>
    <cellStyle name="Uwaga 3" xfId="13965" hidden="1" xr:uid="{00000000-0005-0000-0000-0000D5450000}"/>
    <cellStyle name="Uwaga 3" xfId="13961" hidden="1" xr:uid="{00000000-0005-0000-0000-0000D6450000}"/>
    <cellStyle name="Uwaga 3" xfId="13959" hidden="1" xr:uid="{00000000-0005-0000-0000-0000D7450000}"/>
    <cellStyle name="Uwaga 3" xfId="13956" hidden="1" xr:uid="{00000000-0005-0000-0000-0000D8450000}"/>
    <cellStyle name="Uwaga 3" xfId="13951" hidden="1" xr:uid="{00000000-0005-0000-0000-0000D9450000}"/>
    <cellStyle name="Uwaga 3" xfId="13948" hidden="1" xr:uid="{00000000-0005-0000-0000-0000DA450000}"/>
    <cellStyle name="Uwaga 3" xfId="13945" hidden="1" xr:uid="{00000000-0005-0000-0000-0000DB450000}"/>
    <cellStyle name="Uwaga 3" xfId="13941" hidden="1" xr:uid="{00000000-0005-0000-0000-0000DC450000}"/>
    <cellStyle name="Uwaga 3" xfId="13938" hidden="1" xr:uid="{00000000-0005-0000-0000-0000DD450000}"/>
    <cellStyle name="Uwaga 3" xfId="13936" hidden="1" xr:uid="{00000000-0005-0000-0000-0000DE450000}"/>
    <cellStyle name="Uwaga 3" xfId="13933" hidden="1" xr:uid="{00000000-0005-0000-0000-0000DF450000}"/>
    <cellStyle name="Uwaga 3" xfId="13930" hidden="1" xr:uid="{00000000-0005-0000-0000-0000E0450000}"/>
    <cellStyle name="Uwaga 3" xfId="13927" hidden="1" xr:uid="{00000000-0005-0000-0000-0000E1450000}"/>
    <cellStyle name="Uwaga 3" xfId="13925" hidden="1" xr:uid="{00000000-0005-0000-0000-0000E2450000}"/>
    <cellStyle name="Uwaga 3" xfId="13923" hidden="1" xr:uid="{00000000-0005-0000-0000-0000E3450000}"/>
    <cellStyle name="Uwaga 3" xfId="13920" hidden="1" xr:uid="{00000000-0005-0000-0000-0000E4450000}"/>
    <cellStyle name="Uwaga 3" xfId="13915" hidden="1" xr:uid="{00000000-0005-0000-0000-0000E5450000}"/>
    <cellStyle name="Uwaga 3" xfId="13912" hidden="1" xr:uid="{00000000-0005-0000-0000-0000E6450000}"/>
    <cellStyle name="Uwaga 3" xfId="13909" hidden="1" xr:uid="{00000000-0005-0000-0000-0000E7450000}"/>
    <cellStyle name="Uwaga 3" xfId="13906" hidden="1" xr:uid="{00000000-0005-0000-0000-0000E8450000}"/>
    <cellStyle name="Uwaga 3" xfId="13903" hidden="1" xr:uid="{00000000-0005-0000-0000-0000E9450000}"/>
    <cellStyle name="Uwaga 3" xfId="13900" hidden="1" xr:uid="{00000000-0005-0000-0000-0000EA450000}"/>
    <cellStyle name="Uwaga 3" xfId="13897" hidden="1" xr:uid="{00000000-0005-0000-0000-0000EB450000}"/>
    <cellStyle name="Uwaga 3" xfId="13894" hidden="1" xr:uid="{00000000-0005-0000-0000-0000EC450000}"/>
    <cellStyle name="Uwaga 3" xfId="13891" hidden="1" xr:uid="{00000000-0005-0000-0000-0000ED450000}"/>
    <cellStyle name="Uwaga 3" xfId="13889" hidden="1" xr:uid="{00000000-0005-0000-0000-0000EE450000}"/>
    <cellStyle name="Uwaga 3" xfId="13887" hidden="1" xr:uid="{00000000-0005-0000-0000-0000EF450000}"/>
    <cellStyle name="Uwaga 3" xfId="13884" hidden="1" xr:uid="{00000000-0005-0000-0000-0000F0450000}"/>
    <cellStyle name="Uwaga 3" xfId="13879" hidden="1" xr:uid="{00000000-0005-0000-0000-0000F1450000}"/>
    <cellStyle name="Uwaga 3" xfId="13876" hidden="1" xr:uid="{00000000-0005-0000-0000-0000F2450000}"/>
    <cellStyle name="Uwaga 3" xfId="13873" hidden="1" xr:uid="{00000000-0005-0000-0000-0000F3450000}"/>
    <cellStyle name="Uwaga 3" xfId="13870" hidden="1" xr:uid="{00000000-0005-0000-0000-0000F4450000}"/>
    <cellStyle name="Uwaga 3" xfId="13867" hidden="1" xr:uid="{00000000-0005-0000-0000-0000F5450000}"/>
    <cellStyle name="Uwaga 3" xfId="13864" hidden="1" xr:uid="{00000000-0005-0000-0000-0000F6450000}"/>
    <cellStyle name="Uwaga 3" xfId="13861" hidden="1" xr:uid="{00000000-0005-0000-0000-0000F7450000}"/>
    <cellStyle name="Uwaga 3" xfId="13858" hidden="1" xr:uid="{00000000-0005-0000-0000-0000F8450000}"/>
    <cellStyle name="Uwaga 3" xfId="13855" hidden="1" xr:uid="{00000000-0005-0000-0000-0000F9450000}"/>
    <cellStyle name="Uwaga 3" xfId="13853" hidden="1" xr:uid="{00000000-0005-0000-0000-0000FA450000}"/>
    <cellStyle name="Uwaga 3" xfId="13851" hidden="1" xr:uid="{00000000-0005-0000-0000-0000FB450000}"/>
    <cellStyle name="Uwaga 3" xfId="13848" hidden="1" xr:uid="{00000000-0005-0000-0000-0000FC450000}"/>
    <cellStyle name="Uwaga 3" xfId="13842" hidden="1" xr:uid="{00000000-0005-0000-0000-0000FD450000}"/>
    <cellStyle name="Uwaga 3" xfId="13839" hidden="1" xr:uid="{00000000-0005-0000-0000-0000FE450000}"/>
    <cellStyle name="Uwaga 3" xfId="13837" hidden="1" xr:uid="{00000000-0005-0000-0000-0000FF450000}"/>
    <cellStyle name="Uwaga 3" xfId="13833" hidden="1" xr:uid="{00000000-0005-0000-0000-000000460000}"/>
    <cellStyle name="Uwaga 3" xfId="13830" hidden="1" xr:uid="{00000000-0005-0000-0000-000001460000}"/>
    <cellStyle name="Uwaga 3" xfId="13828" hidden="1" xr:uid="{00000000-0005-0000-0000-000002460000}"/>
    <cellStyle name="Uwaga 3" xfId="13824" hidden="1" xr:uid="{00000000-0005-0000-0000-000003460000}"/>
    <cellStyle name="Uwaga 3" xfId="13821" hidden="1" xr:uid="{00000000-0005-0000-0000-000004460000}"/>
    <cellStyle name="Uwaga 3" xfId="13819" hidden="1" xr:uid="{00000000-0005-0000-0000-000005460000}"/>
    <cellStyle name="Uwaga 3" xfId="13817" hidden="1" xr:uid="{00000000-0005-0000-0000-000006460000}"/>
    <cellStyle name="Uwaga 3" xfId="13814" hidden="1" xr:uid="{00000000-0005-0000-0000-000007460000}"/>
    <cellStyle name="Uwaga 3" xfId="13811" hidden="1" xr:uid="{00000000-0005-0000-0000-000008460000}"/>
    <cellStyle name="Uwaga 3" xfId="13808" hidden="1" xr:uid="{00000000-0005-0000-0000-000009460000}"/>
    <cellStyle name="Uwaga 3" xfId="13806" hidden="1" xr:uid="{00000000-0005-0000-0000-00000A460000}"/>
    <cellStyle name="Uwaga 3" xfId="13804" hidden="1" xr:uid="{00000000-0005-0000-0000-00000B460000}"/>
    <cellStyle name="Uwaga 3" xfId="13799" hidden="1" xr:uid="{00000000-0005-0000-0000-00000C460000}"/>
    <cellStyle name="Uwaga 3" xfId="13797" hidden="1" xr:uid="{00000000-0005-0000-0000-00000D460000}"/>
    <cellStyle name="Uwaga 3" xfId="13794" hidden="1" xr:uid="{00000000-0005-0000-0000-00000E460000}"/>
    <cellStyle name="Uwaga 3" xfId="13790" hidden="1" xr:uid="{00000000-0005-0000-0000-00000F460000}"/>
    <cellStyle name="Uwaga 3" xfId="13788" hidden="1" xr:uid="{00000000-0005-0000-0000-000010460000}"/>
    <cellStyle name="Uwaga 3" xfId="13785" hidden="1" xr:uid="{00000000-0005-0000-0000-000011460000}"/>
    <cellStyle name="Uwaga 3" xfId="13781" hidden="1" xr:uid="{00000000-0005-0000-0000-000012460000}"/>
    <cellStyle name="Uwaga 3" xfId="13779" hidden="1" xr:uid="{00000000-0005-0000-0000-000013460000}"/>
    <cellStyle name="Uwaga 3" xfId="13776" hidden="1" xr:uid="{00000000-0005-0000-0000-000014460000}"/>
    <cellStyle name="Uwaga 3" xfId="13772" hidden="1" xr:uid="{00000000-0005-0000-0000-000015460000}"/>
    <cellStyle name="Uwaga 3" xfId="13770" hidden="1" xr:uid="{00000000-0005-0000-0000-000016460000}"/>
    <cellStyle name="Uwaga 3" xfId="13768" hidden="1" xr:uid="{00000000-0005-0000-0000-000017460000}"/>
    <cellStyle name="Uwaga 3" xfId="15320" hidden="1" xr:uid="{00000000-0005-0000-0000-000018460000}"/>
    <cellStyle name="Uwaga 3" xfId="15321" hidden="1" xr:uid="{00000000-0005-0000-0000-000019460000}"/>
    <cellStyle name="Uwaga 3" xfId="15323" hidden="1" xr:uid="{00000000-0005-0000-0000-00001A460000}"/>
    <cellStyle name="Uwaga 3" xfId="15335" hidden="1" xr:uid="{00000000-0005-0000-0000-00001B460000}"/>
    <cellStyle name="Uwaga 3" xfId="15336" hidden="1" xr:uid="{00000000-0005-0000-0000-00001C460000}"/>
    <cellStyle name="Uwaga 3" xfId="15341" hidden="1" xr:uid="{00000000-0005-0000-0000-00001D460000}"/>
    <cellStyle name="Uwaga 3" xfId="15350" hidden="1" xr:uid="{00000000-0005-0000-0000-00001E460000}"/>
    <cellStyle name="Uwaga 3" xfId="15351" hidden="1" xr:uid="{00000000-0005-0000-0000-00001F460000}"/>
    <cellStyle name="Uwaga 3" xfId="15356" hidden="1" xr:uid="{00000000-0005-0000-0000-000020460000}"/>
    <cellStyle name="Uwaga 3" xfId="15365" hidden="1" xr:uid="{00000000-0005-0000-0000-000021460000}"/>
    <cellStyle name="Uwaga 3" xfId="15366" hidden="1" xr:uid="{00000000-0005-0000-0000-000022460000}"/>
    <cellStyle name="Uwaga 3" xfId="15367" hidden="1" xr:uid="{00000000-0005-0000-0000-000023460000}"/>
    <cellStyle name="Uwaga 3" xfId="15380" hidden="1" xr:uid="{00000000-0005-0000-0000-000024460000}"/>
    <cellStyle name="Uwaga 3" xfId="15385" hidden="1" xr:uid="{00000000-0005-0000-0000-000025460000}"/>
    <cellStyle name="Uwaga 3" xfId="15390" hidden="1" xr:uid="{00000000-0005-0000-0000-000026460000}"/>
    <cellStyle name="Uwaga 3" xfId="15400" hidden="1" xr:uid="{00000000-0005-0000-0000-000027460000}"/>
    <cellStyle name="Uwaga 3" xfId="15405" hidden="1" xr:uid="{00000000-0005-0000-0000-000028460000}"/>
    <cellStyle name="Uwaga 3" xfId="15409" hidden="1" xr:uid="{00000000-0005-0000-0000-000029460000}"/>
    <cellStyle name="Uwaga 3" xfId="15416" hidden="1" xr:uid="{00000000-0005-0000-0000-00002A460000}"/>
    <cellStyle name="Uwaga 3" xfId="15421" hidden="1" xr:uid="{00000000-0005-0000-0000-00002B460000}"/>
    <cellStyle name="Uwaga 3" xfId="15424" hidden="1" xr:uid="{00000000-0005-0000-0000-00002C460000}"/>
    <cellStyle name="Uwaga 3" xfId="15430" hidden="1" xr:uid="{00000000-0005-0000-0000-00002D460000}"/>
    <cellStyle name="Uwaga 3" xfId="15435" hidden="1" xr:uid="{00000000-0005-0000-0000-00002E460000}"/>
    <cellStyle name="Uwaga 3" xfId="15439" hidden="1" xr:uid="{00000000-0005-0000-0000-00002F460000}"/>
    <cellStyle name="Uwaga 3" xfId="15440" hidden="1" xr:uid="{00000000-0005-0000-0000-000030460000}"/>
    <cellStyle name="Uwaga 3" xfId="15441" hidden="1" xr:uid="{00000000-0005-0000-0000-000031460000}"/>
    <cellStyle name="Uwaga 3" xfId="15445" hidden="1" xr:uid="{00000000-0005-0000-0000-000032460000}"/>
    <cellStyle name="Uwaga 3" xfId="15457" hidden="1" xr:uid="{00000000-0005-0000-0000-000033460000}"/>
    <cellStyle name="Uwaga 3" xfId="15462" hidden="1" xr:uid="{00000000-0005-0000-0000-000034460000}"/>
    <cellStyle name="Uwaga 3" xfId="15467" hidden="1" xr:uid="{00000000-0005-0000-0000-000035460000}"/>
    <cellStyle name="Uwaga 3" xfId="15472" hidden="1" xr:uid="{00000000-0005-0000-0000-000036460000}"/>
    <cellStyle name="Uwaga 3" xfId="15477" hidden="1" xr:uid="{00000000-0005-0000-0000-000037460000}"/>
    <cellStyle name="Uwaga 3" xfId="15482" hidden="1" xr:uid="{00000000-0005-0000-0000-000038460000}"/>
    <cellStyle name="Uwaga 3" xfId="15486" hidden="1" xr:uid="{00000000-0005-0000-0000-000039460000}"/>
    <cellStyle name="Uwaga 3" xfId="15490" hidden="1" xr:uid="{00000000-0005-0000-0000-00003A460000}"/>
    <cellStyle name="Uwaga 3" xfId="15495" hidden="1" xr:uid="{00000000-0005-0000-0000-00003B460000}"/>
    <cellStyle name="Uwaga 3" xfId="15500" hidden="1" xr:uid="{00000000-0005-0000-0000-00003C460000}"/>
    <cellStyle name="Uwaga 3" xfId="15501" hidden="1" xr:uid="{00000000-0005-0000-0000-00003D460000}"/>
    <cellStyle name="Uwaga 3" xfId="15503" hidden="1" xr:uid="{00000000-0005-0000-0000-00003E460000}"/>
    <cellStyle name="Uwaga 3" xfId="15516" hidden="1" xr:uid="{00000000-0005-0000-0000-00003F460000}"/>
    <cellStyle name="Uwaga 3" xfId="15520" hidden="1" xr:uid="{00000000-0005-0000-0000-000040460000}"/>
    <cellStyle name="Uwaga 3" xfId="15525" hidden="1" xr:uid="{00000000-0005-0000-0000-000041460000}"/>
    <cellStyle name="Uwaga 3" xfId="15532" hidden="1" xr:uid="{00000000-0005-0000-0000-000042460000}"/>
    <cellStyle name="Uwaga 3" xfId="15536" hidden="1" xr:uid="{00000000-0005-0000-0000-000043460000}"/>
    <cellStyle name="Uwaga 3" xfId="15541" hidden="1" xr:uid="{00000000-0005-0000-0000-000044460000}"/>
    <cellStyle name="Uwaga 3" xfId="15546" hidden="1" xr:uid="{00000000-0005-0000-0000-000045460000}"/>
    <cellStyle name="Uwaga 3" xfId="15549" hidden="1" xr:uid="{00000000-0005-0000-0000-000046460000}"/>
    <cellStyle name="Uwaga 3" xfId="15554" hidden="1" xr:uid="{00000000-0005-0000-0000-000047460000}"/>
    <cellStyle name="Uwaga 3" xfId="15560" hidden="1" xr:uid="{00000000-0005-0000-0000-000048460000}"/>
    <cellStyle name="Uwaga 3" xfId="15561" hidden="1" xr:uid="{00000000-0005-0000-0000-000049460000}"/>
    <cellStyle name="Uwaga 3" xfId="15564" hidden="1" xr:uid="{00000000-0005-0000-0000-00004A460000}"/>
    <cellStyle name="Uwaga 3" xfId="15577" hidden="1" xr:uid="{00000000-0005-0000-0000-00004B460000}"/>
    <cellStyle name="Uwaga 3" xfId="15581" hidden="1" xr:uid="{00000000-0005-0000-0000-00004C460000}"/>
    <cellStyle name="Uwaga 3" xfId="15586" hidden="1" xr:uid="{00000000-0005-0000-0000-00004D460000}"/>
    <cellStyle name="Uwaga 3" xfId="15593" hidden="1" xr:uid="{00000000-0005-0000-0000-00004E460000}"/>
    <cellStyle name="Uwaga 3" xfId="15598" hidden="1" xr:uid="{00000000-0005-0000-0000-00004F460000}"/>
    <cellStyle name="Uwaga 3" xfId="15602" hidden="1" xr:uid="{00000000-0005-0000-0000-000050460000}"/>
    <cellStyle name="Uwaga 3" xfId="15607" hidden="1" xr:uid="{00000000-0005-0000-0000-000051460000}"/>
    <cellStyle name="Uwaga 3" xfId="15611" hidden="1" xr:uid="{00000000-0005-0000-0000-000052460000}"/>
    <cellStyle name="Uwaga 3" xfId="15616" hidden="1" xr:uid="{00000000-0005-0000-0000-000053460000}"/>
    <cellStyle name="Uwaga 3" xfId="15620" hidden="1" xr:uid="{00000000-0005-0000-0000-000054460000}"/>
    <cellStyle name="Uwaga 3" xfId="15621" hidden="1" xr:uid="{00000000-0005-0000-0000-000055460000}"/>
    <cellStyle name="Uwaga 3" xfId="15623" hidden="1" xr:uid="{00000000-0005-0000-0000-000056460000}"/>
    <cellStyle name="Uwaga 3" xfId="15635" hidden="1" xr:uid="{00000000-0005-0000-0000-000057460000}"/>
    <cellStyle name="Uwaga 3" xfId="15636" hidden="1" xr:uid="{00000000-0005-0000-0000-000058460000}"/>
    <cellStyle name="Uwaga 3" xfId="15638" hidden="1" xr:uid="{00000000-0005-0000-0000-000059460000}"/>
    <cellStyle name="Uwaga 3" xfId="15650" hidden="1" xr:uid="{00000000-0005-0000-0000-00005A460000}"/>
    <cellStyle name="Uwaga 3" xfId="15652" hidden="1" xr:uid="{00000000-0005-0000-0000-00005B460000}"/>
    <cellStyle name="Uwaga 3" xfId="15655" hidden="1" xr:uid="{00000000-0005-0000-0000-00005C460000}"/>
    <cellStyle name="Uwaga 3" xfId="15665" hidden="1" xr:uid="{00000000-0005-0000-0000-00005D460000}"/>
    <cellStyle name="Uwaga 3" xfId="15666" hidden="1" xr:uid="{00000000-0005-0000-0000-00005E460000}"/>
    <cellStyle name="Uwaga 3" xfId="15668" hidden="1" xr:uid="{00000000-0005-0000-0000-00005F460000}"/>
    <cellStyle name="Uwaga 3" xfId="15680" hidden="1" xr:uid="{00000000-0005-0000-0000-000060460000}"/>
    <cellStyle name="Uwaga 3" xfId="15681" hidden="1" xr:uid="{00000000-0005-0000-0000-000061460000}"/>
    <cellStyle name="Uwaga 3" xfId="15682" hidden="1" xr:uid="{00000000-0005-0000-0000-000062460000}"/>
    <cellStyle name="Uwaga 3" xfId="15696" hidden="1" xr:uid="{00000000-0005-0000-0000-000063460000}"/>
    <cellStyle name="Uwaga 3" xfId="15699" hidden="1" xr:uid="{00000000-0005-0000-0000-000064460000}"/>
    <cellStyle name="Uwaga 3" xfId="15703" hidden="1" xr:uid="{00000000-0005-0000-0000-000065460000}"/>
    <cellStyle name="Uwaga 3" xfId="15711" hidden="1" xr:uid="{00000000-0005-0000-0000-000066460000}"/>
    <cellStyle name="Uwaga 3" xfId="15714" hidden="1" xr:uid="{00000000-0005-0000-0000-000067460000}"/>
    <cellStyle name="Uwaga 3" xfId="15718" hidden="1" xr:uid="{00000000-0005-0000-0000-000068460000}"/>
    <cellStyle name="Uwaga 3" xfId="15726" hidden="1" xr:uid="{00000000-0005-0000-0000-000069460000}"/>
    <cellStyle name="Uwaga 3" xfId="15729" hidden="1" xr:uid="{00000000-0005-0000-0000-00006A460000}"/>
    <cellStyle name="Uwaga 3" xfId="15733" hidden="1" xr:uid="{00000000-0005-0000-0000-00006B460000}"/>
    <cellStyle name="Uwaga 3" xfId="15740" hidden="1" xr:uid="{00000000-0005-0000-0000-00006C460000}"/>
    <cellStyle name="Uwaga 3" xfId="15741" hidden="1" xr:uid="{00000000-0005-0000-0000-00006D460000}"/>
    <cellStyle name="Uwaga 3" xfId="15743" hidden="1" xr:uid="{00000000-0005-0000-0000-00006E460000}"/>
    <cellStyle name="Uwaga 3" xfId="15756" hidden="1" xr:uid="{00000000-0005-0000-0000-00006F460000}"/>
    <cellStyle name="Uwaga 3" xfId="15759" hidden="1" xr:uid="{00000000-0005-0000-0000-000070460000}"/>
    <cellStyle name="Uwaga 3" xfId="15762" hidden="1" xr:uid="{00000000-0005-0000-0000-000071460000}"/>
    <cellStyle name="Uwaga 3" xfId="15771" hidden="1" xr:uid="{00000000-0005-0000-0000-000072460000}"/>
    <cellStyle name="Uwaga 3" xfId="15774" hidden="1" xr:uid="{00000000-0005-0000-0000-000073460000}"/>
    <cellStyle name="Uwaga 3" xfId="15778" hidden="1" xr:uid="{00000000-0005-0000-0000-000074460000}"/>
    <cellStyle name="Uwaga 3" xfId="15786" hidden="1" xr:uid="{00000000-0005-0000-0000-000075460000}"/>
    <cellStyle name="Uwaga 3" xfId="15788" hidden="1" xr:uid="{00000000-0005-0000-0000-000076460000}"/>
    <cellStyle name="Uwaga 3" xfId="15791" hidden="1" xr:uid="{00000000-0005-0000-0000-000077460000}"/>
    <cellStyle name="Uwaga 3" xfId="15800" hidden="1" xr:uid="{00000000-0005-0000-0000-000078460000}"/>
    <cellStyle name="Uwaga 3" xfId="15801" hidden="1" xr:uid="{00000000-0005-0000-0000-000079460000}"/>
    <cellStyle name="Uwaga 3" xfId="15802" hidden="1" xr:uid="{00000000-0005-0000-0000-00007A460000}"/>
    <cellStyle name="Uwaga 3" xfId="15815" hidden="1" xr:uid="{00000000-0005-0000-0000-00007B460000}"/>
    <cellStyle name="Uwaga 3" xfId="15816" hidden="1" xr:uid="{00000000-0005-0000-0000-00007C460000}"/>
    <cellStyle name="Uwaga 3" xfId="15818" hidden="1" xr:uid="{00000000-0005-0000-0000-00007D460000}"/>
    <cellStyle name="Uwaga 3" xfId="15830" hidden="1" xr:uid="{00000000-0005-0000-0000-00007E460000}"/>
    <cellStyle name="Uwaga 3" xfId="15831" hidden="1" xr:uid="{00000000-0005-0000-0000-00007F460000}"/>
    <cellStyle name="Uwaga 3" xfId="15833" hidden="1" xr:uid="{00000000-0005-0000-0000-000080460000}"/>
    <cellStyle name="Uwaga 3" xfId="15845" hidden="1" xr:uid="{00000000-0005-0000-0000-000081460000}"/>
    <cellStyle name="Uwaga 3" xfId="15846" hidden="1" xr:uid="{00000000-0005-0000-0000-000082460000}"/>
    <cellStyle name="Uwaga 3" xfId="15848" hidden="1" xr:uid="{00000000-0005-0000-0000-000083460000}"/>
    <cellStyle name="Uwaga 3" xfId="15860" hidden="1" xr:uid="{00000000-0005-0000-0000-000084460000}"/>
    <cellStyle name="Uwaga 3" xfId="15861" hidden="1" xr:uid="{00000000-0005-0000-0000-000085460000}"/>
    <cellStyle name="Uwaga 3" xfId="15862" hidden="1" xr:uid="{00000000-0005-0000-0000-000086460000}"/>
    <cellStyle name="Uwaga 3" xfId="15876" hidden="1" xr:uid="{00000000-0005-0000-0000-000087460000}"/>
    <cellStyle name="Uwaga 3" xfId="15878" hidden="1" xr:uid="{00000000-0005-0000-0000-000088460000}"/>
    <cellStyle name="Uwaga 3" xfId="15881" hidden="1" xr:uid="{00000000-0005-0000-0000-000089460000}"/>
    <cellStyle name="Uwaga 3" xfId="15891" hidden="1" xr:uid="{00000000-0005-0000-0000-00008A460000}"/>
    <cellStyle name="Uwaga 3" xfId="15894" hidden="1" xr:uid="{00000000-0005-0000-0000-00008B460000}"/>
    <cellStyle name="Uwaga 3" xfId="15897" hidden="1" xr:uid="{00000000-0005-0000-0000-00008C460000}"/>
    <cellStyle name="Uwaga 3" xfId="15906" hidden="1" xr:uid="{00000000-0005-0000-0000-00008D460000}"/>
    <cellStyle name="Uwaga 3" xfId="15908" hidden="1" xr:uid="{00000000-0005-0000-0000-00008E460000}"/>
    <cellStyle name="Uwaga 3" xfId="15911" hidden="1" xr:uid="{00000000-0005-0000-0000-00008F460000}"/>
    <cellStyle name="Uwaga 3" xfId="15920" hidden="1" xr:uid="{00000000-0005-0000-0000-000090460000}"/>
    <cellStyle name="Uwaga 3" xfId="15921" hidden="1" xr:uid="{00000000-0005-0000-0000-000091460000}"/>
    <cellStyle name="Uwaga 3" xfId="15922" hidden="1" xr:uid="{00000000-0005-0000-0000-000092460000}"/>
    <cellStyle name="Uwaga 3" xfId="15935" hidden="1" xr:uid="{00000000-0005-0000-0000-000093460000}"/>
    <cellStyle name="Uwaga 3" xfId="15937" hidden="1" xr:uid="{00000000-0005-0000-0000-000094460000}"/>
    <cellStyle name="Uwaga 3" xfId="15939" hidden="1" xr:uid="{00000000-0005-0000-0000-000095460000}"/>
    <cellStyle name="Uwaga 3" xfId="15950" hidden="1" xr:uid="{00000000-0005-0000-0000-000096460000}"/>
    <cellStyle name="Uwaga 3" xfId="15952" hidden="1" xr:uid="{00000000-0005-0000-0000-000097460000}"/>
    <cellStyle name="Uwaga 3" xfId="15954" hidden="1" xr:uid="{00000000-0005-0000-0000-000098460000}"/>
    <cellStyle name="Uwaga 3" xfId="15965" hidden="1" xr:uid="{00000000-0005-0000-0000-000099460000}"/>
    <cellStyle name="Uwaga 3" xfId="15967" hidden="1" xr:uid="{00000000-0005-0000-0000-00009A460000}"/>
    <cellStyle name="Uwaga 3" xfId="15969" hidden="1" xr:uid="{00000000-0005-0000-0000-00009B460000}"/>
    <cellStyle name="Uwaga 3" xfId="15980" hidden="1" xr:uid="{00000000-0005-0000-0000-00009C460000}"/>
    <cellStyle name="Uwaga 3" xfId="15981" hidden="1" xr:uid="{00000000-0005-0000-0000-00009D460000}"/>
    <cellStyle name="Uwaga 3" xfId="15982" hidden="1" xr:uid="{00000000-0005-0000-0000-00009E460000}"/>
    <cellStyle name="Uwaga 3" xfId="15995" hidden="1" xr:uid="{00000000-0005-0000-0000-00009F460000}"/>
    <cellStyle name="Uwaga 3" xfId="15997" hidden="1" xr:uid="{00000000-0005-0000-0000-0000A0460000}"/>
    <cellStyle name="Uwaga 3" xfId="15999" hidden="1" xr:uid="{00000000-0005-0000-0000-0000A1460000}"/>
    <cellStyle name="Uwaga 3" xfId="16010" hidden="1" xr:uid="{00000000-0005-0000-0000-0000A2460000}"/>
    <cellStyle name="Uwaga 3" xfId="16012" hidden="1" xr:uid="{00000000-0005-0000-0000-0000A3460000}"/>
    <cellStyle name="Uwaga 3" xfId="16014" hidden="1" xr:uid="{00000000-0005-0000-0000-0000A4460000}"/>
    <cellStyle name="Uwaga 3" xfId="16025" hidden="1" xr:uid="{00000000-0005-0000-0000-0000A5460000}"/>
    <cellStyle name="Uwaga 3" xfId="16027" hidden="1" xr:uid="{00000000-0005-0000-0000-0000A6460000}"/>
    <cellStyle name="Uwaga 3" xfId="16028" hidden="1" xr:uid="{00000000-0005-0000-0000-0000A7460000}"/>
    <cellStyle name="Uwaga 3" xfId="16040" hidden="1" xr:uid="{00000000-0005-0000-0000-0000A8460000}"/>
    <cellStyle name="Uwaga 3" xfId="16041" hidden="1" xr:uid="{00000000-0005-0000-0000-0000A9460000}"/>
    <cellStyle name="Uwaga 3" xfId="16042" hidden="1" xr:uid="{00000000-0005-0000-0000-0000AA460000}"/>
    <cellStyle name="Uwaga 3" xfId="16055" hidden="1" xr:uid="{00000000-0005-0000-0000-0000AB460000}"/>
    <cellStyle name="Uwaga 3" xfId="16057" hidden="1" xr:uid="{00000000-0005-0000-0000-0000AC460000}"/>
    <cellStyle name="Uwaga 3" xfId="16059" hidden="1" xr:uid="{00000000-0005-0000-0000-0000AD460000}"/>
    <cellStyle name="Uwaga 3" xfId="16070" hidden="1" xr:uid="{00000000-0005-0000-0000-0000AE460000}"/>
    <cellStyle name="Uwaga 3" xfId="16072" hidden="1" xr:uid="{00000000-0005-0000-0000-0000AF460000}"/>
    <cellStyle name="Uwaga 3" xfId="16074" hidden="1" xr:uid="{00000000-0005-0000-0000-0000B0460000}"/>
    <cellStyle name="Uwaga 3" xfId="16085" hidden="1" xr:uid="{00000000-0005-0000-0000-0000B1460000}"/>
    <cellStyle name="Uwaga 3" xfId="16087" hidden="1" xr:uid="{00000000-0005-0000-0000-0000B2460000}"/>
    <cellStyle name="Uwaga 3" xfId="16089" hidden="1" xr:uid="{00000000-0005-0000-0000-0000B3460000}"/>
    <cellStyle name="Uwaga 3" xfId="16100" hidden="1" xr:uid="{00000000-0005-0000-0000-0000B4460000}"/>
    <cellStyle name="Uwaga 3" xfId="16101" hidden="1" xr:uid="{00000000-0005-0000-0000-0000B5460000}"/>
    <cellStyle name="Uwaga 3" xfId="16103" hidden="1" xr:uid="{00000000-0005-0000-0000-0000B6460000}"/>
    <cellStyle name="Uwaga 3" xfId="16114" hidden="1" xr:uid="{00000000-0005-0000-0000-0000B7460000}"/>
    <cellStyle name="Uwaga 3" xfId="16116" hidden="1" xr:uid="{00000000-0005-0000-0000-0000B8460000}"/>
    <cellStyle name="Uwaga 3" xfId="16117" hidden="1" xr:uid="{00000000-0005-0000-0000-0000B9460000}"/>
    <cellStyle name="Uwaga 3" xfId="16126" hidden="1" xr:uid="{00000000-0005-0000-0000-0000BA460000}"/>
    <cellStyle name="Uwaga 3" xfId="16129" hidden="1" xr:uid="{00000000-0005-0000-0000-0000BB460000}"/>
    <cellStyle name="Uwaga 3" xfId="16131" hidden="1" xr:uid="{00000000-0005-0000-0000-0000BC460000}"/>
    <cellStyle name="Uwaga 3" xfId="16142" hidden="1" xr:uid="{00000000-0005-0000-0000-0000BD460000}"/>
    <cellStyle name="Uwaga 3" xfId="16144" hidden="1" xr:uid="{00000000-0005-0000-0000-0000BE460000}"/>
    <cellStyle name="Uwaga 3" xfId="16146" hidden="1" xr:uid="{00000000-0005-0000-0000-0000BF460000}"/>
    <cellStyle name="Uwaga 3" xfId="16158" hidden="1" xr:uid="{00000000-0005-0000-0000-0000C0460000}"/>
    <cellStyle name="Uwaga 3" xfId="16160" hidden="1" xr:uid="{00000000-0005-0000-0000-0000C1460000}"/>
    <cellStyle name="Uwaga 3" xfId="16162" hidden="1" xr:uid="{00000000-0005-0000-0000-0000C2460000}"/>
    <cellStyle name="Uwaga 3" xfId="16170" hidden="1" xr:uid="{00000000-0005-0000-0000-0000C3460000}"/>
    <cellStyle name="Uwaga 3" xfId="16172" hidden="1" xr:uid="{00000000-0005-0000-0000-0000C4460000}"/>
    <cellStyle name="Uwaga 3" xfId="16175" hidden="1" xr:uid="{00000000-0005-0000-0000-0000C5460000}"/>
    <cellStyle name="Uwaga 3" xfId="16165" hidden="1" xr:uid="{00000000-0005-0000-0000-0000C6460000}"/>
    <cellStyle name="Uwaga 3" xfId="16164" hidden="1" xr:uid="{00000000-0005-0000-0000-0000C7460000}"/>
    <cellStyle name="Uwaga 3" xfId="16163" hidden="1" xr:uid="{00000000-0005-0000-0000-0000C8460000}"/>
    <cellStyle name="Uwaga 3" xfId="16150" hidden="1" xr:uid="{00000000-0005-0000-0000-0000C9460000}"/>
    <cellStyle name="Uwaga 3" xfId="16149" hidden="1" xr:uid="{00000000-0005-0000-0000-0000CA460000}"/>
    <cellStyle name="Uwaga 3" xfId="16148" hidden="1" xr:uid="{00000000-0005-0000-0000-0000CB460000}"/>
    <cellStyle name="Uwaga 3" xfId="16135" hidden="1" xr:uid="{00000000-0005-0000-0000-0000CC460000}"/>
    <cellStyle name="Uwaga 3" xfId="16134" hidden="1" xr:uid="{00000000-0005-0000-0000-0000CD460000}"/>
    <cellStyle name="Uwaga 3" xfId="16133" hidden="1" xr:uid="{00000000-0005-0000-0000-0000CE460000}"/>
    <cellStyle name="Uwaga 3" xfId="16120" hidden="1" xr:uid="{00000000-0005-0000-0000-0000CF460000}"/>
    <cellStyle name="Uwaga 3" xfId="16119" hidden="1" xr:uid="{00000000-0005-0000-0000-0000D0460000}"/>
    <cellStyle name="Uwaga 3" xfId="16118" hidden="1" xr:uid="{00000000-0005-0000-0000-0000D1460000}"/>
    <cellStyle name="Uwaga 3" xfId="16105" hidden="1" xr:uid="{00000000-0005-0000-0000-0000D2460000}"/>
    <cellStyle name="Uwaga 3" xfId="16104" hidden="1" xr:uid="{00000000-0005-0000-0000-0000D3460000}"/>
    <cellStyle name="Uwaga 3" xfId="16102" hidden="1" xr:uid="{00000000-0005-0000-0000-0000D4460000}"/>
    <cellStyle name="Uwaga 3" xfId="16091" hidden="1" xr:uid="{00000000-0005-0000-0000-0000D5460000}"/>
    <cellStyle name="Uwaga 3" xfId="16088" hidden="1" xr:uid="{00000000-0005-0000-0000-0000D6460000}"/>
    <cellStyle name="Uwaga 3" xfId="16086" hidden="1" xr:uid="{00000000-0005-0000-0000-0000D7460000}"/>
    <cellStyle name="Uwaga 3" xfId="16076" hidden="1" xr:uid="{00000000-0005-0000-0000-0000D8460000}"/>
    <cellStyle name="Uwaga 3" xfId="16073" hidden="1" xr:uid="{00000000-0005-0000-0000-0000D9460000}"/>
    <cellStyle name="Uwaga 3" xfId="16071" hidden="1" xr:uid="{00000000-0005-0000-0000-0000DA460000}"/>
    <cellStyle name="Uwaga 3" xfId="16061" hidden="1" xr:uid="{00000000-0005-0000-0000-0000DB460000}"/>
    <cellStyle name="Uwaga 3" xfId="16058" hidden="1" xr:uid="{00000000-0005-0000-0000-0000DC460000}"/>
    <cellStyle name="Uwaga 3" xfId="16056" hidden="1" xr:uid="{00000000-0005-0000-0000-0000DD460000}"/>
    <cellStyle name="Uwaga 3" xfId="16046" hidden="1" xr:uid="{00000000-0005-0000-0000-0000DE460000}"/>
    <cellStyle name="Uwaga 3" xfId="16044" hidden="1" xr:uid="{00000000-0005-0000-0000-0000DF460000}"/>
    <cellStyle name="Uwaga 3" xfId="16043" hidden="1" xr:uid="{00000000-0005-0000-0000-0000E0460000}"/>
    <cellStyle name="Uwaga 3" xfId="16031" hidden="1" xr:uid="{00000000-0005-0000-0000-0000E1460000}"/>
    <cellStyle name="Uwaga 3" xfId="16029" hidden="1" xr:uid="{00000000-0005-0000-0000-0000E2460000}"/>
    <cellStyle name="Uwaga 3" xfId="16026" hidden="1" xr:uid="{00000000-0005-0000-0000-0000E3460000}"/>
    <cellStyle name="Uwaga 3" xfId="16016" hidden="1" xr:uid="{00000000-0005-0000-0000-0000E4460000}"/>
    <cellStyle name="Uwaga 3" xfId="16013" hidden="1" xr:uid="{00000000-0005-0000-0000-0000E5460000}"/>
    <cellStyle name="Uwaga 3" xfId="16011" hidden="1" xr:uid="{00000000-0005-0000-0000-0000E6460000}"/>
    <cellStyle name="Uwaga 3" xfId="16001" hidden="1" xr:uid="{00000000-0005-0000-0000-0000E7460000}"/>
    <cellStyle name="Uwaga 3" xfId="15998" hidden="1" xr:uid="{00000000-0005-0000-0000-0000E8460000}"/>
    <cellStyle name="Uwaga 3" xfId="15996" hidden="1" xr:uid="{00000000-0005-0000-0000-0000E9460000}"/>
    <cellStyle name="Uwaga 3" xfId="15986" hidden="1" xr:uid="{00000000-0005-0000-0000-0000EA460000}"/>
    <cellStyle name="Uwaga 3" xfId="15984" hidden="1" xr:uid="{00000000-0005-0000-0000-0000EB460000}"/>
    <cellStyle name="Uwaga 3" xfId="15983" hidden="1" xr:uid="{00000000-0005-0000-0000-0000EC460000}"/>
    <cellStyle name="Uwaga 3" xfId="15971" hidden="1" xr:uid="{00000000-0005-0000-0000-0000ED460000}"/>
    <cellStyle name="Uwaga 3" xfId="15968" hidden="1" xr:uid="{00000000-0005-0000-0000-0000EE460000}"/>
    <cellStyle name="Uwaga 3" xfId="15966" hidden="1" xr:uid="{00000000-0005-0000-0000-0000EF460000}"/>
    <cellStyle name="Uwaga 3" xfId="15956" hidden="1" xr:uid="{00000000-0005-0000-0000-0000F0460000}"/>
    <cellStyle name="Uwaga 3" xfId="15953" hidden="1" xr:uid="{00000000-0005-0000-0000-0000F1460000}"/>
    <cellStyle name="Uwaga 3" xfId="15951" hidden="1" xr:uid="{00000000-0005-0000-0000-0000F2460000}"/>
    <cellStyle name="Uwaga 3" xfId="15941" hidden="1" xr:uid="{00000000-0005-0000-0000-0000F3460000}"/>
    <cellStyle name="Uwaga 3" xfId="15938" hidden="1" xr:uid="{00000000-0005-0000-0000-0000F4460000}"/>
    <cellStyle name="Uwaga 3" xfId="15936" hidden="1" xr:uid="{00000000-0005-0000-0000-0000F5460000}"/>
    <cellStyle name="Uwaga 3" xfId="15926" hidden="1" xr:uid="{00000000-0005-0000-0000-0000F6460000}"/>
    <cellStyle name="Uwaga 3" xfId="15924" hidden="1" xr:uid="{00000000-0005-0000-0000-0000F7460000}"/>
    <cellStyle name="Uwaga 3" xfId="15923" hidden="1" xr:uid="{00000000-0005-0000-0000-0000F8460000}"/>
    <cellStyle name="Uwaga 3" xfId="15910" hidden="1" xr:uid="{00000000-0005-0000-0000-0000F9460000}"/>
    <cellStyle name="Uwaga 3" xfId="15907" hidden="1" xr:uid="{00000000-0005-0000-0000-0000FA460000}"/>
    <cellStyle name="Uwaga 3" xfId="15905" hidden="1" xr:uid="{00000000-0005-0000-0000-0000FB460000}"/>
    <cellStyle name="Uwaga 3" xfId="15895" hidden="1" xr:uid="{00000000-0005-0000-0000-0000FC460000}"/>
    <cellStyle name="Uwaga 3" xfId="15892" hidden="1" xr:uid="{00000000-0005-0000-0000-0000FD460000}"/>
    <cellStyle name="Uwaga 3" xfId="15890" hidden="1" xr:uid="{00000000-0005-0000-0000-0000FE460000}"/>
    <cellStyle name="Uwaga 3" xfId="15880" hidden="1" xr:uid="{00000000-0005-0000-0000-0000FF460000}"/>
    <cellStyle name="Uwaga 3" xfId="15877" hidden="1" xr:uid="{00000000-0005-0000-0000-000000470000}"/>
    <cellStyle name="Uwaga 3" xfId="15875" hidden="1" xr:uid="{00000000-0005-0000-0000-000001470000}"/>
    <cellStyle name="Uwaga 3" xfId="15866" hidden="1" xr:uid="{00000000-0005-0000-0000-000002470000}"/>
    <cellStyle name="Uwaga 3" xfId="15864" hidden="1" xr:uid="{00000000-0005-0000-0000-000003470000}"/>
    <cellStyle name="Uwaga 3" xfId="15863" hidden="1" xr:uid="{00000000-0005-0000-0000-000004470000}"/>
    <cellStyle name="Uwaga 3" xfId="15851" hidden="1" xr:uid="{00000000-0005-0000-0000-000005470000}"/>
    <cellStyle name="Uwaga 3" xfId="15849" hidden="1" xr:uid="{00000000-0005-0000-0000-000006470000}"/>
    <cellStyle name="Uwaga 3" xfId="15847" hidden="1" xr:uid="{00000000-0005-0000-0000-000007470000}"/>
    <cellStyle name="Uwaga 3" xfId="15836" hidden="1" xr:uid="{00000000-0005-0000-0000-000008470000}"/>
    <cellStyle name="Uwaga 3" xfId="15834" hidden="1" xr:uid="{00000000-0005-0000-0000-000009470000}"/>
    <cellStyle name="Uwaga 3" xfId="15832" hidden="1" xr:uid="{00000000-0005-0000-0000-00000A470000}"/>
    <cellStyle name="Uwaga 3" xfId="15821" hidden="1" xr:uid="{00000000-0005-0000-0000-00000B470000}"/>
    <cellStyle name="Uwaga 3" xfId="15819" hidden="1" xr:uid="{00000000-0005-0000-0000-00000C470000}"/>
    <cellStyle name="Uwaga 3" xfId="15817" hidden="1" xr:uid="{00000000-0005-0000-0000-00000D470000}"/>
    <cellStyle name="Uwaga 3" xfId="15806" hidden="1" xr:uid="{00000000-0005-0000-0000-00000E470000}"/>
    <cellStyle name="Uwaga 3" xfId="15804" hidden="1" xr:uid="{00000000-0005-0000-0000-00000F470000}"/>
    <cellStyle name="Uwaga 3" xfId="15803" hidden="1" xr:uid="{00000000-0005-0000-0000-000010470000}"/>
    <cellStyle name="Uwaga 3" xfId="15790" hidden="1" xr:uid="{00000000-0005-0000-0000-000011470000}"/>
    <cellStyle name="Uwaga 3" xfId="15787" hidden="1" xr:uid="{00000000-0005-0000-0000-000012470000}"/>
    <cellStyle name="Uwaga 3" xfId="15785" hidden="1" xr:uid="{00000000-0005-0000-0000-000013470000}"/>
    <cellStyle name="Uwaga 3" xfId="15775" hidden="1" xr:uid="{00000000-0005-0000-0000-000014470000}"/>
    <cellStyle name="Uwaga 3" xfId="15772" hidden="1" xr:uid="{00000000-0005-0000-0000-000015470000}"/>
    <cellStyle name="Uwaga 3" xfId="15770" hidden="1" xr:uid="{00000000-0005-0000-0000-000016470000}"/>
    <cellStyle name="Uwaga 3" xfId="15760" hidden="1" xr:uid="{00000000-0005-0000-0000-000017470000}"/>
    <cellStyle name="Uwaga 3" xfId="15757" hidden="1" xr:uid="{00000000-0005-0000-0000-000018470000}"/>
    <cellStyle name="Uwaga 3" xfId="15755" hidden="1" xr:uid="{00000000-0005-0000-0000-000019470000}"/>
    <cellStyle name="Uwaga 3" xfId="15746" hidden="1" xr:uid="{00000000-0005-0000-0000-00001A470000}"/>
    <cellStyle name="Uwaga 3" xfId="15744" hidden="1" xr:uid="{00000000-0005-0000-0000-00001B470000}"/>
    <cellStyle name="Uwaga 3" xfId="15742" hidden="1" xr:uid="{00000000-0005-0000-0000-00001C470000}"/>
    <cellStyle name="Uwaga 3" xfId="15730" hidden="1" xr:uid="{00000000-0005-0000-0000-00001D470000}"/>
    <cellStyle name="Uwaga 3" xfId="15727" hidden="1" xr:uid="{00000000-0005-0000-0000-00001E470000}"/>
    <cellStyle name="Uwaga 3" xfId="15725" hidden="1" xr:uid="{00000000-0005-0000-0000-00001F470000}"/>
    <cellStyle name="Uwaga 3" xfId="15715" hidden="1" xr:uid="{00000000-0005-0000-0000-000020470000}"/>
    <cellStyle name="Uwaga 3" xfId="15712" hidden="1" xr:uid="{00000000-0005-0000-0000-000021470000}"/>
    <cellStyle name="Uwaga 3" xfId="15710" hidden="1" xr:uid="{00000000-0005-0000-0000-000022470000}"/>
    <cellStyle name="Uwaga 3" xfId="15700" hidden="1" xr:uid="{00000000-0005-0000-0000-000023470000}"/>
    <cellStyle name="Uwaga 3" xfId="15697" hidden="1" xr:uid="{00000000-0005-0000-0000-000024470000}"/>
    <cellStyle name="Uwaga 3" xfId="15695" hidden="1" xr:uid="{00000000-0005-0000-0000-000025470000}"/>
    <cellStyle name="Uwaga 3" xfId="15688" hidden="1" xr:uid="{00000000-0005-0000-0000-000026470000}"/>
    <cellStyle name="Uwaga 3" xfId="15685" hidden="1" xr:uid="{00000000-0005-0000-0000-000027470000}"/>
    <cellStyle name="Uwaga 3" xfId="15683" hidden="1" xr:uid="{00000000-0005-0000-0000-000028470000}"/>
    <cellStyle name="Uwaga 3" xfId="15673" hidden="1" xr:uid="{00000000-0005-0000-0000-000029470000}"/>
    <cellStyle name="Uwaga 3" xfId="15670" hidden="1" xr:uid="{00000000-0005-0000-0000-00002A470000}"/>
    <cellStyle name="Uwaga 3" xfId="15667" hidden="1" xr:uid="{00000000-0005-0000-0000-00002B470000}"/>
    <cellStyle name="Uwaga 3" xfId="15658" hidden="1" xr:uid="{00000000-0005-0000-0000-00002C470000}"/>
    <cellStyle name="Uwaga 3" xfId="15654" hidden="1" xr:uid="{00000000-0005-0000-0000-00002D470000}"/>
    <cellStyle name="Uwaga 3" xfId="15651" hidden="1" xr:uid="{00000000-0005-0000-0000-00002E470000}"/>
    <cellStyle name="Uwaga 3" xfId="15643" hidden="1" xr:uid="{00000000-0005-0000-0000-00002F470000}"/>
    <cellStyle name="Uwaga 3" xfId="15640" hidden="1" xr:uid="{00000000-0005-0000-0000-000030470000}"/>
    <cellStyle name="Uwaga 3" xfId="15637" hidden="1" xr:uid="{00000000-0005-0000-0000-000031470000}"/>
    <cellStyle name="Uwaga 3" xfId="15628" hidden="1" xr:uid="{00000000-0005-0000-0000-000032470000}"/>
    <cellStyle name="Uwaga 3" xfId="15625" hidden="1" xr:uid="{00000000-0005-0000-0000-000033470000}"/>
    <cellStyle name="Uwaga 3" xfId="15622" hidden="1" xr:uid="{00000000-0005-0000-0000-000034470000}"/>
    <cellStyle name="Uwaga 3" xfId="15612" hidden="1" xr:uid="{00000000-0005-0000-0000-000035470000}"/>
    <cellStyle name="Uwaga 3" xfId="15608" hidden="1" xr:uid="{00000000-0005-0000-0000-000036470000}"/>
    <cellStyle name="Uwaga 3" xfId="15605" hidden="1" xr:uid="{00000000-0005-0000-0000-000037470000}"/>
    <cellStyle name="Uwaga 3" xfId="15596" hidden="1" xr:uid="{00000000-0005-0000-0000-000038470000}"/>
    <cellStyle name="Uwaga 3" xfId="15592" hidden="1" xr:uid="{00000000-0005-0000-0000-000039470000}"/>
    <cellStyle name="Uwaga 3" xfId="15590" hidden="1" xr:uid="{00000000-0005-0000-0000-00003A470000}"/>
    <cellStyle name="Uwaga 3" xfId="15582" hidden="1" xr:uid="{00000000-0005-0000-0000-00003B470000}"/>
    <cellStyle name="Uwaga 3" xfId="15578" hidden="1" xr:uid="{00000000-0005-0000-0000-00003C470000}"/>
    <cellStyle name="Uwaga 3" xfId="15575" hidden="1" xr:uid="{00000000-0005-0000-0000-00003D470000}"/>
    <cellStyle name="Uwaga 3" xfId="15568" hidden="1" xr:uid="{00000000-0005-0000-0000-00003E470000}"/>
    <cellStyle name="Uwaga 3" xfId="15565" hidden="1" xr:uid="{00000000-0005-0000-0000-00003F470000}"/>
    <cellStyle name="Uwaga 3" xfId="15562" hidden="1" xr:uid="{00000000-0005-0000-0000-000040470000}"/>
    <cellStyle name="Uwaga 3" xfId="15553" hidden="1" xr:uid="{00000000-0005-0000-0000-000041470000}"/>
    <cellStyle name="Uwaga 3" xfId="15548" hidden="1" xr:uid="{00000000-0005-0000-0000-000042470000}"/>
    <cellStyle name="Uwaga 3" xfId="15545" hidden="1" xr:uid="{00000000-0005-0000-0000-000043470000}"/>
    <cellStyle name="Uwaga 3" xfId="15538" hidden="1" xr:uid="{00000000-0005-0000-0000-000044470000}"/>
    <cellStyle name="Uwaga 3" xfId="15533" hidden="1" xr:uid="{00000000-0005-0000-0000-000045470000}"/>
    <cellStyle name="Uwaga 3" xfId="15530" hidden="1" xr:uid="{00000000-0005-0000-0000-000046470000}"/>
    <cellStyle name="Uwaga 3" xfId="15523" hidden="1" xr:uid="{00000000-0005-0000-0000-000047470000}"/>
    <cellStyle name="Uwaga 3" xfId="15518" hidden="1" xr:uid="{00000000-0005-0000-0000-000048470000}"/>
    <cellStyle name="Uwaga 3" xfId="15515" hidden="1" xr:uid="{00000000-0005-0000-0000-000049470000}"/>
    <cellStyle name="Uwaga 3" xfId="15509" hidden="1" xr:uid="{00000000-0005-0000-0000-00004A470000}"/>
    <cellStyle name="Uwaga 3" xfId="15505" hidden="1" xr:uid="{00000000-0005-0000-0000-00004B470000}"/>
    <cellStyle name="Uwaga 3" xfId="15502" hidden="1" xr:uid="{00000000-0005-0000-0000-00004C470000}"/>
    <cellStyle name="Uwaga 3" xfId="15494" hidden="1" xr:uid="{00000000-0005-0000-0000-00004D470000}"/>
    <cellStyle name="Uwaga 3" xfId="15489" hidden="1" xr:uid="{00000000-0005-0000-0000-00004E470000}"/>
    <cellStyle name="Uwaga 3" xfId="15485" hidden="1" xr:uid="{00000000-0005-0000-0000-00004F470000}"/>
    <cellStyle name="Uwaga 3" xfId="15479" hidden="1" xr:uid="{00000000-0005-0000-0000-000050470000}"/>
    <cellStyle name="Uwaga 3" xfId="15474" hidden="1" xr:uid="{00000000-0005-0000-0000-000051470000}"/>
    <cellStyle name="Uwaga 3" xfId="15470" hidden="1" xr:uid="{00000000-0005-0000-0000-000052470000}"/>
    <cellStyle name="Uwaga 3" xfId="15464" hidden="1" xr:uid="{00000000-0005-0000-0000-000053470000}"/>
    <cellStyle name="Uwaga 3" xfId="15459" hidden="1" xr:uid="{00000000-0005-0000-0000-000054470000}"/>
    <cellStyle name="Uwaga 3" xfId="15455" hidden="1" xr:uid="{00000000-0005-0000-0000-000055470000}"/>
    <cellStyle name="Uwaga 3" xfId="15450" hidden="1" xr:uid="{00000000-0005-0000-0000-000056470000}"/>
    <cellStyle name="Uwaga 3" xfId="15446" hidden="1" xr:uid="{00000000-0005-0000-0000-000057470000}"/>
    <cellStyle name="Uwaga 3" xfId="15442" hidden="1" xr:uid="{00000000-0005-0000-0000-000058470000}"/>
    <cellStyle name="Uwaga 3" xfId="15434" hidden="1" xr:uid="{00000000-0005-0000-0000-000059470000}"/>
    <cellStyle name="Uwaga 3" xfId="15429" hidden="1" xr:uid="{00000000-0005-0000-0000-00005A470000}"/>
    <cellStyle name="Uwaga 3" xfId="15425" hidden="1" xr:uid="{00000000-0005-0000-0000-00005B470000}"/>
    <cellStyle name="Uwaga 3" xfId="15419" hidden="1" xr:uid="{00000000-0005-0000-0000-00005C470000}"/>
    <cellStyle name="Uwaga 3" xfId="15414" hidden="1" xr:uid="{00000000-0005-0000-0000-00005D470000}"/>
    <cellStyle name="Uwaga 3" xfId="15410" hidden="1" xr:uid="{00000000-0005-0000-0000-00005E470000}"/>
    <cellStyle name="Uwaga 3" xfId="15404" hidden="1" xr:uid="{00000000-0005-0000-0000-00005F470000}"/>
    <cellStyle name="Uwaga 3" xfId="15399" hidden="1" xr:uid="{00000000-0005-0000-0000-000060470000}"/>
    <cellStyle name="Uwaga 3" xfId="15395" hidden="1" xr:uid="{00000000-0005-0000-0000-000061470000}"/>
    <cellStyle name="Uwaga 3" xfId="15391" hidden="1" xr:uid="{00000000-0005-0000-0000-000062470000}"/>
    <cellStyle name="Uwaga 3" xfId="15386" hidden="1" xr:uid="{00000000-0005-0000-0000-000063470000}"/>
    <cellStyle name="Uwaga 3" xfId="15381" hidden="1" xr:uid="{00000000-0005-0000-0000-000064470000}"/>
    <cellStyle name="Uwaga 3" xfId="15376" hidden="1" xr:uid="{00000000-0005-0000-0000-000065470000}"/>
    <cellStyle name="Uwaga 3" xfId="15372" hidden="1" xr:uid="{00000000-0005-0000-0000-000066470000}"/>
    <cellStyle name="Uwaga 3" xfId="15368" hidden="1" xr:uid="{00000000-0005-0000-0000-000067470000}"/>
    <cellStyle name="Uwaga 3" xfId="15361" hidden="1" xr:uid="{00000000-0005-0000-0000-000068470000}"/>
    <cellStyle name="Uwaga 3" xfId="15357" hidden="1" xr:uid="{00000000-0005-0000-0000-000069470000}"/>
    <cellStyle name="Uwaga 3" xfId="15352" hidden="1" xr:uid="{00000000-0005-0000-0000-00006A470000}"/>
    <cellStyle name="Uwaga 3" xfId="15346" hidden="1" xr:uid="{00000000-0005-0000-0000-00006B470000}"/>
    <cellStyle name="Uwaga 3" xfId="15342" hidden="1" xr:uid="{00000000-0005-0000-0000-00006C470000}"/>
    <cellStyle name="Uwaga 3" xfId="15337" hidden="1" xr:uid="{00000000-0005-0000-0000-00006D470000}"/>
    <cellStyle name="Uwaga 3" xfId="15331" hidden="1" xr:uid="{00000000-0005-0000-0000-00006E470000}"/>
    <cellStyle name="Uwaga 3" xfId="15327" hidden="1" xr:uid="{00000000-0005-0000-0000-00006F470000}"/>
    <cellStyle name="Uwaga 3" xfId="15322" hidden="1" xr:uid="{00000000-0005-0000-0000-000070470000}"/>
    <cellStyle name="Uwaga 3" xfId="15316" hidden="1" xr:uid="{00000000-0005-0000-0000-000071470000}"/>
    <cellStyle name="Uwaga 3" xfId="15312" hidden="1" xr:uid="{00000000-0005-0000-0000-000072470000}"/>
    <cellStyle name="Uwaga 3" xfId="15308" hidden="1" xr:uid="{00000000-0005-0000-0000-000073470000}"/>
    <cellStyle name="Uwaga 3" xfId="16168" hidden="1" xr:uid="{00000000-0005-0000-0000-000074470000}"/>
    <cellStyle name="Uwaga 3" xfId="16167" hidden="1" xr:uid="{00000000-0005-0000-0000-000075470000}"/>
    <cellStyle name="Uwaga 3" xfId="16166" hidden="1" xr:uid="{00000000-0005-0000-0000-000076470000}"/>
    <cellStyle name="Uwaga 3" xfId="16153" hidden="1" xr:uid="{00000000-0005-0000-0000-000077470000}"/>
    <cellStyle name="Uwaga 3" xfId="16152" hidden="1" xr:uid="{00000000-0005-0000-0000-000078470000}"/>
    <cellStyle name="Uwaga 3" xfId="16151" hidden="1" xr:uid="{00000000-0005-0000-0000-000079470000}"/>
    <cellStyle name="Uwaga 3" xfId="16138" hidden="1" xr:uid="{00000000-0005-0000-0000-00007A470000}"/>
    <cellStyle name="Uwaga 3" xfId="16137" hidden="1" xr:uid="{00000000-0005-0000-0000-00007B470000}"/>
    <cellStyle name="Uwaga 3" xfId="16136" hidden="1" xr:uid="{00000000-0005-0000-0000-00007C470000}"/>
    <cellStyle name="Uwaga 3" xfId="16123" hidden="1" xr:uid="{00000000-0005-0000-0000-00007D470000}"/>
    <cellStyle name="Uwaga 3" xfId="16122" hidden="1" xr:uid="{00000000-0005-0000-0000-00007E470000}"/>
    <cellStyle name="Uwaga 3" xfId="16121" hidden="1" xr:uid="{00000000-0005-0000-0000-00007F470000}"/>
    <cellStyle name="Uwaga 3" xfId="16108" hidden="1" xr:uid="{00000000-0005-0000-0000-000080470000}"/>
    <cellStyle name="Uwaga 3" xfId="16107" hidden="1" xr:uid="{00000000-0005-0000-0000-000081470000}"/>
    <cellStyle name="Uwaga 3" xfId="16106" hidden="1" xr:uid="{00000000-0005-0000-0000-000082470000}"/>
    <cellStyle name="Uwaga 3" xfId="16094" hidden="1" xr:uid="{00000000-0005-0000-0000-000083470000}"/>
    <cellStyle name="Uwaga 3" xfId="16092" hidden="1" xr:uid="{00000000-0005-0000-0000-000084470000}"/>
    <cellStyle name="Uwaga 3" xfId="16090" hidden="1" xr:uid="{00000000-0005-0000-0000-000085470000}"/>
    <cellStyle name="Uwaga 3" xfId="16079" hidden="1" xr:uid="{00000000-0005-0000-0000-000086470000}"/>
    <cellStyle name="Uwaga 3" xfId="16077" hidden="1" xr:uid="{00000000-0005-0000-0000-000087470000}"/>
    <cellStyle name="Uwaga 3" xfId="16075" hidden="1" xr:uid="{00000000-0005-0000-0000-000088470000}"/>
    <cellStyle name="Uwaga 3" xfId="16064" hidden="1" xr:uid="{00000000-0005-0000-0000-000089470000}"/>
    <cellStyle name="Uwaga 3" xfId="16062" hidden="1" xr:uid="{00000000-0005-0000-0000-00008A470000}"/>
    <cellStyle name="Uwaga 3" xfId="16060" hidden="1" xr:uid="{00000000-0005-0000-0000-00008B470000}"/>
    <cellStyle name="Uwaga 3" xfId="16049" hidden="1" xr:uid="{00000000-0005-0000-0000-00008C470000}"/>
    <cellStyle name="Uwaga 3" xfId="16047" hidden="1" xr:uid="{00000000-0005-0000-0000-00008D470000}"/>
    <cellStyle name="Uwaga 3" xfId="16045" hidden="1" xr:uid="{00000000-0005-0000-0000-00008E470000}"/>
    <cellStyle name="Uwaga 3" xfId="16034" hidden="1" xr:uid="{00000000-0005-0000-0000-00008F470000}"/>
    <cellStyle name="Uwaga 3" xfId="16032" hidden="1" xr:uid="{00000000-0005-0000-0000-000090470000}"/>
    <cellStyle name="Uwaga 3" xfId="16030" hidden="1" xr:uid="{00000000-0005-0000-0000-000091470000}"/>
    <cellStyle name="Uwaga 3" xfId="16019" hidden="1" xr:uid="{00000000-0005-0000-0000-000092470000}"/>
    <cellStyle name="Uwaga 3" xfId="16017" hidden="1" xr:uid="{00000000-0005-0000-0000-000093470000}"/>
    <cellStyle name="Uwaga 3" xfId="16015" hidden="1" xr:uid="{00000000-0005-0000-0000-000094470000}"/>
    <cellStyle name="Uwaga 3" xfId="16004" hidden="1" xr:uid="{00000000-0005-0000-0000-000095470000}"/>
    <cellStyle name="Uwaga 3" xfId="16002" hidden="1" xr:uid="{00000000-0005-0000-0000-000096470000}"/>
    <cellStyle name="Uwaga 3" xfId="16000" hidden="1" xr:uid="{00000000-0005-0000-0000-000097470000}"/>
    <cellStyle name="Uwaga 3" xfId="15989" hidden="1" xr:uid="{00000000-0005-0000-0000-000098470000}"/>
    <cellStyle name="Uwaga 3" xfId="15987" hidden="1" xr:uid="{00000000-0005-0000-0000-000099470000}"/>
    <cellStyle name="Uwaga 3" xfId="15985" hidden="1" xr:uid="{00000000-0005-0000-0000-00009A470000}"/>
    <cellStyle name="Uwaga 3" xfId="15974" hidden="1" xr:uid="{00000000-0005-0000-0000-00009B470000}"/>
    <cellStyle name="Uwaga 3" xfId="15972" hidden="1" xr:uid="{00000000-0005-0000-0000-00009C470000}"/>
    <cellStyle name="Uwaga 3" xfId="15970" hidden="1" xr:uid="{00000000-0005-0000-0000-00009D470000}"/>
    <cellStyle name="Uwaga 3" xfId="15959" hidden="1" xr:uid="{00000000-0005-0000-0000-00009E470000}"/>
    <cellStyle name="Uwaga 3" xfId="15957" hidden="1" xr:uid="{00000000-0005-0000-0000-00009F470000}"/>
    <cellStyle name="Uwaga 3" xfId="15955" hidden="1" xr:uid="{00000000-0005-0000-0000-0000A0470000}"/>
    <cellStyle name="Uwaga 3" xfId="15944" hidden="1" xr:uid="{00000000-0005-0000-0000-0000A1470000}"/>
    <cellStyle name="Uwaga 3" xfId="15942" hidden="1" xr:uid="{00000000-0005-0000-0000-0000A2470000}"/>
    <cellStyle name="Uwaga 3" xfId="15940" hidden="1" xr:uid="{00000000-0005-0000-0000-0000A3470000}"/>
    <cellStyle name="Uwaga 3" xfId="15929" hidden="1" xr:uid="{00000000-0005-0000-0000-0000A4470000}"/>
    <cellStyle name="Uwaga 3" xfId="15927" hidden="1" xr:uid="{00000000-0005-0000-0000-0000A5470000}"/>
    <cellStyle name="Uwaga 3" xfId="15925" hidden="1" xr:uid="{00000000-0005-0000-0000-0000A6470000}"/>
    <cellStyle name="Uwaga 3" xfId="15914" hidden="1" xr:uid="{00000000-0005-0000-0000-0000A7470000}"/>
    <cellStyle name="Uwaga 3" xfId="15912" hidden="1" xr:uid="{00000000-0005-0000-0000-0000A8470000}"/>
    <cellStyle name="Uwaga 3" xfId="15909" hidden="1" xr:uid="{00000000-0005-0000-0000-0000A9470000}"/>
    <cellStyle name="Uwaga 3" xfId="15899" hidden="1" xr:uid="{00000000-0005-0000-0000-0000AA470000}"/>
    <cellStyle name="Uwaga 3" xfId="15896" hidden="1" xr:uid="{00000000-0005-0000-0000-0000AB470000}"/>
    <cellStyle name="Uwaga 3" xfId="15893" hidden="1" xr:uid="{00000000-0005-0000-0000-0000AC470000}"/>
    <cellStyle name="Uwaga 3" xfId="15884" hidden="1" xr:uid="{00000000-0005-0000-0000-0000AD470000}"/>
    <cellStyle name="Uwaga 3" xfId="15882" hidden="1" xr:uid="{00000000-0005-0000-0000-0000AE470000}"/>
    <cellStyle name="Uwaga 3" xfId="15879" hidden="1" xr:uid="{00000000-0005-0000-0000-0000AF470000}"/>
    <cellStyle name="Uwaga 3" xfId="15869" hidden="1" xr:uid="{00000000-0005-0000-0000-0000B0470000}"/>
    <cellStyle name="Uwaga 3" xfId="15867" hidden="1" xr:uid="{00000000-0005-0000-0000-0000B1470000}"/>
    <cellStyle name="Uwaga 3" xfId="15865" hidden="1" xr:uid="{00000000-0005-0000-0000-0000B2470000}"/>
    <cellStyle name="Uwaga 3" xfId="15854" hidden="1" xr:uid="{00000000-0005-0000-0000-0000B3470000}"/>
    <cellStyle name="Uwaga 3" xfId="15852" hidden="1" xr:uid="{00000000-0005-0000-0000-0000B4470000}"/>
    <cellStyle name="Uwaga 3" xfId="15850" hidden="1" xr:uid="{00000000-0005-0000-0000-0000B5470000}"/>
    <cellStyle name="Uwaga 3" xfId="15839" hidden="1" xr:uid="{00000000-0005-0000-0000-0000B6470000}"/>
    <cellStyle name="Uwaga 3" xfId="15837" hidden="1" xr:uid="{00000000-0005-0000-0000-0000B7470000}"/>
    <cellStyle name="Uwaga 3" xfId="15835" hidden="1" xr:uid="{00000000-0005-0000-0000-0000B8470000}"/>
    <cellStyle name="Uwaga 3" xfId="15824" hidden="1" xr:uid="{00000000-0005-0000-0000-0000B9470000}"/>
    <cellStyle name="Uwaga 3" xfId="15822" hidden="1" xr:uid="{00000000-0005-0000-0000-0000BA470000}"/>
    <cellStyle name="Uwaga 3" xfId="15820" hidden="1" xr:uid="{00000000-0005-0000-0000-0000BB470000}"/>
    <cellStyle name="Uwaga 3" xfId="15809" hidden="1" xr:uid="{00000000-0005-0000-0000-0000BC470000}"/>
    <cellStyle name="Uwaga 3" xfId="15807" hidden="1" xr:uid="{00000000-0005-0000-0000-0000BD470000}"/>
    <cellStyle name="Uwaga 3" xfId="15805" hidden="1" xr:uid="{00000000-0005-0000-0000-0000BE470000}"/>
    <cellStyle name="Uwaga 3" xfId="15794" hidden="1" xr:uid="{00000000-0005-0000-0000-0000BF470000}"/>
    <cellStyle name="Uwaga 3" xfId="15792" hidden="1" xr:uid="{00000000-0005-0000-0000-0000C0470000}"/>
    <cellStyle name="Uwaga 3" xfId="15789" hidden="1" xr:uid="{00000000-0005-0000-0000-0000C1470000}"/>
    <cellStyle name="Uwaga 3" xfId="15779" hidden="1" xr:uid="{00000000-0005-0000-0000-0000C2470000}"/>
    <cellStyle name="Uwaga 3" xfId="15776" hidden="1" xr:uid="{00000000-0005-0000-0000-0000C3470000}"/>
    <cellStyle name="Uwaga 3" xfId="15773" hidden="1" xr:uid="{00000000-0005-0000-0000-0000C4470000}"/>
    <cellStyle name="Uwaga 3" xfId="15764" hidden="1" xr:uid="{00000000-0005-0000-0000-0000C5470000}"/>
    <cellStyle name="Uwaga 3" xfId="15761" hidden="1" xr:uid="{00000000-0005-0000-0000-0000C6470000}"/>
    <cellStyle name="Uwaga 3" xfId="15758" hidden="1" xr:uid="{00000000-0005-0000-0000-0000C7470000}"/>
    <cellStyle name="Uwaga 3" xfId="15749" hidden="1" xr:uid="{00000000-0005-0000-0000-0000C8470000}"/>
    <cellStyle name="Uwaga 3" xfId="15747" hidden="1" xr:uid="{00000000-0005-0000-0000-0000C9470000}"/>
    <cellStyle name="Uwaga 3" xfId="15745" hidden="1" xr:uid="{00000000-0005-0000-0000-0000CA470000}"/>
    <cellStyle name="Uwaga 3" xfId="15734" hidden="1" xr:uid="{00000000-0005-0000-0000-0000CB470000}"/>
    <cellStyle name="Uwaga 3" xfId="15731" hidden="1" xr:uid="{00000000-0005-0000-0000-0000CC470000}"/>
    <cellStyle name="Uwaga 3" xfId="15728" hidden="1" xr:uid="{00000000-0005-0000-0000-0000CD470000}"/>
    <cellStyle name="Uwaga 3" xfId="15719" hidden="1" xr:uid="{00000000-0005-0000-0000-0000CE470000}"/>
    <cellStyle name="Uwaga 3" xfId="15716" hidden="1" xr:uid="{00000000-0005-0000-0000-0000CF470000}"/>
    <cellStyle name="Uwaga 3" xfId="15713" hidden="1" xr:uid="{00000000-0005-0000-0000-0000D0470000}"/>
    <cellStyle name="Uwaga 3" xfId="15704" hidden="1" xr:uid="{00000000-0005-0000-0000-0000D1470000}"/>
    <cellStyle name="Uwaga 3" xfId="15701" hidden="1" xr:uid="{00000000-0005-0000-0000-0000D2470000}"/>
    <cellStyle name="Uwaga 3" xfId="15698" hidden="1" xr:uid="{00000000-0005-0000-0000-0000D3470000}"/>
    <cellStyle name="Uwaga 3" xfId="15691" hidden="1" xr:uid="{00000000-0005-0000-0000-0000D4470000}"/>
    <cellStyle name="Uwaga 3" xfId="15687" hidden="1" xr:uid="{00000000-0005-0000-0000-0000D5470000}"/>
    <cellStyle name="Uwaga 3" xfId="15684" hidden="1" xr:uid="{00000000-0005-0000-0000-0000D6470000}"/>
    <cellStyle name="Uwaga 3" xfId="15676" hidden="1" xr:uid="{00000000-0005-0000-0000-0000D7470000}"/>
    <cellStyle name="Uwaga 3" xfId="15672" hidden="1" xr:uid="{00000000-0005-0000-0000-0000D8470000}"/>
    <cellStyle name="Uwaga 3" xfId="15669" hidden="1" xr:uid="{00000000-0005-0000-0000-0000D9470000}"/>
    <cellStyle name="Uwaga 3" xfId="15661" hidden="1" xr:uid="{00000000-0005-0000-0000-0000DA470000}"/>
    <cellStyle name="Uwaga 3" xfId="15657" hidden="1" xr:uid="{00000000-0005-0000-0000-0000DB470000}"/>
    <cellStyle name="Uwaga 3" xfId="15653" hidden="1" xr:uid="{00000000-0005-0000-0000-0000DC470000}"/>
    <cellStyle name="Uwaga 3" xfId="15646" hidden="1" xr:uid="{00000000-0005-0000-0000-0000DD470000}"/>
    <cellStyle name="Uwaga 3" xfId="15642" hidden="1" xr:uid="{00000000-0005-0000-0000-0000DE470000}"/>
    <cellStyle name="Uwaga 3" xfId="15639" hidden="1" xr:uid="{00000000-0005-0000-0000-0000DF470000}"/>
    <cellStyle name="Uwaga 3" xfId="15631" hidden="1" xr:uid="{00000000-0005-0000-0000-0000E0470000}"/>
    <cellStyle name="Uwaga 3" xfId="15627" hidden="1" xr:uid="{00000000-0005-0000-0000-0000E1470000}"/>
    <cellStyle name="Uwaga 3" xfId="15624" hidden="1" xr:uid="{00000000-0005-0000-0000-0000E2470000}"/>
    <cellStyle name="Uwaga 3" xfId="15615" hidden="1" xr:uid="{00000000-0005-0000-0000-0000E3470000}"/>
    <cellStyle name="Uwaga 3" xfId="15610" hidden="1" xr:uid="{00000000-0005-0000-0000-0000E4470000}"/>
    <cellStyle name="Uwaga 3" xfId="15606" hidden="1" xr:uid="{00000000-0005-0000-0000-0000E5470000}"/>
    <cellStyle name="Uwaga 3" xfId="15600" hidden="1" xr:uid="{00000000-0005-0000-0000-0000E6470000}"/>
    <cellStyle name="Uwaga 3" xfId="15595" hidden="1" xr:uid="{00000000-0005-0000-0000-0000E7470000}"/>
    <cellStyle name="Uwaga 3" xfId="15591" hidden="1" xr:uid="{00000000-0005-0000-0000-0000E8470000}"/>
    <cellStyle name="Uwaga 3" xfId="15585" hidden="1" xr:uid="{00000000-0005-0000-0000-0000E9470000}"/>
    <cellStyle name="Uwaga 3" xfId="15580" hidden="1" xr:uid="{00000000-0005-0000-0000-0000EA470000}"/>
    <cellStyle name="Uwaga 3" xfId="15576" hidden="1" xr:uid="{00000000-0005-0000-0000-0000EB470000}"/>
    <cellStyle name="Uwaga 3" xfId="15571" hidden="1" xr:uid="{00000000-0005-0000-0000-0000EC470000}"/>
    <cellStyle name="Uwaga 3" xfId="15567" hidden="1" xr:uid="{00000000-0005-0000-0000-0000ED470000}"/>
    <cellStyle name="Uwaga 3" xfId="15563" hidden="1" xr:uid="{00000000-0005-0000-0000-0000EE470000}"/>
    <cellStyle name="Uwaga 3" xfId="15556" hidden="1" xr:uid="{00000000-0005-0000-0000-0000EF470000}"/>
    <cellStyle name="Uwaga 3" xfId="15551" hidden="1" xr:uid="{00000000-0005-0000-0000-0000F0470000}"/>
    <cellStyle name="Uwaga 3" xfId="15547" hidden="1" xr:uid="{00000000-0005-0000-0000-0000F1470000}"/>
    <cellStyle name="Uwaga 3" xfId="15540" hidden="1" xr:uid="{00000000-0005-0000-0000-0000F2470000}"/>
    <cellStyle name="Uwaga 3" xfId="15535" hidden="1" xr:uid="{00000000-0005-0000-0000-0000F3470000}"/>
    <cellStyle name="Uwaga 3" xfId="15531" hidden="1" xr:uid="{00000000-0005-0000-0000-0000F4470000}"/>
    <cellStyle name="Uwaga 3" xfId="15526" hidden="1" xr:uid="{00000000-0005-0000-0000-0000F5470000}"/>
    <cellStyle name="Uwaga 3" xfId="15521" hidden="1" xr:uid="{00000000-0005-0000-0000-0000F6470000}"/>
    <cellStyle name="Uwaga 3" xfId="15517" hidden="1" xr:uid="{00000000-0005-0000-0000-0000F7470000}"/>
    <cellStyle name="Uwaga 3" xfId="15511" hidden="1" xr:uid="{00000000-0005-0000-0000-0000F8470000}"/>
    <cellStyle name="Uwaga 3" xfId="15507" hidden="1" xr:uid="{00000000-0005-0000-0000-0000F9470000}"/>
    <cellStyle name="Uwaga 3" xfId="15504" hidden="1" xr:uid="{00000000-0005-0000-0000-0000FA470000}"/>
    <cellStyle name="Uwaga 3" xfId="15497" hidden="1" xr:uid="{00000000-0005-0000-0000-0000FB470000}"/>
    <cellStyle name="Uwaga 3" xfId="15492" hidden="1" xr:uid="{00000000-0005-0000-0000-0000FC470000}"/>
    <cellStyle name="Uwaga 3" xfId="15487" hidden="1" xr:uid="{00000000-0005-0000-0000-0000FD470000}"/>
    <cellStyle name="Uwaga 3" xfId="15481" hidden="1" xr:uid="{00000000-0005-0000-0000-0000FE470000}"/>
    <cellStyle name="Uwaga 3" xfId="15476" hidden="1" xr:uid="{00000000-0005-0000-0000-0000FF470000}"/>
    <cellStyle name="Uwaga 3" xfId="15471" hidden="1" xr:uid="{00000000-0005-0000-0000-000000480000}"/>
    <cellStyle name="Uwaga 3" xfId="15466" hidden="1" xr:uid="{00000000-0005-0000-0000-000001480000}"/>
    <cellStyle name="Uwaga 3" xfId="15461" hidden="1" xr:uid="{00000000-0005-0000-0000-000002480000}"/>
    <cellStyle name="Uwaga 3" xfId="15456" hidden="1" xr:uid="{00000000-0005-0000-0000-000003480000}"/>
    <cellStyle name="Uwaga 3" xfId="15452" hidden="1" xr:uid="{00000000-0005-0000-0000-000004480000}"/>
    <cellStyle name="Uwaga 3" xfId="15448" hidden="1" xr:uid="{00000000-0005-0000-0000-000005480000}"/>
    <cellStyle name="Uwaga 3" xfId="15443" hidden="1" xr:uid="{00000000-0005-0000-0000-000006480000}"/>
    <cellStyle name="Uwaga 3" xfId="15436" hidden="1" xr:uid="{00000000-0005-0000-0000-000007480000}"/>
    <cellStyle name="Uwaga 3" xfId="15431" hidden="1" xr:uid="{00000000-0005-0000-0000-000008480000}"/>
    <cellStyle name="Uwaga 3" xfId="15426" hidden="1" xr:uid="{00000000-0005-0000-0000-000009480000}"/>
    <cellStyle name="Uwaga 3" xfId="15420" hidden="1" xr:uid="{00000000-0005-0000-0000-00000A480000}"/>
    <cellStyle name="Uwaga 3" xfId="15415" hidden="1" xr:uid="{00000000-0005-0000-0000-00000B480000}"/>
    <cellStyle name="Uwaga 3" xfId="15411" hidden="1" xr:uid="{00000000-0005-0000-0000-00000C480000}"/>
    <cellStyle name="Uwaga 3" xfId="15406" hidden="1" xr:uid="{00000000-0005-0000-0000-00000D480000}"/>
    <cellStyle name="Uwaga 3" xfId="15401" hidden="1" xr:uid="{00000000-0005-0000-0000-00000E480000}"/>
    <cellStyle name="Uwaga 3" xfId="15396" hidden="1" xr:uid="{00000000-0005-0000-0000-00000F480000}"/>
    <cellStyle name="Uwaga 3" xfId="15392" hidden="1" xr:uid="{00000000-0005-0000-0000-000010480000}"/>
    <cellStyle name="Uwaga 3" xfId="15387" hidden="1" xr:uid="{00000000-0005-0000-0000-000011480000}"/>
    <cellStyle name="Uwaga 3" xfId="15382" hidden="1" xr:uid="{00000000-0005-0000-0000-000012480000}"/>
    <cellStyle name="Uwaga 3" xfId="15377" hidden="1" xr:uid="{00000000-0005-0000-0000-000013480000}"/>
    <cellStyle name="Uwaga 3" xfId="15373" hidden="1" xr:uid="{00000000-0005-0000-0000-000014480000}"/>
    <cellStyle name="Uwaga 3" xfId="15369" hidden="1" xr:uid="{00000000-0005-0000-0000-000015480000}"/>
    <cellStyle name="Uwaga 3" xfId="15362" hidden="1" xr:uid="{00000000-0005-0000-0000-000016480000}"/>
    <cellStyle name="Uwaga 3" xfId="15358" hidden="1" xr:uid="{00000000-0005-0000-0000-000017480000}"/>
    <cellStyle name="Uwaga 3" xfId="15353" hidden="1" xr:uid="{00000000-0005-0000-0000-000018480000}"/>
    <cellStyle name="Uwaga 3" xfId="15347" hidden="1" xr:uid="{00000000-0005-0000-0000-000019480000}"/>
    <cellStyle name="Uwaga 3" xfId="15343" hidden="1" xr:uid="{00000000-0005-0000-0000-00001A480000}"/>
    <cellStyle name="Uwaga 3" xfId="15338" hidden="1" xr:uid="{00000000-0005-0000-0000-00001B480000}"/>
    <cellStyle name="Uwaga 3" xfId="15332" hidden="1" xr:uid="{00000000-0005-0000-0000-00001C480000}"/>
    <cellStyle name="Uwaga 3" xfId="15328" hidden="1" xr:uid="{00000000-0005-0000-0000-00001D480000}"/>
    <cellStyle name="Uwaga 3" xfId="15324" hidden="1" xr:uid="{00000000-0005-0000-0000-00001E480000}"/>
    <cellStyle name="Uwaga 3" xfId="15317" hidden="1" xr:uid="{00000000-0005-0000-0000-00001F480000}"/>
    <cellStyle name="Uwaga 3" xfId="15313" hidden="1" xr:uid="{00000000-0005-0000-0000-000020480000}"/>
    <cellStyle name="Uwaga 3" xfId="15309" hidden="1" xr:uid="{00000000-0005-0000-0000-000021480000}"/>
    <cellStyle name="Uwaga 3" xfId="16173" hidden="1" xr:uid="{00000000-0005-0000-0000-000022480000}"/>
    <cellStyle name="Uwaga 3" xfId="16171" hidden="1" xr:uid="{00000000-0005-0000-0000-000023480000}"/>
    <cellStyle name="Uwaga 3" xfId="16169" hidden="1" xr:uid="{00000000-0005-0000-0000-000024480000}"/>
    <cellStyle name="Uwaga 3" xfId="16156" hidden="1" xr:uid="{00000000-0005-0000-0000-000025480000}"/>
    <cellStyle name="Uwaga 3" xfId="16155" hidden="1" xr:uid="{00000000-0005-0000-0000-000026480000}"/>
    <cellStyle name="Uwaga 3" xfId="16154" hidden="1" xr:uid="{00000000-0005-0000-0000-000027480000}"/>
    <cellStyle name="Uwaga 3" xfId="16141" hidden="1" xr:uid="{00000000-0005-0000-0000-000028480000}"/>
    <cellStyle name="Uwaga 3" xfId="16140" hidden="1" xr:uid="{00000000-0005-0000-0000-000029480000}"/>
    <cellStyle name="Uwaga 3" xfId="16139" hidden="1" xr:uid="{00000000-0005-0000-0000-00002A480000}"/>
    <cellStyle name="Uwaga 3" xfId="16127" hidden="1" xr:uid="{00000000-0005-0000-0000-00002B480000}"/>
    <cellStyle name="Uwaga 3" xfId="16125" hidden="1" xr:uid="{00000000-0005-0000-0000-00002C480000}"/>
    <cellStyle name="Uwaga 3" xfId="16124" hidden="1" xr:uid="{00000000-0005-0000-0000-00002D480000}"/>
    <cellStyle name="Uwaga 3" xfId="16111" hidden="1" xr:uid="{00000000-0005-0000-0000-00002E480000}"/>
    <cellStyle name="Uwaga 3" xfId="16110" hidden="1" xr:uid="{00000000-0005-0000-0000-00002F480000}"/>
    <cellStyle name="Uwaga 3" xfId="16109" hidden="1" xr:uid="{00000000-0005-0000-0000-000030480000}"/>
    <cellStyle name="Uwaga 3" xfId="16097" hidden="1" xr:uid="{00000000-0005-0000-0000-000031480000}"/>
    <cellStyle name="Uwaga 3" xfId="16095" hidden="1" xr:uid="{00000000-0005-0000-0000-000032480000}"/>
    <cellStyle name="Uwaga 3" xfId="16093" hidden="1" xr:uid="{00000000-0005-0000-0000-000033480000}"/>
    <cellStyle name="Uwaga 3" xfId="16082" hidden="1" xr:uid="{00000000-0005-0000-0000-000034480000}"/>
    <cellStyle name="Uwaga 3" xfId="16080" hidden="1" xr:uid="{00000000-0005-0000-0000-000035480000}"/>
    <cellStyle name="Uwaga 3" xfId="16078" hidden="1" xr:uid="{00000000-0005-0000-0000-000036480000}"/>
    <cellStyle name="Uwaga 3" xfId="16067" hidden="1" xr:uid="{00000000-0005-0000-0000-000037480000}"/>
    <cellStyle name="Uwaga 3" xfId="16065" hidden="1" xr:uid="{00000000-0005-0000-0000-000038480000}"/>
    <cellStyle name="Uwaga 3" xfId="16063" hidden="1" xr:uid="{00000000-0005-0000-0000-000039480000}"/>
    <cellStyle name="Uwaga 3" xfId="16052" hidden="1" xr:uid="{00000000-0005-0000-0000-00003A480000}"/>
    <cellStyle name="Uwaga 3" xfId="16050" hidden="1" xr:uid="{00000000-0005-0000-0000-00003B480000}"/>
    <cellStyle name="Uwaga 3" xfId="16048" hidden="1" xr:uid="{00000000-0005-0000-0000-00003C480000}"/>
    <cellStyle name="Uwaga 3" xfId="16037" hidden="1" xr:uid="{00000000-0005-0000-0000-00003D480000}"/>
    <cellStyle name="Uwaga 3" xfId="16035" hidden="1" xr:uid="{00000000-0005-0000-0000-00003E480000}"/>
    <cellStyle name="Uwaga 3" xfId="16033" hidden="1" xr:uid="{00000000-0005-0000-0000-00003F480000}"/>
    <cellStyle name="Uwaga 3" xfId="16022" hidden="1" xr:uid="{00000000-0005-0000-0000-000040480000}"/>
    <cellStyle name="Uwaga 3" xfId="16020" hidden="1" xr:uid="{00000000-0005-0000-0000-000041480000}"/>
    <cellStyle name="Uwaga 3" xfId="16018" hidden="1" xr:uid="{00000000-0005-0000-0000-000042480000}"/>
    <cellStyle name="Uwaga 3" xfId="16007" hidden="1" xr:uid="{00000000-0005-0000-0000-000043480000}"/>
    <cellStyle name="Uwaga 3" xfId="16005" hidden="1" xr:uid="{00000000-0005-0000-0000-000044480000}"/>
    <cellStyle name="Uwaga 3" xfId="16003" hidden="1" xr:uid="{00000000-0005-0000-0000-000045480000}"/>
    <cellStyle name="Uwaga 3" xfId="15992" hidden="1" xr:uid="{00000000-0005-0000-0000-000046480000}"/>
    <cellStyle name="Uwaga 3" xfId="15990" hidden="1" xr:uid="{00000000-0005-0000-0000-000047480000}"/>
    <cellStyle name="Uwaga 3" xfId="15988" hidden="1" xr:uid="{00000000-0005-0000-0000-000048480000}"/>
    <cellStyle name="Uwaga 3" xfId="15977" hidden="1" xr:uid="{00000000-0005-0000-0000-000049480000}"/>
    <cellStyle name="Uwaga 3" xfId="15975" hidden="1" xr:uid="{00000000-0005-0000-0000-00004A480000}"/>
    <cellStyle name="Uwaga 3" xfId="15973" hidden="1" xr:uid="{00000000-0005-0000-0000-00004B480000}"/>
    <cellStyle name="Uwaga 3" xfId="15962" hidden="1" xr:uid="{00000000-0005-0000-0000-00004C480000}"/>
    <cellStyle name="Uwaga 3" xfId="15960" hidden="1" xr:uid="{00000000-0005-0000-0000-00004D480000}"/>
    <cellStyle name="Uwaga 3" xfId="15958" hidden="1" xr:uid="{00000000-0005-0000-0000-00004E480000}"/>
    <cellStyle name="Uwaga 3" xfId="15947" hidden="1" xr:uid="{00000000-0005-0000-0000-00004F480000}"/>
    <cellStyle name="Uwaga 3" xfId="15945" hidden="1" xr:uid="{00000000-0005-0000-0000-000050480000}"/>
    <cellStyle name="Uwaga 3" xfId="15943" hidden="1" xr:uid="{00000000-0005-0000-0000-000051480000}"/>
    <cellStyle name="Uwaga 3" xfId="15932" hidden="1" xr:uid="{00000000-0005-0000-0000-000052480000}"/>
    <cellStyle name="Uwaga 3" xfId="15930" hidden="1" xr:uid="{00000000-0005-0000-0000-000053480000}"/>
    <cellStyle name="Uwaga 3" xfId="15928" hidden="1" xr:uid="{00000000-0005-0000-0000-000054480000}"/>
    <cellStyle name="Uwaga 3" xfId="15917" hidden="1" xr:uid="{00000000-0005-0000-0000-000055480000}"/>
    <cellStyle name="Uwaga 3" xfId="15915" hidden="1" xr:uid="{00000000-0005-0000-0000-000056480000}"/>
    <cellStyle name="Uwaga 3" xfId="15913" hidden="1" xr:uid="{00000000-0005-0000-0000-000057480000}"/>
    <cellStyle name="Uwaga 3" xfId="15902" hidden="1" xr:uid="{00000000-0005-0000-0000-000058480000}"/>
    <cellStyle name="Uwaga 3" xfId="15900" hidden="1" xr:uid="{00000000-0005-0000-0000-000059480000}"/>
    <cellStyle name="Uwaga 3" xfId="15898" hidden="1" xr:uid="{00000000-0005-0000-0000-00005A480000}"/>
    <cellStyle name="Uwaga 3" xfId="15887" hidden="1" xr:uid="{00000000-0005-0000-0000-00005B480000}"/>
    <cellStyle name="Uwaga 3" xfId="15885" hidden="1" xr:uid="{00000000-0005-0000-0000-00005C480000}"/>
    <cellStyle name="Uwaga 3" xfId="15883" hidden="1" xr:uid="{00000000-0005-0000-0000-00005D480000}"/>
    <cellStyle name="Uwaga 3" xfId="15872" hidden="1" xr:uid="{00000000-0005-0000-0000-00005E480000}"/>
    <cellStyle name="Uwaga 3" xfId="15870" hidden="1" xr:uid="{00000000-0005-0000-0000-00005F480000}"/>
    <cellStyle name="Uwaga 3" xfId="15868" hidden="1" xr:uid="{00000000-0005-0000-0000-000060480000}"/>
    <cellStyle name="Uwaga 3" xfId="15857" hidden="1" xr:uid="{00000000-0005-0000-0000-000061480000}"/>
    <cellStyle name="Uwaga 3" xfId="15855" hidden="1" xr:uid="{00000000-0005-0000-0000-000062480000}"/>
    <cellStyle name="Uwaga 3" xfId="15853" hidden="1" xr:uid="{00000000-0005-0000-0000-000063480000}"/>
    <cellStyle name="Uwaga 3" xfId="15842" hidden="1" xr:uid="{00000000-0005-0000-0000-000064480000}"/>
    <cellStyle name="Uwaga 3" xfId="15840" hidden="1" xr:uid="{00000000-0005-0000-0000-000065480000}"/>
    <cellStyle name="Uwaga 3" xfId="15838" hidden="1" xr:uid="{00000000-0005-0000-0000-000066480000}"/>
    <cellStyle name="Uwaga 3" xfId="15827" hidden="1" xr:uid="{00000000-0005-0000-0000-000067480000}"/>
    <cellStyle name="Uwaga 3" xfId="15825" hidden="1" xr:uid="{00000000-0005-0000-0000-000068480000}"/>
    <cellStyle name="Uwaga 3" xfId="15823" hidden="1" xr:uid="{00000000-0005-0000-0000-000069480000}"/>
    <cellStyle name="Uwaga 3" xfId="15812" hidden="1" xr:uid="{00000000-0005-0000-0000-00006A480000}"/>
    <cellStyle name="Uwaga 3" xfId="15810" hidden="1" xr:uid="{00000000-0005-0000-0000-00006B480000}"/>
    <cellStyle name="Uwaga 3" xfId="15808" hidden="1" xr:uid="{00000000-0005-0000-0000-00006C480000}"/>
    <cellStyle name="Uwaga 3" xfId="15797" hidden="1" xr:uid="{00000000-0005-0000-0000-00006D480000}"/>
    <cellStyle name="Uwaga 3" xfId="15795" hidden="1" xr:uid="{00000000-0005-0000-0000-00006E480000}"/>
    <cellStyle name="Uwaga 3" xfId="15793" hidden="1" xr:uid="{00000000-0005-0000-0000-00006F480000}"/>
    <cellStyle name="Uwaga 3" xfId="15782" hidden="1" xr:uid="{00000000-0005-0000-0000-000070480000}"/>
    <cellStyle name="Uwaga 3" xfId="15780" hidden="1" xr:uid="{00000000-0005-0000-0000-000071480000}"/>
    <cellStyle name="Uwaga 3" xfId="15777" hidden="1" xr:uid="{00000000-0005-0000-0000-000072480000}"/>
    <cellStyle name="Uwaga 3" xfId="15767" hidden="1" xr:uid="{00000000-0005-0000-0000-000073480000}"/>
    <cellStyle name="Uwaga 3" xfId="15765" hidden="1" xr:uid="{00000000-0005-0000-0000-000074480000}"/>
    <cellStyle name="Uwaga 3" xfId="15763" hidden="1" xr:uid="{00000000-0005-0000-0000-000075480000}"/>
    <cellStyle name="Uwaga 3" xfId="15752" hidden="1" xr:uid="{00000000-0005-0000-0000-000076480000}"/>
    <cellStyle name="Uwaga 3" xfId="15750" hidden="1" xr:uid="{00000000-0005-0000-0000-000077480000}"/>
    <cellStyle name="Uwaga 3" xfId="15748" hidden="1" xr:uid="{00000000-0005-0000-0000-000078480000}"/>
    <cellStyle name="Uwaga 3" xfId="15737" hidden="1" xr:uid="{00000000-0005-0000-0000-000079480000}"/>
    <cellStyle name="Uwaga 3" xfId="15735" hidden="1" xr:uid="{00000000-0005-0000-0000-00007A480000}"/>
    <cellStyle name="Uwaga 3" xfId="15732" hidden="1" xr:uid="{00000000-0005-0000-0000-00007B480000}"/>
    <cellStyle name="Uwaga 3" xfId="15722" hidden="1" xr:uid="{00000000-0005-0000-0000-00007C480000}"/>
    <cellStyle name="Uwaga 3" xfId="15720" hidden="1" xr:uid="{00000000-0005-0000-0000-00007D480000}"/>
    <cellStyle name="Uwaga 3" xfId="15717" hidden="1" xr:uid="{00000000-0005-0000-0000-00007E480000}"/>
    <cellStyle name="Uwaga 3" xfId="15707" hidden="1" xr:uid="{00000000-0005-0000-0000-00007F480000}"/>
    <cellStyle name="Uwaga 3" xfId="15705" hidden="1" xr:uid="{00000000-0005-0000-0000-000080480000}"/>
    <cellStyle name="Uwaga 3" xfId="15702" hidden="1" xr:uid="{00000000-0005-0000-0000-000081480000}"/>
    <cellStyle name="Uwaga 3" xfId="15693" hidden="1" xr:uid="{00000000-0005-0000-0000-000082480000}"/>
    <cellStyle name="Uwaga 3" xfId="15690" hidden="1" xr:uid="{00000000-0005-0000-0000-000083480000}"/>
    <cellStyle name="Uwaga 3" xfId="15686" hidden="1" xr:uid="{00000000-0005-0000-0000-000084480000}"/>
    <cellStyle name="Uwaga 3" xfId="15678" hidden="1" xr:uid="{00000000-0005-0000-0000-000085480000}"/>
    <cellStyle name="Uwaga 3" xfId="15675" hidden="1" xr:uid="{00000000-0005-0000-0000-000086480000}"/>
    <cellStyle name="Uwaga 3" xfId="15671" hidden="1" xr:uid="{00000000-0005-0000-0000-000087480000}"/>
    <cellStyle name="Uwaga 3" xfId="15663" hidden="1" xr:uid="{00000000-0005-0000-0000-000088480000}"/>
    <cellStyle name="Uwaga 3" xfId="15660" hidden="1" xr:uid="{00000000-0005-0000-0000-000089480000}"/>
    <cellStyle name="Uwaga 3" xfId="15656" hidden="1" xr:uid="{00000000-0005-0000-0000-00008A480000}"/>
    <cellStyle name="Uwaga 3" xfId="15648" hidden="1" xr:uid="{00000000-0005-0000-0000-00008B480000}"/>
    <cellStyle name="Uwaga 3" xfId="15645" hidden="1" xr:uid="{00000000-0005-0000-0000-00008C480000}"/>
    <cellStyle name="Uwaga 3" xfId="15641" hidden="1" xr:uid="{00000000-0005-0000-0000-00008D480000}"/>
    <cellStyle name="Uwaga 3" xfId="15633" hidden="1" xr:uid="{00000000-0005-0000-0000-00008E480000}"/>
    <cellStyle name="Uwaga 3" xfId="15630" hidden="1" xr:uid="{00000000-0005-0000-0000-00008F480000}"/>
    <cellStyle name="Uwaga 3" xfId="15626" hidden="1" xr:uid="{00000000-0005-0000-0000-000090480000}"/>
    <cellStyle name="Uwaga 3" xfId="15618" hidden="1" xr:uid="{00000000-0005-0000-0000-000091480000}"/>
    <cellStyle name="Uwaga 3" xfId="15614" hidden="1" xr:uid="{00000000-0005-0000-0000-000092480000}"/>
    <cellStyle name="Uwaga 3" xfId="15609" hidden="1" xr:uid="{00000000-0005-0000-0000-000093480000}"/>
    <cellStyle name="Uwaga 3" xfId="15603" hidden="1" xr:uid="{00000000-0005-0000-0000-000094480000}"/>
    <cellStyle name="Uwaga 3" xfId="15599" hidden="1" xr:uid="{00000000-0005-0000-0000-000095480000}"/>
    <cellStyle name="Uwaga 3" xfId="15594" hidden="1" xr:uid="{00000000-0005-0000-0000-000096480000}"/>
    <cellStyle name="Uwaga 3" xfId="15588" hidden="1" xr:uid="{00000000-0005-0000-0000-000097480000}"/>
    <cellStyle name="Uwaga 3" xfId="15584" hidden="1" xr:uid="{00000000-0005-0000-0000-000098480000}"/>
    <cellStyle name="Uwaga 3" xfId="15579" hidden="1" xr:uid="{00000000-0005-0000-0000-000099480000}"/>
    <cellStyle name="Uwaga 3" xfId="15573" hidden="1" xr:uid="{00000000-0005-0000-0000-00009A480000}"/>
    <cellStyle name="Uwaga 3" xfId="15570" hidden="1" xr:uid="{00000000-0005-0000-0000-00009B480000}"/>
    <cellStyle name="Uwaga 3" xfId="15566" hidden="1" xr:uid="{00000000-0005-0000-0000-00009C480000}"/>
    <cellStyle name="Uwaga 3" xfId="15558" hidden="1" xr:uid="{00000000-0005-0000-0000-00009D480000}"/>
    <cellStyle name="Uwaga 3" xfId="15555" hidden="1" xr:uid="{00000000-0005-0000-0000-00009E480000}"/>
    <cellStyle name="Uwaga 3" xfId="15550" hidden="1" xr:uid="{00000000-0005-0000-0000-00009F480000}"/>
    <cellStyle name="Uwaga 3" xfId="15543" hidden="1" xr:uid="{00000000-0005-0000-0000-0000A0480000}"/>
    <cellStyle name="Uwaga 3" xfId="15539" hidden="1" xr:uid="{00000000-0005-0000-0000-0000A1480000}"/>
    <cellStyle name="Uwaga 3" xfId="15534" hidden="1" xr:uid="{00000000-0005-0000-0000-0000A2480000}"/>
    <cellStyle name="Uwaga 3" xfId="15528" hidden="1" xr:uid="{00000000-0005-0000-0000-0000A3480000}"/>
    <cellStyle name="Uwaga 3" xfId="15524" hidden="1" xr:uid="{00000000-0005-0000-0000-0000A4480000}"/>
    <cellStyle name="Uwaga 3" xfId="15519" hidden="1" xr:uid="{00000000-0005-0000-0000-0000A5480000}"/>
    <cellStyle name="Uwaga 3" xfId="15513" hidden="1" xr:uid="{00000000-0005-0000-0000-0000A6480000}"/>
    <cellStyle name="Uwaga 3" xfId="15510" hidden="1" xr:uid="{00000000-0005-0000-0000-0000A7480000}"/>
    <cellStyle name="Uwaga 3" xfId="15506" hidden="1" xr:uid="{00000000-0005-0000-0000-0000A8480000}"/>
    <cellStyle name="Uwaga 3" xfId="15498" hidden="1" xr:uid="{00000000-0005-0000-0000-0000A9480000}"/>
    <cellStyle name="Uwaga 3" xfId="15493" hidden="1" xr:uid="{00000000-0005-0000-0000-0000AA480000}"/>
    <cellStyle name="Uwaga 3" xfId="15488" hidden="1" xr:uid="{00000000-0005-0000-0000-0000AB480000}"/>
    <cellStyle name="Uwaga 3" xfId="15483" hidden="1" xr:uid="{00000000-0005-0000-0000-0000AC480000}"/>
    <cellStyle name="Uwaga 3" xfId="15478" hidden="1" xr:uid="{00000000-0005-0000-0000-0000AD480000}"/>
    <cellStyle name="Uwaga 3" xfId="15473" hidden="1" xr:uid="{00000000-0005-0000-0000-0000AE480000}"/>
    <cellStyle name="Uwaga 3" xfId="15468" hidden="1" xr:uid="{00000000-0005-0000-0000-0000AF480000}"/>
    <cellStyle name="Uwaga 3" xfId="15463" hidden="1" xr:uid="{00000000-0005-0000-0000-0000B0480000}"/>
    <cellStyle name="Uwaga 3" xfId="15458" hidden="1" xr:uid="{00000000-0005-0000-0000-0000B1480000}"/>
    <cellStyle name="Uwaga 3" xfId="15453" hidden="1" xr:uid="{00000000-0005-0000-0000-0000B2480000}"/>
    <cellStyle name="Uwaga 3" xfId="15449" hidden="1" xr:uid="{00000000-0005-0000-0000-0000B3480000}"/>
    <cellStyle name="Uwaga 3" xfId="15444" hidden="1" xr:uid="{00000000-0005-0000-0000-0000B4480000}"/>
    <cellStyle name="Uwaga 3" xfId="15437" hidden="1" xr:uid="{00000000-0005-0000-0000-0000B5480000}"/>
    <cellStyle name="Uwaga 3" xfId="15432" hidden="1" xr:uid="{00000000-0005-0000-0000-0000B6480000}"/>
    <cellStyle name="Uwaga 3" xfId="15427" hidden="1" xr:uid="{00000000-0005-0000-0000-0000B7480000}"/>
    <cellStyle name="Uwaga 3" xfId="15422" hidden="1" xr:uid="{00000000-0005-0000-0000-0000B8480000}"/>
    <cellStyle name="Uwaga 3" xfId="15417" hidden="1" xr:uid="{00000000-0005-0000-0000-0000B9480000}"/>
    <cellStyle name="Uwaga 3" xfId="15412" hidden="1" xr:uid="{00000000-0005-0000-0000-0000BA480000}"/>
    <cellStyle name="Uwaga 3" xfId="15407" hidden="1" xr:uid="{00000000-0005-0000-0000-0000BB480000}"/>
    <cellStyle name="Uwaga 3" xfId="15402" hidden="1" xr:uid="{00000000-0005-0000-0000-0000BC480000}"/>
    <cellStyle name="Uwaga 3" xfId="15397" hidden="1" xr:uid="{00000000-0005-0000-0000-0000BD480000}"/>
    <cellStyle name="Uwaga 3" xfId="15393" hidden="1" xr:uid="{00000000-0005-0000-0000-0000BE480000}"/>
    <cellStyle name="Uwaga 3" xfId="15388" hidden="1" xr:uid="{00000000-0005-0000-0000-0000BF480000}"/>
    <cellStyle name="Uwaga 3" xfId="15383" hidden="1" xr:uid="{00000000-0005-0000-0000-0000C0480000}"/>
    <cellStyle name="Uwaga 3" xfId="15378" hidden="1" xr:uid="{00000000-0005-0000-0000-0000C1480000}"/>
    <cellStyle name="Uwaga 3" xfId="15374" hidden="1" xr:uid="{00000000-0005-0000-0000-0000C2480000}"/>
    <cellStyle name="Uwaga 3" xfId="15370" hidden="1" xr:uid="{00000000-0005-0000-0000-0000C3480000}"/>
    <cellStyle name="Uwaga 3" xfId="15363" hidden="1" xr:uid="{00000000-0005-0000-0000-0000C4480000}"/>
    <cellStyle name="Uwaga 3" xfId="15359" hidden="1" xr:uid="{00000000-0005-0000-0000-0000C5480000}"/>
    <cellStyle name="Uwaga 3" xfId="15354" hidden="1" xr:uid="{00000000-0005-0000-0000-0000C6480000}"/>
    <cellStyle name="Uwaga 3" xfId="15348" hidden="1" xr:uid="{00000000-0005-0000-0000-0000C7480000}"/>
    <cellStyle name="Uwaga 3" xfId="15344" hidden="1" xr:uid="{00000000-0005-0000-0000-0000C8480000}"/>
    <cellStyle name="Uwaga 3" xfId="15339" hidden="1" xr:uid="{00000000-0005-0000-0000-0000C9480000}"/>
    <cellStyle name="Uwaga 3" xfId="15333" hidden="1" xr:uid="{00000000-0005-0000-0000-0000CA480000}"/>
    <cellStyle name="Uwaga 3" xfId="15329" hidden="1" xr:uid="{00000000-0005-0000-0000-0000CB480000}"/>
    <cellStyle name="Uwaga 3" xfId="15325" hidden="1" xr:uid="{00000000-0005-0000-0000-0000CC480000}"/>
    <cellStyle name="Uwaga 3" xfId="15318" hidden="1" xr:uid="{00000000-0005-0000-0000-0000CD480000}"/>
    <cellStyle name="Uwaga 3" xfId="15314" hidden="1" xr:uid="{00000000-0005-0000-0000-0000CE480000}"/>
    <cellStyle name="Uwaga 3" xfId="15310" hidden="1" xr:uid="{00000000-0005-0000-0000-0000CF480000}"/>
    <cellStyle name="Uwaga 3" xfId="16177" hidden="1" xr:uid="{00000000-0005-0000-0000-0000D0480000}"/>
    <cellStyle name="Uwaga 3" xfId="16176" hidden="1" xr:uid="{00000000-0005-0000-0000-0000D1480000}"/>
    <cellStyle name="Uwaga 3" xfId="16174" hidden="1" xr:uid="{00000000-0005-0000-0000-0000D2480000}"/>
    <cellStyle name="Uwaga 3" xfId="16161" hidden="1" xr:uid="{00000000-0005-0000-0000-0000D3480000}"/>
    <cellStyle name="Uwaga 3" xfId="16159" hidden="1" xr:uid="{00000000-0005-0000-0000-0000D4480000}"/>
    <cellStyle name="Uwaga 3" xfId="16157" hidden="1" xr:uid="{00000000-0005-0000-0000-0000D5480000}"/>
    <cellStyle name="Uwaga 3" xfId="16147" hidden="1" xr:uid="{00000000-0005-0000-0000-0000D6480000}"/>
    <cellStyle name="Uwaga 3" xfId="16145" hidden="1" xr:uid="{00000000-0005-0000-0000-0000D7480000}"/>
    <cellStyle name="Uwaga 3" xfId="16143" hidden="1" xr:uid="{00000000-0005-0000-0000-0000D8480000}"/>
    <cellStyle name="Uwaga 3" xfId="16132" hidden="1" xr:uid="{00000000-0005-0000-0000-0000D9480000}"/>
    <cellStyle name="Uwaga 3" xfId="16130" hidden="1" xr:uid="{00000000-0005-0000-0000-0000DA480000}"/>
    <cellStyle name="Uwaga 3" xfId="16128" hidden="1" xr:uid="{00000000-0005-0000-0000-0000DB480000}"/>
    <cellStyle name="Uwaga 3" xfId="16115" hidden="1" xr:uid="{00000000-0005-0000-0000-0000DC480000}"/>
    <cellStyle name="Uwaga 3" xfId="16113" hidden="1" xr:uid="{00000000-0005-0000-0000-0000DD480000}"/>
    <cellStyle name="Uwaga 3" xfId="16112" hidden="1" xr:uid="{00000000-0005-0000-0000-0000DE480000}"/>
    <cellStyle name="Uwaga 3" xfId="16099" hidden="1" xr:uid="{00000000-0005-0000-0000-0000DF480000}"/>
    <cellStyle name="Uwaga 3" xfId="16098" hidden="1" xr:uid="{00000000-0005-0000-0000-0000E0480000}"/>
    <cellStyle name="Uwaga 3" xfId="16096" hidden="1" xr:uid="{00000000-0005-0000-0000-0000E1480000}"/>
    <cellStyle name="Uwaga 3" xfId="16084" hidden="1" xr:uid="{00000000-0005-0000-0000-0000E2480000}"/>
    <cellStyle name="Uwaga 3" xfId="16083" hidden="1" xr:uid="{00000000-0005-0000-0000-0000E3480000}"/>
    <cellStyle name="Uwaga 3" xfId="16081" hidden="1" xr:uid="{00000000-0005-0000-0000-0000E4480000}"/>
    <cellStyle name="Uwaga 3" xfId="16069" hidden="1" xr:uid="{00000000-0005-0000-0000-0000E5480000}"/>
    <cellStyle name="Uwaga 3" xfId="16068" hidden="1" xr:uid="{00000000-0005-0000-0000-0000E6480000}"/>
    <cellStyle name="Uwaga 3" xfId="16066" hidden="1" xr:uid="{00000000-0005-0000-0000-0000E7480000}"/>
    <cellStyle name="Uwaga 3" xfId="16054" hidden="1" xr:uid="{00000000-0005-0000-0000-0000E8480000}"/>
    <cellStyle name="Uwaga 3" xfId="16053" hidden="1" xr:uid="{00000000-0005-0000-0000-0000E9480000}"/>
    <cellStyle name="Uwaga 3" xfId="16051" hidden="1" xr:uid="{00000000-0005-0000-0000-0000EA480000}"/>
    <cellStyle name="Uwaga 3" xfId="16039" hidden="1" xr:uid="{00000000-0005-0000-0000-0000EB480000}"/>
    <cellStyle name="Uwaga 3" xfId="16038" hidden="1" xr:uid="{00000000-0005-0000-0000-0000EC480000}"/>
    <cellStyle name="Uwaga 3" xfId="16036" hidden="1" xr:uid="{00000000-0005-0000-0000-0000ED480000}"/>
    <cellStyle name="Uwaga 3" xfId="16024" hidden="1" xr:uid="{00000000-0005-0000-0000-0000EE480000}"/>
    <cellStyle name="Uwaga 3" xfId="16023" hidden="1" xr:uid="{00000000-0005-0000-0000-0000EF480000}"/>
    <cellStyle name="Uwaga 3" xfId="16021" hidden="1" xr:uid="{00000000-0005-0000-0000-0000F0480000}"/>
    <cellStyle name="Uwaga 3" xfId="16009" hidden="1" xr:uid="{00000000-0005-0000-0000-0000F1480000}"/>
    <cellStyle name="Uwaga 3" xfId="16008" hidden="1" xr:uid="{00000000-0005-0000-0000-0000F2480000}"/>
    <cellStyle name="Uwaga 3" xfId="16006" hidden="1" xr:uid="{00000000-0005-0000-0000-0000F3480000}"/>
    <cellStyle name="Uwaga 3" xfId="15994" hidden="1" xr:uid="{00000000-0005-0000-0000-0000F4480000}"/>
    <cellStyle name="Uwaga 3" xfId="15993" hidden="1" xr:uid="{00000000-0005-0000-0000-0000F5480000}"/>
    <cellStyle name="Uwaga 3" xfId="15991" hidden="1" xr:uid="{00000000-0005-0000-0000-0000F6480000}"/>
    <cellStyle name="Uwaga 3" xfId="15979" hidden="1" xr:uid="{00000000-0005-0000-0000-0000F7480000}"/>
    <cellStyle name="Uwaga 3" xfId="15978" hidden="1" xr:uid="{00000000-0005-0000-0000-0000F8480000}"/>
    <cellStyle name="Uwaga 3" xfId="15976" hidden="1" xr:uid="{00000000-0005-0000-0000-0000F9480000}"/>
    <cellStyle name="Uwaga 3" xfId="15964" hidden="1" xr:uid="{00000000-0005-0000-0000-0000FA480000}"/>
    <cellStyle name="Uwaga 3" xfId="15963" hidden="1" xr:uid="{00000000-0005-0000-0000-0000FB480000}"/>
    <cellStyle name="Uwaga 3" xfId="15961" hidden="1" xr:uid="{00000000-0005-0000-0000-0000FC480000}"/>
    <cellStyle name="Uwaga 3" xfId="15949" hidden="1" xr:uid="{00000000-0005-0000-0000-0000FD480000}"/>
    <cellStyle name="Uwaga 3" xfId="15948" hidden="1" xr:uid="{00000000-0005-0000-0000-0000FE480000}"/>
    <cellStyle name="Uwaga 3" xfId="15946" hidden="1" xr:uid="{00000000-0005-0000-0000-0000FF480000}"/>
    <cellStyle name="Uwaga 3" xfId="15934" hidden="1" xr:uid="{00000000-0005-0000-0000-000000490000}"/>
    <cellStyle name="Uwaga 3" xfId="15933" hidden="1" xr:uid="{00000000-0005-0000-0000-000001490000}"/>
    <cellStyle name="Uwaga 3" xfId="15931" hidden="1" xr:uid="{00000000-0005-0000-0000-000002490000}"/>
    <cellStyle name="Uwaga 3" xfId="15919" hidden="1" xr:uid="{00000000-0005-0000-0000-000003490000}"/>
    <cellStyle name="Uwaga 3" xfId="15918" hidden="1" xr:uid="{00000000-0005-0000-0000-000004490000}"/>
    <cellStyle name="Uwaga 3" xfId="15916" hidden="1" xr:uid="{00000000-0005-0000-0000-000005490000}"/>
    <cellStyle name="Uwaga 3" xfId="15904" hidden="1" xr:uid="{00000000-0005-0000-0000-000006490000}"/>
    <cellStyle name="Uwaga 3" xfId="15903" hidden="1" xr:uid="{00000000-0005-0000-0000-000007490000}"/>
    <cellStyle name="Uwaga 3" xfId="15901" hidden="1" xr:uid="{00000000-0005-0000-0000-000008490000}"/>
    <cellStyle name="Uwaga 3" xfId="15889" hidden="1" xr:uid="{00000000-0005-0000-0000-000009490000}"/>
    <cellStyle name="Uwaga 3" xfId="15888" hidden="1" xr:uid="{00000000-0005-0000-0000-00000A490000}"/>
    <cellStyle name="Uwaga 3" xfId="15886" hidden="1" xr:uid="{00000000-0005-0000-0000-00000B490000}"/>
    <cellStyle name="Uwaga 3" xfId="15874" hidden="1" xr:uid="{00000000-0005-0000-0000-00000C490000}"/>
    <cellStyle name="Uwaga 3" xfId="15873" hidden="1" xr:uid="{00000000-0005-0000-0000-00000D490000}"/>
    <cellStyle name="Uwaga 3" xfId="15871" hidden="1" xr:uid="{00000000-0005-0000-0000-00000E490000}"/>
    <cellStyle name="Uwaga 3" xfId="15859" hidden="1" xr:uid="{00000000-0005-0000-0000-00000F490000}"/>
    <cellStyle name="Uwaga 3" xfId="15858" hidden="1" xr:uid="{00000000-0005-0000-0000-000010490000}"/>
    <cellStyle name="Uwaga 3" xfId="15856" hidden="1" xr:uid="{00000000-0005-0000-0000-000011490000}"/>
    <cellStyle name="Uwaga 3" xfId="15844" hidden="1" xr:uid="{00000000-0005-0000-0000-000012490000}"/>
    <cellStyle name="Uwaga 3" xfId="15843" hidden="1" xr:uid="{00000000-0005-0000-0000-000013490000}"/>
    <cellStyle name="Uwaga 3" xfId="15841" hidden="1" xr:uid="{00000000-0005-0000-0000-000014490000}"/>
    <cellStyle name="Uwaga 3" xfId="15829" hidden="1" xr:uid="{00000000-0005-0000-0000-000015490000}"/>
    <cellStyle name="Uwaga 3" xfId="15828" hidden="1" xr:uid="{00000000-0005-0000-0000-000016490000}"/>
    <cellStyle name="Uwaga 3" xfId="15826" hidden="1" xr:uid="{00000000-0005-0000-0000-000017490000}"/>
    <cellStyle name="Uwaga 3" xfId="15814" hidden="1" xr:uid="{00000000-0005-0000-0000-000018490000}"/>
    <cellStyle name="Uwaga 3" xfId="15813" hidden="1" xr:uid="{00000000-0005-0000-0000-000019490000}"/>
    <cellStyle name="Uwaga 3" xfId="15811" hidden="1" xr:uid="{00000000-0005-0000-0000-00001A490000}"/>
    <cellStyle name="Uwaga 3" xfId="15799" hidden="1" xr:uid="{00000000-0005-0000-0000-00001B490000}"/>
    <cellStyle name="Uwaga 3" xfId="15798" hidden="1" xr:uid="{00000000-0005-0000-0000-00001C490000}"/>
    <cellStyle name="Uwaga 3" xfId="15796" hidden="1" xr:uid="{00000000-0005-0000-0000-00001D490000}"/>
    <cellStyle name="Uwaga 3" xfId="15784" hidden="1" xr:uid="{00000000-0005-0000-0000-00001E490000}"/>
    <cellStyle name="Uwaga 3" xfId="15783" hidden="1" xr:uid="{00000000-0005-0000-0000-00001F490000}"/>
    <cellStyle name="Uwaga 3" xfId="15781" hidden="1" xr:uid="{00000000-0005-0000-0000-000020490000}"/>
    <cellStyle name="Uwaga 3" xfId="15769" hidden="1" xr:uid="{00000000-0005-0000-0000-000021490000}"/>
    <cellStyle name="Uwaga 3" xfId="15768" hidden="1" xr:uid="{00000000-0005-0000-0000-000022490000}"/>
    <cellStyle name="Uwaga 3" xfId="15766" hidden="1" xr:uid="{00000000-0005-0000-0000-000023490000}"/>
    <cellStyle name="Uwaga 3" xfId="15754" hidden="1" xr:uid="{00000000-0005-0000-0000-000024490000}"/>
    <cellStyle name="Uwaga 3" xfId="15753" hidden="1" xr:uid="{00000000-0005-0000-0000-000025490000}"/>
    <cellStyle name="Uwaga 3" xfId="15751" hidden="1" xr:uid="{00000000-0005-0000-0000-000026490000}"/>
    <cellStyle name="Uwaga 3" xfId="15739" hidden="1" xr:uid="{00000000-0005-0000-0000-000027490000}"/>
    <cellStyle name="Uwaga 3" xfId="15738" hidden="1" xr:uid="{00000000-0005-0000-0000-000028490000}"/>
    <cellStyle name="Uwaga 3" xfId="15736" hidden="1" xr:uid="{00000000-0005-0000-0000-000029490000}"/>
    <cellStyle name="Uwaga 3" xfId="15724" hidden="1" xr:uid="{00000000-0005-0000-0000-00002A490000}"/>
    <cellStyle name="Uwaga 3" xfId="15723" hidden="1" xr:uid="{00000000-0005-0000-0000-00002B490000}"/>
    <cellStyle name="Uwaga 3" xfId="15721" hidden="1" xr:uid="{00000000-0005-0000-0000-00002C490000}"/>
    <cellStyle name="Uwaga 3" xfId="15709" hidden="1" xr:uid="{00000000-0005-0000-0000-00002D490000}"/>
    <cellStyle name="Uwaga 3" xfId="15708" hidden="1" xr:uid="{00000000-0005-0000-0000-00002E490000}"/>
    <cellStyle name="Uwaga 3" xfId="15706" hidden="1" xr:uid="{00000000-0005-0000-0000-00002F490000}"/>
    <cellStyle name="Uwaga 3" xfId="15694" hidden="1" xr:uid="{00000000-0005-0000-0000-000030490000}"/>
    <cellStyle name="Uwaga 3" xfId="15692" hidden="1" xr:uid="{00000000-0005-0000-0000-000031490000}"/>
    <cellStyle name="Uwaga 3" xfId="15689" hidden="1" xr:uid="{00000000-0005-0000-0000-000032490000}"/>
    <cellStyle name="Uwaga 3" xfId="15679" hidden="1" xr:uid="{00000000-0005-0000-0000-000033490000}"/>
    <cellStyle name="Uwaga 3" xfId="15677" hidden="1" xr:uid="{00000000-0005-0000-0000-000034490000}"/>
    <cellStyle name="Uwaga 3" xfId="15674" hidden="1" xr:uid="{00000000-0005-0000-0000-000035490000}"/>
    <cellStyle name="Uwaga 3" xfId="15664" hidden="1" xr:uid="{00000000-0005-0000-0000-000036490000}"/>
    <cellStyle name="Uwaga 3" xfId="15662" hidden="1" xr:uid="{00000000-0005-0000-0000-000037490000}"/>
    <cellStyle name="Uwaga 3" xfId="15659" hidden="1" xr:uid="{00000000-0005-0000-0000-000038490000}"/>
    <cellStyle name="Uwaga 3" xfId="15649" hidden="1" xr:uid="{00000000-0005-0000-0000-000039490000}"/>
    <cellStyle name="Uwaga 3" xfId="15647" hidden="1" xr:uid="{00000000-0005-0000-0000-00003A490000}"/>
    <cellStyle name="Uwaga 3" xfId="15644" hidden="1" xr:uid="{00000000-0005-0000-0000-00003B490000}"/>
    <cellStyle name="Uwaga 3" xfId="15634" hidden="1" xr:uid="{00000000-0005-0000-0000-00003C490000}"/>
    <cellStyle name="Uwaga 3" xfId="15632" hidden="1" xr:uid="{00000000-0005-0000-0000-00003D490000}"/>
    <cellStyle name="Uwaga 3" xfId="15629" hidden="1" xr:uid="{00000000-0005-0000-0000-00003E490000}"/>
    <cellStyle name="Uwaga 3" xfId="15619" hidden="1" xr:uid="{00000000-0005-0000-0000-00003F490000}"/>
    <cellStyle name="Uwaga 3" xfId="15617" hidden="1" xr:uid="{00000000-0005-0000-0000-000040490000}"/>
    <cellStyle name="Uwaga 3" xfId="15613" hidden="1" xr:uid="{00000000-0005-0000-0000-000041490000}"/>
    <cellStyle name="Uwaga 3" xfId="15604" hidden="1" xr:uid="{00000000-0005-0000-0000-000042490000}"/>
    <cellStyle name="Uwaga 3" xfId="15601" hidden="1" xr:uid="{00000000-0005-0000-0000-000043490000}"/>
    <cellStyle name="Uwaga 3" xfId="15597" hidden="1" xr:uid="{00000000-0005-0000-0000-000044490000}"/>
    <cellStyle name="Uwaga 3" xfId="15589" hidden="1" xr:uid="{00000000-0005-0000-0000-000045490000}"/>
    <cellStyle name="Uwaga 3" xfId="15587" hidden="1" xr:uid="{00000000-0005-0000-0000-000046490000}"/>
    <cellStyle name="Uwaga 3" xfId="15583" hidden="1" xr:uid="{00000000-0005-0000-0000-000047490000}"/>
    <cellStyle name="Uwaga 3" xfId="15574" hidden="1" xr:uid="{00000000-0005-0000-0000-000048490000}"/>
    <cellStyle name="Uwaga 3" xfId="15572" hidden="1" xr:uid="{00000000-0005-0000-0000-000049490000}"/>
    <cellStyle name="Uwaga 3" xfId="15569" hidden="1" xr:uid="{00000000-0005-0000-0000-00004A490000}"/>
    <cellStyle name="Uwaga 3" xfId="15559" hidden="1" xr:uid="{00000000-0005-0000-0000-00004B490000}"/>
    <cellStyle name="Uwaga 3" xfId="15557" hidden="1" xr:uid="{00000000-0005-0000-0000-00004C490000}"/>
    <cellStyle name="Uwaga 3" xfId="15552" hidden="1" xr:uid="{00000000-0005-0000-0000-00004D490000}"/>
    <cellStyle name="Uwaga 3" xfId="15544" hidden="1" xr:uid="{00000000-0005-0000-0000-00004E490000}"/>
    <cellStyle name="Uwaga 3" xfId="15542" hidden="1" xr:uid="{00000000-0005-0000-0000-00004F490000}"/>
    <cellStyle name="Uwaga 3" xfId="15537" hidden="1" xr:uid="{00000000-0005-0000-0000-000050490000}"/>
    <cellStyle name="Uwaga 3" xfId="15529" hidden="1" xr:uid="{00000000-0005-0000-0000-000051490000}"/>
    <cellStyle name="Uwaga 3" xfId="15527" hidden="1" xr:uid="{00000000-0005-0000-0000-000052490000}"/>
    <cellStyle name="Uwaga 3" xfId="15522" hidden="1" xr:uid="{00000000-0005-0000-0000-000053490000}"/>
    <cellStyle name="Uwaga 3" xfId="15514" hidden="1" xr:uid="{00000000-0005-0000-0000-000054490000}"/>
    <cellStyle name="Uwaga 3" xfId="15512" hidden="1" xr:uid="{00000000-0005-0000-0000-000055490000}"/>
    <cellStyle name="Uwaga 3" xfId="15508" hidden="1" xr:uid="{00000000-0005-0000-0000-000056490000}"/>
    <cellStyle name="Uwaga 3" xfId="15499" hidden="1" xr:uid="{00000000-0005-0000-0000-000057490000}"/>
    <cellStyle name="Uwaga 3" xfId="15496" hidden="1" xr:uid="{00000000-0005-0000-0000-000058490000}"/>
    <cellStyle name="Uwaga 3" xfId="15491" hidden="1" xr:uid="{00000000-0005-0000-0000-000059490000}"/>
    <cellStyle name="Uwaga 3" xfId="15484" hidden="1" xr:uid="{00000000-0005-0000-0000-00005A490000}"/>
    <cellStyle name="Uwaga 3" xfId="15480" hidden="1" xr:uid="{00000000-0005-0000-0000-00005B490000}"/>
    <cellStyle name="Uwaga 3" xfId="15475" hidden="1" xr:uid="{00000000-0005-0000-0000-00005C490000}"/>
    <cellStyle name="Uwaga 3" xfId="15469" hidden="1" xr:uid="{00000000-0005-0000-0000-00005D490000}"/>
    <cellStyle name="Uwaga 3" xfId="15465" hidden="1" xr:uid="{00000000-0005-0000-0000-00005E490000}"/>
    <cellStyle name="Uwaga 3" xfId="15460" hidden="1" xr:uid="{00000000-0005-0000-0000-00005F490000}"/>
    <cellStyle name="Uwaga 3" xfId="15454" hidden="1" xr:uid="{00000000-0005-0000-0000-000060490000}"/>
    <cellStyle name="Uwaga 3" xfId="15451" hidden="1" xr:uid="{00000000-0005-0000-0000-000061490000}"/>
    <cellStyle name="Uwaga 3" xfId="15447" hidden="1" xr:uid="{00000000-0005-0000-0000-000062490000}"/>
    <cellStyle name="Uwaga 3" xfId="15438" hidden="1" xr:uid="{00000000-0005-0000-0000-000063490000}"/>
    <cellStyle name="Uwaga 3" xfId="15433" hidden="1" xr:uid="{00000000-0005-0000-0000-000064490000}"/>
    <cellStyle name="Uwaga 3" xfId="15428" hidden="1" xr:uid="{00000000-0005-0000-0000-000065490000}"/>
    <cellStyle name="Uwaga 3" xfId="15423" hidden="1" xr:uid="{00000000-0005-0000-0000-000066490000}"/>
    <cellStyle name="Uwaga 3" xfId="15418" hidden="1" xr:uid="{00000000-0005-0000-0000-000067490000}"/>
    <cellStyle name="Uwaga 3" xfId="15413" hidden="1" xr:uid="{00000000-0005-0000-0000-000068490000}"/>
    <cellStyle name="Uwaga 3" xfId="15408" hidden="1" xr:uid="{00000000-0005-0000-0000-000069490000}"/>
    <cellStyle name="Uwaga 3" xfId="15403" hidden="1" xr:uid="{00000000-0005-0000-0000-00006A490000}"/>
    <cellStyle name="Uwaga 3" xfId="15398" hidden="1" xr:uid="{00000000-0005-0000-0000-00006B490000}"/>
    <cellStyle name="Uwaga 3" xfId="15394" hidden="1" xr:uid="{00000000-0005-0000-0000-00006C490000}"/>
    <cellStyle name="Uwaga 3" xfId="15389" hidden="1" xr:uid="{00000000-0005-0000-0000-00006D490000}"/>
    <cellStyle name="Uwaga 3" xfId="15384" hidden="1" xr:uid="{00000000-0005-0000-0000-00006E490000}"/>
    <cellStyle name="Uwaga 3" xfId="15379" hidden="1" xr:uid="{00000000-0005-0000-0000-00006F490000}"/>
    <cellStyle name="Uwaga 3" xfId="15375" hidden="1" xr:uid="{00000000-0005-0000-0000-000070490000}"/>
    <cellStyle name="Uwaga 3" xfId="15371" hidden="1" xr:uid="{00000000-0005-0000-0000-000071490000}"/>
    <cellStyle name="Uwaga 3" xfId="15364" hidden="1" xr:uid="{00000000-0005-0000-0000-000072490000}"/>
    <cellStyle name="Uwaga 3" xfId="15360" hidden="1" xr:uid="{00000000-0005-0000-0000-000073490000}"/>
    <cellStyle name="Uwaga 3" xfId="15355" hidden="1" xr:uid="{00000000-0005-0000-0000-000074490000}"/>
    <cellStyle name="Uwaga 3" xfId="15349" hidden="1" xr:uid="{00000000-0005-0000-0000-000075490000}"/>
    <cellStyle name="Uwaga 3" xfId="15345" hidden="1" xr:uid="{00000000-0005-0000-0000-000076490000}"/>
    <cellStyle name="Uwaga 3" xfId="15340" hidden="1" xr:uid="{00000000-0005-0000-0000-000077490000}"/>
    <cellStyle name="Uwaga 3" xfId="15334" hidden="1" xr:uid="{00000000-0005-0000-0000-000078490000}"/>
    <cellStyle name="Uwaga 3" xfId="15330" hidden="1" xr:uid="{00000000-0005-0000-0000-000079490000}"/>
    <cellStyle name="Uwaga 3" xfId="15326" hidden="1" xr:uid="{00000000-0005-0000-0000-00007A490000}"/>
    <cellStyle name="Uwaga 3" xfId="15319" hidden="1" xr:uid="{00000000-0005-0000-0000-00007B490000}"/>
    <cellStyle name="Uwaga 3" xfId="15315" hidden="1" xr:uid="{00000000-0005-0000-0000-00007C490000}"/>
    <cellStyle name="Uwaga 3" xfId="15311" hidden="1" xr:uid="{00000000-0005-0000-0000-00007D490000}"/>
    <cellStyle name="Uwaga 3" xfId="14286" hidden="1" xr:uid="{00000000-0005-0000-0000-00007E490000}"/>
    <cellStyle name="Uwaga 3" xfId="14285" hidden="1" xr:uid="{00000000-0005-0000-0000-00007F490000}"/>
    <cellStyle name="Uwaga 3" xfId="14284" hidden="1" xr:uid="{00000000-0005-0000-0000-000080490000}"/>
    <cellStyle name="Uwaga 3" xfId="14277" hidden="1" xr:uid="{00000000-0005-0000-0000-000081490000}"/>
    <cellStyle name="Uwaga 3" xfId="14276" hidden="1" xr:uid="{00000000-0005-0000-0000-000082490000}"/>
    <cellStyle name="Uwaga 3" xfId="14275" hidden="1" xr:uid="{00000000-0005-0000-0000-000083490000}"/>
    <cellStyle name="Uwaga 3" xfId="14268" hidden="1" xr:uid="{00000000-0005-0000-0000-000084490000}"/>
    <cellStyle name="Uwaga 3" xfId="14267" hidden="1" xr:uid="{00000000-0005-0000-0000-000085490000}"/>
    <cellStyle name="Uwaga 3" xfId="14266" hidden="1" xr:uid="{00000000-0005-0000-0000-000086490000}"/>
    <cellStyle name="Uwaga 3" xfId="14259" hidden="1" xr:uid="{00000000-0005-0000-0000-000087490000}"/>
    <cellStyle name="Uwaga 3" xfId="14258" hidden="1" xr:uid="{00000000-0005-0000-0000-000088490000}"/>
    <cellStyle name="Uwaga 3" xfId="14257" hidden="1" xr:uid="{00000000-0005-0000-0000-000089490000}"/>
    <cellStyle name="Uwaga 3" xfId="14250" hidden="1" xr:uid="{00000000-0005-0000-0000-00008A490000}"/>
    <cellStyle name="Uwaga 3" xfId="14249" hidden="1" xr:uid="{00000000-0005-0000-0000-00008B490000}"/>
    <cellStyle name="Uwaga 3" xfId="14248" hidden="1" xr:uid="{00000000-0005-0000-0000-00008C490000}"/>
    <cellStyle name="Uwaga 3" xfId="14241" hidden="1" xr:uid="{00000000-0005-0000-0000-00008D490000}"/>
    <cellStyle name="Uwaga 3" xfId="14240" hidden="1" xr:uid="{00000000-0005-0000-0000-00008E490000}"/>
    <cellStyle name="Uwaga 3" xfId="14238" hidden="1" xr:uid="{00000000-0005-0000-0000-00008F490000}"/>
    <cellStyle name="Uwaga 3" xfId="14232" hidden="1" xr:uid="{00000000-0005-0000-0000-000090490000}"/>
    <cellStyle name="Uwaga 3" xfId="14231" hidden="1" xr:uid="{00000000-0005-0000-0000-000091490000}"/>
    <cellStyle name="Uwaga 3" xfId="14229" hidden="1" xr:uid="{00000000-0005-0000-0000-000092490000}"/>
    <cellStyle name="Uwaga 3" xfId="14223" hidden="1" xr:uid="{00000000-0005-0000-0000-000093490000}"/>
    <cellStyle name="Uwaga 3" xfId="14222" hidden="1" xr:uid="{00000000-0005-0000-0000-000094490000}"/>
    <cellStyle name="Uwaga 3" xfId="14220" hidden="1" xr:uid="{00000000-0005-0000-0000-000095490000}"/>
    <cellStyle name="Uwaga 3" xfId="14214" hidden="1" xr:uid="{00000000-0005-0000-0000-000096490000}"/>
    <cellStyle name="Uwaga 3" xfId="14213" hidden="1" xr:uid="{00000000-0005-0000-0000-000097490000}"/>
    <cellStyle name="Uwaga 3" xfId="14211" hidden="1" xr:uid="{00000000-0005-0000-0000-000098490000}"/>
    <cellStyle name="Uwaga 3" xfId="14205" hidden="1" xr:uid="{00000000-0005-0000-0000-000099490000}"/>
    <cellStyle name="Uwaga 3" xfId="14204" hidden="1" xr:uid="{00000000-0005-0000-0000-00009A490000}"/>
    <cellStyle name="Uwaga 3" xfId="14202" hidden="1" xr:uid="{00000000-0005-0000-0000-00009B490000}"/>
    <cellStyle name="Uwaga 3" xfId="14196" hidden="1" xr:uid="{00000000-0005-0000-0000-00009C490000}"/>
    <cellStyle name="Uwaga 3" xfId="14195" hidden="1" xr:uid="{00000000-0005-0000-0000-00009D490000}"/>
    <cellStyle name="Uwaga 3" xfId="14193" hidden="1" xr:uid="{00000000-0005-0000-0000-00009E490000}"/>
    <cellStyle name="Uwaga 3" xfId="14187" hidden="1" xr:uid="{00000000-0005-0000-0000-00009F490000}"/>
    <cellStyle name="Uwaga 3" xfId="14186" hidden="1" xr:uid="{00000000-0005-0000-0000-0000A0490000}"/>
    <cellStyle name="Uwaga 3" xfId="14184" hidden="1" xr:uid="{00000000-0005-0000-0000-0000A1490000}"/>
    <cellStyle name="Uwaga 3" xfId="14178" hidden="1" xr:uid="{00000000-0005-0000-0000-0000A2490000}"/>
    <cellStyle name="Uwaga 3" xfId="14177" hidden="1" xr:uid="{00000000-0005-0000-0000-0000A3490000}"/>
    <cellStyle name="Uwaga 3" xfId="14175" hidden="1" xr:uid="{00000000-0005-0000-0000-0000A4490000}"/>
    <cellStyle name="Uwaga 3" xfId="14169" hidden="1" xr:uid="{00000000-0005-0000-0000-0000A5490000}"/>
    <cellStyle name="Uwaga 3" xfId="14168" hidden="1" xr:uid="{00000000-0005-0000-0000-0000A6490000}"/>
    <cellStyle name="Uwaga 3" xfId="14166" hidden="1" xr:uid="{00000000-0005-0000-0000-0000A7490000}"/>
    <cellStyle name="Uwaga 3" xfId="14160" hidden="1" xr:uid="{00000000-0005-0000-0000-0000A8490000}"/>
    <cellStyle name="Uwaga 3" xfId="14159" hidden="1" xr:uid="{00000000-0005-0000-0000-0000A9490000}"/>
    <cellStyle name="Uwaga 3" xfId="14157" hidden="1" xr:uid="{00000000-0005-0000-0000-0000AA490000}"/>
    <cellStyle name="Uwaga 3" xfId="14151" hidden="1" xr:uid="{00000000-0005-0000-0000-0000AB490000}"/>
    <cellStyle name="Uwaga 3" xfId="14150" hidden="1" xr:uid="{00000000-0005-0000-0000-0000AC490000}"/>
    <cellStyle name="Uwaga 3" xfId="14148" hidden="1" xr:uid="{00000000-0005-0000-0000-0000AD490000}"/>
    <cellStyle name="Uwaga 3" xfId="14142" hidden="1" xr:uid="{00000000-0005-0000-0000-0000AE490000}"/>
    <cellStyle name="Uwaga 3" xfId="14141" hidden="1" xr:uid="{00000000-0005-0000-0000-0000AF490000}"/>
    <cellStyle name="Uwaga 3" xfId="14139" hidden="1" xr:uid="{00000000-0005-0000-0000-0000B0490000}"/>
    <cellStyle name="Uwaga 3" xfId="14133" hidden="1" xr:uid="{00000000-0005-0000-0000-0000B1490000}"/>
    <cellStyle name="Uwaga 3" xfId="14132" hidden="1" xr:uid="{00000000-0005-0000-0000-0000B2490000}"/>
    <cellStyle name="Uwaga 3" xfId="14129" hidden="1" xr:uid="{00000000-0005-0000-0000-0000B3490000}"/>
    <cellStyle name="Uwaga 3" xfId="14124" hidden="1" xr:uid="{00000000-0005-0000-0000-0000B4490000}"/>
    <cellStyle name="Uwaga 3" xfId="14122" hidden="1" xr:uid="{00000000-0005-0000-0000-0000B5490000}"/>
    <cellStyle name="Uwaga 3" xfId="14119" hidden="1" xr:uid="{00000000-0005-0000-0000-0000B6490000}"/>
    <cellStyle name="Uwaga 3" xfId="14115" hidden="1" xr:uid="{00000000-0005-0000-0000-0000B7490000}"/>
    <cellStyle name="Uwaga 3" xfId="14114" hidden="1" xr:uid="{00000000-0005-0000-0000-0000B8490000}"/>
    <cellStyle name="Uwaga 3" xfId="14111" hidden="1" xr:uid="{00000000-0005-0000-0000-0000B9490000}"/>
    <cellStyle name="Uwaga 3" xfId="14106" hidden="1" xr:uid="{00000000-0005-0000-0000-0000BA490000}"/>
    <cellStyle name="Uwaga 3" xfId="14105" hidden="1" xr:uid="{00000000-0005-0000-0000-0000BB490000}"/>
    <cellStyle name="Uwaga 3" xfId="14103" hidden="1" xr:uid="{00000000-0005-0000-0000-0000BC490000}"/>
    <cellStyle name="Uwaga 3" xfId="14097" hidden="1" xr:uid="{00000000-0005-0000-0000-0000BD490000}"/>
    <cellStyle name="Uwaga 3" xfId="14096" hidden="1" xr:uid="{00000000-0005-0000-0000-0000BE490000}"/>
    <cellStyle name="Uwaga 3" xfId="14094" hidden="1" xr:uid="{00000000-0005-0000-0000-0000BF490000}"/>
    <cellStyle name="Uwaga 3" xfId="14088" hidden="1" xr:uid="{00000000-0005-0000-0000-0000C0490000}"/>
    <cellStyle name="Uwaga 3" xfId="14087" hidden="1" xr:uid="{00000000-0005-0000-0000-0000C1490000}"/>
    <cellStyle name="Uwaga 3" xfId="14085" hidden="1" xr:uid="{00000000-0005-0000-0000-0000C2490000}"/>
    <cellStyle name="Uwaga 3" xfId="14079" hidden="1" xr:uid="{00000000-0005-0000-0000-0000C3490000}"/>
    <cellStyle name="Uwaga 3" xfId="14078" hidden="1" xr:uid="{00000000-0005-0000-0000-0000C4490000}"/>
    <cellStyle name="Uwaga 3" xfId="14076" hidden="1" xr:uid="{00000000-0005-0000-0000-0000C5490000}"/>
    <cellStyle name="Uwaga 3" xfId="14070" hidden="1" xr:uid="{00000000-0005-0000-0000-0000C6490000}"/>
    <cellStyle name="Uwaga 3" xfId="14069" hidden="1" xr:uid="{00000000-0005-0000-0000-0000C7490000}"/>
    <cellStyle name="Uwaga 3" xfId="14067" hidden="1" xr:uid="{00000000-0005-0000-0000-0000C8490000}"/>
    <cellStyle name="Uwaga 3" xfId="14061" hidden="1" xr:uid="{00000000-0005-0000-0000-0000C9490000}"/>
    <cellStyle name="Uwaga 3" xfId="14060" hidden="1" xr:uid="{00000000-0005-0000-0000-0000CA490000}"/>
    <cellStyle name="Uwaga 3" xfId="14057" hidden="1" xr:uid="{00000000-0005-0000-0000-0000CB490000}"/>
    <cellStyle name="Uwaga 3" xfId="14052" hidden="1" xr:uid="{00000000-0005-0000-0000-0000CC490000}"/>
    <cellStyle name="Uwaga 3" xfId="14050" hidden="1" xr:uid="{00000000-0005-0000-0000-0000CD490000}"/>
    <cellStyle name="Uwaga 3" xfId="14047" hidden="1" xr:uid="{00000000-0005-0000-0000-0000CE490000}"/>
    <cellStyle name="Uwaga 3" xfId="14043" hidden="1" xr:uid="{00000000-0005-0000-0000-0000CF490000}"/>
    <cellStyle name="Uwaga 3" xfId="14041" hidden="1" xr:uid="{00000000-0005-0000-0000-0000D0490000}"/>
    <cellStyle name="Uwaga 3" xfId="14038" hidden="1" xr:uid="{00000000-0005-0000-0000-0000D1490000}"/>
    <cellStyle name="Uwaga 3" xfId="14034" hidden="1" xr:uid="{00000000-0005-0000-0000-0000D2490000}"/>
    <cellStyle name="Uwaga 3" xfId="14033" hidden="1" xr:uid="{00000000-0005-0000-0000-0000D3490000}"/>
    <cellStyle name="Uwaga 3" xfId="14031" hidden="1" xr:uid="{00000000-0005-0000-0000-0000D4490000}"/>
    <cellStyle name="Uwaga 3" xfId="14025" hidden="1" xr:uid="{00000000-0005-0000-0000-0000D5490000}"/>
    <cellStyle name="Uwaga 3" xfId="14023" hidden="1" xr:uid="{00000000-0005-0000-0000-0000D6490000}"/>
    <cellStyle name="Uwaga 3" xfId="14020" hidden="1" xr:uid="{00000000-0005-0000-0000-0000D7490000}"/>
    <cellStyle name="Uwaga 3" xfId="14016" hidden="1" xr:uid="{00000000-0005-0000-0000-0000D8490000}"/>
    <cellStyle name="Uwaga 3" xfId="14014" hidden="1" xr:uid="{00000000-0005-0000-0000-0000D9490000}"/>
    <cellStyle name="Uwaga 3" xfId="14011" hidden="1" xr:uid="{00000000-0005-0000-0000-0000DA490000}"/>
    <cellStyle name="Uwaga 3" xfId="14007" hidden="1" xr:uid="{00000000-0005-0000-0000-0000DB490000}"/>
    <cellStyle name="Uwaga 3" xfId="14005" hidden="1" xr:uid="{00000000-0005-0000-0000-0000DC490000}"/>
    <cellStyle name="Uwaga 3" xfId="14002" hidden="1" xr:uid="{00000000-0005-0000-0000-0000DD490000}"/>
    <cellStyle name="Uwaga 3" xfId="13998" hidden="1" xr:uid="{00000000-0005-0000-0000-0000DE490000}"/>
    <cellStyle name="Uwaga 3" xfId="13996" hidden="1" xr:uid="{00000000-0005-0000-0000-0000DF490000}"/>
    <cellStyle name="Uwaga 3" xfId="13994" hidden="1" xr:uid="{00000000-0005-0000-0000-0000E0490000}"/>
    <cellStyle name="Uwaga 3" xfId="13989" hidden="1" xr:uid="{00000000-0005-0000-0000-0000E1490000}"/>
    <cellStyle name="Uwaga 3" xfId="13987" hidden="1" xr:uid="{00000000-0005-0000-0000-0000E2490000}"/>
    <cellStyle name="Uwaga 3" xfId="13985" hidden="1" xr:uid="{00000000-0005-0000-0000-0000E3490000}"/>
    <cellStyle name="Uwaga 3" xfId="13980" hidden="1" xr:uid="{00000000-0005-0000-0000-0000E4490000}"/>
    <cellStyle name="Uwaga 3" xfId="13978" hidden="1" xr:uid="{00000000-0005-0000-0000-0000E5490000}"/>
    <cellStyle name="Uwaga 3" xfId="13975" hidden="1" xr:uid="{00000000-0005-0000-0000-0000E6490000}"/>
    <cellStyle name="Uwaga 3" xfId="13971" hidden="1" xr:uid="{00000000-0005-0000-0000-0000E7490000}"/>
    <cellStyle name="Uwaga 3" xfId="13969" hidden="1" xr:uid="{00000000-0005-0000-0000-0000E8490000}"/>
    <cellStyle name="Uwaga 3" xfId="13967" hidden="1" xr:uid="{00000000-0005-0000-0000-0000E9490000}"/>
    <cellStyle name="Uwaga 3" xfId="13962" hidden="1" xr:uid="{00000000-0005-0000-0000-0000EA490000}"/>
    <cellStyle name="Uwaga 3" xfId="13960" hidden="1" xr:uid="{00000000-0005-0000-0000-0000EB490000}"/>
    <cellStyle name="Uwaga 3" xfId="13958" hidden="1" xr:uid="{00000000-0005-0000-0000-0000EC490000}"/>
    <cellStyle name="Uwaga 3" xfId="13952" hidden="1" xr:uid="{00000000-0005-0000-0000-0000ED490000}"/>
    <cellStyle name="Uwaga 3" xfId="13949" hidden="1" xr:uid="{00000000-0005-0000-0000-0000EE490000}"/>
    <cellStyle name="Uwaga 3" xfId="13946" hidden="1" xr:uid="{00000000-0005-0000-0000-0000EF490000}"/>
    <cellStyle name="Uwaga 3" xfId="13943" hidden="1" xr:uid="{00000000-0005-0000-0000-0000F0490000}"/>
    <cellStyle name="Uwaga 3" xfId="13940" hidden="1" xr:uid="{00000000-0005-0000-0000-0000F1490000}"/>
    <cellStyle name="Uwaga 3" xfId="13937" hidden="1" xr:uid="{00000000-0005-0000-0000-0000F2490000}"/>
    <cellStyle name="Uwaga 3" xfId="13934" hidden="1" xr:uid="{00000000-0005-0000-0000-0000F3490000}"/>
    <cellStyle name="Uwaga 3" xfId="13931" hidden="1" xr:uid="{00000000-0005-0000-0000-0000F4490000}"/>
    <cellStyle name="Uwaga 3" xfId="13928" hidden="1" xr:uid="{00000000-0005-0000-0000-0000F5490000}"/>
    <cellStyle name="Uwaga 3" xfId="13926" hidden="1" xr:uid="{00000000-0005-0000-0000-0000F6490000}"/>
    <cellStyle name="Uwaga 3" xfId="13924" hidden="1" xr:uid="{00000000-0005-0000-0000-0000F7490000}"/>
    <cellStyle name="Uwaga 3" xfId="13921" hidden="1" xr:uid="{00000000-0005-0000-0000-0000F8490000}"/>
    <cellStyle name="Uwaga 3" xfId="13917" hidden="1" xr:uid="{00000000-0005-0000-0000-0000F9490000}"/>
    <cellStyle name="Uwaga 3" xfId="13914" hidden="1" xr:uid="{00000000-0005-0000-0000-0000FA490000}"/>
    <cellStyle name="Uwaga 3" xfId="13911" hidden="1" xr:uid="{00000000-0005-0000-0000-0000FB490000}"/>
    <cellStyle name="Uwaga 3" xfId="13907" hidden="1" xr:uid="{00000000-0005-0000-0000-0000FC490000}"/>
    <cellStyle name="Uwaga 3" xfId="13904" hidden="1" xr:uid="{00000000-0005-0000-0000-0000FD490000}"/>
    <cellStyle name="Uwaga 3" xfId="13901" hidden="1" xr:uid="{00000000-0005-0000-0000-0000FE490000}"/>
    <cellStyle name="Uwaga 3" xfId="13899" hidden="1" xr:uid="{00000000-0005-0000-0000-0000FF490000}"/>
    <cellStyle name="Uwaga 3" xfId="13896" hidden="1" xr:uid="{00000000-0005-0000-0000-0000004A0000}"/>
    <cellStyle name="Uwaga 3" xfId="13893" hidden="1" xr:uid="{00000000-0005-0000-0000-0000014A0000}"/>
    <cellStyle name="Uwaga 3" xfId="13890" hidden="1" xr:uid="{00000000-0005-0000-0000-0000024A0000}"/>
    <cellStyle name="Uwaga 3" xfId="13888" hidden="1" xr:uid="{00000000-0005-0000-0000-0000034A0000}"/>
    <cellStyle name="Uwaga 3" xfId="13886" hidden="1" xr:uid="{00000000-0005-0000-0000-0000044A0000}"/>
    <cellStyle name="Uwaga 3" xfId="13881" hidden="1" xr:uid="{00000000-0005-0000-0000-0000054A0000}"/>
    <cellStyle name="Uwaga 3" xfId="13878" hidden="1" xr:uid="{00000000-0005-0000-0000-0000064A0000}"/>
    <cellStyle name="Uwaga 3" xfId="13875" hidden="1" xr:uid="{00000000-0005-0000-0000-0000074A0000}"/>
    <cellStyle name="Uwaga 3" xfId="13871" hidden="1" xr:uid="{00000000-0005-0000-0000-0000084A0000}"/>
    <cellStyle name="Uwaga 3" xfId="13868" hidden="1" xr:uid="{00000000-0005-0000-0000-0000094A0000}"/>
    <cellStyle name="Uwaga 3" xfId="13865" hidden="1" xr:uid="{00000000-0005-0000-0000-00000A4A0000}"/>
    <cellStyle name="Uwaga 3" xfId="13862" hidden="1" xr:uid="{00000000-0005-0000-0000-00000B4A0000}"/>
    <cellStyle name="Uwaga 3" xfId="13859" hidden="1" xr:uid="{00000000-0005-0000-0000-00000C4A0000}"/>
    <cellStyle name="Uwaga 3" xfId="13856" hidden="1" xr:uid="{00000000-0005-0000-0000-00000D4A0000}"/>
    <cellStyle name="Uwaga 3" xfId="13854" hidden="1" xr:uid="{00000000-0005-0000-0000-00000E4A0000}"/>
    <cellStyle name="Uwaga 3" xfId="13852" hidden="1" xr:uid="{00000000-0005-0000-0000-00000F4A0000}"/>
    <cellStyle name="Uwaga 3" xfId="13849" hidden="1" xr:uid="{00000000-0005-0000-0000-0000104A0000}"/>
    <cellStyle name="Uwaga 3" xfId="13844" hidden="1" xr:uid="{00000000-0005-0000-0000-0000114A0000}"/>
    <cellStyle name="Uwaga 3" xfId="13841" hidden="1" xr:uid="{00000000-0005-0000-0000-0000124A0000}"/>
    <cellStyle name="Uwaga 3" xfId="13838" hidden="1" xr:uid="{00000000-0005-0000-0000-0000134A0000}"/>
    <cellStyle name="Uwaga 3" xfId="13834" hidden="1" xr:uid="{00000000-0005-0000-0000-0000144A0000}"/>
    <cellStyle name="Uwaga 3" xfId="13831" hidden="1" xr:uid="{00000000-0005-0000-0000-0000154A0000}"/>
    <cellStyle name="Uwaga 3" xfId="13829" hidden="1" xr:uid="{00000000-0005-0000-0000-0000164A0000}"/>
    <cellStyle name="Uwaga 3" xfId="13826" hidden="1" xr:uid="{00000000-0005-0000-0000-0000174A0000}"/>
    <cellStyle name="Uwaga 3" xfId="13823" hidden="1" xr:uid="{00000000-0005-0000-0000-0000184A0000}"/>
    <cellStyle name="Uwaga 3" xfId="13820" hidden="1" xr:uid="{00000000-0005-0000-0000-0000194A0000}"/>
    <cellStyle name="Uwaga 3" xfId="13818" hidden="1" xr:uid="{00000000-0005-0000-0000-00001A4A0000}"/>
    <cellStyle name="Uwaga 3" xfId="13815" hidden="1" xr:uid="{00000000-0005-0000-0000-00001B4A0000}"/>
    <cellStyle name="Uwaga 3" xfId="13812" hidden="1" xr:uid="{00000000-0005-0000-0000-00001C4A0000}"/>
    <cellStyle name="Uwaga 3" xfId="13809" hidden="1" xr:uid="{00000000-0005-0000-0000-00001D4A0000}"/>
    <cellStyle name="Uwaga 3" xfId="13807" hidden="1" xr:uid="{00000000-0005-0000-0000-00001E4A0000}"/>
    <cellStyle name="Uwaga 3" xfId="13805" hidden="1" xr:uid="{00000000-0005-0000-0000-00001F4A0000}"/>
    <cellStyle name="Uwaga 3" xfId="13800" hidden="1" xr:uid="{00000000-0005-0000-0000-0000204A0000}"/>
    <cellStyle name="Uwaga 3" xfId="13798" hidden="1" xr:uid="{00000000-0005-0000-0000-0000214A0000}"/>
    <cellStyle name="Uwaga 3" xfId="13795" hidden="1" xr:uid="{00000000-0005-0000-0000-0000224A0000}"/>
    <cellStyle name="Uwaga 3" xfId="13791" hidden="1" xr:uid="{00000000-0005-0000-0000-0000234A0000}"/>
    <cellStyle name="Uwaga 3" xfId="13789" hidden="1" xr:uid="{00000000-0005-0000-0000-0000244A0000}"/>
    <cellStyle name="Uwaga 3" xfId="13786" hidden="1" xr:uid="{00000000-0005-0000-0000-0000254A0000}"/>
    <cellStyle name="Uwaga 3" xfId="13782" hidden="1" xr:uid="{00000000-0005-0000-0000-0000264A0000}"/>
    <cellStyle name="Uwaga 3" xfId="13780" hidden="1" xr:uid="{00000000-0005-0000-0000-0000274A0000}"/>
    <cellStyle name="Uwaga 3" xfId="13778" hidden="1" xr:uid="{00000000-0005-0000-0000-0000284A0000}"/>
    <cellStyle name="Uwaga 3" xfId="13773" hidden="1" xr:uid="{00000000-0005-0000-0000-0000294A0000}"/>
    <cellStyle name="Uwaga 3" xfId="13771" hidden="1" xr:uid="{00000000-0005-0000-0000-00002A4A0000}"/>
    <cellStyle name="Uwaga 3" xfId="13769" hidden="1" xr:uid="{00000000-0005-0000-0000-00002B4A0000}"/>
    <cellStyle name="Uwaga 3" xfId="16265" hidden="1" xr:uid="{00000000-0005-0000-0000-00002C4A0000}"/>
    <cellStyle name="Uwaga 3" xfId="16266" hidden="1" xr:uid="{00000000-0005-0000-0000-00002D4A0000}"/>
    <cellStyle name="Uwaga 3" xfId="16268" hidden="1" xr:uid="{00000000-0005-0000-0000-00002E4A0000}"/>
    <cellStyle name="Uwaga 3" xfId="16280" hidden="1" xr:uid="{00000000-0005-0000-0000-00002F4A0000}"/>
    <cellStyle name="Uwaga 3" xfId="16281" hidden="1" xr:uid="{00000000-0005-0000-0000-0000304A0000}"/>
    <cellStyle name="Uwaga 3" xfId="16286" hidden="1" xr:uid="{00000000-0005-0000-0000-0000314A0000}"/>
    <cellStyle name="Uwaga 3" xfId="16295" hidden="1" xr:uid="{00000000-0005-0000-0000-0000324A0000}"/>
    <cellStyle name="Uwaga 3" xfId="16296" hidden="1" xr:uid="{00000000-0005-0000-0000-0000334A0000}"/>
    <cellStyle name="Uwaga 3" xfId="16301" hidden="1" xr:uid="{00000000-0005-0000-0000-0000344A0000}"/>
    <cellStyle name="Uwaga 3" xfId="16310" hidden="1" xr:uid="{00000000-0005-0000-0000-0000354A0000}"/>
    <cellStyle name="Uwaga 3" xfId="16311" hidden="1" xr:uid="{00000000-0005-0000-0000-0000364A0000}"/>
    <cellStyle name="Uwaga 3" xfId="16312" hidden="1" xr:uid="{00000000-0005-0000-0000-0000374A0000}"/>
    <cellStyle name="Uwaga 3" xfId="16325" hidden="1" xr:uid="{00000000-0005-0000-0000-0000384A0000}"/>
    <cellStyle name="Uwaga 3" xfId="16330" hidden="1" xr:uid="{00000000-0005-0000-0000-0000394A0000}"/>
    <cellStyle name="Uwaga 3" xfId="16335" hidden="1" xr:uid="{00000000-0005-0000-0000-00003A4A0000}"/>
    <cellStyle name="Uwaga 3" xfId="16345" hidden="1" xr:uid="{00000000-0005-0000-0000-00003B4A0000}"/>
    <cellStyle name="Uwaga 3" xfId="16350" hidden="1" xr:uid="{00000000-0005-0000-0000-00003C4A0000}"/>
    <cellStyle name="Uwaga 3" xfId="16354" hidden="1" xr:uid="{00000000-0005-0000-0000-00003D4A0000}"/>
    <cellStyle name="Uwaga 3" xfId="16361" hidden="1" xr:uid="{00000000-0005-0000-0000-00003E4A0000}"/>
    <cellStyle name="Uwaga 3" xfId="16366" hidden="1" xr:uid="{00000000-0005-0000-0000-00003F4A0000}"/>
    <cellStyle name="Uwaga 3" xfId="16369" hidden="1" xr:uid="{00000000-0005-0000-0000-0000404A0000}"/>
    <cellStyle name="Uwaga 3" xfId="16375" hidden="1" xr:uid="{00000000-0005-0000-0000-0000414A0000}"/>
    <cellStyle name="Uwaga 3" xfId="16380" hidden="1" xr:uid="{00000000-0005-0000-0000-0000424A0000}"/>
    <cellStyle name="Uwaga 3" xfId="16384" hidden="1" xr:uid="{00000000-0005-0000-0000-0000434A0000}"/>
    <cellStyle name="Uwaga 3" xfId="16385" hidden="1" xr:uid="{00000000-0005-0000-0000-0000444A0000}"/>
    <cellStyle name="Uwaga 3" xfId="16386" hidden="1" xr:uid="{00000000-0005-0000-0000-0000454A0000}"/>
    <cellStyle name="Uwaga 3" xfId="16390" hidden="1" xr:uid="{00000000-0005-0000-0000-0000464A0000}"/>
    <cellStyle name="Uwaga 3" xfId="16402" hidden="1" xr:uid="{00000000-0005-0000-0000-0000474A0000}"/>
    <cellStyle name="Uwaga 3" xfId="16407" hidden="1" xr:uid="{00000000-0005-0000-0000-0000484A0000}"/>
    <cellStyle name="Uwaga 3" xfId="16412" hidden="1" xr:uid="{00000000-0005-0000-0000-0000494A0000}"/>
    <cellStyle name="Uwaga 3" xfId="16417" hidden="1" xr:uid="{00000000-0005-0000-0000-00004A4A0000}"/>
    <cellStyle name="Uwaga 3" xfId="16422" hidden="1" xr:uid="{00000000-0005-0000-0000-00004B4A0000}"/>
    <cellStyle name="Uwaga 3" xfId="16427" hidden="1" xr:uid="{00000000-0005-0000-0000-00004C4A0000}"/>
    <cellStyle name="Uwaga 3" xfId="16431" hidden="1" xr:uid="{00000000-0005-0000-0000-00004D4A0000}"/>
    <cellStyle name="Uwaga 3" xfId="16435" hidden="1" xr:uid="{00000000-0005-0000-0000-00004E4A0000}"/>
    <cellStyle name="Uwaga 3" xfId="16440" hidden="1" xr:uid="{00000000-0005-0000-0000-00004F4A0000}"/>
    <cellStyle name="Uwaga 3" xfId="16445" hidden="1" xr:uid="{00000000-0005-0000-0000-0000504A0000}"/>
    <cellStyle name="Uwaga 3" xfId="16446" hidden="1" xr:uid="{00000000-0005-0000-0000-0000514A0000}"/>
    <cellStyle name="Uwaga 3" xfId="16448" hidden="1" xr:uid="{00000000-0005-0000-0000-0000524A0000}"/>
    <cellStyle name="Uwaga 3" xfId="16461" hidden="1" xr:uid="{00000000-0005-0000-0000-0000534A0000}"/>
    <cellStyle name="Uwaga 3" xfId="16465" hidden="1" xr:uid="{00000000-0005-0000-0000-0000544A0000}"/>
    <cellStyle name="Uwaga 3" xfId="16470" hidden="1" xr:uid="{00000000-0005-0000-0000-0000554A0000}"/>
    <cellStyle name="Uwaga 3" xfId="16477" hidden="1" xr:uid="{00000000-0005-0000-0000-0000564A0000}"/>
    <cellStyle name="Uwaga 3" xfId="16481" hidden="1" xr:uid="{00000000-0005-0000-0000-0000574A0000}"/>
    <cellStyle name="Uwaga 3" xfId="16486" hidden="1" xr:uid="{00000000-0005-0000-0000-0000584A0000}"/>
    <cellStyle name="Uwaga 3" xfId="16491" hidden="1" xr:uid="{00000000-0005-0000-0000-0000594A0000}"/>
    <cellStyle name="Uwaga 3" xfId="16494" hidden="1" xr:uid="{00000000-0005-0000-0000-00005A4A0000}"/>
    <cellStyle name="Uwaga 3" xfId="16499" hidden="1" xr:uid="{00000000-0005-0000-0000-00005B4A0000}"/>
    <cellStyle name="Uwaga 3" xfId="16505" hidden="1" xr:uid="{00000000-0005-0000-0000-00005C4A0000}"/>
    <cellStyle name="Uwaga 3" xfId="16506" hidden="1" xr:uid="{00000000-0005-0000-0000-00005D4A0000}"/>
    <cellStyle name="Uwaga 3" xfId="16509" hidden="1" xr:uid="{00000000-0005-0000-0000-00005E4A0000}"/>
    <cellStyle name="Uwaga 3" xfId="16522" hidden="1" xr:uid="{00000000-0005-0000-0000-00005F4A0000}"/>
    <cellStyle name="Uwaga 3" xfId="16526" hidden="1" xr:uid="{00000000-0005-0000-0000-0000604A0000}"/>
    <cellStyle name="Uwaga 3" xfId="16531" hidden="1" xr:uid="{00000000-0005-0000-0000-0000614A0000}"/>
    <cellStyle name="Uwaga 3" xfId="16538" hidden="1" xr:uid="{00000000-0005-0000-0000-0000624A0000}"/>
    <cellStyle name="Uwaga 3" xfId="16543" hidden="1" xr:uid="{00000000-0005-0000-0000-0000634A0000}"/>
    <cellStyle name="Uwaga 3" xfId="16547" hidden="1" xr:uid="{00000000-0005-0000-0000-0000644A0000}"/>
    <cellStyle name="Uwaga 3" xfId="16552" hidden="1" xr:uid="{00000000-0005-0000-0000-0000654A0000}"/>
    <cellStyle name="Uwaga 3" xfId="16556" hidden="1" xr:uid="{00000000-0005-0000-0000-0000664A0000}"/>
    <cellStyle name="Uwaga 3" xfId="16561" hidden="1" xr:uid="{00000000-0005-0000-0000-0000674A0000}"/>
    <cellStyle name="Uwaga 3" xfId="16565" hidden="1" xr:uid="{00000000-0005-0000-0000-0000684A0000}"/>
    <cellStyle name="Uwaga 3" xfId="16566" hidden="1" xr:uid="{00000000-0005-0000-0000-0000694A0000}"/>
    <cellStyle name="Uwaga 3" xfId="16568" hidden="1" xr:uid="{00000000-0005-0000-0000-00006A4A0000}"/>
    <cellStyle name="Uwaga 3" xfId="16580" hidden="1" xr:uid="{00000000-0005-0000-0000-00006B4A0000}"/>
    <cellStyle name="Uwaga 3" xfId="16581" hidden="1" xr:uid="{00000000-0005-0000-0000-00006C4A0000}"/>
    <cellStyle name="Uwaga 3" xfId="16583" hidden="1" xr:uid="{00000000-0005-0000-0000-00006D4A0000}"/>
    <cellStyle name="Uwaga 3" xfId="16595" hidden="1" xr:uid="{00000000-0005-0000-0000-00006E4A0000}"/>
    <cellStyle name="Uwaga 3" xfId="16597" hidden="1" xr:uid="{00000000-0005-0000-0000-00006F4A0000}"/>
    <cellStyle name="Uwaga 3" xfId="16600" hidden="1" xr:uid="{00000000-0005-0000-0000-0000704A0000}"/>
    <cellStyle name="Uwaga 3" xfId="16610" hidden="1" xr:uid="{00000000-0005-0000-0000-0000714A0000}"/>
    <cellStyle name="Uwaga 3" xfId="16611" hidden="1" xr:uid="{00000000-0005-0000-0000-0000724A0000}"/>
    <cellStyle name="Uwaga 3" xfId="16613" hidden="1" xr:uid="{00000000-0005-0000-0000-0000734A0000}"/>
    <cellStyle name="Uwaga 3" xfId="16625" hidden="1" xr:uid="{00000000-0005-0000-0000-0000744A0000}"/>
    <cellStyle name="Uwaga 3" xfId="16626" hidden="1" xr:uid="{00000000-0005-0000-0000-0000754A0000}"/>
    <cellStyle name="Uwaga 3" xfId="16627" hidden="1" xr:uid="{00000000-0005-0000-0000-0000764A0000}"/>
    <cellStyle name="Uwaga 3" xfId="16641" hidden="1" xr:uid="{00000000-0005-0000-0000-0000774A0000}"/>
    <cellStyle name="Uwaga 3" xfId="16644" hidden="1" xr:uid="{00000000-0005-0000-0000-0000784A0000}"/>
    <cellStyle name="Uwaga 3" xfId="16648" hidden="1" xr:uid="{00000000-0005-0000-0000-0000794A0000}"/>
    <cellStyle name="Uwaga 3" xfId="16656" hidden="1" xr:uid="{00000000-0005-0000-0000-00007A4A0000}"/>
    <cellStyle name="Uwaga 3" xfId="16659" hidden="1" xr:uid="{00000000-0005-0000-0000-00007B4A0000}"/>
    <cellStyle name="Uwaga 3" xfId="16663" hidden="1" xr:uid="{00000000-0005-0000-0000-00007C4A0000}"/>
    <cellStyle name="Uwaga 3" xfId="16671" hidden="1" xr:uid="{00000000-0005-0000-0000-00007D4A0000}"/>
    <cellStyle name="Uwaga 3" xfId="16674" hidden="1" xr:uid="{00000000-0005-0000-0000-00007E4A0000}"/>
    <cellStyle name="Uwaga 3" xfId="16678" hidden="1" xr:uid="{00000000-0005-0000-0000-00007F4A0000}"/>
    <cellStyle name="Uwaga 3" xfId="16685" hidden="1" xr:uid="{00000000-0005-0000-0000-0000804A0000}"/>
    <cellStyle name="Uwaga 3" xfId="16686" hidden="1" xr:uid="{00000000-0005-0000-0000-0000814A0000}"/>
    <cellStyle name="Uwaga 3" xfId="16688" hidden="1" xr:uid="{00000000-0005-0000-0000-0000824A0000}"/>
    <cellStyle name="Uwaga 3" xfId="16701" hidden="1" xr:uid="{00000000-0005-0000-0000-0000834A0000}"/>
    <cellStyle name="Uwaga 3" xfId="16704" hidden="1" xr:uid="{00000000-0005-0000-0000-0000844A0000}"/>
    <cellStyle name="Uwaga 3" xfId="16707" hidden="1" xr:uid="{00000000-0005-0000-0000-0000854A0000}"/>
    <cellStyle name="Uwaga 3" xfId="16716" hidden="1" xr:uid="{00000000-0005-0000-0000-0000864A0000}"/>
    <cellStyle name="Uwaga 3" xfId="16719" hidden="1" xr:uid="{00000000-0005-0000-0000-0000874A0000}"/>
    <cellStyle name="Uwaga 3" xfId="16723" hidden="1" xr:uid="{00000000-0005-0000-0000-0000884A0000}"/>
    <cellStyle name="Uwaga 3" xfId="16731" hidden="1" xr:uid="{00000000-0005-0000-0000-0000894A0000}"/>
    <cellStyle name="Uwaga 3" xfId="16733" hidden="1" xr:uid="{00000000-0005-0000-0000-00008A4A0000}"/>
    <cellStyle name="Uwaga 3" xfId="16736" hidden="1" xr:uid="{00000000-0005-0000-0000-00008B4A0000}"/>
    <cellStyle name="Uwaga 3" xfId="16745" hidden="1" xr:uid="{00000000-0005-0000-0000-00008C4A0000}"/>
    <cellStyle name="Uwaga 3" xfId="16746" hidden="1" xr:uid="{00000000-0005-0000-0000-00008D4A0000}"/>
    <cellStyle name="Uwaga 3" xfId="16747" hidden="1" xr:uid="{00000000-0005-0000-0000-00008E4A0000}"/>
    <cellStyle name="Uwaga 3" xfId="16760" hidden="1" xr:uid="{00000000-0005-0000-0000-00008F4A0000}"/>
    <cellStyle name="Uwaga 3" xfId="16761" hidden="1" xr:uid="{00000000-0005-0000-0000-0000904A0000}"/>
    <cellStyle name="Uwaga 3" xfId="16763" hidden="1" xr:uid="{00000000-0005-0000-0000-0000914A0000}"/>
    <cellStyle name="Uwaga 3" xfId="16775" hidden="1" xr:uid="{00000000-0005-0000-0000-0000924A0000}"/>
    <cellStyle name="Uwaga 3" xfId="16776" hidden="1" xr:uid="{00000000-0005-0000-0000-0000934A0000}"/>
    <cellStyle name="Uwaga 3" xfId="16778" hidden="1" xr:uid="{00000000-0005-0000-0000-0000944A0000}"/>
    <cellStyle name="Uwaga 3" xfId="16790" hidden="1" xr:uid="{00000000-0005-0000-0000-0000954A0000}"/>
    <cellStyle name="Uwaga 3" xfId="16791" hidden="1" xr:uid="{00000000-0005-0000-0000-0000964A0000}"/>
    <cellStyle name="Uwaga 3" xfId="16793" hidden="1" xr:uid="{00000000-0005-0000-0000-0000974A0000}"/>
    <cellStyle name="Uwaga 3" xfId="16805" hidden="1" xr:uid="{00000000-0005-0000-0000-0000984A0000}"/>
    <cellStyle name="Uwaga 3" xfId="16806" hidden="1" xr:uid="{00000000-0005-0000-0000-0000994A0000}"/>
    <cellStyle name="Uwaga 3" xfId="16807" hidden="1" xr:uid="{00000000-0005-0000-0000-00009A4A0000}"/>
    <cellStyle name="Uwaga 3" xfId="16821" hidden="1" xr:uid="{00000000-0005-0000-0000-00009B4A0000}"/>
    <cellStyle name="Uwaga 3" xfId="16823" hidden="1" xr:uid="{00000000-0005-0000-0000-00009C4A0000}"/>
    <cellStyle name="Uwaga 3" xfId="16826" hidden="1" xr:uid="{00000000-0005-0000-0000-00009D4A0000}"/>
    <cellStyle name="Uwaga 3" xfId="16836" hidden="1" xr:uid="{00000000-0005-0000-0000-00009E4A0000}"/>
    <cellStyle name="Uwaga 3" xfId="16839" hidden="1" xr:uid="{00000000-0005-0000-0000-00009F4A0000}"/>
    <cellStyle name="Uwaga 3" xfId="16842" hidden="1" xr:uid="{00000000-0005-0000-0000-0000A04A0000}"/>
    <cellStyle name="Uwaga 3" xfId="16851" hidden="1" xr:uid="{00000000-0005-0000-0000-0000A14A0000}"/>
    <cellStyle name="Uwaga 3" xfId="16853" hidden="1" xr:uid="{00000000-0005-0000-0000-0000A24A0000}"/>
    <cellStyle name="Uwaga 3" xfId="16856" hidden="1" xr:uid="{00000000-0005-0000-0000-0000A34A0000}"/>
    <cellStyle name="Uwaga 3" xfId="16865" hidden="1" xr:uid="{00000000-0005-0000-0000-0000A44A0000}"/>
    <cellStyle name="Uwaga 3" xfId="16866" hidden="1" xr:uid="{00000000-0005-0000-0000-0000A54A0000}"/>
    <cellStyle name="Uwaga 3" xfId="16867" hidden="1" xr:uid="{00000000-0005-0000-0000-0000A64A0000}"/>
    <cellStyle name="Uwaga 3" xfId="16880" hidden="1" xr:uid="{00000000-0005-0000-0000-0000A74A0000}"/>
    <cellStyle name="Uwaga 3" xfId="16882" hidden="1" xr:uid="{00000000-0005-0000-0000-0000A84A0000}"/>
    <cellStyle name="Uwaga 3" xfId="16884" hidden="1" xr:uid="{00000000-0005-0000-0000-0000A94A0000}"/>
    <cellStyle name="Uwaga 3" xfId="16895" hidden="1" xr:uid="{00000000-0005-0000-0000-0000AA4A0000}"/>
    <cellStyle name="Uwaga 3" xfId="16897" hidden="1" xr:uid="{00000000-0005-0000-0000-0000AB4A0000}"/>
    <cellStyle name="Uwaga 3" xfId="16899" hidden="1" xr:uid="{00000000-0005-0000-0000-0000AC4A0000}"/>
    <cellStyle name="Uwaga 3" xfId="16910" hidden="1" xr:uid="{00000000-0005-0000-0000-0000AD4A0000}"/>
    <cellStyle name="Uwaga 3" xfId="16912" hidden="1" xr:uid="{00000000-0005-0000-0000-0000AE4A0000}"/>
    <cellStyle name="Uwaga 3" xfId="16914" hidden="1" xr:uid="{00000000-0005-0000-0000-0000AF4A0000}"/>
    <cellStyle name="Uwaga 3" xfId="16925" hidden="1" xr:uid="{00000000-0005-0000-0000-0000B04A0000}"/>
    <cellStyle name="Uwaga 3" xfId="16926" hidden="1" xr:uid="{00000000-0005-0000-0000-0000B14A0000}"/>
    <cellStyle name="Uwaga 3" xfId="16927" hidden="1" xr:uid="{00000000-0005-0000-0000-0000B24A0000}"/>
    <cellStyle name="Uwaga 3" xfId="16940" hidden="1" xr:uid="{00000000-0005-0000-0000-0000B34A0000}"/>
    <cellStyle name="Uwaga 3" xfId="16942" hidden="1" xr:uid="{00000000-0005-0000-0000-0000B44A0000}"/>
    <cellStyle name="Uwaga 3" xfId="16944" hidden="1" xr:uid="{00000000-0005-0000-0000-0000B54A0000}"/>
    <cellStyle name="Uwaga 3" xfId="16955" hidden="1" xr:uid="{00000000-0005-0000-0000-0000B64A0000}"/>
    <cellStyle name="Uwaga 3" xfId="16957" hidden="1" xr:uid="{00000000-0005-0000-0000-0000B74A0000}"/>
    <cellStyle name="Uwaga 3" xfId="16959" hidden="1" xr:uid="{00000000-0005-0000-0000-0000B84A0000}"/>
    <cellStyle name="Uwaga 3" xfId="16970" hidden="1" xr:uid="{00000000-0005-0000-0000-0000B94A0000}"/>
    <cellStyle name="Uwaga 3" xfId="16972" hidden="1" xr:uid="{00000000-0005-0000-0000-0000BA4A0000}"/>
    <cellStyle name="Uwaga 3" xfId="16973" hidden="1" xr:uid="{00000000-0005-0000-0000-0000BB4A0000}"/>
    <cellStyle name="Uwaga 3" xfId="16985" hidden="1" xr:uid="{00000000-0005-0000-0000-0000BC4A0000}"/>
    <cellStyle name="Uwaga 3" xfId="16986" hidden="1" xr:uid="{00000000-0005-0000-0000-0000BD4A0000}"/>
    <cellStyle name="Uwaga 3" xfId="16987" hidden="1" xr:uid="{00000000-0005-0000-0000-0000BE4A0000}"/>
    <cellStyle name="Uwaga 3" xfId="17000" hidden="1" xr:uid="{00000000-0005-0000-0000-0000BF4A0000}"/>
    <cellStyle name="Uwaga 3" xfId="17002" hidden="1" xr:uid="{00000000-0005-0000-0000-0000C04A0000}"/>
    <cellStyle name="Uwaga 3" xfId="17004" hidden="1" xr:uid="{00000000-0005-0000-0000-0000C14A0000}"/>
    <cellStyle name="Uwaga 3" xfId="17015" hidden="1" xr:uid="{00000000-0005-0000-0000-0000C24A0000}"/>
    <cellStyle name="Uwaga 3" xfId="17017" hidden="1" xr:uid="{00000000-0005-0000-0000-0000C34A0000}"/>
    <cellStyle name="Uwaga 3" xfId="17019" hidden="1" xr:uid="{00000000-0005-0000-0000-0000C44A0000}"/>
    <cellStyle name="Uwaga 3" xfId="17030" hidden="1" xr:uid="{00000000-0005-0000-0000-0000C54A0000}"/>
    <cellStyle name="Uwaga 3" xfId="17032" hidden="1" xr:uid="{00000000-0005-0000-0000-0000C64A0000}"/>
    <cellStyle name="Uwaga 3" xfId="17034" hidden="1" xr:uid="{00000000-0005-0000-0000-0000C74A0000}"/>
    <cellStyle name="Uwaga 3" xfId="17045" hidden="1" xr:uid="{00000000-0005-0000-0000-0000C84A0000}"/>
    <cellStyle name="Uwaga 3" xfId="17046" hidden="1" xr:uid="{00000000-0005-0000-0000-0000C94A0000}"/>
    <cellStyle name="Uwaga 3" xfId="17048" hidden="1" xr:uid="{00000000-0005-0000-0000-0000CA4A0000}"/>
    <cellStyle name="Uwaga 3" xfId="17059" hidden="1" xr:uid="{00000000-0005-0000-0000-0000CB4A0000}"/>
    <cellStyle name="Uwaga 3" xfId="17061" hidden="1" xr:uid="{00000000-0005-0000-0000-0000CC4A0000}"/>
    <cellStyle name="Uwaga 3" xfId="17062" hidden="1" xr:uid="{00000000-0005-0000-0000-0000CD4A0000}"/>
    <cellStyle name="Uwaga 3" xfId="17071" hidden="1" xr:uid="{00000000-0005-0000-0000-0000CE4A0000}"/>
    <cellStyle name="Uwaga 3" xfId="17074" hidden="1" xr:uid="{00000000-0005-0000-0000-0000CF4A0000}"/>
    <cellStyle name="Uwaga 3" xfId="17076" hidden="1" xr:uid="{00000000-0005-0000-0000-0000D04A0000}"/>
    <cellStyle name="Uwaga 3" xfId="17087" hidden="1" xr:uid="{00000000-0005-0000-0000-0000D14A0000}"/>
    <cellStyle name="Uwaga 3" xfId="17089" hidden="1" xr:uid="{00000000-0005-0000-0000-0000D24A0000}"/>
    <cellStyle name="Uwaga 3" xfId="17091" hidden="1" xr:uid="{00000000-0005-0000-0000-0000D34A0000}"/>
    <cellStyle name="Uwaga 3" xfId="17103" hidden="1" xr:uid="{00000000-0005-0000-0000-0000D44A0000}"/>
    <cellStyle name="Uwaga 3" xfId="17105" hidden="1" xr:uid="{00000000-0005-0000-0000-0000D54A0000}"/>
    <cellStyle name="Uwaga 3" xfId="17107" hidden="1" xr:uid="{00000000-0005-0000-0000-0000D64A0000}"/>
    <cellStyle name="Uwaga 3" xfId="17115" hidden="1" xr:uid="{00000000-0005-0000-0000-0000D74A0000}"/>
    <cellStyle name="Uwaga 3" xfId="17117" hidden="1" xr:uid="{00000000-0005-0000-0000-0000D84A0000}"/>
    <cellStyle name="Uwaga 3" xfId="17120" hidden="1" xr:uid="{00000000-0005-0000-0000-0000D94A0000}"/>
    <cellStyle name="Uwaga 3" xfId="17110" hidden="1" xr:uid="{00000000-0005-0000-0000-0000DA4A0000}"/>
    <cellStyle name="Uwaga 3" xfId="17109" hidden="1" xr:uid="{00000000-0005-0000-0000-0000DB4A0000}"/>
    <cellStyle name="Uwaga 3" xfId="17108" hidden="1" xr:uid="{00000000-0005-0000-0000-0000DC4A0000}"/>
    <cellStyle name="Uwaga 3" xfId="17095" hidden="1" xr:uid="{00000000-0005-0000-0000-0000DD4A0000}"/>
    <cellStyle name="Uwaga 3" xfId="17094" hidden="1" xr:uid="{00000000-0005-0000-0000-0000DE4A0000}"/>
    <cellStyle name="Uwaga 3" xfId="17093" hidden="1" xr:uid="{00000000-0005-0000-0000-0000DF4A0000}"/>
    <cellStyle name="Uwaga 3" xfId="17080" hidden="1" xr:uid="{00000000-0005-0000-0000-0000E04A0000}"/>
    <cellStyle name="Uwaga 3" xfId="17079" hidden="1" xr:uid="{00000000-0005-0000-0000-0000E14A0000}"/>
    <cellStyle name="Uwaga 3" xfId="17078" hidden="1" xr:uid="{00000000-0005-0000-0000-0000E24A0000}"/>
    <cellStyle name="Uwaga 3" xfId="17065" hidden="1" xr:uid="{00000000-0005-0000-0000-0000E34A0000}"/>
    <cellStyle name="Uwaga 3" xfId="17064" hidden="1" xr:uid="{00000000-0005-0000-0000-0000E44A0000}"/>
    <cellStyle name="Uwaga 3" xfId="17063" hidden="1" xr:uid="{00000000-0005-0000-0000-0000E54A0000}"/>
    <cellStyle name="Uwaga 3" xfId="17050" hidden="1" xr:uid="{00000000-0005-0000-0000-0000E64A0000}"/>
    <cellStyle name="Uwaga 3" xfId="17049" hidden="1" xr:uid="{00000000-0005-0000-0000-0000E74A0000}"/>
    <cellStyle name="Uwaga 3" xfId="17047" hidden="1" xr:uid="{00000000-0005-0000-0000-0000E84A0000}"/>
    <cellStyle name="Uwaga 3" xfId="17036" hidden="1" xr:uid="{00000000-0005-0000-0000-0000E94A0000}"/>
    <cellStyle name="Uwaga 3" xfId="17033" hidden="1" xr:uid="{00000000-0005-0000-0000-0000EA4A0000}"/>
    <cellStyle name="Uwaga 3" xfId="17031" hidden="1" xr:uid="{00000000-0005-0000-0000-0000EB4A0000}"/>
    <cellStyle name="Uwaga 3" xfId="17021" hidden="1" xr:uid="{00000000-0005-0000-0000-0000EC4A0000}"/>
    <cellStyle name="Uwaga 3" xfId="17018" hidden="1" xr:uid="{00000000-0005-0000-0000-0000ED4A0000}"/>
    <cellStyle name="Uwaga 3" xfId="17016" hidden="1" xr:uid="{00000000-0005-0000-0000-0000EE4A0000}"/>
    <cellStyle name="Uwaga 3" xfId="17006" hidden="1" xr:uid="{00000000-0005-0000-0000-0000EF4A0000}"/>
    <cellStyle name="Uwaga 3" xfId="17003" hidden="1" xr:uid="{00000000-0005-0000-0000-0000F04A0000}"/>
    <cellStyle name="Uwaga 3" xfId="17001" hidden="1" xr:uid="{00000000-0005-0000-0000-0000F14A0000}"/>
    <cellStyle name="Uwaga 3" xfId="16991" hidden="1" xr:uid="{00000000-0005-0000-0000-0000F24A0000}"/>
    <cellStyle name="Uwaga 3" xfId="16989" hidden="1" xr:uid="{00000000-0005-0000-0000-0000F34A0000}"/>
    <cellStyle name="Uwaga 3" xfId="16988" hidden="1" xr:uid="{00000000-0005-0000-0000-0000F44A0000}"/>
    <cellStyle name="Uwaga 3" xfId="16976" hidden="1" xr:uid="{00000000-0005-0000-0000-0000F54A0000}"/>
    <cellStyle name="Uwaga 3" xfId="16974" hidden="1" xr:uid="{00000000-0005-0000-0000-0000F64A0000}"/>
    <cellStyle name="Uwaga 3" xfId="16971" hidden="1" xr:uid="{00000000-0005-0000-0000-0000F74A0000}"/>
    <cellStyle name="Uwaga 3" xfId="16961" hidden="1" xr:uid="{00000000-0005-0000-0000-0000F84A0000}"/>
    <cellStyle name="Uwaga 3" xfId="16958" hidden="1" xr:uid="{00000000-0005-0000-0000-0000F94A0000}"/>
    <cellStyle name="Uwaga 3" xfId="16956" hidden="1" xr:uid="{00000000-0005-0000-0000-0000FA4A0000}"/>
    <cellStyle name="Uwaga 3" xfId="16946" hidden="1" xr:uid="{00000000-0005-0000-0000-0000FB4A0000}"/>
    <cellStyle name="Uwaga 3" xfId="16943" hidden="1" xr:uid="{00000000-0005-0000-0000-0000FC4A0000}"/>
    <cellStyle name="Uwaga 3" xfId="16941" hidden="1" xr:uid="{00000000-0005-0000-0000-0000FD4A0000}"/>
    <cellStyle name="Uwaga 3" xfId="16931" hidden="1" xr:uid="{00000000-0005-0000-0000-0000FE4A0000}"/>
    <cellStyle name="Uwaga 3" xfId="16929" hidden="1" xr:uid="{00000000-0005-0000-0000-0000FF4A0000}"/>
    <cellStyle name="Uwaga 3" xfId="16928" hidden="1" xr:uid="{00000000-0005-0000-0000-0000004B0000}"/>
    <cellStyle name="Uwaga 3" xfId="16916" hidden="1" xr:uid="{00000000-0005-0000-0000-0000014B0000}"/>
    <cellStyle name="Uwaga 3" xfId="16913" hidden="1" xr:uid="{00000000-0005-0000-0000-0000024B0000}"/>
    <cellStyle name="Uwaga 3" xfId="16911" hidden="1" xr:uid="{00000000-0005-0000-0000-0000034B0000}"/>
    <cellStyle name="Uwaga 3" xfId="16901" hidden="1" xr:uid="{00000000-0005-0000-0000-0000044B0000}"/>
    <cellStyle name="Uwaga 3" xfId="16898" hidden="1" xr:uid="{00000000-0005-0000-0000-0000054B0000}"/>
    <cellStyle name="Uwaga 3" xfId="16896" hidden="1" xr:uid="{00000000-0005-0000-0000-0000064B0000}"/>
    <cellStyle name="Uwaga 3" xfId="16886" hidden="1" xr:uid="{00000000-0005-0000-0000-0000074B0000}"/>
    <cellStyle name="Uwaga 3" xfId="16883" hidden="1" xr:uid="{00000000-0005-0000-0000-0000084B0000}"/>
    <cellStyle name="Uwaga 3" xfId="16881" hidden="1" xr:uid="{00000000-0005-0000-0000-0000094B0000}"/>
    <cellStyle name="Uwaga 3" xfId="16871" hidden="1" xr:uid="{00000000-0005-0000-0000-00000A4B0000}"/>
    <cellStyle name="Uwaga 3" xfId="16869" hidden="1" xr:uid="{00000000-0005-0000-0000-00000B4B0000}"/>
    <cellStyle name="Uwaga 3" xfId="16868" hidden="1" xr:uid="{00000000-0005-0000-0000-00000C4B0000}"/>
    <cellStyle name="Uwaga 3" xfId="16855" hidden="1" xr:uid="{00000000-0005-0000-0000-00000D4B0000}"/>
    <cellStyle name="Uwaga 3" xfId="16852" hidden="1" xr:uid="{00000000-0005-0000-0000-00000E4B0000}"/>
    <cellStyle name="Uwaga 3" xfId="16850" hidden="1" xr:uid="{00000000-0005-0000-0000-00000F4B0000}"/>
    <cellStyle name="Uwaga 3" xfId="16840" hidden="1" xr:uid="{00000000-0005-0000-0000-0000104B0000}"/>
    <cellStyle name="Uwaga 3" xfId="16837" hidden="1" xr:uid="{00000000-0005-0000-0000-0000114B0000}"/>
    <cellStyle name="Uwaga 3" xfId="16835" hidden="1" xr:uid="{00000000-0005-0000-0000-0000124B0000}"/>
    <cellStyle name="Uwaga 3" xfId="16825" hidden="1" xr:uid="{00000000-0005-0000-0000-0000134B0000}"/>
    <cellStyle name="Uwaga 3" xfId="16822" hidden="1" xr:uid="{00000000-0005-0000-0000-0000144B0000}"/>
    <cellStyle name="Uwaga 3" xfId="16820" hidden="1" xr:uid="{00000000-0005-0000-0000-0000154B0000}"/>
    <cellStyle name="Uwaga 3" xfId="16811" hidden="1" xr:uid="{00000000-0005-0000-0000-0000164B0000}"/>
    <cellStyle name="Uwaga 3" xfId="16809" hidden="1" xr:uid="{00000000-0005-0000-0000-0000174B0000}"/>
    <cellStyle name="Uwaga 3" xfId="16808" hidden="1" xr:uid="{00000000-0005-0000-0000-0000184B0000}"/>
    <cellStyle name="Uwaga 3" xfId="16796" hidden="1" xr:uid="{00000000-0005-0000-0000-0000194B0000}"/>
    <cellStyle name="Uwaga 3" xfId="16794" hidden="1" xr:uid="{00000000-0005-0000-0000-00001A4B0000}"/>
    <cellStyle name="Uwaga 3" xfId="16792" hidden="1" xr:uid="{00000000-0005-0000-0000-00001B4B0000}"/>
    <cellStyle name="Uwaga 3" xfId="16781" hidden="1" xr:uid="{00000000-0005-0000-0000-00001C4B0000}"/>
    <cellStyle name="Uwaga 3" xfId="16779" hidden="1" xr:uid="{00000000-0005-0000-0000-00001D4B0000}"/>
    <cellStyle name="Uwaga 3" xfId="16777" hidden="1" xr:uid="{00000000-0005-0000-0000-00001E4B0000}"/>
    <cellStyle name="Uwaga 3" xfId="16766" hidden="1" xr:uid="{00000000-0005-0000-0000-00001F4B0000}"/>
    <cellStyle name="Uwaga 3" xfId="16764" hidden="1" xr:uid="{00000000-0005-0000-0000-0000204B0000}"/>
    <cellStyle name="Uwaga 3" xfId="16762" hidden="1" xr:uid="{00000000-0005-0000-0000-0000214B0000}"/>
    <cellStyle name="Uwaga 3" xfId="16751" hidden="1" xr:uid="{00000000-0005-0000-0000-0000224B0000}"/>
    <cellStyle name="Uwaga 3" xfId="16749" hidden="1" xr:uid="{00000000-0005-0000-0000-0000234B0000}"/>
    <cellStyle name="Uwaga 3" xfId="16748" hidden="1" xr:uid="{00000000-0005-0000-0000-0000244B0000}"/>
    <cellStyle name="Uwaga 3" xfId="16735" hidden="1" xr:uid="{00000000-0005-0000-0000-0000254B0000}"/>
    <cellStyle name="Uwaga 3" xfId="16732" hidden="1" xr:uid="{00000000-0005-0000-0000-0000264B0000}"/>
    <cellStyle name="Uwaga 3" xfId="16730" hidden="1" xr:uid="{00000000-0005-0000-0000-0000274B0000}"/>
    <cellStyle name="Uwaga 3" xfId="16720" hidden="1" xr:uid="{00000000-0005-0000-0000-0000284B0000}"/>
    <cellStyle name="Uwaga 3" xfId="16717" hidden="1" xr:uid="{00000000-0005-0000-0000-0000294B0000}"/>
    <cellStyle name="Uwaga 3" xfId="16715" hidden="1" xr:uid="{00000000-0005-0000-0000-00002A4B0000}"/>
    <cellStyle name="Uwaga 3" xfId="16705" hidden="1" xr:uid="{00000000-0005-0000-0000-00002B4B0000}"/>
    <cellStyle name="Uwaga 3" xfId="16702" hidden="1" xr:uid="{00000000-0005-0000-0000-00002C4B0000}"/>
    <cellStyle name="Uwaga 3" xfId="16700" hidden="1" xr:uid="{00000000-0005-0000-0000-00002D4B0000}"/>
    <cellStyle name="Uwaga 3" xfId="16691" hidden="1" xr:uid="{00000000-0005-0000-0000-00002E4B0000}"/>
    <cellStyle name="Uwaga 3" xfId="16689" hidden="1" xr:uid="{00000000-0005-0000-0000-00002F4B0000}"/>
    <cellStyle name="Uwaga 3" xfId="16687" hidden="1" xr:uid="{00000000-0005-0000-0000-0000304B0000}"/>
    <cellStyle name="Uwaga 3" xfId="16675" hidden="1" xr:uid="{00000000-0005-0000-0000-0000314B0000}"/>
    <cellStyle name="Uwaga 3" xfId="16672" hidden="1" xr:uid="{00000000-0005-0000-0000-0000324B0000}"/>
    <cellStyle name="Uwaga 3" xfId="16670" hidden="1" xr:uid="{00000000-0005-0000-0000-0000334B0000}"/>
    <cellStyle name="Uwaga 3" xfId="16660" hidden="1" xr:uid="{00000000-0005-0000-0000-0000344B0000}"/>
    <cellStyle name="Uwaga 3" xfId="16657" hidden="1" xr:uid="{00000000-0005-0000-0000-0000354B0000}"/>
    <cellStyle name="Uwaga 3" xfId="16655" hidden="1" xr:uid="{00000000-0005-0000-0000-0000364B0000}"/>
    <cellStyle name="Uwaga 3" xfId="16645" hidden="1" xr:uid="{00000000-0005-0000-0000-0000374B0000}"/>
    <cellStyle name="Uwaga 3" xfId="16642" hidden="1" xr:uid="{00000000-0005-0000-0000-0000384B0000}"/>
    <cellStyle name="Uwaga 3" xfId="16640" hidden="1" xr:uid="{00000000-0005-0000-0000-0000394B0000}"/>
    <cellStyle name="Uwaga 3" xfId="16633" hidden="1" xr:uid="{00000000-0005-0000-0000-00003A4B0000}"/>
    <cellStyle name="Uwaga 3" xfId="16630" hidden="1" xr:uid="{00000000-0005-0000-0000-00003B4B0000}"/>
    <cellStyle name="Uwaga 3" xfId="16628" hidden="1" xr:uid="{00000000-0005-0000-0000-00003C4B0000}"/>
    <cellStyle name="Uwaga 3" xfId="16618" hidden="1" xr:uid="{00000000-0005-0000-0000-00003D4B0000}"/>
    <cellStyle name="Uwaga 3" xfId="16615" hidden="1" xr:uid="{00000000-0005-0000-0000-00003E4B0000}"/>
    <cellStyle name="Uwaga 3" xfId="16612" hidden="1" xr:uid="{00000000-0005-0000-0000-00003F4B0000}"/>
    <cellStyle name="Uwaga 3" xfId="16603" hidden="1" xr:uid="{00000000-0005-0000-0000-0000404B0000}"/>
    <cellStyle name="Uwaga 3" xfId="16599" hidden="1" xr:uid="{00000000-0005-0000-0000-0000414B0000}"/>
    <cellStyle name="Uwaga 3" xfId="16596" hidden="1" xr:uid="{00000000-0005-0000-0000-0000424B0000}"/>
    <cellStyle name="Uwaga 3" xfId="16588" hidden="1" xr:uid="{00000000-0005-0000-0000-0000434B0000}"/>
    <cellStyle name="Uwaga 3" xfId="16585" hidden="1" xr:uid="{00000000-0005-0000-0000-0000444B0000}"/>
    <cellStyle name="Uwaga 3" xfId="16582" hidden="1" xr:uid="{00000000-0005-0000-0000-0000454B0000}"/>
    <cellStyle name="Uwaga 3" xfId="16573" hidden="1" xr:uid="{00000000-0005-0000-0000-0000464B0000}"/>
    <cellStyle name="Uwaga 3" xfId="16570" hidden="1" xr:uid="{00000000-0005-0000-0000-0000474B0000}"/>
    <cellStyle name="Uwaga 3" xfId="16567" hidden="1" xr:uid="{00000000-0005-0000-0000-0000484B0000}"/>
    <cellStyle name="Uwaga 3" xfId="16557" hidden="1" xr:uid="{00000000-0005-0000-0000-0000494B0000}"/>
    <cellStyle name="Uwaga 3" xfId="16553" hidden="1" xr:uid="{00000000-0005-0000-0000-00004A4B0000}"/>
    <cellStyle name="Uwaga 3" xfId="16550" hidden="1" xr:uid="{00000000-0005-0000-0000-00004B4B0000}"/>
    <cellStyle name="Uwaga 3" xfId="16541" hidden="1" xr:uid="{00000000-0005-0000-0000-00004C4B0000}"/>
    <cellStyle name="Uwaga 3" xfId="16537" hidden="1" xr:uid="{00000000-0005-0000-0000-00004D4B0000}"/>
    <cellStyle name="Uwaga 3" xfId="16535" hidden="1" xr:uid="{00000000-0005-0000-0000-00004E4B0000}"/>
    <cellStyle name="Uwaga 3" xfId="16527" hidden="1" xr:uid="{00000000-0005-0000-0000-00004F4B0000}"/>
    <cellStyle name="Uwaga 3" xfId="16523" hidden="1" xr:uid="{00000000-0005-0000-0000-0000504B0000}"/>
    <cellStyle name="Uwaga 3" xfId="16520" hidden="1" xr:uid="{00000000-0005-0000-0000-0000514B0000}"/>
    <cellStyle name="Uwaga 3" xfId="16513" hidden="1" xr:uid="{00000000-0005-0000-0000-0000524B0000}"/>
    <cellStyle name="Uwaga 3" xfId="16510" hidden="1" xr:uid="{00000000-0005-0000-0000-0000534B0000}"/>
    <cellStyle name="Uwaga 3" xfId="16507" hidden="1" xr:uid="{00000000-0005-0000-0000-0000544B0000}"/>
    <cellStyle name="Uwaga 3" xfId="16498" hidden="1" xr:uid="{00000000-0005-0000-0000-0000554B0000}"/>
    <cellStyle name="Uwaga 3" xfId="16493" hidden="1" xr:uid="{00000000-0005-0000-0000-0000564B0000}"/>
    <cellStyle name="Uwaga 3" xfId="16490" hidden="1" xr:uid="{00000000-0005-0000-0000-0000574B0000}"/>
    <cellStyle name="Uwaga 3" xfId="16483" hidden="1" xr:uid="{00000000-0005-0000-0000-0000584B0000}"/>
    <cellStyle name="Uwaga 3" xfId="16478" hidden="1" xr:uid="{00000000-0005-0000-0000-0000594B0000}"/>
    <cellStyle name="Uwaga 3" xfId="16475" hidden="1" xr:uid="{00000000-0005-0000-0000-00005A4B0000}"/>
    <cellStyle name="Uwaga 3" xfId="16468" hidden="1" xr:uid="{00000000-0005-0000-0000-00005B4B0000}"/>
    <cellStyle name="Uwaga 3" xfId="16463" hidden="1" xr:uid="{00000000-0005-0000-0000-00005C4B0000}"/>
    <cellStyle name="Uwaga 3" xfId="16460" hidden="1" xr:uid="{00000000-0005-0000-0000-00005D4B0000}"/>
    <cellStyle name="Uwaga 3" xfId="16454" hidden="1" xr:uid="{00000000-0005-0000-0000-00005E4B0000}"/>
    <cellStyle name="Uwaga 3" xfId="16450" hidden="1" xr:uid="{00000000-0005-0000-0000-00005F4B0000}"/>
    <cellStyle name="Uwaga 3" xfId="16447" hidden="1" xr:uid="{00000000-0005-0000-0000-0000604B0000}"/>
    <cellStyle name="Uwaga 3" xfId="16439" hidden="1" xr:uid="{00000000-0005-0000-0000-0000614B0000}"/>
    <cellStyle name="Uwaga 3" xfId="16434" hidden="1" xr:uid="{00000000-0005-0000-0000-0000624B0000}"/>
    <cellStyle name="Uwaga 3" xfId="16430" hidden="1" xr:uid="{00000000-0005-0000-0000-0000634B0000}"/>
    <cellStyle name="Uwaga 3" xfId="16424" hidden="1" xr:uid="{00000000-0005-0000-0000-0000644B0000}"/>
    <cellStyle name="Uwaga 3" xfId="16419" hidden="1" xr:uid="{00000000-0005-0000-0000-0000654B0000}"/>
    <cellStyle name="Uwaga 3" xfId="16415" hidden="1" xr:uid="{00000000-0005-0000-0000-0000664B0000}"/>
    <cellStyle name="Uwaga 3" xfId="16409" hidden="1" xr:uid="{00000000-0005-0000-0000-0000674B0000}"/>
    <cellStyle name="Uwaga 3" xfId="16404" hidden="1" xr:uid="{00000000-0005-0000-0000-0000684B0000}"/>
    <cellStyle name="Uwaga 3" xfId="16400" hidden="1" xr:uid="{00000000-0005-0000-0000-0000694B0000}"/>
    <cellStyle name="Uwaga 3" xfId="16395" hidden="1" xr:uid="{00000000-0005-0000-0000-00006A4B0000}"/>
    <cellStyle name="Uwaga 3" xfId="16391" hidden="1" xr:uid="{00000000-0005-0000-0000-00006B4B0000}"/>
    <cellStyle name="Uwaga 3" xfId="16387" hidden="1" xr:uid="{00000000-0005-0000-0000-00006C4B0000}"/>
    <cellStyle name="Uwaga 3" xfId="16379" hidden="1" xr:uid="{00000000-0005-0000-0000-00006D4B0000}"/>
    <cellStyle name="Uwaga 3" xfId="16374" hidden="1" xr:uid="{00000000-0005-0000-0000-00006E4B0000}"/>
    <cellStyle name="Uwaga 3" xfId="16370" hidden="1" xr:uid="{00000000-0005-0000-0000-00006F4B0000}"/>
    <cellStyle name="Uwaga 3" xfId="16364" hidden="1" xr:uid="{00000000-0005-0000-0000-0000704B0000}"/>
    <cellStyle name="Uwaga 3" xfId="16359" hidden="1" xr:uid="{00000000-0005-0000-0000-0000714B0000}"/>
    <cellStyle name="Uwaga 3" xfId="16355" hidden="1" xr:uid="{00000000-0005-0000-0000-0000724B0000}"/>
    <cellStyle name="Uwaga 3" xfId="16349" hidden="1" xr:uid="{00000000-0005-0000-0000-0000734B0000}"/>
    <cellStyle name="Uwaga 3" xfId="16344" hidden="1" xr:uid="{00000000-0005-0000-0000-0000744B0000}"/>
    <cellStyle name="Uwaga 3" xfId="16340" hidden="1" xr:uid="{00000000-0005-0000-0000-0000754B0000}"/>
    <cellStyle name="Uwaga 3" xfId="16336" hidden="1" xr:uid="{00000000-0005-0000-0000-0000764B0000}"/>
    <cellStyle name="Uwaga 3" xfId="16331" hidden="1" xr:uid="{00000000-0005-0000-0000-0000774B0000}"/>
    <cellStyle name="Uwaga 3" xfId="16326" hidden="1" xr:uid="{00000000-0005-0000-0000-0000784B0000}"/>
    <cellStyle name="Uwaga 3" xfId="16321" hidden="1" xr:uid="{00000000-0005-0000-0000-0000794B0000}"/>
    <cellStyle name="Uwaga 3" xfId="16317" hidden="1" xr:uid="{00000000-0005-0000-0000-00007A4B0000}"/>
    <cellStyle name="Uwaga 3" xfId="16313" hidden="1" xr:uid="{00000000-0005-0000-0000-00007B4B0000}"/>
    <cellStyle name="Uwaga 3" xfId="16306" hidden="1" xr:uid="{00000000-0005-0000-0000-00007C4B0000}"/>
    <cellStyle name="Uwaga 3" xfId="16302" hidden="1" xr:uid="{00000000-0005-0000-0000-00007D4B0000}"/>
    <cellStyle name="Uwaga 3" xfId="16297" hidden="1" xr:uid="{00000000-0005-0000-0000-00007E4B0000}"/>
    <cellStyle name="Uwaga 3" xfId="16291" hidden="1" xr:uid="{00000000-0005-0000-0000-00007F4B0000}"/>
    <cellStyle name="Uwaga 3" xfId="16287" hidden="1" xr:uid="{00000000-0005-0000-0000-0000804B0000}"/>
    <cellStyle name="Uwaga 3" xfId="16282" hidden="1" xr:uid="{00000000-0005-0000-0000-0000814B0000}"/>
    <cellStyle name="Uwaga 3" xfId="16276" hidden="1" xr:uid="{00000000-0005-0000-0000-0000824B0000}"/>
    <cellStyle name="Uwaga 3" xfId="16272" hidden="1" xr:uid="{00000000-0005-0000-0000-0000834B0000}"/>
    <cellStyle name="Uwaga 3" xfId="16267" hidden="1" xr:uid="{00000000-0005-0000-0000-0000844B0000}"/>
    <cellStyle name="Uwaga 3" xfId="16261" hidden="1" xr:uid="{00000000-0005-0000-0000-0000854B0000}"/>
    <cellStyle name="Uwaga 3" xfId="16257" hidden="1" xr:uid="{00000000-0005-0000-0000-0000864B0000}"/>
    <cellStyle name="Uwaga 3" xfId="16253" hidden="1" xr:uid="{00000000-0005-0000-0000-0000874B0000}"/>
    <cellStyle name="Uwaga 3" xfId="17113" hidden="1" xr:uid="{00000000-0005-0000-0000-0000884B0000}"/>
    <cellStyle name="Uwaga 3" xfId="17112" hidden="1" xr:uid="{00000000-0005-0000-0000-0000894B0000}"/>
    <cellStyle name="Uwaga 3" xfId="17111" hidden="1" xr:uid="{00000000-0005-0000-0000-00008A4B0000}"/>
    <cellStyle name="Uwaga 3" xfId="17098" hidden="1" xr:uid="{00000000-0005-0000-0000-00008B4B0000}"/>
    <cellStyle name="Uwaga 3" xfId="17097" hidden="1" xr:uid="{00000000-0005-0000-0000-00008C4B0000}"/>
    <cellStyle name="Uwaga 3" xfId="17096" hidden="1" xr:uid="{00000000-0005-0000-0000-00008D4B0000}"/>
    <cellStyle name="Uwaga 3" xfId="17083" hidden="1" xr:uid="{00000000-0005-0000-0000-00008E4B0000}"/>
    <cellStyle name="Uwaga 3" xfId="17082" hidden="1" xr:uid="{00000000-0005-0000-0000-00008F4B0000}"/>
    <cellStyle name="Uwaga 3" xfId="17081" hidden="1" xr:uid="{00000000-0005-0000-0000-0000904B0000}"/>
    <cellStyle name="Uwaga 3" xfId="17068" hidden="1" xr:uid="{00000000-0005-0000-0000-0000914B0000}"/>
    <cellStyle name="Uwaga 3" xfId="17067" hidden="1" xr:uid="{00000000-0005-0000-0000-0000924B0000}"/>
    <cellStyle name="Uwaga 3" xfId="17066" hidden="1" xr:uid="{00000000-0005-0000-0000-0000934B0000}"/>
    <cellStyle name="Uwaga 3" xfId="17053" hidden="1" xr:uid="{00000000-0005-0000-0000-0000944B0000}"/>
    <cellStyle name="Uwaga 3" xfId="17052" hidden="1" xr:uid="{00000000-0005-0000-0000-0000954B0000}"/>
    <cellStyle name="Uwaga 3" xfId="17051" hidden="1" xr:uid="{00000000-0005-0000-0000-0000964B0000}"/>
    <cellStyle name="Uwaga 3" xfId="17039" hidden="1" xr:uid="{00000000-0005-0000-0000-0000974B0000}"/>
    <cellStyle name="Uwaga 3" xfId="17037" hidden="1" xr:uid="{00000000-0005-0000-0000-0000984B0000}"/>
    <cellStyle name="Uwaga 3" xfId="17035" hidden="1" xr:uid="{00000000-0005-0000-0000-0000994B0000}"/>
    <cellStyle name="Uwaga 3" xfId="17024" hidden="1" xr:uid="{00000000-0005-0000-0000-00009A4B0000}"/>
    <cellStyle name="Uwaga 3" xfId="17022" hidden="1" xr:uid="{00000000-0005-0000-0000-00009B4B0000}"/>
    <cellStyle name="Uwaga 3" xfId="17020" hidden="1" xr:uid="{00000000-0005-0000-0000-00009C4B0000}"/>
    <cellStyle name="Uwaga 3" xfId="17009" hidden="1" xr:uid="{00000000-0005-0000-0000-00009D4B0000}"/>
    <cellStyle name="Uwaga 3" xfId="17007" hidden="1" xr:uid="{00000000-0005-0000-0000-00009E4B0000}"/>
    <cellStyle name="Uwaga 3" xfId="17005" hidden="1" xr:uid="{00000000-0005-0000-0000-00009F4B0000}"/>
    <cellStyle name="Uwaga 3" xfId="16994" hidden="1" xr:uid="{00000000-0005-0000-0000-0000A04B0000}"/>
    <cellStyle name="Uwaga 3" xfId="16992" hidden="1" xr:uid="{00000000-0005-0000-0000-0000A14B0000}"/>
    <cellStyle name="Uwaga 3" xfId="16990" hidden="1" xr:uid="{00000000-0005-0000-0000-0000A24B0000}"/>
    <cellStyle name="Uwaga 3" xfId="16979" hidden="1" xr:uid="{00000000-0005-0000-0000-0000A34B0000}"/>
    <cellStyle name="Uwaga 3" xfId="16977" hidden="1" xr:uid="{00000000-0005-0000-0000-0000A44B0000}"/>
    <cellStyle name="Uwaga 3" xfId="16975" hidden="1" xr:uid="{00000000-0005-0000-0000-0000A54B0000}"/>
    <cellStyle name="Uwaga 3" xfId="16964" hidden="1" xr:uid="{00000000-0005-0000-0000-0000A64B0000}"/>
    <cellStyle name="Uwaga 3" xfId="16962" hidden="1" xr:uid="{00000000-0005-0000-0000-0000A74B0000}"/>
    <cellStyle name="Uwaga 3" xfId="16960" hidden="1" xr:uid="{00000000-0005-0000-0000-0000A84B0000}"/>
    <cellStyle name="Uwaga 3" xfId="16949" hidden="1" xr:uid="{00000000-0005-0000-0000-0000A94B0000}"/>
    <cellStyle name="Uwaga 3" xfId="16947" hidden="1" xr:uid="{00000000-0005-0000-0000-0000AA4B0000}"/>
    <cellStyle name="Uwaga 3" xfId="16945" hidden="1" xr:uid="{00000000-0005-0000-0000-0000AB4B0000}"/>
    <cellStyle name="Uwaga 3" xfId="16934" hidden="1" xr:uid="{00000000-0005-0000-0000-0000AC4B0000}"/>
    <cellStyle name="Uwaga 3" xfId="16932" hidden="1" xr:uid="{00000000-0005-0000-0000-0000AD4B0000}"/>
    <cellStyle name="Uwaga 3" xfId="16930" hidden="1" xr:uid="{00000000-0005-0000-0000-0000AE4B0000}"/>
    <cellStyle name="Uwaga 3" xfId="16919" hidden="1" xr:uid="{00000000-0005-0000-0000-0000AF4B0000}"/>
    <cellStyle name="Uwaga 3" xfId="16917" hidden="1" xr:uid="{00000000-0005-0000-0000-0000B04B0000}"/>
    <cellStyle name="Uwaga 3" xfId="16915" hidden="1" xr:uid="{00000000-0005-0000-0000-0000B14B0000}"/>
    <cellStyle name="Uwaga 3" xfId="16904" hidden="1" xr:uid="{00000000-0005-0000-0000-0000B24B0000}"/>
    <cellStyle name="Uwaga 3" xfId="16902" hidden="1" xr:uid="{00000000-0005-0000-0000-0000B34B0000}"/>
    <cellStyle name="Uwaga 3" xfId="16900" hidden="1" xr:uid="{00000000-0005-0000-0000-0000B44B0000}"/>
    <cellStyle name="Uwaga 3" xfId="16889" hidden="1" xr:uid="{00000000-0005-0000-0000-0000B54B0000}"/>
    <cellStyle name="Uwaga 3" xfId="16887" hidden="1" xr:uid="{00000000-0005-0000-0000-0000B64B0000}"/>
    <cellStyle name="Uwaga 3" xfId="16885" hidden="1" xr:uid="{00000000-0005-0000-0000-0000B74B0000}"/>
    <cellStyle name="Uwaga 3" xfId="16874" hidden="1" xr:uid="{00000000-0005-0000-0000-0000B84B0000}"/>
    <cellStyle name="Uwaga 3" xfId="16872" hidden="1" xr:uid="{00000000-0005-0000-0000-0000B94B0000}"/>
    <cellStyle name="Uwaga 3" xfId="16870" hidden="1" xr:uid="{00000000-0005-0000-0000-0000BA4B0000}"/>
    <cellStyle name="Uwaga 3" xfId="16859" hidden="1" xr:uid="{00000000-0005-0000-0000-0000BB4B0000}"/>
    <cellStyle name="Uwaga 3" xfId="16857" hidden="1" xr:uid="{00000000-0005-0000-0000-0000BC4B0000}"/>
    <cellStyle name="Uwaga 3" xfId="16854" hidden="1" xr:uid="{00000000-0005-0000-0000-0000BD4B0000}"/>
    <cellStyle name="Uwaga 3" xfId="16844" hidden="1" xr:uid="{00000000-0005-0000-0000-0000BE4B0000}"/>
    <cellStyle name="Uwaga 3" xfId="16841" hidden="1" xr:uid="{00000000-0005-0000-0000-0000BF4B0000}"/>
    <cellStyle name="Uwaga 3" xfId="16838" hidden="1" xr:uid="{00000000-0005-0000-0000-0000C04B0000}"/>
    <cellStyle name="Uwaga 3" xfId="16829" hidden="1" xr:uid="{00000000-0005-0000-0000-0000C14B0000}"/>
    <cellStyle name="Uwaga 3" xfId="16827" hidden="1" xr:uid="{00000000-0005-0000-0000-0000C24B0000}"/>
    <cellStyle name="Uwaga 3" xfId="16824" hidden="1" xr:uid="{00000000-0005-0000-0000-0000C34B0000}"/>
    <cellStyle name="Uwaga 3" xfId="16814" hidden="1" xr:uid="{00000000-0005-0000-0000-0000C44B0000}"/>
    <cellStyle name="Uwaga 3" xfId="16812" hidden="1" xr:uid="{00000000-0005-0000-0000-0000C54B0000}"/>
    <cellStyle name="Uwaga 3" xfId="16810" hidden="1" xr:uid="{00000000-0005-0000-0000-0000C64B0000}"/>
    <cellStyle name="Uwaga 3" xfId="16799" hidden="1" xr:uid="{00000000-0005-0000-0000-0000C74B0000}"/>
    <cellStyle name="Uwaga 3" xfId="16797" hidden="1" xr:uid="{00000000-0005-0000-0000-0000C84B0000}"/>
    <cellStyle name="Uwaga 3" xfId="16795" hidden="1" xr:uid="{00000000-0005-0000-0000-0000C94B0000}"/>
    <cellStyle name="Uwaga 3" xfId="16784" hidden="1" xr:uid="{00000000-0005-0000-0000-0000CA4B0000}"/>
    <cellStyle name="Uwaga 3" xfId="16782" hidden="1" xr:uid="{00000000-0005-0000-0000-0000CB4B0000}"/>
    <cellStyle name="Uwaga 3" xfId="16780" hidden="1" xr:uid="{00000000-0005-0000-0000-0000CC4B0000}"/>
    <cellStyle name="Uwaga 3" xfId="16769" hidden="1" xr:uid="{00000000-0005-0000-0000-0000CD4B0000}"/>
    <cellStyle name="Uwaga 3" xfId="16767" hidden="1" xr:uid="{00000000-0005-0000-0000-0000CE4B0000}"/>
    <cellStyle name="Uwaga 3" xfId="16765" hidden="1" xr:uid="{00000000-0005-0000-0000-0000CF4B0000}"/>
    <cellStyle name="Uwaga 3" xfId="16754" hidden="1" xr:uid="{00000000-0005-0000-0000-0000D04B0000}"/>
    <cellStyle name="Uwaga 3" xfId="16752" hidden="1" xr:uid="{00000000-0005-0000-0000-0000D14B0000}"/>
    <cellStyle name="Uwaga 3" xfId="16750" hidden="1" xr:uid="{00000000-0005-0000-0000-0000D24B0000}"/>
    <cellStyle name="Uwaga 3" xfId="16739" hidden="1" xr:uid="{00000000-0005-0000-0000-0000D34B0000}"/>
    <cellStyle name="Uwaga 3" xfId="16737" hidden="1" xr:uid="{00000000-0005-0000-0000-0000D44B0000}"/>
    <cellStyle name="Uwaga 3" xfId="16734" hidden="1" xr:uid="{00000000-0005-0000-0000-0000D54B0000}"/>
    <cellStyle name="Uwaga 3" xfId="16724" hidden="1" xr:uid="{00000000-0005-0000-0000-0000D64B0000}"/>
    <cellStyle name="Uwaga 3" xfId="16721" hidden="1" xr:uid="{00000000-0005-0000-0000-0000D74B0000}"/>
    <cellStyle name="Uwaga 3" xfId="16718" hidden="1" xr:uid="{00000000-0005-0000-0000-0000D84B0000}"/>
    <cellStyle name="Uwaga 3" xfId="16709" hidden="1" xr:uid="{00000000-0005-0000-0000-0000D94B0000}"/>
    <cellStyle name="Uwaga 3" xfId="16706" hidden="1" xr:uid="{00000000-0005-0000-0000-0000DA4B0000}"/>
    <cellStyle name="Uwaga 3" xfId="16703" hidden="1" xr:uid="{00000000-0005-0000-0000-0000DB4B0000}"/>
    <cellStyle name="Uwaga 3" xfId="16694" hidden="1" xr:uid="{00000000-0005-0000-0000-0000DC4B0000}"/>
    <cellStyle name="Uwaga 3" xfId="16692" hidden="1" xr:uid="{00000000-0005-0000-0000-0000DD4B0000}"/>
    <cellStyle name="Uwaga 3" xfId="16690" hidden="1" xr:uid="{00000000-0005-0000-0000-0000DE4B0000}"/>
    <cellStyle name="Uwaga 3" xfId="16679" hidden="1" xr:uid="{00000000-0005-0000-0000-0000DF4B0000}"/>
    <cellStyle name="Uwaga 3" xfId="16676" hidden="1" xr:uid="{00000000-0005-0000-0000-0000E04B0000}"/>
    <cellStyle name="Uwaga 3" xfId="16673" hidden="1" xr:uid="{00000000-0005-0000-0000-0000E14B0000}"/>
    <cellStyle name="Uwaga 3" xfId="16664" hidden="1" xr:uid="{00000000-0005-0000-0000-0000E24B0000}"/>
    <cellStyle name="Uwaga 3" xfId="16661" hidden="1" xr:uid="{00000000-0005-0000-0000-0000E34B0000}"/>
    <cellStyle name="Uwaga 3" xfId="16658" hidden="1" xr:uid="{00000000-0005-0000-0000-0000E44B0000}"/>
    <cellStyle name="Uwaga 3" xfId="16649" hidden="1" xr:uid="{00000000-0005-0000-0000-0000E54B0000}"/>
    <cellStyle name="Uwaga 3" xfId="16646" hidden="1" xr:uid="{00000000-0005-0000-0000-0000E64B0000}"/>
    <cellStyle name="Uwaga 3" xfId="16643" hidden="1" xr:uid="{00000000-0005-0000-0000-0000E74B0000}"/>
    <cellStyle name="Uwaga 3" xfId="16636" hidden="1" xr:uid="{00000000-0005-0000-0000-0000E84B0000}"/>
    <cellStyle name="Uwaga 3" xfId="16632" hidden="1" xr:uid="{00000000-0005-0000-0000-0000E94B0000}"/>
    <cellStyle name="Uwaga 3" xfId="16629" hidden="1" xr:uid="{00000000-0005-0000-0000-0000EA4B0000}"/>
    <cellStyle name="Uwaga 3" xfId="16621" hidden="1" xr:uid="{00000000-0005-0000-0000-0000EB4B0000}"/>
    <cellStyle name="Uwaga 3" xfId="16617" hidden="1" xr:uid="{00000000-0005-0000-0000-0000EC4B0000}"/>
    <cellStyle name="Uwaga 3" xfId="16614" hidden="1" xr:uid="{00000000-0005-0000-0000-0000ED4B0000}"/>
    <cellStyle name="Uwaga 3" xfId="16606" hidden="1" xr:uid="{00000000-0005-0000-0000-0000EE4B0000}"/>
    <cellStyle name="Uwaga 3" xfId="16602" hidden="1" xr:uid="{00000000-0005-0000-0000-0000EF4B0000}"/>
    <cellStyle name="Uwaga 3" xfId="16598" hidden="1" xr:uid="{00000000-0005-0000-0000-0000F04B0000}"/>
    <cellStyle name="Uwaga 3" xfId="16591" hidden="1" xr:uid="{00000000-0005-0000-0000-0000F14B0000}"/>
    <cellStyle name="Uwaga 3" xfId="16587" hidden="1" xr:uid="{00000000-0005-0000-0000-0000F24B0000}"/>
    <cellStyle name="Uwaga 3" xfId="16584" hidden="1" xr:uid="{00000000-0005-0000-0000-0000F34B0000}"/>
    <cellStyle name="Uwaga 3" xfId="16576" hidden="1" xr:uid="{00000000-0005-0000-0000-0000F44B0000}"/>
    <cellStyle name="Uwaga 3" xfId="16572" hidden="1" xr:uid="{00000000-0005-0000-0000-0000F54B0000}"/>
    <cellStyle name="Uwaga 3" xfId="16569" hidden="1" xr:uid="{00000000-0005-0000-0000-0000F64B0000}"/>
    <cellStyle name="Uwaga 3" xfId="16560" hidden="1" xr:uid="{00000000-0005-0000-0000-0000F74B0000}"/>
    <cellStyle name="Uwaga 3" xfId="16555" hidden="1" xr:uid="{00000000-0005-0000-0000-0000F84B0000}"/>
    <cellStyle name="Uwaga 3" xfId="16551" hidden="1" xr:uid="{00000000-0005-0000-0000-0000F94B0000}"/>
    <cellStyle name="Uwaga 3" xfId="16545" hidden="1" xr:uid="{00000000-0005-0000-0000-0000FA4B0000}"/>
    <cellStyle name="Uwaga 3" xfId="16540" hidden="1" xr:uid="{00000000-0005-0000-0000-0000FB4B0000}"/>
    <cellStyle name="Uwaga 3" xfId="16536" hidden="1" xr:uid="{00000000-0005-0000-0000-0000FC4B0000}"/>
    <cellStyle name="Uwaga 3" xfId="16530" hidden="1" xr:uid="{00000000-0005-0000-0000-0000FD4B0000}"/>
    <cellStyle name="Uwaga 3" xfId="16525" hidden="1" xr:uid="{00000000-0005-0000-0000-0000FE4B0000}"/>
    <cellStyle name="Uwaga 3" xfId="16521" hidden="1" xr:uid="{00000000-0005-0000-0000-0000FF4B0000}"/>
    <cellStyle name="Uwaga 3" xfId="16516" hidden="1" xr:uid="{00000000-0005-0000-0000-0000004C0000}"/>
    <cellStyle name="Uwaga 3" xfId="16512" hidden="1" xr:uid="{00000000-0005-0000-0000-0000014C0000}"/>
    <cellStyle name="Uwaga 3" xfId="16508" hidden="1" xr:uid="{00000000-0005-0000-0000-0000024C0000}"/>
    <cellStyle name="Uwaga 3" xfId="16501" hidden="1" xr:uid="{00000000-0005-0000-0000-0000034C0000}"/>
    <cellStyle name="Uwaga 3" xfId="16496" hidden="1" xr:uid="{00000000-0005-0000-0000-0000044C0000}"/>
    <cellStyle name="Uwaga 3" xfId="16492" hidden="1" xr:uid="{00000000-0005-0000-0000-0000054C0000}"/>
    <cellStyle name="Uwaga 3" xfId="16485" hidden="1" xr:uid="{00000000-0005-0000-0000-0000064C0000}"/>
    <cellStyle name="Uwaga 3" xfId="16480" hidden="1" xr:uid="{00000000-0005-0000-0000-0000074C0000}"/>
    <cellStyle name="Uwaga 3" xfId="16476" hidden="1" xr:uid="{00000000-0005-0000-0000-0000084C0000}"/>
    <cellStyle name="Uwaga 3" xfId="16471" hidden="1" xr:uid="{00000000-0005-0000-0000-0000094C0000}"/>
    <cellStyle name="Uwaga 3" xfId="16466" hidden="1" xr:uid="{00000000-0005-0000-0000-00000A4C0000}"/>
    <cellStyle name="Uwaga 3" xfId="16462" hidden="1" xr:uid="{00000000-0005-0000-0000-00000B4C0000}"/>
    <cellStyle name="Uwaga 3" xfId="16456" hidden="1" xr:uid="{00000000-0005-0000-0000-00000C4C0000}"/>
    <cellStyle name="Uwaga 3" xfId="16452" hidden="1" xr:uid="{00000000-0005-0000-0000-00000D4C0000}"/>
    <cellStyle name="Uwaga 3" xfId="16449" hidden="1" xr:uid="{00000000-0005-0000-0000-00000E4C0000}"/>
    <cellStyle name="Uwaga 3" xfId="16442" hidden="1" xr:uid="{00000000-0005-0000-0000-00000F4C0000}"/>
    <cellStyle name="Uwaga 3" xfId="16437" hidden="1" xr:uid="{00000000-0005-0000-0000-0000104C0000}"/>
    <cellStyle name="Uwaga 3" xfId="16432" hidden="1" xr:uid="{00000000-0005-0000-0000-0000114C0000}"/>
    <cellStyle name="Uwaga 3" xfId="16426" hidden="1" xr:uid="{00000000-0005-0000-0000-0000124C0000}"/>
    <cellStyle name="Uwaga 3" xfId="16421" hidden="1" xr:uid="{00000000-0005-0000-0000-0000134C0000}"/>
    <cellStyle name="Uwaga 3" xfId="16416" hidden="1" xr:uid="{00000000-0005-0000-0000-0000144C0000}"/>
    <cellStyle name="Uwaga 3" xfId="16411" hidden="1" xr:uid="{00000000-0005-0000-0000-0000154C0000}"/>
    <cellStyle name="Uwaga 3" xfId="16406" hidden="1" xr:uid="{00000000-0005-0000-0000-0000164C0000}"/>
    <cellStyle name="Uwaga 3" xfId="16401" hidden="1" xr:uid="{00000000-0005-0000-0000-0000174C0000}"/>
    <cellStyle name="Uwaga 3" xfId="16397" hidden="1" xr:uid="{00000000-0005-0000-0000-0000184C0000}"/>
    <cellStyle name="Uwaga 3" xfId="16393" hidden="1" xr:uid="{00000000-0005-0000-0000-0000194C0000}"/>
    <cellStyle name="Uwaga 3" xfId="16388" hidden="1" xr:uid="{00000000-0005-0000-0000-00001A4C0000}"/>
    <cellStyle name="Uwaga 3" xfId="16381" hidden="1" xr:uid="{00000000-0005-0000-0000-00001B4C0000}"/>
    <cellStyle name="Uwaga 3" xfId="16376" hidden="1" xr:uid="{00000000-0005-0000-0000-00001C4C0000}"/>
    <cellStyle name="Uwaga 3" xfId="16371" hidden="1" xr:uid="{00000000-0005-0000-0000-00001D4C0000}"/>
    <cellStyle name="Uwaga 3" xfId="16365" hidden="1" xr:uid="{00000000-0005-0000-0000-00001E4C0000}"/>
    <cellStyle name="Uwaga 3" xfId="16360" hidden="1" xr:uid="{00000000-0005-0000-0000-00001F4C0000}"/>
    <cellStyle name="Uwaga 3" xfId="16356" hidden="1" xr:uid="{00000000-0005-0000-0000-0000204C0000}"/>
    <cellStyle name="Uwaga 3" xfId="16351" hidden="1" xr:uid="{00000000-0005-0000-0000-0000214C0000}"/>
    <cellStyle name="Uwaga 3" xfId="16346" hidden="1" xr:uid="{00000000-0005-0000-0000-0000224C0000}"/>
    <cellStyle name="Uwaga 3" xfId="16341" hidden="1" xr:uid="{00000000-0005-0000-0000-0000234C0000}"/>
    <cellStyle name="Uwaga 3" xfId="16337" hidden="1" xr:uid="{00000000-0005-0000-0000-0000244C0000}"/>
    <cellStyle name="Uwaga 3" xfId="16332" hidden="1" xr:uid="{00000000-0005-0000-0000-0000254C0000}"/>
    <cellStyle name="Uwaga 3" xfId="16327" hidden="1" xr:uid="{00000000-0005-0000-0000-0000264C0000}"/>
    <cellStyle name="Uwaga 3" xfId="16322" hidden="1" xr:uid="{00000000-0005-0000-0000-0000274C0000}"/>
    <cellStyle name="Uwaga 3" xfId="16318" hidden="1" xr:uid="{00000000-0005-0000-0000-0000284C0000}"/>
    <cellStyle name="Uwaga 3" xfId="16314" hidden="1" xr:uid="{00000000-0005-0000-0000-0000294C0000}"/>
    <cellStyle name="Uwaga 3" xfId="16307" hidden="1" xr:uid="{00000000-0005-0000-0000-00002A4C0000}"/>
    <cellStyle name="Uwaga 3" xfId="16303" hidden="1" xr:uid="{00000000-0005-0000-0000-00002B4C0000}"/>
    <cellStyle name="Uwaga 3" xfId="16298" hidden="1" xr:uid="{00000000-0005-0000-0000-00002C4C0000}"/>
    <cellStyle name="Uwaga 3" xfId="16292" hidden="1" xr:uid="{00000000-0005-0000-0000-00002D4C0000}"/>
    <cellStyle name="Uwaga 3" xfId="16288" hidden="1" xr:uid="{00000000-0005-0000-0000-00002E4C0000}"/>
    <cellStyle name="Uwaga 3" xfId="16283" hidden="1" xr:uid="{00000000-0005-0000-0000-00002F4C0000}"/>
    <cellStyle name="Uwaga 3" xfId="16277" hidden="1" xr:uid="{00000000-0005-0000-0000-0000304C0000}"/>
    <cellStyle name="Uwaga 3" xfId="16273" hidden="1" xr:uid="{00000000-0005-0000-0000-0000314C0000}"/>
    <cellStyle name="Uwaga 3" xfId="16269" hidden="1" xr:uid="{00000000-0005-0000-0000-0000324C0000}"/>
    <cellStyle name="Uwaga 3" xfId="16262" hidden="1" xr:uid="{00000000-0005-0000-0000-0000334C0000}"/>
    <cellStyle name="Uwaga 3" xfId="16258" hidden="1" xr:uid="{00000000-0005-0000-0000-0000344C0000}"/>
    <cellStyle name="Uwaga 3" xfId="16254" hidden="1" xr:uid="{00000000-0005-0000-0000-0000354C0000}"/>
    <cellStyle name="Uwaga 3" xfId="17118" hidden="1" xr:uid="{00000000-0005-0000-0000-0000364C0000}"/>
    <cellStyle name="Uwaga 3" xfId="17116" hidden="1" xr:uid="{00000000-0005-0000-0000-0000374C0000}"/>
    <cellStyle name="Uwaga 3" xfId="17114" hidden="1" xr:uid="{00000000-0005-0000-0000-0000384C0000}"/>
    <cellStyle name="Uwaga 3" xfId="17101" hidden="1" xr:uid="{00000000-0005-0000-0000-0000394C0000}"/>
    <cellStyle name="Uwaga 3" xfId="17100" hidden="1" xr:uid="{00000000-0005-0000-0000-00003A4C0000}"/>
    <cellStyle name="Uwaga 3" xfId="17099" hidden="1" xr:uid="{00000000-0005-0000-0000-00003B4C0000}"/>
    <cellStyle name="Uwaga 3" xfId="17086" hidden="1" xr:uid="{00000000-0005-0000-0000-00003C4C0000}"/>
    <cellStyle name="Uwaga 3" xfId="17085" hidden="1" xr:uid="{00000000-0005-0000-0000-00003D4C0000}"/>
    <cellStyle name="Uwaga 3" xfId="17084" hidden="1" xr:uid="{00000000-0005-0000-0000-00003E4C0000}"/>
    <cellStyle name="Uwaga 3" xfId="17072" hidden="1" xr:uid="{00000000-0005-0000-0000-00003F4C0000}"/>
    <cellStyle name="Uwaga 3" xfId="17070" hidden="1" xr:uid="{00000000-0005-0000-0000-0000404C0000}"/>
    <cellStyle name="Uwaga 3" xfId="17069" hidden="1" xr:uid="{00000000-0005-0000-0000-0000414C0000}"/>
    <cellStyle name="Uwaga 3" xfId="17056" hidden="1" xr:uid="{00000000-0005-0000-0000-0000424C0000}"/>
    <cellStyle name="Uwaga 3" xfId="17055" hidden="1" xr:uid="{00000000-0005-0000-0000-0000434C0000}"/>
    <cellStyle name="Uwaga 3" xfId="17054" hidden="1" xr:uid="{00000000-0005-0000-0000-0000444C0000}"/>
    <cellStyle name="Uwaga 3" xfId="17042" hidden="1" xr:uid="{00000000-0005-0000-0000-0000454C0000}"/>
    <cellStyle name="Uwaga 3" xfId="17040" hidden="1" xr:uid="{00000000-0005-0000-0000-0000464C0000}"/>
    <cellStyle name="Uwaga 3" xfId="17038" hidden="1" xr:uid="{00000000-0005-0000-0000-0000474C0000}"/>
    <cellStyle name="Uwaga 3" xfId="17027" hidden="1" xr:uid="{00000000-0005-0000-0000-0000484C0000}"/>
    <cellStyle name="Uwaga 3" xfId="17025" hidden="1" xr:uid="{00000000-0005-0000-0000-0000494C0000}"/>
    <cellStyle name="Uwaga 3" xfId="17023" hidden="1" xr:uid="{00000000-0005-0000-0000-00004A4C0000}"/>
    <cellStyle name="Uwaga 3" xfId="17012" hidden="1" xr:uid="{00000000-0005-0000-0000-00004B4C0000}"/>
    <cellStyle name="Uwaga 3" xfId="17010" hidden="1" xr:uid="{00000000-0005-0000-0000-00004C4C0000}"/>
    <cellStyle name="Uwaga 3" xfId="17008" hidden="1" xr:uid="{00000000-0005-0000-0000-00004D4C0000}"/>
    <cellStyle name="Uwaga 3" xfId="16997" hidden="1" xr:uid="{00000000-0005-0000-0000-00004E4C0000}"/>
    <cellStyle name="Uwaga 3" xfId="16995" hidden="1" xr:uid="{00000000-0005-0000-0000-00004F4C0000}"/>
    <cellStyle name="Uwaga 3" xfId="16993" hidden="1" xr:uid="{00000000-0005-0000-0000-0000504C0000}"/>
    <cellStyle name="Uwaga 3" xfId="16982" hidden="1" xr:uid="{00000000-0005-0000-0000-0000514C0000}"/>
    <cellStyle name="Uwaga 3" xfId="16980" hidden="1" xr:uid="{00000000-0005-0000-0000-0000524C0000}"/>
    <cellStyle name="Uwaga 3" xfId="16978" hidden="1" xr:uid="{00000000-0005-0000-0000-0000534C0000}"/>
    <cellStyle name="Uwaga 3" xfId="16967" hidden="1" xr:uid="{00000000-0005-0000-0000-0000544C0000}"/>
    <cellStyle name="Uwaga 3" xfId="16965" hidden="1" xr:uid="{00000000-0005-0000-0000-0000554C0000}"/>
    <cellStyle name="Uwaga 3" xfId="16963" hidden="1" xr:uid="{00000000-0005-0000-0000-0000564C0000}"/>
    <cellStyle name="Uwaga 3" xfId="16952" hidden="1" xr:uid="{00000000-0005-0000-0000-0000574C0000}"/>
    <cellStyle name="Uwaga 3" xfId="16950" hidden="1" xr:uid="{00000000-0005-0000-0000-0000584C0000}"/>
    <cellStyle name="Uwaga 3" xfId="16948" hidden="1" xr:uid="{00000000-0005-0000-0000-0000594C0000}"/>
    <cellStyle name="Uwaga 3" xfId="16937" hidden="1" xr:uid="{00000000-0005-0000-0000-00005A4C0000}"/>
    <cellStyle name="Uwaga 3" xfId="16935" hidden="1" xr:uid="{00000000-0005-0000-0000-00005B4C0000}"/>
    <cellStyle name="Uwaga 3" xfId="16933" hidden="1" xr:uid="{00000000-0005-0000-0000-00005C4C0000}"/>
    <cellStyle name="Uwaga 3" xfId="16922" hidden="1" xr:uid="{00000000-0005-0000-0000-00005D4C0000}"/>
    <cellStyle name="Uwaga 3" xfId="16920" hidden="1" xr:uid="{00000000-0005-0000-0000-00005E4C0000}"/>
    <cellStyle name="Uwaga 3" xfId="16918" hidden="1" xr:uid="{00000000-0005-0000-0000-00005F4C0000}"/>
    <cellStyle name="Uwaga 3" xfId="16907" hidden="1" xr:uid="{00000000-0005-0000-0000-0000604C0000}"/>
    <cellStyle name="Uwaga 3" xfId="16905" hidden="1" xr:uid="{00000000-0005-0000-0000-0000614C0000}"/>
    <cellStyle name="Uwaga 3" xfId="16903" hidden="1" xr:uid="{00000000-0005-0000-0000-0000624C0000}"/>
    <cellStyle name="Uwaga 3" xfId="16892" hidden="1" xr:uid="{00000000-0005-0000-0000-0000634C0000}"/>
    <cellStyle name="Uwaga 3" xfId="16890" hidden="1" xr:uid="{00000000-0005-0000-0000-0000644C0000}"/>
    <cellStyle name="Uwaga 3" xfId="16888" hidden="1" xr:uid="{00000000-0005-0000-0000-0000654C0000}"/>
    <cellStyle name="Uwaga 3" xfId="16877" hidden="1" xr:uid="{00000000-0005-0000-0000-0000664C0000}"/>
    <cellStyle name="Uwaga 3" xfId="16875" hidden="1" xr:uid="{00000000-0005-0000-0000-0000674C0000}"/>
    <cellStyle name="Uwaga 3" xfId="16873" hidden="1" xr:uid="{00000000-0005-0000-0000-0000684C0000}"/>
    <cellStyle name="Uwaga 3" xfId="16862" hidden="1" xr:uid="{00000000-0005-0000-0000-0000694C0000}"/>
    <cellStyle name="Uwaga 3" xfId="16860" hidden="1" xr:uid="{00000000-0005-0000-0000-00006A4C0000}"/>
    <cellStyle name="Uwaga 3" xfId="16858" hidden="1" xr:uid="{00000000-0005-0000-0000-00006B4C0000}"/>
    <cellStyle name="Uwaga 3" xfId="16847" hidden="1" xr:uid="{00000000-0005-0000-0000-00006C4C0000}"/>
    <cellStyle name="Uwaga 3" xfId="16845" hidden="1" xr:uid="{00000000-0005-0000-0000-00006D4C0000}"/>
    <cellStyle name="Uwaga 3" xfId="16843" hidden="1" xr:uid="{00000000-0005-0000-0000-00006E4C0000}"/>
    <cellStyle name="Uwaga 3" xfId="16832" hidden="1" xr:uid="{00000000-0005-0000-0000-00006F4C0000}"/>
    <cellStyle name="Uwaga 3" xfId="16830" hidden="1" xr:uid="{00000000-0005-0000-0000-0000704C0000}"/>
    <cellStyle name="Uwaga 3" xfId="16828" hidden="1" xr:uid="{00000000-0005-0000-0000-0000714C0000}"/>
    <cellStyle name="Uwaga 3" xfId="16817" hidden="1" xr:uid="{00000000-0005-0000-0000-0000724C0000}"/>
    <cellStyle name="Uwaga 3" xfId="16815" hidden="1" xr:uid="{00000000-0005-0000-0000-0000734C0000}"/>
    <cellStyle name="Uwaga 3" xfId="16813" hidden="1" xr:uid="{00000000-0005-0000-0000-0000744C0000}"/>
    <cellStyle name="Uwaga 3" xfId="16802" hidden="1" xr:uid="{00000000-0005-0000-0000-0000754C0000}"/>
    <cellStyle name="Uwaga 3" xfId="16800" hidden="1" xr:uid="{00000000-0005-0000-0000-0000764C0000}"/>
    <cellStyle name="Uwaga 3" xfId="16798" hidden="1" xr:uid="{00000000-0005-0000-0000-0000774C0000}"/>
    <cellStyle name="Uwaga 3" xfId="16787" hidden="1" xr:uid="{00000000-0005-0000-0000-0000784C0000}"/>
    <cellStyle name="Uwaga 3" xfId="16785" hidden="1" xr:uid="{00000000-0005-0000-0000-0000794C0000}"/>
    <cellStyle name="Uwaga 3" xfId="16783" hidden="1" xr:uid="{00000000-0005-0000-0000-00007A4C0000}"/>
    <cellStyle name="Uwaga 3" xfId="16772" hidden="1" xr:uid="{00000000-0005-0000-0000-00007B4C0000}"/>
    <cellStyle name="Uwaga 3" xfId="16770" hidden="1" xr:uid="{00000000-0005-0000-0000-00007C4C0000}"/>
    <cellStyle name="Uwaga 3" xfId="16768" hidden="1" xr:uid="{00000000-0005-0000-0000-00007D4C0000}"/>
    <cellStyle name="Uwaga 3" xfId="16757" hidden="1" xr:uid="{00000000-0005-0000-0000-00007E4C0000}"/>
    <cellStyle name="Uwaga 3" xfId="16755" hidden="1" xr:uid="{00000000-0005-0000-0000-00007F4C0000}"/>
    <cellStyle name="Uwaga 3" xfId="16753" hidden="1" xr:uid="{00000000-0005-0000-0000-0000804C0000}"/>
    <cellStyle name="Uwaga 3" xfId="16742" hidden="1" xr:uid="{00000000-0005-0000-0000-0000814C0000}"/>
    <cellStyle name="Uwaga 3" xfId="16740" hidden="1" xr:uid="{00000000-0005-0000-0000-0000824C0000}"/>
    <cellStyle name="Uwaga 3" xfId="16738" hidden="1" xr:uid="{00000000-0005-0000-0000-0000834C0000}"/>
    <cellStyle name="Uwaga 3" xfId="16727" hidden="1" xr:uid="{00000000-0005-0000-0000-0000844C0000}"/>
    <cellStyle name="Uwaga 3" xfId="16725" hidden="1" xr:uid="{00000000-0005-0000-0000-0000854C0000}"/>
    <cellStyle name="Uwaga 3" xfId="16722" hidden="1" xr:uid="{00000000-0005-0000-0000-0000864C0000}"/>
    <cellStyle name="Uwaga 3" xfId="16712" hidden="1" xr:uid="{00000000-0005-0000-0000-0000874C0000}"/>
    <cellStyle name="Uwaga 3" xfId="16710" hidden="1" xr:uid="{00000000-0005-0000-0000-0000884C0000}"/>
    <cellStyle name="Uwaga 3" xfId="16708" hidden="1" xr:uid="{00000000-0005-0000-0000-0000894C0000}"/>
    <cellStyle name="Uwaga 3" xfId="16697" hidden="1" xr:uid="{00000000-0005-0000-0000-00008A4C0000}"/>
    <cellStyle name="Uwaga 3" xfId="16695" hidden="1" xr:uid="{00000000-0005-0000-0000-00008B4C0000}"/>
    <cellStyle name="Uwaga 3" xfId="16693" hidden="1" xr:uid="{00000000-0005-0000-0000-00008C4C0000}"/>
    <cellStyle name="Uwaga 3" xfId="16682" hidden="1" xr:uid="{00000000-0005-0000-0000-00008D4C0000}"/>
    <cellStyle name="Uwaga 3" xfId="16680" hidden="1" xr:uid="{00000000-0005-0000-0000-00008E4C0000}"/>
    <cellStyle name="Uwaga 3" xfId="16677" hidden="1" xr:uid="{00000000-0005-0000-0000-00008F4C0000}"/>
    <cellStyle name="Uwaga 3" xfId="16667" hidden="1" xr:uid="{00000000-0005-0000-0000-0000904C0000}"/>
    <cellStyle name="Uwaga 3" xfId="16665" hidden="1" xr:uid="{00000000-0005-0000-0000-0000914C0000}"/>
    <cellStyle name="Uwaga 3" xfId="16662" hidden="1" xr:uid="{00000000-0005-0000-0000-0000924C0000}"/>
    <cellStyle name="Uwaga 3" xfId="16652" hidden="1" xr:uid="{00000000-0005-0000-0000-0000934C0000}"/>
    <cellStyle name="Uwaga 3" xfId="16650" hidden="1" xr:uid="{00000000-0005-0000-0000-0000944C0000}"/>
    <cellStyle name="Uwaga 3" xfId="16647" hidden="1" xr:uid="{00000000-0005-0000-0000-0000954C0000}"/>
    <cellStyle name="Uwaga 3" xfId="16638" hidden="1" xr:uid="{00000000-0005-0000-0000-0000964C0000}"/>
    <cellStyle name="Uwaga 3" xfId="16635" hidden="1" xr:uid="{00000000-0005-0000-0000-0000974C0000}"/>
    <cellStyle name="Uwaga 3" xfId="16631" hidden="1" xr:uid="{00000000-0005-0000-0000-0000984C0000}"/>
    <cellStyle name="Uwaga 3" xfId="16623" hidden="1" xr:uid="{00000000-0005-0000-0000-0000994C0000}"/>
    <cellStyle name="Uwaga 3" xfId="16620" hidden="1" xr:uid="{00000000-0005-0000-0000-00009A4C0000}"/>
    <cellStyle name="Uwaga 3" xfId="16616" hidden="1" xr:uid="{00000000-0005-0000-0000-00009B4C0000}"/>
    <cellStyle name="Uwaga 3" xfId="16608" hidden="1" xr:uid="{00000000-0005-0000-0000-00009C4C0000}"/>
    <cellStyle name="Uwaga 3" xfId="16605" hidden="1" xr:uid="{00000000-0005-0000-0000-00009D4C0000}"/>
    <cellStyle name="Uwaga 3" xfId="16601" hidden="1" xr:uid="{00000000-0005-0000-0000-00009E4C0000}"/>
    <cellStyle name="Uwaga 3" xfId="16593" hidden="1" xr:uid="{00000000-0005-0000-0000-00009F4C0000}"/>
    <cellStyle name="Uwaga 3" xfId="16590" hidden="1" xr:uid="{00000000-0005-0000-0000-0000A04C0000}"/>
    <cellStyle name="Uwaga 3" xfId="16586" hidden="1" xr:uid="{00000000-0005-0000-0000-0000A14C0000}"/>
    <cellStyle name="Uwaga 3" xfId="16578" hidden="1" xr:uid="{00000000-0005-0000-0000-0000A24C0000}"/>
    <cellStyle name="Uwaga 3" xfId="16575" hidden="1" xr:uid="{00000000-0005-0000-0000-0000A34C0000}"/>
    <cellStyle name="Uwaga 3" xfId="16571" hidden="1" xr:uid="{00000000-0005-0000-0000-0000A44C0000}"/>
    <cellStyle name="Uwaga 3" xfId="16563" hidden="1" xr:uid="{00000000-0005-0000-0000-0000A54C0000}"/>
    <cellStyle name="Uwaga 3" xfId="16559" hidden="1" xr:uid="{00000000-0005-0000-0000-0000A64C0000}"/>
    <cellStyle name="Uwaga 3" xfId="16554" hidden="1" xr:uid="{00000000-0005-0000-0000-0000A74C0000}"/>
    <cellStyle name="Uwaga 3" xfId="16548" hidden="1" xr:uid="{00000000-0005-0000-0000-0000A84C0000}"/>
    <cellStyle name="Uwaga 3" xfId="16544" hidden="1" xr:uid="{00000000-0005-0000-0000-0000A94C0000}"/>
    <cellStyle name="Uwaga 3" xfId="16539" hidden="1" xr:uid="{00000000-0005-0000-0000-0000AA4C0000}"/>
    <cellStyle name="Uwaga 3" xfId="16533" hidden="1" xr:uid="{00000000-0005-0000-0000-0000AB4C0000}"/>
    <cellStyle name="Uwaga 3" xfId="16529" hidden="1" xr:uid="{00000000-0005-0000-0000-0000AC4C0000}"/>
    <cellStyle name="Uwaga 3" xfId="16524" hidden="1" xr:uid="{00000000-0005-0000-0000-0000AD4C0000}"/>
    <cellStyle name="Uwaga 3" xfId="16518" hidden="1" xr:uid="{00000000-0005-0000-0000-0000AE4C0000}"/>
    <cellStyle name="Uwaga 3" xfId="16515" hidden="1" xr:uid="{00000000-0005-0000-0000-0000AF4C0000}"/>
    <cellStyle name="Uwaga 3" xfId="16511" hidden="1" xr:uid="{00000000-0005-0000-0000-0000B04C0000}"/>
    <cellStyle name="Uwaga 3" xfId="16503" hidden="1" xr:uid="{00000000-0005-0000-0000-0000B14C0000}"/>
    <cellStyle name="Uwaga 3" xfId="16500" hidden="1" xr:uid="{00000000-0005-0000-0000-0000B24C0000}"/>
    <cellStyle name="Uwaga 3" xfId="16495" hidden="1" xr:uid="{00000000-0005-0000-0000-0000B34C0000}"/>
    <cellStyle name="Uwaga 3" xfId="16488" hidden="1" xr:uid="{00000000-0005-0000-0000-0000B44C0000}"/>
    <cellStyle name="Uwaga 3" xfId="16484" hidden="1" xr:uid="{00000000-0005-0000-0000-0000B54C0000}"/>
    <cellStyle name="Uwaga 3" xfId="16479" hidden="1" xr:uid="{00000000-0005-0000-0000-0000B64C0000}"/>
    <cellStyle name="Uwaga 3" xfId="16473" hidden="1" xr:uid="{00000000-0005-0000-0000-0000B74C0000}"/>
    <cellStyle name="Uwaga 3" xfId="16469" hidden="1" xr:uid="{00000000-0005-0000-0000-0000B84C0000}"/>
    <cellStyle name="Uwaga 3" xfId="16464" hidden="1" xr:uid="{00000000-0005-0000-0000-0000B94C0000}"/>
    <cellStyle name="Uwaga 3" xfId="16458" hidden="1" xr:uid="{00000000-0005-0000-0000-0000BA4C0000}"/>
    <cellStyle name="Uwaga 3" xfId="16455" hidden="1" xr:uid="{00000000-0005-0000-0000-0000BB4C0000}"/>
    <cellStyle name="Uwaga 3" xfId="16451" hidden="1" xr:uid="{00000000-0005-0000-0000-0000BC4C0000}"/>
    <cellStyle name="Uwaga 3" xfId="16443" hidden="1" xr:uid="{00000000-0005-0000-0000-0000BD4C0000}"/>
    <cellStyle name="Uwaga 3" xfId="16438" hidden="1" xr:uid="{00000000-0005-0000-0000-0000BE4C0000}"/>
    <cellStyle name="Uwaga 3" xfId="16433" hidden="1" xr:uid="{00000000-0005-0000-0000-0000BF4C0000}"/>
    <cellStyle name="Uwaga 3" xfId="16428" hidden="1" xr:uid="{00000000-0005-0000-0000-0000C04C0000}"/>
    <cellStyle name="Uwaga 3" xfId="16423" hidden="1" xr:uid="{00000000-0005-0000-0000-0000C14C0000}"/>
    <cellStyle name="Uwaga 3" xfId="16418" hidden="1" xr:uid="{00000000-0005-0000-0000-0000C24C0000}"/>
    <cellStyle name="Uwaga 3" xfId="16413" hidden="1" xr:uid="{00000000-0005-0000-0000-0000C34C0000}"/>
    <cellStyle name="Uwaga 3" xfId="16408" hidden="1" xr:uid="{00000000-0005-0000-0000-0000C44C0000}"/>
    <cellStyle name="Uwaga 3" xfId="16403" hidden="1" xr:uid="{00000000-0005-0000-0000-0000C54C0000}"/>
    <cellStyle name="Uwaga 3" xfId="16398" hidden="1" xr:uid="{00000000-0005-0000-0000-0000C64C0000}"/>
    <cellStyle name="Uwaga 3" xfId="16394" hidden="1" xr:uid="{00000000-0005-0000-0000-0000C74C0000}"/>
    <cellStyle name="Uwaga 3" xfId="16389" hidden="1" xr:uid="{00000000-0005-0000-0000-0000C84C0000}"/>
    <cellStyle name="Uwaga 3" xfId="16382" hidden="1" xr:uid="{00000000-0005-0000-0000-0000C94C0000}"/>
    <cellStyle name="Uwaga 3" xfId="16377" hidden="1" xr:uid="{00000000-0005-0000-0000-0000CA4C0000}"/>
    <cellStyle name="Uwaga 3" xfId="16372" hidden="1" xr:uid="{00000000-0005-0000-0000-0000CB4C0000}"/>
    <cellStyle name="Uwaga 3" xfId="16367" hidden="1" xr:uid="{00000000-0005-0000-0000-0000CC4C0000}"/>
    <cellStyle name="Uwaga 3" xfId="16362" hidden="1" xr:uid="{00000000-0005-0000-0000-0000CD4C0000}"/>
    <cellStyle name="Uwaga 3" xfId="16357" hidden="1" xr:uid="{00000000-0005-0000-0000-0000CE4C0000}"/>
    <cellStyle name="Uwaga 3" xfId="16352" hidden="1" xr:uid="{00000000-0005-0000-0000-0000CF4C0000}"/>
    <cellStyle name="Uwaga 3" xfId="16347" hidden="1" xr:uid="{00000000-0005-0000-0000-0000D04C0000}"/>
    <cellStyle name="Uwaga 3" xfId="16342" hidden="1" xr:uid="{00000000-0005-0000-0000-0000D14C0000}"/>
    <cellStyle name="Uwaga 3" xfId="16338" hidden="1" xr:uid="{00000000-0005-0000-0000-0000D24C0000}"/>
    <cellStyle name="Uwaga 3" xfId="16333" hidden="1" xr:uid="{00000000-0005-0000-0000-0000D34C0000}"/>
    <cellStyle name="Uwaga 3" xfId="16328" hidden="1" xr:uid="{00000000-0005-0000-0000-0000D44C0000}"/>
    <cellStyle name="Uwaga 3" xfId="16323" hidden="1" xr:uid="{00000000-0005-0000-0000-0000D54C0000}"/>
    <cellStyle name="Uwaga 3" xfId="16319" hidden="1" xr:uid="{00000000-0005-0000-0000-0000D64C0000}"/>
    <cellStyle name="Uwaga 3" xfId="16315" hidden="1" xr:uid="{00000000-0005-0000-0000-0000D74C0000}"/>
    <cellStyle name="Uwaga 3" xfId="16308" hidden="1" xr:uid="{00000000-0005-0000-0000-0000D84C0000}"/>
    <cellStyle name="Uwaga 3" xfId="16304" hidden="1" xr:uid="{00000000-0005-0000-0000-0000D94C0000}"/>
    <cellStyle name="Uwaga 3" xfId="16299" hidden="1" xr:uid="{00000000-0005-0000-0000-0000DA4C0000}"/>
    <cellStyle name="Uwaga 3" xfId="16293" hidden="1" xr:uid="{00000000-0005-0000-0000-0000DB4C0000}"/>
    <cellStyle name="Uwaga 3" xfId="16289" hidden="1" xr:uid="{00000000-0005-0000-0000-0000DC4C0000}"/>
    <cellStyle name="Uwaga 3" xfId="16284" hidden="1" xr:uid="{00000000-0005-0000-0000-0000DD4C0000}"/>
    <cellStyle name="Uwaga 3" xfId="16278" hidden="1" xr:uid="{00000000-0005-0000-0000-0000DE4C0000}"/>
    <cellStyle name="Uwaga 3" xfId="16274" hidden="1" xr:uid="{00000000-0005-0000-0000-0000DF4C0000}"/>
    <cellStyle name="Uwaga 3" xfId="16270" hidden="1" xr:uid="{00000000-0005-0000-0000-0000E04C0000}"/>
    <cellStyle name="Uwaga 3" xfId="16263" hidden="1" xr:uid="{00000000-0005-0000-0000-0000E14C0000}"/>
    <cellStyle name="Uwaga 3" xfId="16259" hidden="1" xr:uid="{00000000-0005-0000-0000-0000E24C0000}"/>
    <cellStyle name="Uwaga 3" xfId="16255" hidden="1" xr:uid="{00000000-0005-0000-0000-0000E34C0000}"/>
    <cellStyle name="Uwaga 3" xfId="17122" hidden="1" xr:uid="{00000000-0005-0000-0000-0000E44C0000}"/>
    <cellStyle name="Uwaga 3" xfId="17121" hidden="1" xr:uid="{00000000-0005-0000-0000-0000E54C0000}"/>
    <cellStyle name="Uwaga 3" xfId="17119" hidden="1" xr:uid="{00000000-0005-0000-0000-0000E64C0000}"/>
    <cellStyle name="Uwaga 3" xfId="17106" hidden="1" xr:uid="{00000000-0005-0000-0000-0000E74C0000}"/>
    <cellStyle name="Uwaga 3" xfId="17104" hidden="1" xr:uid="{00000000-0005-0000-0000-0000E84C0000}"/>
    <cellStyle name="Uwaga 3" xfId="17102" hidden="1" xr:uid="{00000000-0005-0000-0000-0000E94C0000}"/>
    <cellStyle name="Uwaga 3" xfId="17092" hidden="1" xr:uid="{00000000-0005-0000-0000-0000EA4C0000}"/>
    <cellStyle name="Uwaga 3" xfId="17090" hidden="1" xr:uid="{00000000-0005-0000-0000-0000EB4C0000}"/>
    <cellStyle name="Uwaga 3" xfId="17088" hidden="1" xr:uid="{00000000-0005-0000-0000-0000EC4C0000}"/>
    <cellStyle name="Uwaga 3" xfId="17077" hidden="1" xr:uid="{00000000-0005-0000-0000-0000ED4C0000}"/>
    <cellStyle name="Uwaga 3" xfId="17075" hidden="1" xr:uid="{00000000-0005-0000-0000-0000EE4C0000}"/>
    <cellStyle name="Uwaga 3" xfId="17073" hidden="1" xr:uid="{00000000-0005-0000-0000-0000EF4C0000}"/>
    <cellStyle name="Uwaga 3" xfId="17060" hidden="1" xr:uid="{00000000-0005-0000-0000-0000F04C0000}"/>
    <cellStyle name="Uwaga 3" xfId="17058" hidden="1" xr:uid="{00000000-0005-0000-0000-0000F14C0000}"/>
    <cellStyle name="Uwaga 3" xfId="17057" hidden="1" xr:uid="{00000000-0005-0000-0000-0000F24C0000}"/>
    <cellStyle name="Uwaga 3" xfId="17044" hidden="1" xr:uid="{00000000-0005-0000-0000-0000F34C0000}"/>
    <cellStyle name="Uwaga 3" xfId="17043" hidden="1" xr:uid="{00000000-0005-0000-0000-0000F44C0000}"/>
    <cellStyle name="Uwaga 3" xfId="17041" hidden="1" xr:uid="{00000000-0005-0000-0000-0000F54C0000}"/>
    <cellStyle name="Uwaga 3" xfId="17029" hidden="1" xr:uid="{00000000-0005-0000-0000-0000F64C0000}"/>
    <cellStyle name="Uwaga 3" xfId="17028" hidden="1" xr:uid="{00000000-0005-0000-0000-0000F74C0000}"/>
    <cellStyle name="Uwaga 3" xfId="17026" hidden="1" xr:uid="{00000000-0005-0000-0000-0000F84C0000}"/>
    <cellStyle name="Uwaga 3" xfId="17014" hidden="1" xr:uid="{00000000-0005-0000-0000-0000F94C0000}"/>
    <cellStyle name="Uwaga 3" xfId="17013" hidden="1" xr:uid="{00000000-0005-0000-0000-0000FA4C0000}"/>
    <cellStyle name="Uwaga 3" xfId="17011" hidden="1" xr:uid="{00000000-0005-0000-0000-0000FB4C0000}"/>
    <cellStyle name="Uwaga 3" xfId="16999" hidden="1" xr:uid="{00000000-0005-0000-0000-0000FC4C0000}"/>
    <cellStyle name="Uwaga 3" xfId="16998" hidden="1" xr:uid="{00000000-0005-0000-0000-0000FD4C0000}"/>
    <cellStyle name="Uwaga 3" xfId="16996" hidden="1" xr:uid="{00000000-0005-0000-0000-0000FE4C0000}"/>
    <cellStyle name="Uwaga 3" xfId="16984" hidden="1" xr:uid="{00000000-0005-0000-0000-0000FF4C0000}"/>
    <cellStyle name="Uwaga 3" xfId="16983" hidden="1" xr:uid="{00000000-0005-0000-0000-0000004D0000}"/>
    <cellStyle name="Uwaga 3" xfId="16981" hidden="1" xr:uid="{00000000-0005-0000-0000-0000014D0000}"/>
    <cellStyle name="Uwaga 3" xfId="16969" hidden="1" xr:uid="{00000000-0005-0000-0000-0000024D0000}"/>
    <cellStyle name="Uwaga 3" xfId="16968" hidden="1" xr:uid="{00000000-0005-0000-0000-0000034D0000}"/>
    <cellStyle name="Uwaga 3" xfId="16966" hidden="1" xr:uid="{00000000-0005-0000-0000-0000044D0000}"/>
    <cellStyle name="Uwaga 3" xfId="16954" hidden="1" xr:uid="{00000000-0005-0000-0000-0000054D0000}"/>
    <cellStyle name="Uwaga 3" xfId="16953" hidden="1" xr:uid="{00000000-0005-0000-0000-0000064D0000}"/>
    <cellStyle name="Uwaga 3" xfId="16951" hidden="1" xr:uid="{00000000-0005-0000-0000-0000074D0000}"/>
    <cellStyle name="Uwaga 3" xfId="16939" hidden="1" xr:uid="{00000000-0005-0000-0000-0000084D0000}"/>
    <cellStyle name="Uwaga 3" xfId="16938" hidden="1" xr:uid="{00000000-0005-0000-0000-0000094D0000}"/>
    <cellStyle name="Uwaga 3" xfId="16936" hidden="1" xr:uid="{00000000-0005-0000-0000-00000A4D0000}"/>
    <cellStyle name="Uwaga 3" xfId="16924" hidden="1" xr:uid="{00000000-0005-0000-0000-00000B4D0000}"/>
    <cellStyle name="Uwaga 3" xfId="16923" hidden="1" xr:uid="{00000000-0005-0000-0000-00000C4D0000}"/>
    <cellStyle name="Uwaga 3" xfId="16921" hidden="1" xr:uid="{00000000-0005-0000-0000-00000D4D0000}"/>
    <cellStyle name="Uwaga 3" xfId="16909" hidden="1" xr:uid="{00000000-0005-0000-0000-00000E4D0000}"/>
    <cellStyle name="Uwaga 3" xfId="16908" hidden="1" xr:uid="{00000000-0005-0000-0000-00000F4D0000}"/>
    <cellStyle name="Uwaga 3" xfId="16906" hidden="1" xr:uid="{00000000-0005-0000-0000-0000104D0000}"/>
    <cellStyle name="Uwaga 3" xfId="16894" hidden="1" xr:uid="{00000000-0005-0000-0000-0000114D0000}"/>
    <cellStyle name="Uwaga 3" xfId="16893" hidden="1" xr:uid="{00000000-0005-0000-0000-0000124D0000}"/>
    <cellStyle name="Uwaga 3" xfId="16891" hidden="1" xr:uid="{00000000-0005-0000-0000-0000134D0000}"/>
    <cellStyle name="Uwaga 3" xfId="16879" hidden="1" xr:uid="{00000000-0005-0000-0000-0000144D0000}"/>
    <cellStyle name="Uwaga 3" xfId="16878" hidden="1" xr:uid="{00000000-0005-0000-0000-0000154D0000}"/>
    <cellStyle name="Uwaga 3" xfId="16876" hidden="1" xr:uid="{00000000-0005-0000-0000-0000164D0000}"/>
    <cellStyle name="Uwaga 3" xfId="16864" hidden="1" xr:uid="{00000000-0005-0000-0000-0000174D0000}"/>
    <cellStyle name="Uwaga 3" xfId="16863" hidden="1" xr:uid="{00000000-0005-0000-0000-0000184D0000}"/>
    <cellStyle name="Uwaga 3" xfId="16861" hidden="1" xr:uid="{00000000-0005-0000-0000-0000194D0000}"/>
    <cellStyle name="Uwaga 3" xfId="16849" hidden="1" xr:uid="{00000000-0005-0000-0000-00001A4D0000}"/>
    <cellStyle name="Uwaga 3" xfId="16848" hidden="1" xr:uid="{00000000-0005-0000-0000-00001B4D0000}"/>
    <cellStyle name="Uwaga 3" xfId="16846" hidden="1" xr:uid="{00000000-0005-0000-0000-00001C4D0000}"/>
    <cellStyle name="Uwaga 3" xfId="16834" hidden="1" xr:uid="{00000000-0005-0000-0000-00001D4D0000}"/>
    <cellStyle name="Uwaga 3" xfId="16833" hidden="1" xr:uid="{00000000-0005-0000-0000-00001E4D0000}"/>
    <cellStyle name="Uwaga 3" xfId="16831" hidden="1" xr:uid="{00000000-0005-0000-0000-00001F4D0000}"/>
    <cellStyle name="Uwaga 3" xfId="16819" hidden="1" xr:uid="{00000000-0005-0000-0000-0000204D0000}"/>
    <cellStyle name="Uwaga 3" xfId="16818" hidden="1" xr:uid="{00000000-0005-0000-0000-0000214D0000}"/>
    <cellStyle name="Uwaga 3" xfId="16816" hidden="1" xr:uid="{00000000-0005-0000-0000-0000224D0000}"/>
    <cellStyle name="Uwaga 3" xfId="16804" hidden="1" xr:uid="{00000000-0005-0000-0000-0000234D0000}"/>
    <cellStyle name="Uwaga 3" xfId="16803" hidden="1" xr:uid="{00000000-0005-0000-0000-0000244D0000}"/>
    <cellStyle name="Uwaga 3" xfId="16801" hidden="1" xr:uid="{00000000-0005-0000-0000-0000254D0000}"/>
    <cellStyle name="Uwaga 3" xfId="16789" hidden="1" xr:uid="{00000000-0005-0000-0000-0000264D0000}"/>
    <cellStyle name="Uwaga 3" xfId="16788" hidden="1" xr:uid="{00000000-0005-0000-0000-0000274D0000}"/>
    <cellStyle name="Uwaga 3" xfId="16786" hidden="1" xr:uid="{00000000-0005-0000-0000-0000284D0000}"/>
    <cellStyle name="Uwaga 3" xfId="16774" hidden="1" xr:uid="{00000000-0005-0000-0000-0000294D0000}"/>
    <cellStyle name="Uwaga 3" xfId="16773" hidden="1" xr:uid="{00000000-0005-0000-0000-00002A4D0000}"/>
    <cellStyle name="Uwaga 3" xfId="16771" hidden="1" xr:uid="{00000000-0005-0000-0000-00002B4D0000}"/>
    <cellStyle name="Uwaga 3" xfId="16759" hidden="1" xr:uid="{00000000-0005-0000-0000-00002C4D0000}"/>
    <cellStyle name="Uwaga 3" xfId="16758" hidden="1" xr:uid="{00000000-0005-0000-0000-00002D4D0000}"/>
    <cellStyle name="Uwaga 3" xfId="16756" hidden="1" xr:uid="{00000000-0005-0000-0000-00002E4D0000}"/>
    <cellStyle name="Uwaga 3" xfId="16744" hidden="1" xr:uid="{00000000-0005-0000-0000-00002F4D0000}"/>
    <cellStyle name="Uwaga 3" xfId="16743" hidden="1" xr:uid="{00000000-0005-0000-0000-0000304D0000}"/>
    <cellStyle name="Uwaga 3" xfId="16741" hidden="1" xr:uid="{00000000-0005-0000-0000-0000314D0000}"/>
    <cellStyle name="Uwaga 3" xfId="16729" hidden="1" xr:uid="{00000000-0005-0000-0000-0000324D0000}"/>
    <cellStyle name="Uwaga 3" xfId="16728" hidden="1" xr:uid="{00000000-0005-0000-0000-0000334D0000}"/>
    <cellStyle name="Uwaga 3" xfId="16726" hidden="1" xr:uid="{00000000-0005-0000-0000-0000344D0000}"/>
    <cellStyle name="Uwaga 3" xfId="16714" hidden="1" xr:uid="{00000000-0005-0000-0000-0000354D0000}"/>
    <cellStyle name="Uwaga 3" xfId="16713" hidden="1" xr:uid="{00000000-0005-0000-0000-0000364D0000}"/>
    <cellStyle name="Uwaga 3" xfId="16711" hidden="1" xr:uid="{00000000-0005-0000-0000-0000374D0000}"/>
    <cellStyle name="Uwaga 3" xfId="16699" hidden="1" xr:uid="{00000000-0005-0000-0000-0000384D0000}"/>
    <cellStyle name="Uwaga 3" xfId="16698" hidden="1" xr:uid="{00000000-0005-0000-0000-0000394D0000}"/>
    <cellStyle name="Uwaga 3" xfId="16696" hidden="1" xr:uid="{00000000-0005-0000-0000-00003A4D0000}"/>
    <cellStyle name="Uwaga 3" xfId="16684" hidden="1" xr:uid="{00000000-0005-0000-0000-00003B4D0000}"/>
    <cellStyle name="Uwaga 3" xfId="16683" hidden="1" xr:uid="{00000000-0005-0000-0000-00003C4D0000}"/>
    <cellStyle name="Uwaga 3" xfId="16681" hidden="1" xr:uid="{00000000-0005-0000-0000-00003D4D0000}"/>
    <cellStyle name="Uwaga 3" xfId="16669" hidden="1" xr:uid="{00000000-0005-0000-0000-00003E4D0000}"/>
    <cellStyle name="Uwaga 3" xfId="16668" hidden="1" xr:uid="{00000000-0005-0000-0000-00003F4D0000}"/>
    <cellStyle name="Uwaga 3" xfId="16666" hidden="1" xr:uid="{00000000-0005-0000-0000-0000404D0000}"/>
    <cellStyle name="Uwaga 3" xfId="16654" hidden="1" xr:uid="{00000000-0005-0000-0000-0000414D0000}"/>
    <cellStyle name="Uwaga 3" xfId="16653" hidden="1" xr:uid="{00000000-0005-0000-0000-0000424D0000}"/>
    <cellStyle name="Uwaga 3" xfId="16651" hidden="1" xr:uid="{00000000-0005-0000-0000-0000434D0000}"/>
    <cellStyle name="Uwaga 3" xfId="16639" hidden="1" xr:uid="{00000000-0005-0000-0000-0000444D0000}"/>
    <cellStyle name="Uwaga 3" xfId="16637" hidden="1" xr:uid="{00000000-0005-0000-0000-0000454D0000}"/>
    <cellStyle name="Uwaga 3" xfId="16634" hidden="1" xr:uid="{00000000-0005-0000-0000-0000464D0000}"/>
    <cellStyle name="Uwaga 3" xfId="16624" hidden="1" xr:uid="{00000000-0005-0000-0000-0000474D0000}"/>
    <cellStyle name="Uwaga 3" xfId="16622" hidden="1" xr:uid="{00000000-0005-0000-0000-0000484D0000}"/>
    <cellStyle name="Uwaga 3" xfId="16619" hidden="1" xr:uid="{00000000-0005-0000-0000-0000494D0000}"/>
    <cellStyle name="Uwaga 3" xfId="16609" hidden="1" xr:uid="{00000000-0005-0000-0000-00004A4D0000}"/>
    <cellStyle name="Uwaga 3" xfId="16607" hidden="1" xr:uid="{00000000-0005-0000-0000-00004B4D0000}"/>
    <cellStyle name="Uwaga 3" xfId="16604" hidden="1" xr:uid="{00000000-0005-0000-0000-00004C4D0000}"/>
    <cellStyle name="Uwaga 3" xfId="16594" hidden="1" xr:uid="{00000000-0005-0000-0000-00004D4D0000}"/>
    <cellStyle name="Uwaga 3" xfId="16592" hidden="1" xr:uid="{00000000-0005-0000-0000-00004E4D0000}"/>
    <cellStyle name="Uwaga 3" xfId="16589" hidden="1" xr:uid="{00000000-0005-0000-0000-00004F4D0000}"/>
    <cellStyle name="Uwaga 3" xfId="16579" hidden="1" xr:uid="{00000000-0005-0000-0000-0000504D0000}"/>
    <cellStyle name="Uwaga 3" xfId="16577" hidden="1" xr:uid="{00000000-0005-0000-0000-0000514D0000}"/>
    <cellStyle name="Uwaga 3" xfId="16574" hidden="1" xr:uid="{00000000-0005-0000-0000-0000524D0000}"/>
    <cellStyle name="Uwaga 3" xfId="16564" hidden="1" xr:uid="{00000000-0005-0000-0000-0000534D0000}"/>
    <cellStyle name="Uwaga 3" xfId="16562" hidden="1" xr:uid="{00000000-0005-0000-0000-0000544D0000}"/>
    <cellStyle name="Uwaga 3" xfId="16558" hidden="1" xr:uid="{00000000-0005-0000-0000-0000554D0000}"/>
    <cellStyle name="Uwaga 3" xfId="16549" hidden="1" xr:uid="{00000000-0005-0000-0000-0000564D0000}"/>
    <cellStyle name="Uwaga 3" xfId="16546" hidden="1" xr:uid="{00000000-0005-0000-0000-0000574D0000}"/>
    <cellStyle name="Uwaga 3" xfId="16542" hidden="1" xr:uid="{00000000-0005-0000-0000-0000584D0000}"/>
    <cellStyle name="Uwaga 3" xfId="16534" hidden="1" xr:uid="{00000000-0005-0000-0000-0000594D0000}"/>
    <cellStyle name="Uwaga 3" xfId="16532" hidden="1" xr:uid="{00000000-0005-0000-0000-00005A4D0000}"/>
    <cellStyle name="Uwaga 3" xfId="16528" hidden="1" xr:uid="{00000000-0005-0000-0000-00005B4D0000}"/>
    <cellStyle name="Uwaga 3" xfId="16519" hidden="1" xr:uid="{00000000-0005-0000-0000-00005C4D0000}"/>
    <cellStyle name="Uwaga 3" xfId="16517" hidden="1" xr:uid="{00000000-0005-0000-0000-00005D4D0000}"/>
    <cellStyle name="Uwaga 3" xfId="16514" hidden="1" xr:uid="{00000000-0005-0000-0000-00005E4D0000}"/>
    <cellStyle name="Uwaga 3" xfId="16504" hidden="1" xr:uid="{00000000-0005-0000-0000-00005F4D0000}"/>
    <cellStyle name="Uwaga 3" xfId="16502" hidden="1" xr:uid="{00000000-0005-0000-0000-0000604D0000}"/>
    <cellStyle name="Uwaga 3" xfId="16497" hidden="1" xr:uid="{00000000-0005-0000-0000-0000614D0000}"/>
    <cellStyle name="Uwaga 3" xfId="16489" hidden="1" xr:uid="{00000000-0005-0000-0000-0000624D0000}"/>
    <cellStyle name="Uwaga 3" xfId="16487" hidden="1" xr:uid="{00000000-0005-0000-0000-0000634D0000}"/>
    <cellStyle name="Uwaga 3" xfId="16482" hidden="1" xr:uid="{00000000-0005-0000-0000-0000644D0000}"/>
    <cellStyle name="Uwaga 3" xfId="16474" hidden="1" xr:uid="{00000000-0005-0000-0000-0000654D0000}"/>
    <cellStyle name="Uwaga 3" xfId="16472" hidden="1" xr:uid="{00000000-0005-0000-0000-0000664D0000}"/>
    <cellStyle name="Uwaga 3" xfId="16467" hidden="1" xr:uid="{00000000-0005-0000-0000-0000674D0000}"/>
    <cellStyle name="Uwaga 3" xfId="16459" hidden="1" xr:uid="{00000000-0005-0000-0000-0000684D0000}"/>
    <cellStyle name="Uwaga 3" xfId="16457" hidden="1" xr:uid="{00000000-0005-0000-0000-0000694D0000}"/>
    <cellStyle name="Uwaga 3" xfId="16453" hidden="1" xr:uid="{00000000-0005-0000-0000-00006A4D0000}"/>
    <cellStyle name="Uwaga 3" xfId="16444" hidden="1" xr:uid="{00000000-0005-0000-0000-00006B4D0000}"/>
    <cellStyle name="Uwaga 3" xfId="16441" hidden="1" xr:uid="{00000000-0005-0000-0000-00006C4D0000}"/>
    <cellStyle name="Uwaga 3" xfId="16436" hidden="1" xr:uid="{00000000-0005-0000-0000-00006D4D0000}"/>
    <cellStyle name="Uwaga 3" xfId="16429" hidden="1" xr:uid="{00000000-0005-0000-0000-00006E4D0000}"/>
    <cellStyle name="Uwaga 3" xfId="16425" hidden="1" xr:uid="{00000000-0005-0000-0000-00006F4D0000}"/>
    <cellStyle name="Uwaga 3" xfId="16420" hidden="1" xr:uid="{00000000-0005-0000-0000-0000704D0000}"/>
    <cellStyle name="Uwaga 3" xfId="16414" hidden="1" xr:uid="{00000000-0005-0000-0000-0000714D0000}"/>
    <cellStyle name="Uwaga 3" xfId="16410" hidden="1" xr:uid="{00000000-0005-0000-0000-0000724D0000}"/>
    <cellStyle name="Uwaga 3" xfId="16405" hidden="1" xr:uid="{00000000-0005-0000-0000-0000734D0000}"/>
    <cellStyle name="Uwaga 3" xfId="16399" hidden="1" xr:uid="{00000000-0005-0000-0000-0000744D0000}"/>
    <cellStyle name="Uwaga 3" xfId="16396" hidden="1" xr:uid="{00000000-0005-0000-0000-0000754D0000}"/>
    <cellStyle name="Uwaga 3" xfId="16392" hidden="1" xr:uid="{00000000-0005-0000-0000-0000764D0000}"/>
    <cellStyle name="Uwaga 3" xfId="16383" hidden="1" xr:uid="{00000000-0005-0000-0000-0000774D0000}"/>
    <cellStyle name="Uwaga 3" xfId="16378" hidden="1" xr:uid="{00000000-0005-0000-0000-0000784D0000}"/>
    <cellStyle name="Uwaga 3" xfId="16373" hidden="1" xr:uid="{00000000-0005-0000-0000-0000794D0000}"/>
    <cellStyle name="Uwaga 3" xfId="16368" hidden="1" xr:uid="{00000000-0005-0000-0000-00007A4D0000}"/>
    <cellStyle name="Uwaga 3" xfId="16363" hidden="1" xr:uid="{00000000-0005-0000-0000-00007B4D0000}"/>
    <cellStyle name="Uwaga 3" xfId="16358" hidden="1" xr:uid="{00000000-0005-0000-0000-00007C4D0000}"/>
    <cellStyle name="Uwaga 3" xfId="16353" hidden="1" xr:uid="{00000000-0005-0000-0000-00007D4D0000}"/>
    <cellStyle name="Uwaga 3" xfId="16348" hidden="1" xr:uid="{00000000-0005-0000-0000-00007E4D0000}"/>
    <cellStyle name="Uwaga 3" xfId="16343" hidden="1" xr:uid="{00000000-0005-0000-0000-00007F4D0000}"/>
    <cellStyle name="Uwaga 3" xfId="16339" hidden="1" xr:uid="{00000000-0005-0000-0000-0000804D0000}"/>
    <cellStyle name="Uwaga 3" xfId="16334" hidden="1" xr:uid="{00000000-0005-0000-0000-0000814D0000}"/>
    <cellStyle name="Uwaga 3" xfId="16329" hidden="1" xr:uid="{00000000-0005-0000-0000-0000824D0000}"/>
    <cellStyle name="Uwaga 3" xfId="16324" hidden="1" xr:uid="{00000000-0005-0000-0000-0000834D0000}"/>
    <cellStyle name="Uwaga 3" xfId="16320" hidden="1" xr:uid="{00000000-0005-0000-0000-0000844D0000}"/>
    <cellStyle name="Uwaga 3" xfId="16316" hidden="1" xr:uid="{00000000-0005-0000-0000-0000854D0000}"/>
    <cellStyle name="Uwaga 3" xfId="16309" hidden="1" xr:uid="{00000000-0005-0000-0000-0000864D0000}"/>
    <cellStyle name="Uwaga 3" xfId="16305" hidden="1" xr:uid="{00000000-0005-0000-0000-0000874D0000}"/>
    <cellStyle name="Uwaga 3" xfId="16300" hidden="1" xr:uid="{00000000-0005-0000-0000-0000884D0000}"/>
    <cellStyle name="Uwaga 3" xfId="16294" hidden="1" xr:uid="{00000000-0005-0000-0000-0000894D0000}"/>
    <cellStyle name="Uwaga 3" xfId="16290" hidden="1" xr:uid="{00000000-0005-0000-0000-00008A4D0000}"/>
    <cellStyle name="Uwaga 3" xfId="16285" hidden="1" xr:uid="{00000000-0005-0000-0000-00008B4D0000}"/>
    <cellStyle name="Uwaga 3" xfId="16279" hidden="1" xr:uid="{00000000-0005-0000-0000-00008C4D0000}"/>
    <cellStyle name="Uwaga 3" xfId="16275" hidden="1" xr:uid="{00000000-0005-0000-0000-00008D4D0000}"/>
    <cellStyle name="Uwaga 3" xfId="16271" hidden="1" xr:uid="{00000000-0005-0000-0000-00008E4D0000}"/>
    <cellStyle name="Uwaga 3" xfId="16264" hidden="1" xr:uid="{00000000-0005-0000-0000-00008F4D0000}"/>
    <cellStyle name="Uwaga 3" xfId="16260" hidden="1" xr:uid="{00000000-0005-0000-0000-0000904D0000}"/>
    <cellStyle name="Uwaga 3" xfId="16256" hidden="1" xr:uid="{00000000-0005-0000-0000-0000914D0000}"/>
    <cellStyle name="Uwaga 3" xfId="17204" hidden="1" xr:uid="{00000000-0005-0000-0000-0000924D0000}"/>
    <cellStyle name="Uwaga 3" xfId="17205" hidden="1" xr:uid="{00000000-0005-0000-0000-0000934D0000}"/>
    <cellStyle name="Uwaga 3" xfId="17207" hidden="1" xr:uid="{00000000-0005-0000-0000-0000944D0000}"/>
    <cellStyle name="Uwaga 3" xfId="17213" hidden="1" xr:uid="{00000000-0005-0000-0000-0000954D0000}"/>
    <cellStyle name="Uwaga 3" xfId="17214" hidden="1" xr:uid="{00000000-0005-0000-0000-0000964D0000}"/>
    <cellStyle name="Uwaga 3" xfId="17217" hidden="1" xr:uid="{00000000-0005-0000-0000-0000974D0000}"/>
    <cellStyle name="Uwaga 3" xfId="17222" hidden="1" xr:uid="{00000000-0005-0000-0000-0000984D0000}"/>
    <cellStyle name="Uwaga 3" xfId="17223" hidden="1" xr:uid="{00000000-0005-0000-0000-0000994D0000}"/>
    <cellStyle name="Uwaga 3" xfId="17226" hidden="1" xr:uid="{00000000-0005-0000-0000-00009A4D0000}"/>
    <cellStyle name="Uwaga 3" xfId="17231" hidden="1" xr:uid="{00000000-0005-0000-0000-00009B4D0000}"/>
    <cellStyle name="Uwaga 3" xfId="17232" hidden="1" xr:uid="{00000000-0005-0000-0000-00009C4D0000}"/>
    <cellStyle name="Uwaga 3" xfId="17233" hidden="1" xr:uid="{00000000-0005-0000-0000-00009D4D0000}"/>
    <cellStyle name="Uwaga 3" xfId="17240" hidden="1" xr:uid="{00000000-0005-0000-0000-00009E4D0000}"/>
    <cellStyle name="Uwaga 3" xfId="17243" hidden="1" xr:uid="{00000000-0005-0000-0000-00009F4D0000}"/>
    <cellStyle name="Uwaga 3" xfId="17246" hidden="1" xr:uid="{00000000-0005-0000-0000-0000A04D0000}"/>
    <cellStyle name="Uwaga 3" xfId="17252" hidden="1" xr:uid="{00000000-0005-0000-0000-0000A14D0000}"/>
    <cellStyle name="Uwaga 3" xfId="17255" hidden="1" xr:uid="{00000000-0005-0000-0000-0000A24D0000}"/>
    <cellStyle name="Uwaga 3" xfId="17257" hidden="1" xr:uid="{00000000-0005-0000-0000-0000A34D0000}"/>
    <cellStyle name="Uwaga 3" xfId="17262" hidden="1" xr:uid="{00000000-0005-0000-0000-0000A44D0000}"/>
    <cellStyle name="Uwaga 3" xfId="17265" hidden="1" xr:uid="{00000000-0005-0000-0000-0000A54D0000}"/>
    <cellStyle name="Uwaga 3" xfId="17266" hidden="1" xr:uid="{00000000-0005-0000-0000-0000A64D0000}"/>
    <cellStyle name="Uwaga 3" xfId="17270" hidden="1" xr:uid="{00000000-0005-0000-0000-0000A74D0000}"/>
    <cellStyle name="Uwaga 3" xfId="17273" hidden="1" xr:uid="{00000000-0005-0000-0000-0000A84D0000}"/>
    <cellStyle name="Uwaga 3" xfId="17275" hidden="1" xr:uid="{00000000-0005-0000-0000-0000A94D0000}"/>
    <cellStyle name="Uwaga 3" xfId="17276" hidden="1" xr:uid="{00000000-0005-0000-0000-0000AA4D0000}"/>
    <cellStyle name="Uwaga 3" xfId="17277" hidden="1" xr:uid="{00000000-0005-0000-0000-0000AB4D0000}"/>
    <cellStyle name="Uwaga 3" xfId="17280" hidden="1" xr:uid="{00000000-0005-0000-0000-0000AC4D0000}"/>
    <cellStyle name="Uwaga 3" xfId="17287" hidden="1" xr:uid="{00000000-0005-0000-0000-0000AD4D0000}"/>
    <cellStyle name="Uwaga 3" xfId="17290" hidden="1" xr:uid="{00000000-0005-0000-0000-0000AE4D0000}"/>
    <cellStyle name="Uwaga 3" xfId="17293" hidden="1" xr:uid="{00000000-0005-0000-0000-0000AF4D0000}"/>
    <cellStyle name="Uwaga 3" xfId="17296" hidden="1" xr:uid="{00000000-0005-0000-0000-0000B04D0000}"/>
    <cellStyle name="Uwaga 3" xfId="17299" hidden="1" xr:uid="{00000000-0005-0000-0000-0000B14D0000}"/>
    <cellStyle name="Uwaga 3" xfId="17302" hidden="1" xr:uid="{00000000-0005-0000-0000-0000B24D0000}"/>
    <cellStyle name="Uwaga 3" xfId="17304" hidden="1" xr:uid="{00000000-0005-0000-0000-0000B34D0000}"/>
    <cellStyle name="Uwaga 3" xfId="17307" hidden="1" xr:uid="{00000000-0005-0000-0000-0000B44D0000}"/>
    <cellStyle name="Uwaga 3" xfId="17310" hidden="1" xr:uid="{00000000-0005-0000-0000-0000B54D0000}"/>
    <cellStyle name="Uwaga 3" xfId="17312" hidden="1" xr:uid="{00000000-0005-0000-0000-0000B64D0000}"/>
    <cellStyle name="Uwaga 3" xfId="17313" hidden="1" xr:uid="{00000000-0005-0000-0000-0000B74D0000}"/>
    <cellStyle name="Uwaga 3" xfId="17315" hidden="1" xr:uid="{00000000-0005-0000-0000-0000B84D0000}"/>
    <cellStyle name="Uwaga 3" xfId="17322" hidden="1" xr:uid="{00000000-0005-0000-0000-0000B94D0000}"/>
    <cellStyle name="Uwaga 3" xfId="17325" hidden="1" xr:uid="{00000000-0005-0000-0000-0000BA4D0000}"/>
    <cellStyle name="Uwaga 3" xfId="17328" hidden="1" xr:uid="{00000000-0005-0000-0000-0000BB4D0000}"/>
    <cellStyle name="Uwaga 3" xfId="17332" hidden="1" xr:uid="{00000000-0005-0000-0000-0000BC4D0000}"/>
    <cellStyle name="Uwaga 3" xfId="17335" hidden="1" xr:uid="{00000000-0005-0000-0000-0000BD4D0000}"/>
    <cellStyle name="Uwaga 3" xfId="17338" hidden="1" xr:uid="{00000000-0005-0000-0000-0000BE4D0000}"/>
    <cellStyle name="Uwaga 3" xfId="17340" hidden="1" xr:uid="{00000000-0005-0000-0000-0000BF4D0000}"/>
    <cellStyle name="Uwaga 3" xfId="17343" hidden="1" xr:uid="{00000000-0005-0000-0000-0000C04D0000}"/>
    <cellStyle name="Uwaga 3" xfId="17346" hidden="1" xr:uid="{00000000-0005-0000-0000-0000C14D0000}"/>
    <cellStyle name="Uwaga 3" xfId="17348" hidden="1" xr:uid="{00000000-0005-0000-0000-0000C24D0000}"/>
    <cellStyle name="Uwaga 3" xfId="17349" hidden="1" xr:uid="{00000000-0005-0000-0000-0000C34D0000}"/>
    <cellStyle name="Uwaga 3" xfId="17352" hidden="1" xr:uid="{00000000-0005-0000-0000-0000C44D0000}"/>
    <cellStyle name="Uwaga 3" xfId="17359" hidden="1" xr:uid="{00000000-0005-0000-0000-0000C54D0000}"/>
    <cellStyle name="Uwaga 3" xfId="17362" hidden="1" xr:uid="{00000000-0005-0000-0000-0000C64D0000}"/>
    <cellStyle name="Uwaga 3" xfId="17365" hidden="1" xr:uid="{00000000-0005-0000-0000-0000C74D0000}"/>
    <cellStyle name="Uwaga 3" xfId="17369" hidden="1" xr:uid="{00000000-0005-0000-0000-0000C84D0000}"/>
    <cellStyle name="Uwaga 3" xfId="17372" hidden="1" xr:uid="{00000000-0005-0000-0000-0000C94D0000}"/>
    <cellStyle name="Uwaga 3" xfId="17374" hidden="1" xr:uid="{00000000-0005-0000-0000-0000CA4D0000}"/>
    <cellStyle name="Uwaga 3" xfId="17377" hidden="1" xr:uid="{00000000-0005-0000-0000-0000CB4D0000}"/>
    <cellStyle name="Uwaga 3" xfId="17380" hidden="1" xr:uid="{00000000-0005-0000-0000-0000CC4D0000}"/>
    <cellStyle name="Uwaga 3" xfId="17383" hidden="1" xr:uid="{00000000-0005-0000-0000-0000CD4D0000}"/>
    <cellStyle name="Uwaga 3" xfId="17384" hidden="1" xr:uid="{00000000-0005-0000-0000-0000CE4D0000}"/>
    <cellStyle name="Uwaga 3" xfId="17385" hidden="1" xr:uid="{00000000-0005-0000-0000-0000CF4D0000}"/>
    <cellStyle name="Uwaga 3" xfId="17387" hidden="1" xr:uid="{00000000-0005-0000-0000-0000D04D0000}"/>
    <cellStyle name="Uwaga 3" xfId="17393" hidden="1" xr:uid="{00000000-0005-0000-0000-0000D14D0000}"/>
    <cellStyle name="Uwaga 3" xfId="17394" hidden="1" xr:uid="{00000000-0005-0000-0000-0000D24D0000}"/>
    <cellStyle name="Uwaga 3" xfId="17396" hidden="1" xr:uid="{00000000-0005-0000-0000-0000D34D0000}"/>
    <cellStyle name="Uwaga 3" xfId="17402" hidden="1" xr:uid="{00000000-0005-0000-0000-0000D44D0000}"/>
    <cellStyle name="Uwaga 3" xfId="17404" hidden="1" xr:uid="{00000000-0005-0000-0000-0000D54D0000}"/>
    <cellStyle name="Uwaga 3" xfId="17407" hidden="1" xr:uid="{00000000-0005-0000-0000-0000D64D0000}"/>
    <cellStyle name="Uwaga 3" xfId="17411" hidden="1" xr:uid="{00000000-0005-0000-0000-0000D74D0000}"/>
    <cellStyle name="Uwaga 3" xfId="17412" hidden="1" xr:uid="{00000000-0005-0000-0000-0000D84D0000}"/>
    <cellStyle name="Uwaga 3" xfId="17414" hidden="1" xr:uid="{00000000-0005-0000-0000-0000D94D0000}"/>
    <cellStyle name="Uwaga 3" xfId="17420" hidden="1" xr:uid="{00000000-0005-0000-0000-0000DA4D0000}"/>
    <cellStyle name="Uwaga 3" xfId="17421" hidden="1" xr:uid="{00000000-0005-0000-0000-0000DB4D0000}"/>
    <cellStyle name="Uwaga 3" xfId="17422" hidden="1" xr:uid="{00000000-0005-0000-0000-0000DC4D0000}"/>
    <cellStyle name="Uwaga 3" xfId="17430" hidden="1" xr:uid="{00000000-0005-0000-0000-0000DD4D0000}"/>
    <cellStyle name="Uwaga 3" xfId="17433" hidden="1" xr:uid="{00000000-0005-0000-0000-0000DE4D0000}"/>
    <cellStyle name="Uwaga 3" xfId="17436" hidden="1" xr:uid="{00000000-0005-0000-0000-0000DF4D0000}"/>
    <cellStyle name="Uwaga 3" xfId="17439" hidden="1" xr:uid="{00000000-0005-0000-0000-0000E04D0000}"/>
    <cellStyle name="Uwaga 3" xfId="17442" hidden="1" xr:uid="{00000000-0005-0000-0000-0000E14D0000}"/>
    <cellStyle name="Uwaga 3" xfId="17445" hidden="1" xr:uid="{00000000-0005-0000-0000-0000E24D0000}"/>
    <cellStyle name="Uwaga 3" xfId="17448" hidden="1" xr:uid="{00000000-0005-0000-0000-0000E34D0000}"/>
    <cellStyle name="Uwaga 3" xfId="17451" hidden="1" xr:uid="{00000000-0005-0000-0000-0000E44D0000}"/>
    <cellStyle name="Uwaga 3" xfId="17454" hidden="1" xr:uid="{00000000-0005-0000-0000-0000E54D0000}"/>
    <cellStyle name="Uwaga 3" xfId="17456" hidden="1" xr:uid="{00000000-0005-0000-0000-0000E64D0000}"/>
    <cellStyle name="Uwaga 3" xfId="17457" hidden="1" xr:uid="{00000000-0005-0000-0000-0000E74D0000}"/>
    <cellStyle name="Uwaga 3" xfId="17459" hidden="1" xr:uid="{00000000-0005-0000-0000-0000E84D0000}"/>
    <cellStyle name="Uwaga 3" xfId="17466" hidden="1" xr:uid="{00000000-0005-0000-0000-0000E94D0000}"/>
    <cellStyle name="Uwaga 3" xfId="17469" hidden="1" xr:uid="{00000000-0005-0000-0000-0000EA4D0000}"/>
    <cellStyle name="Uwaga 3" xfId="17472" hidden="1" xr:uid="{00000000-0005-0000-0000-0000EB4D0000}"/>
    <cellStyle name="Uwaga 3" xfId="17475" hidden="1" xr:uid="{00000000-0005-0000-0000-0000EC4D0000}"/>
    <cellStyle name="Uwaga 3" xfId="17478" hidden="1" xr:uid="{00000000-0005-0000-0000-0000ED4D0000}"/>
    <cellStyle name="Uwaga 3" xfId="17481" hidden="1" xr:uid="{00000000-0005-0000-0000-0000EE4D0000}"/>
    <cellStyle name="Uwaga 3" xfId="17484" hidden="1" xr:uid="{00000000-0005-0000-0000-0000EF4D0000}"/>
    <cellStyle name="Uwaga 3" xfId="17486" hidden="1" xr:uid="{00000000-0005-0000-0000-0000F04D0000}"/>
    <cellStyle name="Uwaga 3" xfId="17489" hidden="1" xr:uid="{00000000-0005-0000-0000-0000F14D0000}"/>
    <cellStyle name="Uwaga 3" xfId="17492" hidden="1" xr:uid="{00000000-0005-0000-0000-0000F24D0000}"/>
    <cellStyle name="Uwaga 3" xfId="17493" hidden="1" xr:uid="{00000000-0005-0000-0000-0000F34D0000}"/>
    <cellStyle name="Uwaga 3" xfId="17494" hidden="1" xr:uid="{00000000-0005-0000-0000-0000F44D0000}"/>
    <cellStyle name="Uwaga 3" xfId="17501" hidden="1" xr:uid="{00000000-0005-0000-0000-0000F54D0000}"/>
    <cellStyle name="Uwaga 3" xfId="17502" hidden="1" xr:uid="{00000000-0005-0000-0000-0000F64D0000}"/>
    <cellStyle name="Uwaga 3" xfId="17504" hidden="1" xr:uid="{00000000-0005-0000-0000-0000F74D0000}"/>
    <cellStyle name="Uwaga 3" xfId="17510" hidden="1" xr:uid="{00000000-0005-0000-0000-0000F84D0000}"/>
    <cellStyle name="Uwaga 3" xfId="17511" hidden="1" xr:uid="{00000000-0005-0000-0000-0000F94D0000}"/>
    <cellStyle name="Uwaga 3" xfId="17513" hidden="1" xr:uid="{00000000-0005-0000-0000-0000FA4D0000}"/>
    <cellStyle name="Uwaga 3" xfId="17519" hidden="1" xr:uid="{00000000-0005-0000-0000-0000FB4D0000}"/>
    <cellStyle name="Uwaga 3" xfId="17520" hidden="1" xr:uid="{00000000-0005-0000-0000-0000FC4D0000}"/>
    <cellStyle name="Uwaga 3" xfId="17522" hidden="1" xr:uid="{00000000-0005-0000-0000-0000FD4D0000}"/>
    <cellStyle name="Uwaga 3" xfId="17528" hidden="1" xr:uid="{00000000-0005-0000-0000-0000FE4D0000}"/>
    <cellStyle name="Uwaga 3" xfId="17529" hidden="1" xr:uid="{00000000-0005-0000-0000-0000FF4D0000}"/>
    <cellStyle name="Uwaga 3" xfId="17530" hidden="1" xr:uid="{00000000-0005-0000-0000-0000004E0000}"/>
    <cellStyle name="Uwaga 3" xfId="17538" hidden="1" xr:uid="{00000000-0005-0000-0000-0000014E0000}"/>
    <cellStyle name="Uwaga 3" xfId="17540" hidden="1" xr:uid="{00000000-0005-0000-0000-0000024E0000}"/>
    <cellStyle name="Uwaga 3" xfId="17543" hidden="1" xr:uid="{00000000-0005-0000-0000-0000034E0000}"/>
    <cellStyle name="Uwaga 3" xfId="17547" hidden="1" xr:uid="{00000000-0005-0000-0000-0000044E0000}"/>
    <cellStyle name="Uwaga 3" xfId="17550" hidden="1" xr:uid="{00000000-0005-0000-0000-0000054E0000}"/>
    <cellStyle name="Uwaga 3" xfId="17553" hidden="1" xr:uid="{00000000-0005-0000-0000-0000064E0000}"/>
    <cellStyle name="Uwaga 3" xfId="17556" hidden="1" xr:uid="{00000000-0005-0000-0000-0000074E0000}"/>
    <cellStyle name="Uwaga 3" xfId="17558" hidden="1" xr:uid="{00000000-0005-0000-0000-0000084E0000}"/>
    <cellStyle name="Uwaga 3" xfId="17561" hidden="1" xr:uid="{00000000-0005-0000-0000-0000094E0000}"/>
    <cellStyle name="Uwaga 3" xfId="17564" hidden="1" xr:uid="{00000000-0005-0000-0000-00000A4E0000}"/>
    <cellStyle name="Uwaga 3" xfId="17565" hidden="1" xr:uid="{00000000-0005-0000-0000-00000B4E0000}"/>
    <cellStyle name="Uwaga 3" xfId="17566" hidden="1" xr:uid="{00000000-0005-0000-0000-00000C4E0000}"/>
    <cellStyle name="Uwaga 3" xfId="17573" hidden="1" xr:uid="{00000000-0005-0000-0000-00000D4E0000}"/>
    <cellStyle name="Uwaga 3" xfId="17575" hidden="1" xr:uid="{00000000-0005-0000-0000-00000E4E0000}"/>
    <cellStyle name="Uwaga 3" xfId="17577" hidden="1" xr:uid="{00000000-0005-0000-0000-00000F4E0000}"/>
    <cellStyle name="Uwaga 3" xfId="17582" hidden="1" xr:uid="{00000000-0005-0000-0000-0000104E0000}"/>
    <cellStyle name="Uwaga 3" xfId="17584" hidden="1" xr:uid="{00000000-0005-0000-0000-0000114E0000}"/>
    <cellStyle name="Uwaga 3" xfId="17586" hidden="1" xr:uid="{00000000-0005-0000-0000-0000124E0000}"/>
    <cellStyle name="Uwaga 3" xfId="17591" hidden="1" xr:uid="{00000000-0005-0000-0000-0000134E0000}"/>
    <cellStyle name="Uwaga 3" xfId="17593" hidden="1" xr:uid="{00000000-0005-0000-0000-0000144E0000}"/>
    <cellStyle name="Uwaga 3" xfId="17595" hidden="1" xr:uid="{00000000-0005-0000-0000-0000154E0000}"/>
    <cellStyle name="Uwaga 3" xfId="17600" hidden="1" xr:uid="{00000000-0005-0000-0000-0000164E0000}"/>
    <cellStyle name="Uwaga 3" xfId="17601" hidden="1" xr:uid="{00000000-0005-0000-0000-0000174E0000}"/>
    <cellStyle name="Uwaga 3" xfId="17602" hidden="1" xr:uid="{00000000-0005-0000-0000-0000184E0000}"/>
    <cellStyle name="Uwaga 3" xfId="17609" hidden="1" xr:uid="{00000000-0005-0000-0000-0000194E0000}"/>
    <cellStyle name="Uwaga 3" xfId="17611" hidden="1" xr:uid="{00000000-0005-0000-0000-00001A4E0000}"/>
    <cellStyle name="Uwaga 3" xfId="17613" hidden="1" xr:uid="{00000000-0005-0000-0000-00001B4E0000}"/>
    <cellStyle name="Uwaga 3" xfId="17618" hidden="1" xr:uid="{00000000-0005-0000-0000-00001C4E0000}"/>
    <cellStyle name="Uwaga 3" xfId="17620" hidden="1" xr:uid="{00000000-0005-0000-0000-00001D4E0000}"/>
    <cellStyle name="Uwaga 3" xfId="17622" hidden="1" xr:uid="{00000000-0005-0000-0000-00001E4E0000}"/>
    <cellStyle name="Uwaga 3" xfId="17627" hidden="1" xr:uid="{00000000-0005-0000-0000-00001F4E0000}"/>
    <cellStyle name="Uwaga 3" xfId="17629" hidden="1" xr:uid="{00000000-0005-0000-0000-0000204E0000}"/>
    <cellStyle name="Uwaga 3" xfId="17630" hidden="1" xr:uid="{00000000-0005-0000-0000-0000214E0000}"/>
    <cellStyle name="Uwaga 3" xfId="17636" hidden="1" xr:uid="{00000000-0005-0000-0000-0000224E0000}"/>
    <cellStyle name="Uwaga 3" xfId="17637" hidden="1" xr:uid="{00000000-0005-0000-0000-0000234E0000}"/>
    <cellStyle name="Uwaga 3" xfId="17638" hidden="1" xr:uid="{00000000-0005-0000-0000-0000244E0000}"/>
    <cellStyle name="Uwaga 3" xfId="17645" hidden="1" xr:uid="{00000000-0005-0000-0000-0000254E0000}"/>
    <cellStyle name="Uwaga 3" xfId="17647" hidden="1" xr:uid="{00000000-0005-0000-0000-0000264E0000}"/>
    <cellStyle name="Uwaga 3" xfId="17649" hidden="1" xr:uid="{00000000-0005-0000-0000-0000274E0000}"/>
    <cellStyle name="Uwaga 3" xfId="17654" hidden="1" xr:uid="{00000000-0005-0000-0000-0000284E0000}"/>
    <cellStyle name="Uwaga 3" xfId="17656" hidden="1" xr:uid="{00000000-0005-0000-0000-0000294E0000}"/>
    <cellStyle name="Uwaga 3" xfId="17658" hidden="1" xr:uid="{00000000-0005-0000-0000-00002A4E0000}"/>
    <cellStyle name="Uwaga 3" xfId="17663" hidden="1" xr:uid="{00000000-0005-0000-0000-00002B4E0000}"/>
    <cellStyle name="Uwaga 3" xfId="17665" hidden="1" xr:uid="{00000000-0005-0000-0000-00002C4E0000}"/>
    <cellStyle name="Uwaga 3" xfId="17667" hidden="1" xr:uid="{00000000-0005-0000-0000-00002D4E0000}"/>
    <cellStyle name="Uwaga 3" xfId="17672" hidden="1" xr:uid="{00000000-0005-0000-0000-00002E4E0000}"/>
    <cellStyle name="Uwaga 3" xfId="17673" hidden="1" xr:uid="{00000000-0005-0000-0000-00002F4E0000}"/>
    <cellStyle name="Uwaga 3" xfId="17675" hidden="1" xr:uid="{00000000-0005-0000-0000-0000304E0000}"/>
    <cellStyle name="Uwaga 3" xfId="17681" hidden="1" xr:uid="{00000000-0005-0000-0000-0000314E0000}"/>
    <cellStyle name="Uwaga 3" xfId="17682" hidden="1" xr:uid="{00000000-0005-0000-0000-0000324E0000}"/>
    <cellStyle name="Uwaga 3" xfId="17683" hidden="1" xr:uid="{00000000-0005-0000-0000-0000334E0000}"/>
    <cellStyle name="Uwaga 3" xfId="17690" hidden="1" xr:uid="{00000000-0005-0000-0000-0000344E0000}"/>
    <cellStyle name="Uwaga 3" xfId="17691" hidden="1" xr:uid="{00000000-0005-0000-0000-0000354E0000}"/>
    <cellStyle name="Uwaga 3" xfId="17692" hidden="1" xr:uid="{00000000-0005-0000-0000-0000364E0000}"/>
    <cellStyle name="Uwaga 3" xfId="17699" hidden="1" xr:uid="{00000000-0005-0000-0000-0000374E0000}"/>
    <cellStyle name="Uwaga 3" xfId="17700" hidden="1" xr:uid="{00000000-0005-0000-0000-0000384E0000}"/>
    <cellStyle name="Uwaga 3" xfId="17701" hidden="1" xr:uid="{00000000-0005-0000-0000-0000394E0000}"/>
    <cellStyle name="Uwaga 3" xfId="17708" hidden="1" xr:uid="{00000000-0005-0000-0000-00003A4E0000}"/>
    <cellStyle name="Uwaga 3" xfId="17709" hidden="1" xr:uid="{00000000-0005-0000-0000-00003B4E0000}"/>
    <cellStyle name="Uwaga 3" xfId="17710" hidden="1" xr:uid="{00000000-0005-0000-0000-00003C4E0000}"/>
    <cellStyle name="Uwaga 3" xfId="17717" hidden="1" xr:uid="{00000000-0005-0000-0000-00003D4E0000}"/>
    <cellStyle name="Uwaga 3" xfId="17718" hidden="1" xr:uid="{00000000-0005-0000-0000-00003E4E0000}"/>
    <cellStyle name="Uwaga 3" xfId="17719" hidden="1" xr:uid="{00000000-0005-0000-0000-00003F4E0000}"/>
    <cellStyle name="Uwaga 3" xfId="17769" hidden="1" xr:uid="{00000000-0005-0000-0000-0000404E0000}"/>
    <cellStyle name="Uwaga 3" xfId="17770" hidden="1" xr:uid="{00000000-0005-0000-0000-0000414E0000}"/>
    <cellStyle name="Uwaga 3" xfId="17772" hidden="1" xr:uid="{00000000-0005-0000-0000-0000424E0000}"/>
    <cellStyle name="Uwaga 3" xfId="17784" hidden="1" xr:uid="{00000000-0005-0000-0000-0000434E0000}"/>
    <cellStyle name="Uwaga 3" xfId="17785" hidden="1" xr:uid="{00000000-0005-0000-0000-0000444E0000}"/>
    <cellStyle name="Uwaga 3" xfId="17790" hidden="1" xr:uid="{00000000-0005-0000-0000-0000454E0000}"/>
    <cellStyle name="Uwaga 3" xfId="17799" hidden="1" xr:uid="{00000000-0005-0000-0000-0000464E0000}"/>
    <cellStyle name="Uwaga 3" xfId="17800" hidden="1" xr:uid="{00000000-0005-0000-0000-0000474E0000}"/>
    <cellStyle name="Uwaga 3" xfId="17805" hidden="1" xr:uid="{00000000-0005-0000-0000-0000484E0000}"/>
    <cellStyle name="Uwaga 3" xfId="17814" hidden="1" xr:uid="{00000000-0005-0000-0000-0000494E0000}"/>
    <cellStyle name="Uwaga 3" xfId="17815" hidden="1" xr:uid="{00000000-0005-0000-0000-00004A4E0000}"/>
    <cellStyle name="Uwaga 3" xfId="17816" hidden="1" xr:uid="{00000000-0005-0000-0000-00004B4E0000}"/>
    <cellStyle name="Uwaga 3" xfId="17829" hidden="1" xr:uid="{00000000-0005-0000-0000-00004C4E0000}"/>
    <cellStyle name="Uwaga 3" xfId="17834" hidden="1" xr:uid="{00000000-0005-0000-0000-00004D4E0000}"/>
    <cellStyle name="Uwaga 3" xfId="17839" hidden="1" xr:uid="{00000000-0005-0000-0000-00004E4E0000}"/>
    <cellStyle name="Uwaga 3" xfId="17849" hidden="1" xr:uid="{00000000-0005-0000-0000-00004F4E0000}"/>
    <cellStyle name="Uwaga 3" xfId="17854" hidden="1" xr:uid="{00000000-0005-0000-0000-0000504E0000}"/>
    <cellStyle name="Uwaga 3" xfId="17858" hidden="1" xr:uid="{00000000-0005-0000-0000-0000514E0000}"/>
    <cellStyle name="Uwaga 3" xfId="17865" hidden="1" xr:uid="{00000000-0005-0000-0000-0000524E0000}"/>
    <cellStyle name="Uwaga 3" xfId="17870" hidden="1" xr:uid="{00000000-0005-0000-0000-0000534E0000}"/>
    <cellStyle name="Uwaga 3" xfId="17873" hidden="1" xr:uid="{00000000-0005-0000-0000-0000544E0000}"/>
    <cellStyle name="Uwaga 3" xfId="17879" hidden="1" xr:uid="{00000000-0005-0000-0000-0000554E0000}"/>
    <cellStyle name="Uwaga 3" xfId="17884" hidden="1" xr:uid="{00000000-0005-0000-0000-0000564E0000}"/>
    <cellStyle name="Uwaga 3" xfId="17888" hidden="1" xr:uid="{00000000-0005-0000-0000-0000574E0000}"/>
    <cellStyle name="Uwaga 3" xfId="17889" hidden="1" xr:uid="{00000000-0005-0000-0000-0000584E0000}"/>
    <cellStyle name="Uwaga 3" xfId="17890" hidden="1" xr:uid="{00000000-0005-0000-0000-0000594E0000}"/>
    <cellStyle name="Uwaga 3" xfId="17894" hidden="1" xr:uid="{00000000-0005-0000-0000-00005A4E0000}"/>
    <cellStyle name="Uwaga 3" xfId="17906" hidden="1" xr:uid="{00000000-0005-0000-0000-00005B4E0000}"/>
    <cellStyle name="Uwaga 3" xfId="17911" hidden="1" xr:uid="{00000000-0005-0000-0000-00005C4E0000}"/>
    <cellStyle name="Uwaga 3" xfId="17916" hidden="1" xr:uid="{00000000-0005-0000-0000-00005D4E0000}"/>
    <cellStyle name="Uwaga 3" xfId="17921" hidden="1" xr:uid="{00000000-0005-0000-0000-00005E4E0000}"/>
    <cellStyle name="Uwaga 3" xfId="17926" hidden="1" xr:uid="{00000000-0005-0000-0000-00005F4E0000}"/>
    <cellStyle name="Uwaga 3" xfId="17931" hidden="1" xr:uid="{00000000-0005-0000-0000-0000604E0000}"/>
    <cellStyle name="Uwaga 3" xfId="17935" hidden="1" xr:uid="{00000000-0005-0000-0000-0000614E0000}"/>
    <cellStyle name="Uwaga 3" xfId="17939" hidden="1" xr:uid="{00000000-0005-0000-0000-0000624E0000}"/>
    <cellStyle name="Uwaga 3" xfId="17944" hidden="1" xr:uid="{00000000-0005-0000-0000-0000634E0000}"/>
    <cellStyle name="Uwaga 3" xfId="17949" hidden="1" xr:uid="{00000000-0005-0000-0000-0000644E0000}"/>
    <cellStyle name="Uwaga 3" xfId="17950" hidden="1" xr:uid="{00000000-0005-0000-0000-0000654E0000}"/>
    <cellStyle name="Uwaga 3" xfId="17952" hidden="1" xr:uid="{00000000-0005-0000-0000-0000664E0000}"/>
    <cellStyle name="Uwaga 3" xfId="17965" hidden="1" xr:uid="{00000000-0005-0000-0000-0000674E0000}"/>
    <cellStyle name="Uwaga 3" xfId="17969" hidden="1" xr:uid="{00000000-0005-0000-0000-0000684E0000}"/>
    <cellStyle name="Uwaga 3" xfId="17974" hidden="1" xr:uid="{00000000-0005-0000-0000-0000694E0000}"/>
    <cellStyle name="Uwaga 3" xfId="17981" hidden="1" xr:uid="{00000000-0005-0000-0000-00006A4E0000}"/>
    <cellStyle name="Uwaga 3" xfId="17985" hidden="1" xr:uid="{00000000-0005-0000-0000-00006B4E0000}"/>
    <cellStyle name="Uwaga 3" xfId="17990" hidden="1" xr:uid="{00000000-0005-0000-0000-00006C4E0000}"/>
    <cellStyle name="Uwaga 3" xfId="17995" hidden="1" xr:uid="{00000000-0005-0000-0000-00006D4E0000}"/>
    <cellStyle name="Uwaga 3" xfId="17998" hidden="1" xr:uid="{00000000-0005-0000-0000-00006E4E0000}"/>
    <cellStyle name="Uwaga 3" xfId="18003" hidden="1" xr:uid="{00000000-0005-0000-0000-00006F4E0000}"/>
    <cellStyle name="Uwaga 3" xfId="18009" hidden="1" xr:uid="{00000000-0005-0000-0000-0000704E0000}"/>
    <cellStyle name="Uwaga 3" xfId="18010" hidden="1" xr:uid="{00000000-0005-0000-0000-0000714E0000}"/>
    <cellStyle name="Uwaga 3" xfId="18013" hidden="1" xr:uid="{00000000-0005-0000-0000-0000724E0000}"/>
    <cellStyle name="Uwaga 3" xfId="18026" hidden="1" xr:uid="{00000000-0005-0000-0000-0000734E0000}"/>
    <cellStyle name="Uwaga 3" xfId="18030" hidden="1" xr:uid="{00000000-0005-0000-0000-0000744E0000}"/>
    <cellStyle name="Uwaga 3" xfId="18035" hidden="1" xr:uid="{00000000-0005-0000-0000-0000754E0000}"/>
    <cellStyle name="Uwaga 3" xfId="18042" hidden="1" xr:uid="{00000000-0005-0000-0000-0000764E0000}"/>
    <cellStyle name="Uwaga 3" xfId="18047" hidden="1" xr:uid="{00000000-0005-0000-0000-0000774E0000}"/>
    <cellStyle name="Uwaga 3" xfId="18051" hidden="1" xr:uid="{00000000-0005-0000-0000-0000784E0000}"/>
    <cellStyle name="Uwaga 3" xfId="18056" hidden="1" xr:uid="{00000000-0005-0000-0000-0000794E0000}"/>
    <cellStyle name="Uwaga 3" xfId="18060" hidden="1" xr:uid="{00000000-0005-0000-0000-00007A4E0000}"/>
    <cellStyle name="Uwaga 3" xfId="18065" hidden="1" xr:uid="{00000000-0005-0000-0000-00007B4E0000}"/>
    <cellStyle name="Uwaga 3" xfId="18069" hidden="1" xr:uid="{00000000-0005-0000-0000-00007C4E0000}"/>
    <cellStyle name="Uwaga 3" xfId="18070" hidden="1" xr:uid="{00000000-0005-0000-0000-00007D4E0000}"/>
    <cellStyle name="Uwaga 3" xfId="18072" hidden="1" xr:uid="{00000000-0005-0000-0000-00007E4E0000}"/>
    <cellStyle name="Uwaga 3" xfId="18084" hidden="1" xr:uid="{00000000-0005-0000-0000-00007F4E0000}"/>
    <cellStyle name="Uwaga 3" xfId="18085" hidden="1" xr:uid="{00000000-0005-0000-0000-0000804E0000}"/>
    <cellStyle name="Uwaga 3" xfId="18087" hidden="1" xr:uid="{00000000-0005-0000-0000-0000814E0000}"/>
    <cellStyle name="Uwaga 3" xfId="18099" hidden="1" xr:uid="{00000000-0005-0000-0000-0000824E0000}"/>
    <cellStyle name="Uwaga 3" xfId="18101" hidden="1" xr:uid="{00000000-0005-0000-0000-0000834E0000}"/>
    <cellStyle name="Uwaga 3" xfId="18104" hidden="1" xr:uid="{00000000-0005-0000-0000-0000844E0000}"/>
    <cellStyle name="Uwaga 3" xfId="18114" hidden="1" xr:uid="{00000000-0005-0000-0000-0000854E0000}"/>
    <cellStyle name="Uwaga 3" xfId="18115" hidden="1" xr:uid="{00000000-0005-0000-0000-0000864E0000}"/>
    <cellStyle name="Uwaga 3" xfId="18117" hidden="1" xr:uid="{00000000-0005-0000-0000-0000874E0000}"/>
    <cellStyle name="Uwaga 3" xfId="18129" hidden="1" xr:uid="{00000000-0005-0000-0000-0000884E0000}"/>
    <cellStyle name="Uwaga 3" xfId="18130" hidden="1" xr:uid="{00000000-0005-0000-0000-0000894E0000}"/>
    <cellStyle name="Uwaga 3" xfId="18131" hidden="1" xr:uid="{00000000-0005-0000-0000-00008A4E0000}"/>
    <cellStyle name="Uwaga 3" xfId="18145" hidden="1" xr:uid="{00000000-0005-0000-0000-00008B4E0000}"/>
    <cellStyle name="Uwaga 3" xfId="18148" hidden="1" xr:uid="{00000000-0005-0000-0000-00008C4E0000}"/>
    <cellStyle name="Uwaga 3" xfId="18152" hidden="1" xr:uid="{00000000-0005-0000-0000-00008D4E0000}"/>
    <cellStyle name="Uwaga 3" xfId="18160" hidden="1" xr:uid="{00000000-0005-0000-0000-00008E4E0000}"/>
    <cellStyle name="Uwaga 3" xfId="18163" hidden="1" xr:uid="{00000000-0005-0000-0000-00008F4E0000}"/>
    <cellStyle name="Uwaga 3" xfId="18167" hidden="1" xr:uid="{00000000-0005-0000-0000-0000904E0000}"/>
    <cellStyle name="Uwaga 3" xfId="18175" hidden="1" xr:uid="{00000000-0005-0000-0000-0000914E0000}"/>
    <cellStyle name="Uwaga 3" xfId="18178" hidden="1" xr:uid="{00000000-0005-0000-0000-0000924E0000}"/>
    <cellStyle name="Uwaga 3" xfId="18182" hidden="1" xr:uid="{00000000-0005-0000-0000-0000934E0000}"/>
    <cellStyle name="Uwaga 3" xfId="18189" hidden="1" xr:uid="{00000000-0005-0000-0000-0000944E0000}"/>
    <cellStyle name="Uwaga 3" xfId="18190" hidden="1" xr:uid="{00000000-0005-0000-0000-0000954E0000}"/>
    <cellStyle name="Uwaga 3" xfId="18192" hidden="1" xr:uid="{00000000-0005-0000-0000-0000964E0000}"/>
    <cellStyle name="Uwaga 3" xfId="18205" hidden="1" xr:uid="{00000000-0005-0000-0000-0000974E0000}"/>
    <cellStyle name="Uwaga 3" xfId="18208" hidden="1" xr:uid="{00000000-0005-0000-0000-0000984E0000}"/>
    <cellStyle name="Uwaga 3" xfId="18211" hidden="1" xr:uid="{00000000-0005-0000-0000-0000994E0000}"/>
    <cellStyle name="Uwaga 3" xfId="18220" hidden="1" xr:uid="{00000000-0005-0000-0000-00009A4E0000}"/>
    <cellStyle name="Uwaga 3" xfId="18223" hidden="1" xr:uid="{00000000-0005-0000-0000-00009B4E0000}"/>
    <cellStyle name="Uwaga 3" xfId="18227" hidden="1" xr:uid="{00000000-0005-0000-0000-00009C4E0000}"/>
    <cellStyle name="Uwaga 3" xfId="18235" hidden="1" xr:uid="{00000000-0005-0000-0000-00009D4E0000}"/>
    <cellStyle name="Uwaga 3" xfId="18237" hidden="1" xr:uid="{00000000-0005-0000-0000-00009E4E0000}"/>
    <cellStyle name="Uwaga 3" xfId="18240" hidden="1" xr:uid="{00000000-0005-0000-0000-00009F4E0000}"/>
    <cellStyle name="Uwaga 3" xfId="18249" hidden="1" xr:uid="{00000000-0005-0000-0000-0000A04E0000}"/>
    <cellStyle name="Uwaga 3" xfId="18250" hidden="1" xr:uid="{00000000-0005-0000-0000-0000A14E0000}"/>
    <cellStyle name="Uwaga 3" xfId="18251" hidden="1" xr:uid="{00000000-0005-0000-0000-0000A24E0000}"/>
    <cellStyle name="Uwaga 3" xfId="18264" hidden="1" xr:uid="{00000000-0005-0000-0000-0000A34E0000}"/>
    <cellStyle name="Uwaga 3" xfId="18265" hidden="1" xr:uid="{00000000-0005-0000-0000-0000A44E0000}"/>
    <cellStyle name="Uwaga 3" xfId="18267" hidden="1" xr:uid="{00000000-0005-0000-0000-0000A54E0000}"/>
    <cellStyle name="Uwaga 3" xfId="18279" hidden="1" xr:uid="{00000000-0005-0000-0000-0000A64E0000}"/>
    <cellStyle name="Uwaga 3" xfId="18280" hidden="1" xr:uid="{00000000-0005-0000-0000-0000A74E0000}"/>
    <cellStyle name="Uwaga 3" xfId="18282" hidden="1" xr:uid="{00000000-0005-0000-0000-0000A84E0000}"/>
    <cellStyle name="Uwaga 3" xfId="18294" hidden="1" xr:uid="{00000000-0005-0000-0000-0000A94E0000}"/>
    <cellStyle name="Uwaga 3" xfId="18295" hidden="1" xr:uid="{00000000-0005-0000-0000-0000AA4E0000}"/>
    <cellStyle name="Uwaga 3" xfId="18297" hidden="1" xr:uid="{00000000-0005-0000-0000-0000AB4E0000}"/>
    <cellStyle name="Uwaga 3" xfId="18309" hidden="1" xr:uid="{00000000-0005-0000-0000-0000AC4E0000}"/>
    <cellStyle name="Uwaga 3" xfId="18310" hidden="1" xr:uid="{00000000-0005-0000-0000-0000AD4E0000}"/>
    <cellStyle name="Uwaga 3" xfId="18311" hidden="1" xr:uid="{00000000-0005-0000-0000-0000AE4E0000}"/>
    <cellStyle name="Uwaga 3" xfId="18325" hidden="1" xr:uid="{00000000-0005-0000-0000-0000AF4E0000}"/>
    <cellStyle name="Uwaga 3" xfId="18327" hidden="1" xr:uid="{00000000-0005-0000-0000-0000B04E0000}"/>
    <cellStyle name="Uwaga 3" xfId="18330" hidden="1" xr:uid="{00000000-0005-0000-0000-0000B14E0000}"/>
    <cellStyle name="Uwaga 3" xfId="18340" hidden="1" xr:uid="{00000000-0005-0000-0000-0000B24E0000}"/>
    <cellStyle name="Uwaga 3" xfId="18343" hidden="1" xr:uid="{00000000-0005-0000-0000-0000B34E0000}"/>
    <cellStyle name="Uwaga 3" xfId="18346" hidden="1" xr:uid="{00000000-0005-0000-0000-0000B44E0000}"/>
    <cellStyle name="Uwaga 3" xfId="18355" hidden="1" xr:uid="{00000000-0005-0000-0000-0000B54E0000}"/>
    <cellStyle name="Uwaga 3" xfId="18357" hidden="1" xr:uid="{00000000-0005-0000-0000-0000B64E0000}"/>
    <cellStyle name="Uwaga 3" xfId="18360" hidden="1" xr:uid="{00000000-0005-0000-0000-0000B74E0000}"/>
    <cellStyle name="Uwaga 3" xfId="18369" hidden="1" xr:uid="{00000000-0005-0000-0000-0000B84E0000}"/>
    <cellStyle name="Uwaga 3" xfId="18370" hidden="1" xr:uid="{00000000-0005-0000-0000-0000B94E0000}"/>
    <cellStyle name="Uwaga 3" xfId="18371" hidden="1" xr:uid="{00000000-0005-0000-0000-0000BA4E0000}"/>
    <cellStyle name="Uwaga 3" xfId="18384" hidden="1" xr:uid="{00000000-0005-0000-0000-0000BB4E0000}"/>
    <cellStyle name="Uwaga 3" xfId="18386" hidden="1" xr:uid="{00000000-0005-0000-0000-0000BC4E0000}"/>
    <cellStyle name="Uwaga 3" xfId="18388" hidden="1" xr:uid="{00000000-0005-0000-0000-0000BD4E0000}"/>
    <cellStyle name="Uwaga 3" xfId="18399" hidden="1" xr:uid="{00000000-0005-0000-0000-0000BE4E0000}"/>
    <cellStyle name="Uwaga 3" xfId="18401" hidden="1" xr:uid="{00000000-0005-0000-0000-0000BF4E0000}"/>
    <cellStyle name="Uwaga 3" xfId="18403" hidden="1" xr:uid="{00000000-0005-0000-0000-0000C04E0000}"/>
    <cellStyle name="Uwaga 3" xfId="18414" hidden="1" xr:uid="{00000000-0005-0000-0000-0000C14E0000}"/>
    <cellStyle name="Uwaga 3" xfId="18416" hidden="1" xr:uid="{00000000-0005-0000-0000-0000C24E0000}"/>
    <cellStyle name="Uwaga 3" xfId="18418" hidden="1" xr:uid="{00000000-0005-0000-0000-0000C34E0000}"/>
    <cellStyle name="Uwaga 3" xfId="18429" hidden="1" xr:uid="{00000000-0005-0000-0000-0000C44E0000}"/>
    <cellStyle name="Uwaga 3" xfId="18430" hidden="1" xr:uid="{00000000-0005-0000-0000-0000C54E0000}"/>
    <cellStyle name="Uwaga 3" xfId="18431" hidden="1" xr:uid="{00000000-0005-0000-0000-0000C64E0000}"/>
    <cellStyle name="Uwaga 3" xfId="18444" hidden="1" xr:uid="{00000000-0005-0000-0000-0000C74E0000}"/>
    <cellStyle name="Uwaga 3" xfId="18446" hidden="1" xr:uid="{00000000-0005-0000-0000-0000C84E0000}"/>
    <cellStyle name="Uwaga 3" xfId="18448" hidden="1" xr:uid="{00000000-0005-0000-0000-0000C94E0000}"/>
    <cellStyle name="Uwaga 3" xfId="18459" hidden="1" xr:uid="{00000000-0005-0000-0000-0000CA4E0000}"/>
    <cellStyle name="Uwaga 3" xfId="18461" hidden="1" xr:uid="{00000000-0005-0000-0000-0000CB4E0000}"/>
    <cellStyle name="Uwaga 3" xfId="18463" hidden="1" xr:uid="{00000000-0005-0000-0000-0000CC4E0000}"/>
    <cellStyle name="Uwaga 3" xfId="18474" hidden="1" xr:uid="{00000000-0005-0000-0000-0000CD4E0000}"/>
    <cellStyle name="Uwaga 3" xfId="18476" hidden="1" xr:uid="{00000000-0005-0000-0000-0000CE4E0000}"/>
    <cellStyle name="Uwaga 3" xfId="18477" hidden="1" xr:uid="{00000000-0005-0000-0000-0000CF4E0000}"/>
    <cellStyle name="Uwaga 3" xfId="18489" hidden="1" xr:uid="{00000000-0005-0000-0000-0000D04E0000}"/>
    <cellStyle name="Uwaga 3" xfId="18490" hidden="1" xr:uid="{00000000-0005-0000-0000-0000D14E0000}"/>
    <cellStyle name="Uwaga 3" xfId="18491" hidden="1" xr:uid="{00000000-0005-0000-0000-0000D24E0000}"/>
    <cellStyle name="Uwaga 3" xfId="18504" hidden="1" xr:uid="{00000000-0005-0000-0000-0000D34E0000}"/>
    <cellStyle name="Uwaga 3" xfId="18506" hidden="1" xr:uid="{00000000-0005-0000-0000-0000D44E0000}"/>
    <cellStyle name="Uwaga 3" xfId="18508" hidden="1" xr:uid="{00000000-0005-0000-0000-0000D54E0000}"/>
    <cellStyle name="Uwaga 3" xfId="18519" hidden="1" xr:uid="{00000000-0005-0000-0000-0000D64E0000}"/>
    <cellStyle name="Uwaga 3" xfId="18521" hidden="1" xr:uid="{00000000-0005-0000-0000-0000D74E0000}"/>
    <cellStyle name="Uwaga 3" xfId="18523" hidden="1" xr:uid="{00000000-0005-0000-0000-0000D84E0000}"/>
    <cellStyle name="Uwaga 3" xfId="18534" hidden="1" xr:uid="{00000000-0005-0000-0000-0000D94E0000}"/>
    <cellStyle name="Uwaga 3" xfId="18536" hidden="1" xr:uid="{00000000-0005-0000-0000-0000DA4E0000}"/>
    <cellStyle name="Uwaga 3" xfId="18538" hidden="1" xr:uid="{00000000-0005-0000-0000-0000DB4E0000}"/>
    <cellStyle name="Uwaga 3" xfId="18549" hidden="1" xr:uid="{00000000-0005-0000-0000-0000DC4E0000}"/>
    <cellStyle name="Uwaga 3" xfId="18550" hidden="1" xr:uid="{00000000-0005-0000-0000-0000DD4E0000}"/>
    <cellStyle name="Uwaga 3" xfId="18552" hidden="1" xr:uid="{00000000-0005-0000-0000-0000DE4E0000}"/>
    <cellStyle name="Uwaga 3" xfId="18563" hidden="1" xr:uid="{00000000-0005-0000-0000-0000DF4E0000}"/>
    <cellStyle name="Uwaga 3" xfId="18565" hidden="1" xr:uid="{00000000-0005-0000-0000-0000E04E0000}"/>
    <cellStyle name="Uwaga 3" xfId="18566" hidden="1" xr:uid="{00000000-0005-0000-0000-0000E14E0000}"/>
    <cellStyle name="Uwaga 3" xfId="18575" hidden="1" xr:uid="{00000000-0005-0000-0000-0000E24E0000}"/>
    <cellStyle name="Uwaga 3" xfId="18578" hidden="1" xr:uid="{00000000-0005-0000-0000-0000E34E0000}"/>
    <cellStyle name="Uwaga 3" xfId="18580" hidden="1" xr:uid="{00000000-0005-0000-0000-0000E44E0000}"/>
    <cellStyle name="Uwaga 3" xfId="18591" hidden="1" xr:uid="{00000000-0005-0000-0000-0000E54E0000}"/>
    <cellStyle name="Uwaga 3" xfId="18593" hidden="1" xr:uid="{00000000-0005-0000-0000-0000E64E0000}"/>
    <cellStyle name="Uwaga 3" xfId="18595" hidden="1" xr:uid="{00000000-0005-0000-0000-0000E74E0000}"/>
    <cellStyle name="Uwaga 3" xfId="18607" hidden="1" xr:uid="{00000000-0005-0000-0000-0000E84E0000}"/>
    <cellStyle name="Uwaga 3" xfId="18609" hidden="1" xr:uid="{00000000-0005-0000-0000-0000E94E0000}"/>
    <cellStyle name="Uwaga 3" xfId="18611" hidden="1" xr:uid="{00000000-0005-0000-0000-0000EA4E0000}"/>
    <cellStyle name="Uwaga 3" xfId="18619" hidden="1" xr:uid="{00000000-0005-0000-0000-0000EB4E0000}"/>
    <cellStyle name="Uwaga 3" xfId="18621" hidden="1" xr:uid="{00000000-0005-0000-0000-0000EC4E0000}"/>
    <cellStyle name="Uwaga 3" xfId="18624" hidden="1" xr:uid="{00000000-0005-0000-0000-0000ED4E0000}"/>
    <cellStyle name="Uwaga 3" xfId="18614" hidden="1" xr:uid="{00000000-0005-0000-0000-0000EE4E0000}"/>
    <cellStyle name="Uwaga 3" xfId="18613" hidden="1" xr:uid="{00000000-0005-0000-0000-0000EF4E0000}"/>
    <cellStyle name="Uwaga 3" xfId="18612" hidden="1" xr:uid="{00000000-0005-0000-0000-0000F04E0000}"/>
    <cellStyle name="Uwaga 3" xfId="18599" hidden="1" xr:uid="{00000000-0005-0000-0000-0000F14E0000}"/>
    <cellStyle name="Uwaga 3" xfId="18598" hidden="1" xr:uid="{00000000-0005-0000-0000-0000F24E0000}"/>
    <cellStyle name="Uwaga 3" xfId="18597" hidden="1" xr:uid="{00000000-0005-0000-0000-0000F34E0000}"/>
    <cellStyle name="Uwaga 3" xfId="18584" hidden="1" xr:uid="{00000000-0005-0000-0000-0000F44E0000}"/>
    <cellStyle name="Uwaga 3" xfId="18583" hidden="1" xr:uid="{00000000-0005-0000-0000-0000F54E0000}"/>
    <cellStyle name="Uwaga 3" xfId="18582" hidden="1" xr:uid="{00000000-0005-0000-0000-0000F64E0000}"/>
    <cellStyle name="Uwaga 3" xfId="18569" hidden="1" xr:uid="{00000000-0005-0000-0000-0000F74E0000}"/>
    <cellStyle name="Uwaga 3" xfId="18568" hidden="1" xr:uid="{00000000-0005-0000-0000-0000F84E0000}"/>
    <cellStyle name="Uwaga 3" xfId="18567" hidden="1" xr:uid="{00000000-0005-0000-0000-0000F94E0000}"/>
    <cellStyle name="Uwaga 3" xfId="18554" hidden="1" xr:uid="{00000000-0005-0000-0000-0000FA4E0000}"/>
    <cellStyle name="Uwaga 3" xfId="18553" hidden="1" xr:uid="{00000000-0005-0000-0000-0000FB4E0000}"/>
    <cellStyle name="Uwaga 3" xfId="18551" hidden="1" xr:uid="{00000000-0005-0000-0000-0000FC4E0000}"/>
    <cellStyle name="Uwaga 3" xfId="18540" hidden="1" xr:uid="{00000000-0005-0000-0000-0000FD4E0000}"/>
    <cellStyle name="Uwaga 3" xfId="18537" hidden="1" xr:uid="{00000000-0005-0000-0000-0000FE4E0000}"/>
    <cellStyle name="Uwaga 3" xfId="18535" hidden="1" xr:uid="{00000000-0005-0000-0000-0000FF4E0000}"/>
    <cellStyle name="Uwaga 3" xfId="18525" hidden="1" xr:uid="{00000000-0005-0000-0000-0000004F0000}"/>
    <cellStyle name="Uwaga 3" xfId="18522" hidden="1" xr:uid="{00000000-0005-0000-0000-0000014F0000}"/>
    <cellStyle name="Uwaga 3" xfId="18520" hidden="1" xr:uid="{00000000-0005-0000-0000-0000024F0000}"/>
    <cellStyle name="Uwaga 3" xfId="18510" hidden="1" xr:uid="{00000000-0005-0000-0000-0000034F0000}"/>
    <cellStyle name="Uwaga 3" xfId="18507" hidden="1" xr:uid="{00000000-0005-0000-0000-0000044F0000}"/>
    <cellStyle name="Uwaga 3" xfId="18505" hidden="1" xr:uid="{00000000-0005-0000-0000-0000054F0000}"/>
    <cellStyle name="Uwaga 3" xfId="18495" hidden="1" xr:uid="{00000000-0005-0000-0000-0000064F0000}"/>
    <cellStyle name="Uwaga 3" xfId="18493" hidden="1" xr:uid="{00000000-0005-0000-0000-0000074F0000}"/>
    <cellStyle name="Uwaga 3" xfId="18492" hidden="1" xr:uid="{00000000-0005-0000-0000-0000084F0000}"/>
    <cellStyle name="Uwaga 3" xfId="18480" hidden="1" xr:uid="{00000000-0005-0000-0000-0000094F0000}"/>
    <cellStyle name="Uwaga 3" xfId="18478" hidden="1" xr:uid="{00000000-0005-0000-0000-00000A4F0000}"/>
    <cellStyle name="Uwaga 3" xfId="18475" hidden="1" xr:uid="{00000000-0005-0000-0000-00000B4F0000}"/>
    <cellStyle name="Uwaga 3" xfId="18465" hidden="1" xr:uid="{00000000-0005-0000-0000-00000C4F0000}"/>
    <cellStyle name="Uwaga 3" xfId="18462" hidden="1" xr:uid="{00000000-0005-0000-0000-00000D4F0000}"/>
    <cellStyle name="Uwaga 3" xfId="18460" hidden="1" xr:uid="{00000000-0005-0000-0000-00000E4F0000}"/>
    <cellStyle name="Uwaga 3" xfId="18450" hidden="1" xr:uid="{00000000-0005-0000-0000-00000F4F0000}"/>
    <cellStyle name="Uwaga 3" xfId="18447" hidden="1" xr:uid="{00000000-0005-0000-0000-0000104F0000}"/>
    <cellStyle name="Uwaga 3" xfId="18445" hidden="1" xr:uid="{00000000-0005-0000-0000-0000114F0000}"/>
    <cellStyle name="Uwaga 3" xfId="18435" hidden="1" xr:uid="{00000000-0005-0000-0000-0000124F0000}"/>
    <cellStyle name="Uwaga 3" xfId="18433" hidden="1" xr:uid="{00000000-0005-0000-0000-0000134F0000}"/>
    <cellStyle name="Uwaga 3" xfId="18432" hidden="1" xr:uid="{00000000-0005-0000-0000-0000144F0000}"/>
    <cellStyle name="Uwaga 3" xfId="18420" hidden="1" xr:uid="{00000000-0005-0000-0000-0000154F0000}"/>
    <cellStyle name="Uwaga 3" xfId="18417" hidden="1" xr:uid="{00000000-0005-0000-0000-0000164F0000}"/>
    <cellStyle name="Uwaga 3" xfId="18415" hidden="1" xr:uid="{00000000-0005-0000-0000-0000174F0000}"/>
    <cellStyle name="Uwaga 3" xfId="18405" hidden="1" xr:uid="{00000000-0005-0000-0000-0000184F0000}"/>
    <cellStyle name="Uwaga 3" xfId="18402" hidden="1" xr:uid="{00000000-0005-0000-0000-0000194F0000}"/>
    <cellStyle name="Uwaga 3" xfId="18400" hidden="1" xr:uid="{00000000-0005-0000-0000-00001A4F0000}"/>
    <cellStyle name="Uwaga 3" xfId="18390" hidden="1" xr:uid="{00000000-0005-0000-0000-00001B4F0000}"/>
    <cellStyle name="Uwaga 3" xfId="18387" hidden="1" xr:uid="{00000000-0005-0000-0000-00001C4F0000}"/>
    <cellStyle name="Uwaga 3" xfId="18385" hidden="1" xr:uid="{00000000-0005-0000-0000-00001D4F0000}"/>
    <cellStyle name="Uwaga 3" xfId="18375" hidden="1" xr:uid="{00000000-0005-0000-0000-00001E4F0000}"/>
    <cellStyle name="Uwaga 3" xfId="18373" hidden="1" xr:uid="{00000000-0005-0000-0000-00001F4F0000}"/>
    <cellStyle name="Uwaga 3" xfId="18372" hidden="1" xr:uid="{00000000-0005-0000-0000-0000204F0000}"/>
    <cellStyle name="Uwaga 3" xfId="18359" hidden="1" xr:uid="{00000000-0005-0000-0000-0000214F0000}"/>
    <cellStyle name="Uwaga 3" xfId="18356" hidden="1" xr:uid="{00000000-0005-0000-0000-0000224F0000}"/>
    <cellStyle name="Uwaga 3" xfId="18354" hidden="1" xr:uid="{00000000-0005-0000-0000-0000234F0000}"/>
    <cellStyle name="Uwaga 3" xfId="18344" hidden="1" xr:uid="{00000000-0005-0000-0000-0000244F0000}"/>
    <cellStyle name="Uwaga 3" xfId="18341" hidden="1" xr:uid="{00000000-0005-0000-0000-0000254F0000}"/>
    <cellStyle name="Uwaga 3" xfId="18339" hidden="1" xr:uid="{00000000-0005-0000-0000-0000264F0000}"/>
    <cellStyle name="Uwaga 3" xfId="18329" hidden="1" xr:uid="{00000000-0005-0000-0000-0000274F0000}"/>
    <cellStyle name="Uwaga 3" xfId="18326" hidden="1" xr:uid="{00000000-0005-0000-0000-0000284F0000}"/>
    <cellStyle name="Uwaga 3" xfId="18324" hidden="1" xr:uid="{00000000-0005-0000-0000-0000294F0000}"/>
    <cellStyle name="Uwaga 3" xfId="18315" hidden="1" xr:uid="{00000000-0005-0000-0000-00002A4F0000}"/>
    <cellStyle name="Uwaga 3" xfId="18313" hidden="1" xr:uid="{00000000-0005-0000-0000-00002B4F0000}"/>
    <cellStyle name="Uwaga 3" xfId="18312" hidden="1" xr:uid="{00000000-0005-0000-0000-00002C4F0000}"/>
    <cellStyle name="Uwaga 3" xfId="18300" hidden="1" xr:uid="{00000000-0005-0000-0000-00002D4F0000}"/>
    <cellStyle name="Uwaga 3" xfId="18298" hidden="1" xr:uid="{00000000-0005-0000-0000-00002E4F0000}"/>
    <cellStyle name="Uwaga 3" xfId="18296" hidden="1" xr:uid="{00000000-0005-0000-0000-00002F4F0000}"/>
    <cellStyle name="Uwaga 3" xfId="18285" hidden="1" xr:uid="{00000000-0005-0000-0000-0000304F0000}"/>
    <cellStyle name="Uwaga 3" xfId="18283" hidden="1" xr:uid="{00000000-0005-0000-0000-0000314F0000}"/>
    <cellStyle name="Uwaga 3" xfId="18281" hidden="1" xr:uid="{00000000-0005-0000-0000-0000324F0000}"/>
    <cellStyle name="Uwaga 3" xfId="18270" hidden="1" xr:uid="{00000000-0005-0000-0000-0000334F0000}"/>
    <cellStyle name="Uwaga 3" xfId="18268" hidden="1" xr:uid="{00000000-0005-0000-0000-0000344F0000}"/>
    <cellStyle name="Uwaga 3" xfId="18266" hidden="1" xr:uid="{00000000-0005-0000-0000-0000354F0000}"/>
    <cellStyle name="Uwaga 3" xfId="18255" hidden="1" xr:uid="{00000000-0005-0000-0000-0000364F0000}"/>
    <cellStyle name="Uwaga 3" xfId="18253" hidden="1" xr:uid="{00000000-0005-0000-0000-0000374F0000}"/>
    <cellStyle name="Uwaga 3" xfId="18252" hidden="1" xr:uid="{00000000-0005-0000-0000-0000384F0000}"/>
    <cellStyle name="Uwaga 3" xfId="18239" hidden="1" xr:uid="{00000000-0005-0000-0000-0000394F0000}"/>
    <cellStyle name="Uwaga 3" xfId="18236" hidden="1" xr:uid="{00000000-0005-0000-0000-00003A4F0000}"/>
    <cellStyle name="Uwaga 3" xfId="18234" hidden="1" xr:uid="{00000000-0005-0000-0000-00003B4F0000}"/>
    <cellStyle name="Uwaga 3" xfId="18224" hidden="1" xr:uid="{00000000-0005-0000-0000-00003C4F0000}"/>
    <cellStyle name="Uwaga 3" xfId="18221" hidden="1" xr:uid="{00000000-0005-0000-0000-00003D4F0000}"/>
    <cellStyle name="Uwaga 3" xfId="18219" hidden="1" xr:uid="{00000000-0005-0000-0000-00003E4F0000}"/>
    <cellStyle name="Uwaga 3" xfId="18209" hidden="1" xr:uid="{00000000-0005-0000-0000-00003F4F0000}"/>
    <cellStyle name="Uwaga 3" xfId="18206" hidden="1" xr:uid="{00000000-0005-0000-0000-0000404F0000}"/>
    <cellStyle name="Uwaga 3" xfId="18204" hidden="1" xr:uid="{00000000-0005-0000-0000-0000414F0000}"/>
    <cellStyle name="Uwaga 3" xfId="18195" hidden="1" xr:uid="{00000000-0005-0000-0000-0000424F0000}"/>
    <cellStyle name="Uwaga 3" xfId="18193" hidden="1" xr:uid="{00000000-0005-0000-0000-0000434F0000}"/>
    <cellStyle name="Uwaga 3" xfId="18191" hidden="1" xr:uid="{00000000-0005-0000-0000-0000444F0000}"/>
    <cellStyle name="Uwaga 3" xfId="18179" hidden="1" xr:uid="{00000000-0005-0000-0000-0000454F0000}"/>
    <cellStyle name="Uwaga 3" xfId="18176" hidden="1" xr:uid="{00000000-0005-0000-0000-0000464F0000}"/>
    <cellStyle name="Uwaga 3" xfId="18174" hidden="1" xr:uid="{00000000-0005-0000-0000-0000474F0000}"/>
    <cellStyle name="Uwaga 3" xfId="18164" hidden="1" xr:uid="{00000000-0005-0000-0000-0000484F0000}"/>
    <cellStyle name="Uwaga 3" xfId="18161" hidden="1" xr:uid="{00000000-0005-0000-0000-0000494F0000}"/>
    <cellStyle name="Uwaga 3" xfId="18159" hidden="1" xr:uid="{00000000-0005-0000-0000-00004A4F0000}"/>
    <cellStyle name="Uwaga 3" xfId="18149" hidden="1" xr:uid="{00000000-0005-0000-0000-00004B4F0000}"/>
    <cellStyle name="Uwaga 3" xfId="18146" hidden="1" xr:uid="{00000000-0005-0000-0000-00004C4F0000}"/>
    <cellStyle name="Uwaga 3" xfId="18144" hidden="1" xr:uid="{00000000-0005-0000-0000-00004D4F0000}"/>
    <cellStyle name="Uwaga 3" xfId="18137" hidden="1" xr:uid="{00000000-0005-0000-0000-00004E4F0000}"/>
    <cellStyle name="Uwaga 3" xfId="18134" hidden="1" xr:uid="{00000000-0005-0000-0000-00004F4F0000}"/>
    <cellStyle name="Uwaga 3" xfId="18132" hidden="1" xr:uid="{00000000-0005-0000-0000-0000504F0000}"/>
    <cellStyle name="Uwaga 3" xfId="18122" hidden="1" xr:uid="{00000000-0005-0000-0000-0000514F0000}"/>
    <cellStyle name="Uwaga 3" xfId="18119" hidden="1" xr:uid="{00000000-0005-0000-0000-0000524F0000}"/>
    <cellStyle name="Uwaga 3" xfId="18116" hidden="1" xr:uid="{00000000-0005-0000-0000-0000534F0000}"/>
    <cellStyle name="Uwaga 3" xfId="18107" hidden="1" xr:uid="{00000000-0005-0000-0000-0000544F0000}"/>
    <cellStyle name="Uwaga 3" xfId="18103" hidden="1" xr:uid="{00000000-0005-0000-0000-0000554F0000}"/>
    <cellStyle name="Uwaga 3" xfId="18100" hidden="1" xr:uid="{00000000-0005-0000-0000-0000564F0000}"/>
    <cellStyle name="Uwaga 3" xfId="18092" hidden="1" xr:uid="{00000000-0005-0000-0000-0000574F0000}"/>
    <cellStyle name="Uwaga 3" xfId="18089" hidden="1" xr:uid="{00000000-0005-0000-0000-0000584F0000}"/>
    <cellStyle name="Uwaga 3" xfId="18086" hidden="1" xr:uid="{00000000-0005-0000-0000-0000594F0000}"/>
    <cellStyle name="Uwaga 3" xfId="18077" hidden="1" xr:uid="{00000000-0005-0000-0000-00005A4F0000}"/>
    <cellStyle name="Uwaga 3" xfId="18074" hidden="1" xr:uid="{00000000-0005-0000-0000-00005B4F0000}"/>
    <cellStyle name="Uwaga 3" xfId="18071" hidden="1" xr:uid="{00000000-0005-0000-0000-00005C4F0000}"/>
    <cellStyle name="Uwaga 3" xfId="18061" hidden="1" xr:uid="{00000000-0005-0000-0000-00005D4F0000}"/>
    <cellStyle name="Uwaga 3" xfId="18057" hidden="1" xr:uid="{00000000-0005-0000-0000-00005E4F0000}"/>
    <cellStyle name="Uwaga 3" xfId="18054" hidden="1" xr:uid="{00000000-0005-0000-0000-00005F4F0000}"/>
    <cellStyle name="Uwaga 3" xfId="18045" hidden="1" xr:uid="{00000000-0005-0000-0000-0000604F0000}"/>
    <cellStyle name="Uwaga 3" xfId="18041" hidden="1" xr:uid="{00000000-0005-0000-0000-0000614F0000}"/>
    <cellStyle name="Uwaga 3" xfId="18039" hidden="1" xr:uid="{00000000-0005-0000-0000-0000624F0000}"/>
    <cellStyle name="Uwaga 3" xfId="18031" hidden="1" xr:uid="{00000000-0005-0000-0000-0000634F0000}"/>
    <cellStyle name="Uwaga 3" xfId="18027" hidden="1" xr:uid="{00000000-0005-0000-0000-0000644F0000}"/>
    <cellStyle name="Uwaga 3" xfId="18024" hidden="1" xr:uid="{00000000-0005-0000-0000-0000654F0000}"/>
    <cellStyle name="Uwaga 3" xfId="18017" hidden="1" xr:uid="{00000000-0005-0000-0000-0000664F0000}"/>
    <cellStyle name="Uwaga 3" xfId="18014" hidden="1" xr:uid="{00000000-0005-0000-0000-0000674F0000}"/>
    <cellStyle name="Uwaga 3" xfId="18011" hidden="1" xr:uid="{00000000-0005-0000-0000-0000684F0000}"/>
    <cellStyle name="Uwaga 3" xfId="18002" hidden="1" xr:uid="{00000000-0005-0000-0000-0000694F0000}"/>
    <cellStyle name="Uwaga 3" xfId="17997" hidden="1" xr:uid="{00000000-0005-0000-0000-00006A4F0000}"/>
    <cellStyle name="Uwaga 3" xfId="17994" hidden="1" xr:uid="{00000000-0005-0000-0000-00006B4F0000}"/>
    <cellStyle name="Uwaga 3" xfId="17987" hidden="1" xr:uid="{00000000-0005-0000-0000-00006C4F0000}"/>
    <cellStyle name="Uwaga 3" xfId="17982" hidden="1" xr:uid="{00000000-0005-0000-0000-00006D4F0000}"/>
    <cellStyle name="Uwaga 3" xfId="17979" hidden="1" xr:uid="{00000000-0005-0000-0000-00006E4F0000}"/>
    <cellStyle name="Uwaga 3" xfId="17972" hidden="1" xr:uid="{00000000-0005-0000-0000-00006F4F0000}"/>
    <cellStyle name="Uwaga 3" xfId="17967" hidden="1" xr:uid="{00000000-0005-0000-0000-0000704F0000}"/>
    <cellStyle name="Uwaga 3" xfId="17964" hidden="1" xr:uid="{00000000-0005-0000-0000-0000714F0000}"/>
    <cellStyle name="Uwaga 3" xfId="17958" hidden="1" xr:uid="{00000000-0005-0000-0000-0000724F0000}"/>
    <cellStyle name="Uwaga 3" xfId="17954" hidden="1" xr:uid="{00000000-0005-0000-0000-0000734F0000}"/>
    <cellStyle name="Uwaga 3" xfId="17951" hidden="1" xr:uid="{00000000-0005-0000-0000-0000744F0000}"/>
    <cellStyle name="Uwaga 3" xfId="17943" hidden="1" xr:uid="{00000000-0005-0000-0000-0000754F0000}"/>
    <cellStyle name="Uwaga 3" xfId="17938" hidden="1" xr:uid="{00000000-0005-0000-0000-0000764F0000}"/>
    <cellStyle name="Uwaga 3" xfId="17934" hidden="1" xr:uid="{00000000-0005-0000-0000-0000774F0000}"/>
    <cellStyle name="Uwaga 3" xfId="17928" hidden="1" xr:uid="{00000000-0005-0000-0000-0000784F0000}"/>
    <cellStyle name="Uwaga 3" xfId="17923" hidden="1" xr:uid="{00000000-0005-0000-0000-0000794F0000}"/>
    <cellStyle name="Uwaga 3" xfId="17919" hidden="1" xr:uid="{00000000-0005-0000-0000-00007A4F0000}"/>
    <cellStyle name="Uwaga 3" xfId="17913" hidden="1" xr:uid="{00000000-0005-0000-0000-00007B4F0000}"/>
    <cellStyle name="Uwaga 3" xfId="17908" hidden="1" xr:uid="{00000000-0005-0000-0000-00007C4F0000}"/>
    <cellStyle name="Uwaga 3" xfId="17904" hidden="1" xr:uid="{00000000-0005-0000-0000-00007D4F0000}"/>
    <cellStyle name="Uwaga 3" xfId="17899" hidden="1" xr:uid="{00000000-0005-0000-0000-00007E4F0000}"/>
    <cellStyle name="Uwaga 3" xfId="17895" hidden="1" xr:uid="{00000000-0005-0000-0000-00007F4F0000}"/>
    <cellStyle name="Uwaga 3" xfId="17891" hidden="1" xr:uid="{00000000-0005-0000-0000-0000804F0000}"/>
    <cellStyle name="Uwaga 3" xfId="17883" hidden="1" xr:uid="{00000000-0005-0000-0000-0000814F0000}"/>
    <cellStyle name="Uwaga 3" xfId="17878" hidden="1" xr:uid="{00000000-0005-0000-0000-0000824F0000}"/>
    <cellStyle name="Uwaga 3" xfId="17874" hidden="1" xr:uid="{00000000-0005-0000-0000-0000834F0000}"/>
    <cellStyle name="Uwaga 3" xfId="17868" hidden="1" xr:uid="{00000000-0005-0000-0000-0000844F0000}"/>
    <cellStyle name="Uwaga 3" xfId="17863" hidden="1" xr:uid="{00000000-0005-0000-0000-0000854F0000}"/>
    <cellStyle name="Uwaga 3" xfId="17859" hidden="1" xr:uid="{00000000-0005-0000-0000-0000864F0000}"/>
    <cellStyle name="Uwaga 3" xfId="17853" hidden="1" xr:uid="{00000000-0005-0000-0000-0000874F0000}"/>
    <cellStyle name="Uwaga 3" xfId="17848" hidden="1" xr:uid="{00000000-0005-0000-0000-0000884F0000}"/>
    <cellStyle name="Uwaga 3" xfId="17844" hidden="1" xr:uid="{00000000-0005-0000-0000-0000894F0000}"/>
    <cellStyle name="Uwaga 3" xfId="17840" hidden="1" xr:uid="{00000000-0005-0000-0000-00008A4F0000}"/>
    <cellStyle name="Uwaga 3" xfId="17835" hidden="1" xr:uid="{00000000-0005-0000-0000-00008B4F0000}"/>
    <cellStyle name="Uwaga 3" xfId="17830" hidden="1" xr:uid="{00000000-0005-0000-0000-00008C4F0000}"/>
    <cellStyle name="Uwaga 3" xfId="17825" hidden="1" xr:uid="{00000000-0005-0000-0000-00008D4F0000}"/>
    <cellStyle name="Uwaga 3" xfId="17821" hidden="1" xr:uid="{00000000-0005-0000-0000-00008E4F0000}"/>
    <cellStyle name="Uwaga 3" xfId="17817" hidden="1" xr:uid="{00000000-0005-0000-0000-00008F4F0000}"/>
    <cellStyle name="Uwaga 3" xfId="17810" hidden="1" xr:uid="{00000000-0005-0000-0000-0000904F0000}"/>
    <cellStyle name="Uwaga 3" xfId="17806" hidden="1" xr:uid="{00000000-0005-0000-0000-0000914F0000}"/>
    <cellStyle name="Uwaga 3" xfId="17801" hidden="1" xr:uid="{00000000-0005-0000-0000-0000924F0000}"/>
    <cellStyle name="Uwaga 3" xfId="17795" hidden="1" xr:uid="{00000000-0005-0000-0000-0000934F0000}"/>
    <cellStyle name="Uwaga 3" xfId="17791" hidden="1" xr:uid="{00000000-0005-0000-0000-0000944F0000}"/>
    <cellStyle name="Uwaga 3" xfId="17786" hidden="1" xr:uid="{00000000-0005-0000-0000-0000954F0000}"/>
    <cellStyle name="Uwaga 3" xfId="17780" hidden="1" xr:uid="{00000000-0005-0000-0000-0000964F0000}"/>
    <cellStyle name="Uwaga 3" xfId="17776" hidden="1" xr:uid="{00000000-0005-0000-0000-0000974F0000}"/>
    <cellStyle name="Uwaga 3" xfId="17771" hidden="1" xr:uid="{00000000-0005-0000-0000-0000984F0000}"/>
    <cellStyle name="Uwaga 3" xfId="17765" hidden="1" xr:uid="{00000000-0005-0000-0000-0000994F0000}"/>
    <cellStyle name="Uwaga 3" xfId="17761" hidden="1" xr:uid="{00000000-0005-0000-0000-00009A4F0000}"/>
    <cellStyle name="Uwaga 3" xfId="17757" hidden="1" xr:uid="{00000000-0005-0000-0000-00009B4F0000}"/>
    <cellStyle name="Uwaga 3" xfId="18617" hidden="1" xr:uid="{00000000-0005-0000-0000-00009C4F0000}"/>
    <cellStyle name="Uwaga 3" xfId="18616" hidden="1" xr:uid="{00000000-0005-0000-0000-00009D4F0000}"/>
    <cellStyle name="Uwaga 3" xfId="18615" hidden="1" xr:uid="{00000000-0005-0000-0000-00009E4F0000}"/>
    <cellStyle name="Uwaga 3" xfId="18602" hidden="1" xr:uid="{00000000-0005-0000-0000-00009F4F0000}"/>
    <cellStyle name="Uwaga 3" xfId="18601" hidden="1" xr:uid="{00000000-0005-0000-0000-0000A04F0000}"/>
    <cellStyle name="Uwaga 3" xfId="18600" hidden="1" xr:uid="{00000000-0005-0000-0000-0000A14F0000}"/>
    <cellStyle name="Uwaga 3" xfId="18587" hidden="1" xr:uid="{00000000-0005-0000-0000-0000A24F0000}"/>
    <cellStyle name="Uwaga 3" xfId="18586" hidden="1" xr:uid="{00000000-0005-0000-0000-0000A34F0000}"/>
    <cellStyle name="Uwaga 3" xfId="18585" hidden="1" xr:uid="{00000000-0005-0000-0000-0000A44F0000}"/>
    <cellStyle name="Uwaga 3" xfId="18572" hidden="1" xr:uid="{00000000-0005-0000-0000-0000A54F0000}"/>
    <cellStyle name="Uwaga 3" xfId="18571" hidden="1" xr:uid="{00000000-0005-0000-0000-0000A64F0000}"/>
    <cellStyle name="Uwaga 3" xfId="18570" hidden="1" xr:uid="{00000000-0005-0000-0000-0000A74F0000}"/>
    <cellStyle name="Uwaga 3" xfId="18557" hidden="1" xr:uid="{00000000-0005-0000-0000-0000A84F0000}"/>
    <cellStyle name="Uwaga 3" xfId="18556" hidden="1" xr:uid="{00000000-0005-0000-0000-0000A94F0000}"/>
    <cellStyle name="Uwaga 3" xfId="18555" hidden="1" xr:uid="{00000000-0005-0000-0000-0000AA4F0000}"/>
    <cellStyle name="Uwaga 3" xfId="18543" hidden="1" xr:uid="{00000000-0005-0000-0000-0000AB4F0000}"/>
    <cellStyle name="Uwaga 3" xfId="18541" hidden="1" xr:uid="{00000000-0005-0000-0000-0000AC4F0000}"/>
    <cellStyle name="Uwaga 3" xfId="18539" hidden="1" xr:uid="{00000000-0005-0000-0000-0000AD4F0000}"/>
    <cellStyle name="Uwaga 3" xfId="18528" hidden="1" xr:uid="{00000000-0005-0000-0000-0000AE4F0000}"/>
    <cellStyle name="Uwaga 3" xfId="18526" hidden="1" xr:uid="{00000000-0005-0000-0000-0000AF4F0000}"/>
    <cellStyle name="Uwaga 3" xfId="18524" hidden="1" xr:uid="{00000000-0005-0000-0000-0000B04F0000}"/>
    <cellStyle name="Uwaga 3" xfId="18513" hidden="1" xr:uid="{00000000-0005-0000-0000-0000B14F0000}"/>
    <cellStyle name="Uwaga 3" xfId="18511" hidden="1" xr:uid="{00000000-0005-0000-0000-0000B24F0000}"/>
    <cellStyle name="Uwaga 3" xfId="18509" hidden="1" xr:uid="{00000000-0005-0000-0000-0000B34F0000}"/>
    <cellStyle name="Uwaga 3" xfId="18498" hidden="1" xr:uid="{00000000-0005-0000-0000-0000B44F0000}"/>
    <cellStyle name="Uwaga 3" xfId="18496" hidden="1" xr:uid="{00000000-0005-0000-0000-0000B54F0000}"/>
    <cellStyle name="Uwaga 3" xfId="18494" hidden="1" xr:uid="{00000000-0005-0000-0000-0000B64F0000}"/>
    <cellStyle name="Uwaga 3" xfId="18483" hidden="1" xr:uid="{00000000-0005-0000-0000-0000B74F0000}"/>
    <cellStyle name="Uwaga 3" xfId="18481" hidden="1" xr:uid="{00000000-0005-0000-0000-0000B84F0000}"/>
    <cellStyle name="Uwaga 3" xfId="18479" hidden="1" xr:uid="{00000000-0005-0000-0000-0000B94F0000}"/>
    <cellStyle name="Uwaga 3" xfId="18468" hidden="1" xr:uid="{00000000-0005-0000-0000-0000BA4F0000}"/>
    <cellStyle name="Uwaga 3" xfId="18466" hidden="1" xr:uid="{00000000-0005-0000-0000-0000BB4F0000}"/>
    <cellStyle name="Uwaga 3" xfId="18464" hidden="1" xr:uid="{00000000-0005-0000-0000-0000BC4F0000}"/>
    <cellStyle name="Uwaga 3" xfId="18453" hidden="1" xr:uid="{00000000-0005-0000-0000-0000BD4F0000}"/>
    <cellStyle name="Uwaga 3" xfId="18451" hidden="1" xr:uid="{00000000-0005-0000-0000-0000BE4F0000}"/>
    <cellStyle name="Uwaga 3" xfId="18449" hidden="1" xr:uid="{00000000-0005-0000-0000-0000BF4F0000}"/>
    <cellStyle name="Uwaga 3" xfId="18438" hidden="1" xr:uid="{00000000-0005-0000-0000-0000C04F0000}"/>
    <cellStyle name="Uwaga 3" xfId="18436" hidden="1" xr:uid="{00000000-0005-0000-0000-0000C14F0000}"/>
    <cellStyle name="Uwaga 3" xfId="18434" hidden="1" xr:uid="{00000000-0005-0000-0000-0000C24F0000}"/>
    <cellStyle name="Uwaga 3" xfId="18423" hidden="1" xr:uid="{00000000-0005-0000-0000-0000C34F0000}"/>
    <cellStyle name="Uwaga 3" xfId="18421" hidden="1" xr:uid="{00000000-0005-0000-0000-0000C44F0000}"/>
    <cellStyle name="Uwaga 3" xfId="18419" hidden="1" xr:uid="{00000000-0005-0000-0000-0000C54F0000}"/>
    <cellStyle name="Uwaga 3" xfId="18408" hidden="1" xr:uid="{00000000-0005-0000-0000-0000C64F0000}"/>
    <cellStyle name="Uwaga 3" xfId="18406" hidden="1" xr:uid="{00000000-0005-0000-0000-0000C74F0000}"/>
    <cellStyle name="Uwaga 3" xfId="18404" hidden="1" xr:uid="{00000000-0005-0000-0000-0000C84F0000}"/>
    <cellStyle name="Uwaga 3" xfId="18393" hidden="1" xr:uid="{00000000-0005-0000-0000-0000C94F0000}"/>
    <cellStyle name="Uwaga 3" xfId="18391" hidden="1" xr:uid="{00000000-0005-0000-0000-0000CA4F0000}"/>
    <cellStyle name="Uwaga 3" xfId="18389" hidden="1" xr:uid="{00000000-0005-0000-0000-0000CB4F0000}"/>
    <cellStyle name="Uwaga 3" xfId="18378" hidden="1" xr:uid="{00000000-0005-0000-0000-0000CC4F0000}"/>
    <cellStyle name="Uwaga 3" xfId="18376" hidden="1" xr:uid="{00000000-0005-0000-0000-0000CD4F0000}"/>
    <cellStyle name="Uwaga 3" xfId="18374" hidden="1" xr:uid="{00000000-0005-0000-0000-0000CE4F0000}"/>
    <cellStyle name="Uwaga 3" xfId="18363" hidden="1" xr:uid="{00000000-0005-0000-0000-0000CF4F0000}"/>
    <cellStyle name="Uwaga 3" xfId="18361" hidden="1" xr:uid="{00000000-0005-0000-0000-0000D04F0000}"/>
    <cellStyle name="Uwaga 3" xfId="18358" hidden="1" xr:uid="{00000000-0005-0000-0000-0000D14F0000}"/>
    <cellStyle name="Uwaga 3" xfId="18348" hidden="1" xr:uid="{00000000-0005-0000-0000-0000D24F0000}"/>
    <cellStyle name="Uwaga 3" xfId="18345" hidden="1" xr:uid="{00000000-0005-0000-0000-0000D34F0000}"/>
    <cellStyle name="Uwaga 3" xfId="18342" hidden="1" xr:uid="{00000000-0005-0000-0000-0000D44F0000}"/>
    <cellStyle name="Uwaga 3" xfId="18333" hidden="1" xr:uid="{00000000-0005-0000-0000-0000D54F0000}"/>
    <cellStyle name="Uwaga 3" xfId="18331" hidden="1" xr:uid="{00000000-0005-0000-0000-0000D64F0000}"/>
    <cellStyle name="Uwaga 3" xfId="18328" hidden="1" xr:uid="{00000000-0005-0000-0000-0000D74F0000}"/>
    <cellStyle name="Uwaga 3" xfId="18318" hidden="1" xr:uid="{00000000-0005-0000-0000-0000D84F0000}"/>
    <cellStyle name="Uwaga 3" xfId="18316" hidden="1" xr:uid="{00000000-0005-0000-0000-0000D94F0000}"/>
    <cellStyle name="Uwaga 3" xfId="18314" hidden="1" xr:uid="{00000000-0005-0000-0000-0000DA4F0000}"/>
    <cellStyle name="Uwaga 3" xfId="18303" hidden="1" xr:uid="{00000000-0005-0000-0000-0000DB4F0000}"/>
    <cellStyle name="Uwaga 3" xfId="18301" hidden="1" xr:uid="{00000000-0005-0000-0000-0000DC4F0000}"/>
    <cellStyle name="Uwaga 3" xfId="18299" hidden="1" xr:uid="{00000000-0005-0000-0000-0000DD4F0000}"/>
    <cellStyle name="Uwaga 3" xfId="18288" hidden="1" xr:uid="{00000000-0005-0000-0000-0000DE4F0000}"/>
    <cellStyle name="Uwaga 3" xfId="18286" hidden="1" xr:uid="{00000000-0005-0000-0000-0000DF4F0000}"/>
    <cellStyle name="Uwaga 3" xfId="18284" hidden="1" xr:uid="{00000000-0005-0000-0000-0000E04F0000}"/>
    <cellStyle name="Uwaga 3" xfId="18273" hidden="1" xr:uid="{00000000-0005-0000-0000-0000E14F0000}"/>
    <cellStyle name="Uwaga 3" xfId="18271" hidden="1" xr:uid="{00000000-0005-0000-0000-0000E24F0000}"/>
    <cellStyle name="Uwaga 3" xfId="18269" hidden="1" xr:uid="{00000000-0005-0000-0000-0000E34F0000}"/>
    <cellStyle name="Uwaga 3" xfId="18258" hidden="1" xr:uid="{00000000-0005-0000-0000-0000E44F0000}"/>
    <cellStyle name="Uwaga 3" xfId="18256" hidden="1" xr:uid="{00000000-0005-0000-0000-0000E54F0000}"/>
    <cellStyle name="Uwaga 3" xfId="18254" hidden="1" xr:uid="{00000000-0005-0000-0000-0000E64F0000}"/>
    <cellStyle name="Uwaga 3" xfId="18243" hidden="1" xr:uid="{00000000-0005-0000-0000-0000E74F0000}"/>
    <cellStyle name="Uwaga 3" xfId="18241" hidden="1" xr:uid="{00000000-0005-0000-0000-0000E84F0000}"/>
    <cellStyle name="Uwaga 3" xfId="18238" hidden="1" xr:uid="{00000000-0005-0000-0000-0000E94F0000}"/>
    <cellStyle name="Uwaga 3" xfId="18228" hidden="1" xr:uid="{00000000-0005-0000-0000-0000EA4F0000}"/>
    <cellStyle name="Uwaga 3" xfId="18225" hidden="1" xr:uid="{00000000-0005-0000-0000-0000EB4F0000}"/>
    <cellStyle name="Uwaga 3" xfId="18222" hidden="1" xr:uid="{00000000-0005-0000-0000-0000EC4F0000}"/>
    <cellStyle name="Uwaga 3" xfId="18213" hidden="1" xr:uid="{00000000-0005-0000-0000-0000ED4F0000}"/>
    <cellStyle name="Uwaga 3" xfId="18210" hidden="1" xr:uid="{00000000-0005-0000-0000-0000EE4F0000}"/>
    <cellStyle name="Uwaga 3" xfId="18207" hidden="1" xr:uid="{00000000-0005-0000-0000-0000EF4F0000}"/>
    <cellStyle name="Uwaga 3" xfId="18198" hidden="1" xr:uid="{00000000-0005-0000-0000-0000F04F0000}"/>
    <cellStyle name="Uwaga 3" xfId="18196" hidden="1" xr:uid="{00000000-0005-0000-0000-0000F14F0000}"/>
    <cellStyle name="Uwaga 3" xfId="18194" hidden="1" xr:uid="{00000000-0005-0000-0000-0000F24F0000}"/>
    <cellStyle name="Uwaga 3" xfId="18183" hidden="1" xr:uid="{00000000-0005-0000-0000-0000F34F0000}"/>
    <cellStyle name="Uwaga 3" xfId="18180" hidden="1" xr:uid="{00000000-0005-0000-0000-0000F44F0000}"/>
    <cellStyle name="Uwaga 3" xfId="18177" hidden="1" xr:uid="{00000000-0005-0000-0000-0000F54F0000}"/>
    <cellStyle name="Uwaga 3" xfId="18168" hidden="1" xr:uid="{00000000-0005-0000-0000-0000F64F0000}"/>
    <cellStyle name="Uwaga 3" xfId="18165" hidden="1" xr:uid="{00000000-0005-0000-0000-0000F74F0000}"/>
    <cellStyle name="Uwaga 3" xfId="18162" hidden="1" xr:uid="{00000000-0005-0000-0000-0000F84F0000}"/>
    <cellStyle name="Uwaga 3" xfId="18153" hidden="1" xr:uid="{00000000-0005-0000-0000-0000F94F0000}"/>
    <cellStyle name="Uwaga 3" xfId="18150" hidden="1" xr:uid="{00000000-0005-0000-0000-0000FA4F0000}"/>
    <cellStyle name="Uwaga 3" xfId="18147" hidden="1" xr:uid="{00000000-0005-0000-0000-0000FB4F0000}"/>
    <cellStyle name="Uwaga 3" xfId="18140" hidden="1" xr:uid="{00000000-0005-0000-0000-0000FC4F0000}"/>
    <cellStyle name="Uwaga 3" xfId="18136" hidden="1" xr:uid="{00000000-0005-0000-0000-0000FD4F0000}"/>
    <cellStyle name="Uwaga 3" xfId="18133" hidden="1" xr:uid="{00000000-0005-0000-0000-0000FE4F0000}"/>
    <cellStyle name="Uwaga 3" xfId="18125" hidden="1" xr:uid="{00000000-0005-0000-0000-0000FF4F0000}"/>
    <cellStyle name="Uwaga 3" xfId="18121" hidden="1" xr:uid="{00000000-0005-0000-0000-000000500000}"/>
    <cellStyle name="Uwaga 3" xfId="18118" hidden="1" xr:uid="{00000000-0005-0000-0000-000001500000}"/>
    <cellStyle name="Uwaga 3" xfId="18110" hidden="1" xr:uid="{00000000-0005-0000-0000-000002500000}"/>
    <cellStyle name="Uwaga 3" xfId="18106" hidden="1" xr:uid="{00000000-0005-0000-0000-000003500000}"/>
    <cellStyle name="Uwaga 3" xfId="18102" hidden="1" xr:uid="{00000000-0005-0000-0000-000004500000}"/>
    <cellStyle name="Uwaga 3" xfId="18095" hidden="1" xr:uid="{00000000-0005-0000-0000-000005500000}"/>
    <cellStyle name="Uwaga 3" xfId="18091" hidden="1" xr:uid="{00000000-0005-0000-0000-000006500000}"/>
    <cellStyle name="Uwaga 3" xfId="18088" hidden="1" xr:uid="{00000000-0005-0000-0000-000007500000}"/>
    <cellStyle name="Uwaga 3" xfId="18080" hidden="1" xr:uid="{00000000-0005-0000-0000-000008500000}"/>
    <cellStyle name="Uwaga 3" xfId="18076" hidden="1" xr:uid="{00000000-0005-0000-0000-000009500000}"/>
    <cellStyle name="Uwaga 3" xfId="18073" hidden="1" xr:uid="{00000000-0005-0000-0000-00000A500000}"/>
    <cellStyle name="Uwaga 3" xfId="18064" hidden="1" xr:uid="{00000000-0005-0000-0000-00000B500000}"/>
    <cellStyle name="Uwaga 3" xfId="18059" hidden="1" xr:uid="{00000000-0005-0000-0000-00000C500000}"/>
    <cellStyle name="Uwaga 3" xfId="18055" hidden="1" xr:uid="{00000000-0005-0000-0000-00000D500000}"/>
    <cellStyle name="Uwaga 3" xfId="18049" hidden="1" xr:uid="{00000000-0005-0000-0000-00000E500000}"/>
    <cellStyle name="Uwaga 3" xfId="18044" hidden="1" xr:uid="{00000000-0005-0000-0000-00000F500000}"/>
    <cellStyle name="Uwaga 3" xfId="18040" hidden="1" xr:uid="{00000000-0005-0000-0000-000010500000}"/>
    <cellStyle name="Uwaga 3" xfId="18034" hidden="1" xr:uid="{00000000-0005-0000-0000-000011500000}"/>
    <cellStyle name="Uwaga 3" xfId="18029" hidden="1" xr:uid="{00000000-0005-0000-0000-000012500000}"/>
    <cellStyle name="Uwaga 3" xfId="18025" hidden="1" xr:uid="{00000000-0005-0000-0000-000013500000}"/>
    <cellStyle name="Uwaga 3" xfId="18020" hidden="1" xr:uid="{00000000-0005-0000-0000-000014500000}"/>
    <cellStyle name="Uwaga 3" xfId="18016" hidden="1" xr:uid="{00000000-0005-0000-0000-000015500000}"/>
    <cellStyle name="Uwaga 3" xfId="18012" hidden="1" xr:uid="{00000000-0005-0000-0000-000016500000}"/>
    <cellStyle name="Uwaga 3" xfId="18005" hidden="1" xr:uid="{00000000-0005-0000-0000-000017500000}"/>
    <cellStyle name="Uwaga 3" xfId="18000" hidden="1" xr:uid="{00000000-0005-0000-0000-000018500000}"/>
    <cellStyle name="Uwaga 3" xfId="17996" hidden="1" xr:uid="{00000000-0005-0000-0000-000019500000}"/>
    <cellStyle name="Uwaga 3" xfId="17989" hidden="1" xr:uid="{00000000-0005-0000-0000-00001A500000}"/>
    <cellStyle name="Uwaga 3" xfId="17984" hidden="1" xr:uid="{00000000-0005-0000-0000-00001B500000}"/>
    <cellStyle name="Uwaga 3" xfId="17980" hidden="1" xr:uid="{00000000-0005-0000-0000-00001C500000}"/>
    <cellStyle name="Uwaga 3" xfId="17975" hidden="1" xr:uid="{00000000-0005-0000-0000-00001D500000}"/>
    <cellStyle name="Uwaga 3" xfId="17970" hidden="1" xr:uid="{00000000-0005-0000-0000-00001E500000}"/>
    <cellStyle name="Uwaga 3" xfId="17966" hidden="1" xr:uid="{00000000-0005-0000-0000-00001F500000}"/>
    <cellStyle name="Uwaga 3" xfId="17960" hidden="1" xr:uid="{00000000-0005-0000-0000-000020500000}"/>
    <cellStyle name="Uwaga 3" xfId="17956" hidden="1" xr:uid="{00000000-0005-0000-0000-000021500000}"/>
    <cellStyle name="Uwaga 3" xfId="17953" hidden="1" xr:uid="{00000000-0005-0000-0000-000022500000}"/>
    <cellStyle name="Uwaga 3" xfId="17946" hidden="1" xr:uid="{00000000-0005-0000-0000-000023500000}"/>
    <cellStyle name="Uwaga 3" xfId="17941" hidden="1" xr:uid="{00000000-0005-0000-0000-000024500000}"/>
    <cellStyle name="Uwaga 3" xfId="17936" hidden="1" xr:uid="{00000000-0005-0000-0000-000025500000}"/>
    <cellStyle name="Uwaga 3" xfId="17930" hidden="1" xr:uid="{00000000-0005-0000-0000-000026500000}"/>
    <cellStyle name="Uwaga 3" xfId="17925" hidden="1" xr:uid="{00000000-0005-0000-0000-000027500000}"/>
    <cellStyle name="Uwaga 3" xfId="17920" hidden="1" xr:uid="{00000000-0005-0000-0000-000028500000}"/>
    <cellStyle name="Uwaga 3" xfId="17915" hidden="1" xr:uid="{00000000-0005-0000-0000-000029500000}"/>
    <cellStyle name="Uwaga 3" xfId="17910" hidden="1" xr:uid="{00000000-0005-0000-0000-00002A500000}"/>
    <cellStyle name="Uwaga 3" xfId="17905" hidden="1" xr:uid="{00000000-0005-0000-0000-00002B500000}"/>
    <cellStyle name="Uwaga 3" xfId="17901" hidden="1" xr:uid="{00000000-0005-0000-0000-00002C500000}"/>
    <cellStyle name="Uwaga 3" xfId="17897" hidden="1" xr:uid="{00000000-0005-0000-0000-00002D500000}"/>
    <cellStyle name="Uwaga 3" xfId="17892" hidden="1" xr:uid="{00000000-0005-0000-0000-00002E500000}"/>
    <cellStyle name="Uwaga 3" xfId="17885" hidden="1" xr:uid="{00000000-0005-0000-0000-00002F500000}"/>
    <cellStyle name="Uwaga 3" xfId="17880" hidden="1" xr:uid="{00000000-0005-0000-0000-000030500000}"/>
    <cellStyle name="Uwaga 3" xfId="17875" hidden="1" xr:uid="{00000000-0005-0000-0000-000031500000}"/>
    <cellStyle name="Uwaga 3" xfId="17869" hidden="1" xr:uid="{00000000-0005-0000-0000-000032500000}"/>
    <cellStyle name="Uwaga 3" xfId="17864" hidden="1" xr:uid="{00000000-0005-0000-0000-000033500000}"/>
    <cellStyle name="Uwaga 3" xfId="17860" hidden="1" xr:uid="{00000000-0005-0000-0000-000034500000}"/>
    <cellStyle name="Uwaga 3" xfId="17855" hidden="1" xr:uid="{00000000-0005-0000-0000-000035500000}"/>
    <cellStyle name="Uwaga 3" xfId="17850" hidden="1" xr:uid="{00000000-0005-0000-0000-000036500000}"/>
    <cellStyle name="Uwaga 3" xfId="17845" hidden="1" xr:uid="{00000000-0005-0000-0000-000037500000}"/>
    <cellStyle name="Uwaga 3" xfId="17841" hidden="1" xr:uid="{00000000-0005-0000-0000-000038500000}"/>
    <cellStyle name="Uwaga 3" xfId="17836" hidden="1" xr:uid="{00000000-0005-0000-0000-000039500000}"/>
    <cellStyle name="Uwaga 3" xfId="17831" hidden="1" xr:uid="{00000000-0005-0000-0000-00003A500000}"/>
    <cellStyle name="Uwaga 3" xfId="17826" hidden="1" xr:uid="{00000000-0005-0000-0000-00003B500000}"/>
    <cellStyle name="Uwaga 3" xfId="17822" hidden="1" xr:uid="{00000000-0005-0000-0000-00003C500000}"/>
    <cellStyle name="Uwaga 3" xfId="17818" hidden="1" xr:uid="{00000000-0005-0000-0000-00003D500000}"/>
    <cellStyle name="Uwaga 3" xfId="17811" hidden="1" xr:uid="{00000000-0005-0000-0000-00003E500000}"/>
    <cellStyle name="Uwaga 3" xfId="17807" hidden="1" xr:uid="{00000000-0005-0000-0000-00003F500000}"/>
    <cellStyle name="Uwaga 3" xfId="17802" hidden="1" xr:uid="{00000000-0005-0000-0000-000040500000}"/>
    <cellStyle name="Uwaga 3" xfId="17796" hidden="1" xr:uid="{00000000-0005-0000-0000-000041500000}"/>
    <cellStyle name="Uwaga 3" xfId="17792" hidden="1" xr:uid="{00000000-0005-0000-0000-000042500000}"/>
    <cellStyle name="Uwaga 3" xfId="17787" hidden="1" xr:uid="{00000000-0005-0000-0000-000043500000}"/>
    <cellStyle name="Uwaga 3" xfId="17781" hidden="1" xr:uid="{00000000-0005-0000-0000-000044500000}"/>
    <cellStyle name="Uwaga 3" xfId="17777" hidden="1" xr:uid="{00000000-0005-0000-0000-000045500000}"/>
    <cellStyle name="Uwaga 3" xfId="17773" hidden="1" xr:uid="{00000000-0005-0000-0000-000046500000}"/>
    <cellStyle name="Uwaga 3" xfId="17766" hidden="1" xr:uid="{00000000-0005-0000-0000-000047500000}"/>
    <cellStyle name="Uwaga 3" xfId="17762" hidden="1" xr:uid="{00000000-0005-0000-0000-000048500000}"/>
    <cellStyle name="Uwaga 3" xfId="17758" hidden="1" xr:uid="{00000000-0005-0000-0000-000049500000}"/>
    <cellStyle name="Uwaga 3" xfId="18622" hidden="1" xr:uid="{00000000-0005-0000-0000-00004A500000}"/>
    <cellStyle name="Uwaga 3" xfId="18620" hidden="1" xr:uid="{00000000-0005-0000-0000-00004B500000}"/>
    <cellStyle name="Uwaga 3" xfId="18618" hidden="1" xr:uid="{00000000-0005-0000-0000-00004C500000}"/>
    <cellStyle name="Uwaga 3" xfId="18605" hidden="1" xr:uid="{00000000-0005-0000-0000-00004D500000}"/>
    <cellStyle name="Uwaga 3" xfId="18604" hidden="1" xr:uid="{00000000-0005-0000-0000-00004E500000}"/>
    <cellStyle name="Uwaga 3" xfId="18603" hidden="1" xr:uid="{00000000-0005-0000-0000-00004F500000}"/>
    <cellStyle name="Uwaga 3" xfId="18590" hidden="1" xr:uid="{00000000-0005-0000-0000-000050500000}"/>
    <cellStyle name="Uwaga 3" xfId="18589" hidden="1" xr:uid="{00000000-0005-0000-0000-000051500000}"/>
    <cellStyle name="Uwaga 3" xfId="18588" hidden="1" xr:uid="{00000000-0005-0000-0000-000052500000}"/>
    <cellStyle name="Uwaga 3" xfId="18576" hidden="1" xr:uid="{00000000-0005-0000-0000-000053500000}"/>
    <cellStyle name="Uwaga 3" xfId="18574" hidden="1" xr:uid="{00000000-0005-0000-0000-000054500000}"/>
    <cellStyle name="Uwaga 3" xfId="18573" hidden="1" xr:uid="{00000000-0005-0000-0000-000055500000}"/>
    <cellStyle name="Uwaga 3" xfId="18560" hidden="1" xr:uid="{00000000-0005-0000-0000-000056500000}"/>
    <cellStyle name="Uwaga 3" xfId="18559" hidden="1" xr:uid="{00000000-0005-0000-0000-000057500000}"/>
    <cellStyle name="Uwaga 3" xfId="18558" hidden="1" xr:uid="{00000000-0005-0000-0000-000058500000}"/>
    <cellStyle name="Uwaga 3" xfId="18546" hidden="1" xr:uid="{00000000-0005-0000-0000-000059500000}"/>
    <cellStyle name="Uwaga 3" xfId="18544" hidden="1" xr:uid="{00000000-0005-0000-0000-00005A500000}"/>
    <cellStyle name="Uwaga 3" xfId="18542" hidden="1" xr:uid="{00000000-0005-0000-0000-00005B500000}"/>
    <cellStyle name="Uwaga 3" xfId="18531" hidden="1" xr:uid="{00000000-0005-0000-0000-00005C500000}"/>
    <cellStyle name="Uwaga 3" xfId="18529" hidden="1" xr:uid="{00000000-0005-0000-0000-00005D500000}"/>
    <cellStyle name="Uwaga 3" xfId="18527" hidden="1" xr:uid="{00000000-0005-0000-0000-00005E500000}"/>
    <cellStyle name="Uwaga 3" xfId="18516" hidden="1" xr:uid="{00000000-0005-0000-0000-00005F500000}"/>
    <cellStyle name="Uwaga 3" xfId="18514" hidden="1" xr:uid="{00000000-0005-0000-0000-000060500000}"/>
    <cellStyle name="Uwaga 3" xfId="18512" hidden="1" xr:uid="{00000000-0005-0000-0000-000061500000}"/>
    <cellStyle name="Uwaga 3" xfId="18501" hidden="1" xr:uid="{00000000-0005-0000-0000-000062500000}"/>
    <cellStyle name="Uwaga 3" xfId="18499" hidden="1" xr:uid="{00000000-0005-0000-0000-000063500000}"/>
    <cellStyle name="Uwaga 3" xfId="18497" hidden="1" xr:uid="{00000000-0005-0000-0000-000064500000}"/>
    <cellStyle name="Uwaga 3" xfId="18486" hidden="1" xr:uid="{00000000-0005-0000-0000-000065500000}"/>
    <cellStyle name="Uwaga 3" xfId="18484" hidden="1" xr:uid="{00000000-0005-0000-0000-000066500000}"/>
    <cellStyle name="Uwaga 3" xfId="18482" hidden="1" xr:uid="{00000000-0005-0000-0000-000067500000}"/>
    <cellStyle name="Uwaga 3" xfId="18471" hidden="1" xr:uid="{00000000-0005-0000-0000-000068500000}"/>
    <cellStyle name="Uwaga 3" xfId="18469" hidden="1" xr:uid="{00000000-0005-0000-0000-000069500000}"/>
    <cellStyle name="Uwaga 3" xfId="18467" hidden="1" xr:uid="{00000000-0005-0000-0000-00006A500000}"/>
    <cellStyle name="Uwaga 3" xfId="18456" hidden="1" xr:uid="{00000000-0005-0000-0000-00006B500000}"/>
    <cellStyle name="Uwaga 3" xfId="18454" hidden="1" xr:uid="{00000000-0005-0000-0000-00006C500000}"/>
    <cellStyle name="Uwaga 3" xfId="18452" hidden="1" xr:uid="{00000000-0005-0000-0000-00006D500000}"/>
    <cellStyle name="Uwaga 3" xfId="18441" hidden="1" xr:uid="{00000000-0005-0000-0000-00006E500000}"/>
    <cellStyle name="Uwaga 3" xfId="18439" hidden="1" xr:uid="{00000000-0005-0000-0000-00006F500000}"/>
    <cellStyle name="Uwaga 3" xfId="18437" hidden="1" xr:uid="{00000000-0005-0000-0000-000070500000}"/>
    <cellStyle name="Uwaga 3" xfId="18426" hidden="1" xr:uid="{00000000-0005-0000-0000-000071500000}"/>
    <cellStyle name="Uwaga 3" xfId="18424" hidden="1" xr:uid="{00000000-0005-0000-0000-000072500000}"/>
    <cellStyle name="Uwaga 3" xfId="18422" hidden="1" xr:uid="{00000000-0005-0000-0000-000073500000}"/>
    <cellStyle name="Uwaga 3" xfId="18411" hidden="1" xr:uid="{00000000-0005-0000-0000-000074500000}"/>
    <cellStyle name="Uwaga 3" xfId="18409" hidden="1" xr:uid="{00000000-0005-0000-0000-000075500000}"/>
    <cellStyle name="Uwaga 3" xfId="18407" hidden="1" xr:uid="{00000000-0005-0000-0000-000076500000}"/>
    <cellStyle name="Uwaga 3" xfId="18396" hidden="1" xr:uid="{00000000-0005-0000-0000-000077500000}"/>
    <cellStyle name="Uwaga 3" xfId="18394" hidden="1" xr:uid="{00000000-0005-0000-0000-000078500000}"/>
    <cellStyle name="Uwaga 3" xfId="18392" hidden="1" xr:uid="{00000000-0005-0000-0000-000079500000}"/>
    <cellStyle name="Uwaga 3" xfId="18381" hidden="1" xr:uid="{00000000-0005-0000-0000-00007A500000}"/>
    <cellStyle name="Uwaga 3" xfId="18379" hidden="1" xr:uid="{00000000-0005-0000-0000-00007B500000}"/>
    <cellStyle name="Uwaga 3" xfId="18377" hidden="1" xr:uid="{00000000-0005-0000-0000-00007C500000}"/>
    <cellStyle name="Uwaga 3" xfId="18366" hidden="1" xr:uid="{00000000-0005-0000-0000-00007D500000}"/>
    <cellStyle name="Uwaga 3" xfId="18364" hidden="1" xr:uid="{00000000-0005-0000-0000-00007E500000}"/>
    <cellStyle name="Uwaga 3" xfId="18362" hidden="1" xr:uid="{00000000-0005-0000-0000-00007F500000}"/>
    <cellStyle name="Uwaga 3" xfId="18351" hidden="1" xr:uid="{00000000-0005-0000-0000-000080500000}"/>
    <cellStyle name="Uwaga 3" xfId="18349" hidden="1" xr:uid="{00000000-0005-0000-0000-000081500000}"/>
    <cellStyle name="Uwaga 3" xfId="18347" hidden="1" xr:uid="{00000000-0005-0000-0000-000082500000}"/>
    <cellStyle name="Uwaga 3" xfId="18336" hidden="1" xr:uid="{00000000-0005-0000-0000-000083500000}"/>
    <cellStyle name="Uwaga 3" xfId="18334" hidden="1" xr:uid="{00000000-0005-0000-0000-000084500000}"/>
    <cellStyle name="Uwaga 3" xfId="18332" hidden="1" xr:uid="{00000000-0005-0000-0000-000085500000}"/>
    <cellStyle name="Uwaga 3" xfId="18321" hidden="1" xr:uid="{00000000-0005-0000-0000-000086500000}"/>
    <cellStyle name="Uwaga 3" xfId="18319" hidden="1" xr:uid="{00000000-0005-0000-0000-000087500000}"/>
    <cellStyle name="Uwaga 3" xfId="18317" hidden="1" xr:uid="{00000000-0005-0000-0000-000088500000}"/>
    <cellStyle name="Uwaga 3" xfId="18306" hidden="1" xr:uid="{00000000-0005-0000-0000-000089500000}"/>
    <cellStyle name="Uwaga 3" xfId="18304" hidden="1" xr:uid="{00000000-0005-0000-0000-00008A500000}"/>
    <cellStyle name="Uwaga 3" xfId="18302" hidden="1" xr:uid="{00000000-0005-0000-0000-00008B500000}"/>
    <cellStyle name="Uwaga 3" xfId="18291" hidden="1" xr:uid="{00000000-0005-0000-0000-00008C500000}"/>
    <cellStyle name="Uwaga 3" xfId="18289" hidden="1" xr:uid="{00000000-0005-0000-0000-00008D500000}"/>
    <cellStyle name="Uwaga 3" xfId="18287" hidden="1" xr:uid="{00000000-0005-0000-0000-00008E500000}"/>
    <cellStyle name="Uwaga 3" xfId="18276" hidden="1" xr:uid="{00000000-0005-0000-0000-00008F500000}"/>
    <cellStyle name="Uwaga 3" xfId="18274" hidden="1" xr:uid="{00000000-0005-0000-0000-000090500000}"/>
    <cellStyle name="Uwaga 3" xfId="18272" hidden="1" xr:uid="{00000000-0005-0000-0000-000091500000}"/>
    <cellStyle name="Uwaga 3" xfId="18261" hidden="1" xr:uid="{00000000-0005-0000-0000-000092500000}"/>
    <cellStyle name="Uwaga 3" xfId="18259" hidden="1" xr:uid="{00000000-0005-0000-0000-000093500000}"/>
    <cellStyle name="Uwaga 3" xfId="18257" hidden="1" xr:uid="{00000000-0005-0000-0000-000094500000}"/>
    <cellStyle name="Uwaga 3" xfId="18246" hidden="1" xr:uid="{00000000-0005-0000-0000-000095500000}"/>
    <cellStyle name="Uwaga 3" xfId="18244" hidden="1" xr:uid="{00000000-0005-0000-0000-000096500000}"/>
    <cellStyle name="Uwaga 3" xfId="18242" hidden="1" xr:uid="{00000000-0005-0000-0000-000097500000}"/>
    <cellStyle name="Uwaga 3" xfId="18231" hidden="1" xr:uid="{00000000-0005-0000-0000-000098500000}"/>
    <cellStyle name="Uwaga 3" xfId="18229" hidden="1" xr:uid="{00000000-0005-0000-0000-000099500000}"/>
    <cellStyle name="Uwaga 3" xfId="18226" hidden="1" xr:uid="{00000000-0005-0000-0000-00009A500000}"/>
    <cellStyle name="Uwaga 3" xfId="18216" hidden="1" xr:uid="{00000000-0005-0000-0000-00009B500000}"/>
    <cellStyle name="Uwaga 3" xfId="18214" hidden="1" xr:uid="{00000000-0005-0000-0000-00009C500000}"/>
    <cellStyle name="Uwaga 3" xfId="18212" hidden="1" xr:uid="{00000000-0005-0000-0000-00009D500000}"/>
    <cellStyle name="Uwaga 3" xfId="18201" hidden="1" xr:uid="{00000000-0005-0000-0000-00009E500000}"/>
    <cellStyle name="Uwaga 3" xfId="18199" hidden="1" xr:uid="{00000000-0005-0000-0000-00009F500000}"/>
    <cellStyle name="Uwaga 3" xfId="18197" hidden="1" xr:uid="{00000000-0005-0000-0000-0000A0500000}"/>
    <cellStyle name="Uwaga 3" xfId="18186" hidden="1" xr:uid="{00000000-0005-0000-0000-0000A1500000}"/>
    <cellStyle name="Uwaga 3" xfId="18184" hidden="1" xr:uid="{00000000-0005-0000-0000-0000A2500000}"/>
    <cellStyle name="Uwaga 3" xfId="18181" hidden="1" xr:uid="{00000000-0005-0000-0000-0000A3500000}"/>
    <cellStyle name="Uwaga 3" xfId="18171" hidden="1" xr:uid="{00000000-0005-0000-0000-0000A4500000}"/>
    <cellStyle name="Uwaga 3" xfId="18169" hidden="1" xr:uid="{00000000-0005-0000-0000-0000A5500000}"/>
    <cellStyle name="Uwaga 3" xfId="18166" hidden="1" xr:uid="{00000000-0005-0000-0000-0000A6500000}"/>
    <cellStyle name="Uwaga 3" xfId="18156" hidden="1" xr:uid="{00000000-0005-0000-0000-0000A7500000}"/>
    <cellStyle name="Uwaga 3" xfId="18154" hidden="1" xr:uid="{00000000-0005-0000-0000-0000A8500000}"/>
    <cellStyle name="Uwaga 3" xfId="18151" hidden="1" xr:uid="{00000000-0005-0000-0000-0000A9500000}"/>
    <cellStyle name="Uwaga 3" xfId="18142" hidden="1" xr:uid="{00000000-0005-0000-0000-0000AA500000}"/>
    <cellStyle name="Uwaga 3" xfId="18139" hidden="1" xr:uid="{00000000-0005-0000-0000-0000AB500000}"/>
    <cellStyle name="Uwaga 3" xfId="18135" hidden="1" xr:uid="{00000000-0005-0000-0000-0000AC500000}"/>
    <cellStyle name="Uwaga 3" xfId="18127" hidden="1" xr:uid="{00000000-0005-0000-0000-0000AD500000}"/>
    <cellStyle name="Uwaga 3" xfId="18124" hidden="1" xr:uid="{00000000-0005-0000-0000-0000AE500000}"/>
    <cellStyle name="Uwaga 3" xfId="18120" hidden="1" xr:uid="{00000000-0005-0000-0000-0000AF500000}"/>
    <cellStyle name="Uwaga 3" xfId="18112" hidden="1" xr:uid="{00000000-0005-0000-0000-0000B0500000}"/>
    <cellStyle name="Uwaga 3" xfId="18109" hidden="1" xr:uid="{00000000-0005-0000-0000-0000B1500000}"/>
    <cellStyle name="Uwaga 3" xfId="18105" hidden="1" xr:uid="{00000000-0005-0000-0000-0000B2500000}"/>
    <cellStyle name="Uwaga 3" xfId="18097" hidden="1" xr:uid="{00000000-0005-0000-0000-0000B3500000}"/>
    <cellStyle name="Uwaga 3" xfId="18094" hidden="1" xr:uid="{00000000-0005-0000-0000-0000B4500000}"/>
    <cellStyle name="Uwaga 3" xfId="18090" hidden="1" xr:uid="{00000000-0005-0000-0000-0000B5500000}"/>
    <cellStyle name="Uwaga 3" xfId="18082" hidden="1" xr:uid="{00000000-0005-0000-0000-0000B6500000}"/>
    <cellStyle name="Uwaga 3" xfId="18079" hidden="1" xr:uid="{00000000-0005-0000-0000-0000B7500000}"/>
    <cellStyle name="Uwaga 3" xfId="18075" hidden="1" xr:uid="{00000000-0005-0000-0000-0000B8500000}"/>
    <cellStyle name="Uwaga 3" xfId="18067" hidden="1" xr:uid="{00000000-0005-0000-0000-0000B9500000}"/>
    <cellStyle name="Uwaga 3" xfId="18063" hidden="1" xr:uid="{00000000-0005-0000-0000-0000BA500000}"/>
    <cellStyle name="Uwaga 3" xfId="18058" hidden="1" xr:uid="{00000000-0005-0000-0000-0000BB500000}"/>
    <cellStyle name="Uwaga 3" xfId="18052" hidden="1" xr:uid="{00000000-0005-0000-0000-0000BC500000}"/>
    <cellStyle name="Uwaga 3" xfId="18048" hidden="1" xr:uid="{00000000-0005-0000-0000-0000BD500000}"/>
    <cellStyle name="Uwaga 3" xfId="18043" hidden="1" xr:uid="{00000000-0005-0000-0000-0000BE500000}"/>
    <cellStyle name="Uwaga 3" xfId="18037" hidden="1" xr:uid="{00000000-0005-0000-0000-0000BF500000}"/>
    <cellStyle name="Uwaga 3" xfId="18033" hidden="1" xr:uid="{00000000-0005-0000-0000-0000C0500000}"/>
    <cellStyle name="Uwaga 3" xfId="18028" hidden="1" xr:uid="{00000000-0005-0000-0000-0000C1500000}"/>
    <cellStyle name="Uwaga 3" xfId="18022" hidden="1" xr:uid="{00000000-0005-0000-0000-0000C2500000}"/>
    <cellStyle name="Uwaga 3" xfId="18019" hidden="1" xr:uid="{00000000-0005-0000-0000-0000C3500000}"/>
    <cellStyle name="Uwaga 3" xfId="18015" hidden="1" xr:uid="{00000000-0005-0000-0000-0000C4500000}"/>
    <cellStyle name="Uwaga 3" xfId="18007" hidden="1" xr:uid="{00000000-0005-0000-0000-0000C5500000}"/>
    <cellStyle name="Uwaga 3" xfId="18004" hidden="1" xr:uid="{00000000-0005-0000-0000-0000C6500000}"/>
    <cellStyle name="Uwaga 3" xfId="17999" hidden="1" xr:uid="{00000000-0005-0000-0000-0000C7500000}"/>
    <cellStyle name="Uwaga 3" xfId="17992" hidden="1" xr:uid="{00000000-0005-0000-0000-0000C8500000}"/>
    <cellStyle name="Uwaga 3" xfId="17988" hidden="1" xr:uid="{00000000-0005-0000-0000-0000C9500000}"/>
    <cellStyle name="Uwaga 3" xfId="17983" hidden="1" xr:uid="{00000000-0005-0000-0000-0000CA500000}"/>
    <cellStyle name="Uwaga 3" xfId="17977" hidden="1" xr:uid="{00000000-0005-0000-0000-0000CB500000}"/>
    <cellStyle name="Uwaga 3" xfId="17973" hidden="1" xr:uid="{00000000-0005-0000-0000-0000CC500000}"/>
    <cellStyle name="Uwaga 3" xfId="17968" hidden="1" xr:uid="{00000000-0005-0000-0000-0000CD500000}"/>
    <cellStyle name="Uwaga 3" xfId="17962" hidden="1" xr:uid="{00000000-0005-0000-0000-0000CE500000}"/>
    <cellStyle name="Uwaga 3" xfId="17959" hidden="1" xr:uid="{00000000-0005-0000-0000-0000CF500000}"/>
    <cellStyle name="Uwaga 3" xfId="17955" hidden="1" xr:uid="{00000000-0005-0000-0000-0000D0500000}"/>
    <cellStyle name="Uwaga 3" xfId="17947" hidden="1" xr:uid="{00000000-0005-0000-0000-0000D1500000}"/>
    <cellStyle name="Uwaga 3" xfId="17942" hidden="1" xr:uid="{00000000-0005-0000-0000-0000D2500000}"/>
    <cellStyle name="Uwaga 3" xfId="17937" hidden="1" xr:uid="{00000000-0005-0000-0000-0000D3500000}"/>
    <cellStyle name="Uwaga 3" xfId="17932" hidden="1" xr:uid="{00000000-0005-0000-0000-0000D4500000}"/>
    <cellStyle name="Uwaga 3" xfId="17927" hidden="1" xr:uid="{00000000-0005-0000-0000-0000D5500000}"/>
    <cellStyle name="Uwaga 3" xfId="17922" hidden="1" xr:uid="{00000000-0005-0000-0000-0000D6500000}"/>
    <cellStyle name="Uwaga 3" xfId="17917" hidden="1" xr:uid="{00000000-0005-0000-0000-0000D7500000}"/>
    <cellStyle name="Uwaga 3" xfId="17912" hidden="1" xr:uid="{00000000-0005-0000-0000-0000D8500000}"/>
    <cellStyle name="Uwaga 3" xfId="17907" hidden="1" xr:uid="{00000000-0005-0000-0000-0000D9500000}"/>
    <cellStyle name="Uwaga 3" xfId="17902" hidden="1" xr:uid="{00000000-0005-0000-0000-0000DA500000}"/>
    <cellStyle name="Uwaga 3" xfId="17898" hidden="1" xr:uid="{00000000-0005-0000-0000-0000DB500000}"/>
    <cellStyle name="Uwaga 3" xfId="17893" hidden="1" xr:uid="{00000000-0005-0000-0000-0000DC500000}"/>
    <cellStyle name="Uwaga 3" xfId="17886" hidden="1" xr:uid="{00000000-0005-0000-0000-0000DD500000}"/>
    <cellStyle name="Uwaga 3" xfId="17881" hidden="1" xr:uid="{00000000-0005-0000-0000-0000DE500000}"/>
    <cellStyle name="Uwaga 3" xfId="17876" hidden="1" xr:uid="{00000000-0005-0000-0000-0000DF500000}"/>
    <cellStyle name="Uwaga 3" xfId="17871" hidden="1" xr:uid="{00000000-0005-0000-0000-0000E0500000}"/>
    <cellStyle name="Uwaga 3" xfId="17866" hidden="1" xr:uid="{00000000-0005-0000-0000-0000E1500000}"/>
    <cellStyle name="Uwaga 3" xfId="17861" hidden="1" xr:uid="{00000000-0005-0000-0000-0000E2500000}"/>
    <cellStyle name="Uwaga 3" xfId="17856" hidden="1" xr:uid="{00000000-0005-0000-0000-0000E3500000}"/>
    <cellStyle name="Uwaga 3" xfId="17851" hidden="1" xr:uid="{00000000-0005-0000-0000-0000E4500000}"/>
    <cellStyle name="Uwaga 3" xfId="17846" hidden="1" xr:uid="{00000000-0005-0000-0000-0000E5500000}"/>
    <cellStyle name="Uwaga 3" xfId="17842" hidden="1" xr:uid="{00000000-0005-0000-0000-0000E6500000}"/>
    <cellStyle name="Uwaga 3" xfId="17837" hidden="1" xr:uid="{00000000-0005-0000-0000-0000E7500000}"/>
    <cellStyle name="Uwaga 3" xfId="17832" hidden="1" xr:uid="{00000000-0005-0000-0000-0000E8500000}"/>
    <cellStyle name="Uwaga 3" xfId="17827" hidden="1" xr:uid="{00000000-0005-0000-0000-0000E9500000}"/>
    <cellStyle name="Uwaga 3" xfId="17823" hidden="1" xr:uid="{00000000-0005-0000-0000-0000EA500000}"/>
    <cellStyle name="Uwaga 3" xfId="17819" hidden="1" xr:uid="{00000000-0005-0000-0000-0000EB500000}"/>
    <cellStyle name="Uwaga 3" xfId="17812" hidden="1" xr:uid="{00000000-0005-0000-0000-0000EC500000}"/>
    <cellStyle name="Uwaga 3" xfId="17808" hidden="1" xr:uid="{00000000-0005-0000-0000-0000ED500000}"/>
    <cellStyle name="Uwaga 3" xfId="17803" hidden="1" xr:uid="{00000000-0005-0000-0000-0000EE500000}"/>
    <cellStyle name="Uwaga 3" xfId="17797" hidden="1" xr:uid="{00000000-0005-0000-0000-0000EF500000}"/>
    <cellStyle name="Uwaga 3" xfId="17793" hidden="1" xr:uid="{00000000-0005-0000-0000-0000F0500000}"/>
    <cellStyle name="Uwaga 3" xfId="17788" hidden="1" xr:uid="{00000000-0005-0000-0000-0000F1500000}"/>
    <cellStyle name="Uwaga 3" xfId="17782" hidden="1" xr:uid="{00000000-0005-0000-0000-0000F2500000}"/>
    <cellStyle name="Uwaga 3" xfId="17778" hidden="1" xr:uid="{00000000-0005-0000-0000-0000F3500000}"/>
    <cellStyle name="Uwaga 3" xfId="17774" hidden="1" xr:uid="{00000000-0005-0000-0000-0000F4500000}"/>
    <cellStyle name="Uwaga 3" xfId="17767" hidden="1" xr:uid="{00000000-0005-0000-0000-0000F5500000}"/>
    <cellStyle name="Uwaga 3" xfId="17763" hidden="1" xr:uid="{00000000-0005-0000-0000-0000F6500000}"/>
    <cellStyle name="Uwaga 3" xfId="17759" hidden="1" xr:uid="{00000000-0005-0000-0000-0000F7500000}"/>
    <cellStyle name="Uwaga 3" xfId="18626" hidden="1" xr:uid="{00000000-0005-0000-0000-0000F8500000}"/>
    <cellStyle name="Uwaga 3" xfId="18625" hidden="1" xr:uid="{00000000-0005-0000-0000-0000F9500000}"/>
    <cellStyle name="Uwaga 3" xfId="18623" hidden="1" xr:uid="{00000000-0005-0000-0000-0000FA500000}"/>
    <cellStyle name="Uwaga 3" xfId="18610" hidden="1" xr:uid="{00000000-0005-0000-0000-0000FB500000}"/>
    <cellStyle name="Uwaga 3" xfId="18608" hidden="1" xr:uid="{00000000-0005-0000-0000-0000FC500000}"/>
    <cellStyle name="Uwaga 3" xfId="18606" hidden="1" xr:uid="{00000000-0005-0000-0000-0000FD500000}"/>
    <cellStyle name="Uwaga 3" xfId="18596" hidden="1" xr:uid="{00000000-0005-0000-0000-0000FE500000}"/>
    <cellStyle name="Uwaga 3" xfId="18594" hidden="1" xr:uid="{00000000-0005-0000-0000-0000FF500000}"/>
    <cellStyle name="Uwaga 3" xfId="18592" hidden="1" xr:uid="{00000000-0005-0000-0000-000000510000}"/>
    <cellStyle name="Uwaga 3" xfId="18581" hidden="1" xr:uid="{00000000-0005-0000-0000-000001510000}"/>
    <cellStyle name="Uwaga 3" xfId="18579" hidden="1" xr:uid="{00000000-0005-0000-0000-000002510000}"/>
    <cellStyle name="Uwaga 3" xfId="18577" hidden="1" xr:uid="{00000000-0005-0000-0000-000003510000}"/>
    <cellStyle name="Uwaga 3" xfId="18564" hidden="1" xr:uid="{00000000-0005-0000-0000-000004510000}"/>
    <cellStyle name="Uwaga 3" xfId="18562" hidden="1" xr:uid="{00000000-0005-0000-0000-000005510000}"/>
    <cellStyle name="Uwaga 3" xfId="18561" hidden="1" xr:uid="{00000000-0005-0000-0000-000006510000}"/>
    <cellStyle name="Uwaga 3" xfId="18548" hidden="1" xr:uid="{00000000-0005-0000-0000-000007510000}"/>
    <cellStyle name="Uwaga 3" xfId="18547" hidden="1" xr:uid="{00000000-0005-0000-0000-000008510000}"/>
    <cellStyle name="Uwaga 3" xfId="18545" hidden="1" xr:uid="{00000000-0005-0000-0000-000009510000}"/>
    <cellStyle name="Uwaga 3" xfId="18533" hidden="1" xr:uid="{00000000-0005-0000-0000-00000A510000}"/>
    <cellStyle name="Uwaga 3" xfId="18532" hidden="1" xr:uid="{00000000-0005-0000-0000-00000B510000}"/>
    <cellStyle name="Uwaga 3" xfId="18530" hidden="1" xr:uid="{00000000-0005-0000-0000-00000C510000}"/>
    <cellStyle name="Uwaga 3" xfId="18518" hidden="1" xr:uid="{00000000-0005-0000-0000-00000D510000}"/>
    <cellStyle name="Uwaga 3" xfId="18517" hidden="1" xr:uid="{00000000-0005-0000-0000-00000E510000}"/>
    <cellStyle name="Uwaga 3" xfId="18515" hidden="1" xr:uid="{00000000-0005-0000-0000-00000F510000}"/>
    <cellStyle name="Uwaga 3" xfId="18503" hidden="1" xr:uid="{00000000-0005-0000-0000-000010510000}"/>
    <cellStyle name="Uwaga 3" xfId="18502" hidden="1" xr:uid="{00000000-0005-0000-0000-000011510000}"/>
    <cellStyle name="Uwaga 3" xfId="18500" hidden="1" xr:uid="{00000000-0005-0000-0000-000012510000}"/>
    <cellStyle name="Uwaga 3" xfId="18488" hidden="1" xr:uid="{00000000-0005-0000-0000-000013510000}"/>
    <cellStyle name="Uwaga 3" xfId="18487" hidden="1" xr:uid="{00000000-0005-0000-0000-000014510000}"/>
    <cellStyle name="Uwaga 3" xfId="18485" hidden="1" xr:uid="{00000000-0005-0000-0000-000015510000}"/>
    <cellStyle name="Uwaga 3" xfId="18473" hidden="1" xr:uid="{00000000-0005-0000-0000-000016510000}"/>
    <cellStyle name="Uwaga 3" xfId="18472" hidden="1" xr:uid="{00000000-0005-0000-0000-000017510000}"/>
    <cellStyle name="Uwaga 3" xfId="18470" hidden="1" xr:uid="{00000000-0005-0000-0000-000018510000}"/>
    <cellStyle name="Uwaga 3" xfId="18458" hidden="1" xr:uid="{00000000-0005-0000-0000-000019510000}"/>
    <cellStyle name="Uwaga 3" xfId="18457" hidden="1" xr:uid="{00000000-0005-0000-0000-00001A510000}"/>
    <cellStyle name="Uwaga 3" xfId="18455" hidden="1" xr:uid="{00000000-0005-0000-0000-00001B510000}"/>
    <cellStyle name="Uwaga 3" xfId="18443" hidden="1" xr:uid="{00000000-0005-0000-0000-00001C510000}"/>
    <cellStyle name="Uwaga 3" xfId="18442" hidden="1" xr:uid="{00000000-0005-0000-0000-00001D510000}"/>
    <cellStyle name="Uwaga 3" xfId="18440" hidden="1" xr:uid="{00000000-0005-0000-0000-00001E510000}"/>
    <cellStyle name="Uwaga 3" xfId="18428" hidden="1" xr:uid="{00000000-0005-0000-0000-00001F510000}"/>
    <cellStyle name="Uwaga 3" xfId="18427" hidden="1" xr:uid="{00000000-0005-0000-0000-000020510000}"/>
    <cellStyle name="Uwaga 3" xfId="18425" hidden="1" xr:uid="{00000000-0005-0000-0000-000021510000}"/>
    <cellStyle name="Uwaga 3" xfId="18413" hidden="1" xr:uid="{00000000-0005-0000-0000-000022510000}"/>
    <cellStyle name="Uwaga 3" xfId="18412" hidden="1" xr:uid="{00000000-0005-0000-0000-000023510000}"/>
    <cellStyle name="Uwaga 3" xfId="18410" hidden="1" xr:uid="{00000000-0005-0000-0000-000024510000}"/>
    <cellStyle name="Uwaga 3" xfId="18398" hidden="1" xr:uid="{00000000-0005-0000-0000-000025510000}"/>
    <cellStyle name="Uwaga 3" xfId="18397" hidden="1" xr:uid="{00000000-0005-0000-0000-000026510000}"/>
    <cellStyle name="Uwaga 3" xfId="18395" hidden="1" xr:uid="{00000000-0005-0000-0000-000027510000}"/>
    <cellStyle name="Uwaga 3" xfId="18383" hidden="1" xr:uid="{00000000-0005-0000-0000-000028510000}"/>
    <cellStyle name="Uwaga 3" xfId="18382" hidden="1" xr:uid="{00000000-0005-0000-0000-000029510000}"/>
    <cellStyle name="Uwaga 3" xfId="18380" hidden="1" xr:uid="{00000000-0005-0000-0000-00002A510000}"/>
    <cellStyle name="Uwaga 3" xfId="18368" hidden="1" xr:uid="{00000000-0005-0000-0000-00002B510000}"/>
    <cellStyle name="Uwaga 3" xfId="18367" hidden="1" xr:uid="{00000000-0005-0000-0000-00002C510000}"/>
    <cellStyle name="Uwaga 3" xfId="18365" hidden="1" xr:uid="{00000000-0005-0000-0000-00002D510000}"/>
    <cellStyle name="Uwaga 3" xfId="18353" hidden="1" xr:uid="{00000000-0005-0000-0000-00002E510000}"/>
    <cellStyle name="Uwaga 3" xfId="18352" hidden="1" xr:uid="{00000000-0005-0000-0000-00002F510000}"/>
    <cellStyle name="Uwaga 3" xfId="18350" hidden="1" xr:uid="{00000000-0005-0000-0000-000030510000}"/>
    <cellStyle name="Uwaga 3" xfId="18338" hidden="1" xr:uid="{00000000-0005-0000-0000-000031510000}"/>
    <cellStyle name="Uwaga 3" xfId="18337" hidden="1" xr:uid="{00000000-0005-0000-0000-000032510000}"/>
    <cellStyle name="Uwaga 3" xfId="18335" hidden="1" xr:uid="{00000000-0005-0000-0000-000033510000}"/>
    <cellStyle name="Uwaga 3" xfId="18323" hidden="1" xr:uid="{00000000-0005-0000-0000-000034510000}"/>
    <cellStyle name="Uwaga 3" xfId="18322" hidden="1" xr:uid="{00000000-0005-0000-0000-000035510000}"/>
    <cellStyle name="Uwaga 3" xfId="18320" hidden="1" xr:uid="{00000000-0005-0000-0000-000036510000}"/>
    <cellStyle name="Uwaga 3" xfId="18308" hidden="1" xr:uid="{00000000-0005-0000-0000-000037510000}"/>
    <cellStyle name="Uwaga 3" xfId="18307" hidden="1" xr:uid="{00000000-0005-0000-0000-000038510000}"/>
    <cellStyle name="Uwaga 3" xfId="18305" hidden="1" xr:uid="{00000000-0005-0000-0000-000039510000}"/>
    <cellStyle name="Uwaga 3" xfId="18293" hidden="1" xr:uid="{00000000-0005-0000-0000-00003A510000}"/>
    <cellStyle name="Uwaga 3" xfId="18292" hidden="1" xr:uid="{00000000-0005-0000-0000-00003B510000}"/>
    <cellStyle name="Uwaga 3" xfId="18290" hidden="1" xr:uid="{00000000-0005-0000-0000-00003C510000}"/>
    <cellStyle name="Uwaga 3" xfId="18278" hidden="1" xr:uid="{00000000-0005-0000-0000-00003D510000}"/>
    <cellStyle name="Uwaga 3" xfId="18277" hidden="1" xr:uid="{00000000-0005-0000-0000-00003E510000}"/>
    <cellStyle name="Uwaga 3" xfId="18275" hidden="1" xr:uid="{00000000-0005-0000-0000-00003F510000}"/>
    <cellStyle name="Uwaga 3" xfId="18263" hidden="1" xr:uid="{00000000-0005-0000-0000-000040510000}"/>
    <cellStyle name="Uwaga 3" xfId="18262" hidden="1" xr:uid="{00000000-0005-0000-0000-000041510000}"/>
    <cellStyle name="Uwaga 3" xfId="18260" hidden="1" xr:uid="{00000000-0005-0000-0000-000042510000}"/>
    <cellStyle name="Uwaga 3" xfId="18248" hidden="1" xr:uid="{00000000-0005-0000-0000-000043510000}"/>
    <cellStyle name="Uwaga 3" xfId="18247" hidden="1" xr:uid="{00000000-0005-0000-0000-000044510000}"/>
    <cellStyle name="Uwaga 3" xfId="18245" hidden="1" xr:uid="{00000000-0005-0000-0000-000045510000}"/>
    <cellStyle name="Uwaga 3" xfId="18233" hidden="1" xr:uid="{00000000-0005-0000-0000-000046510000}"/>
    <cellStyle name="Uwaga 3" xfId="18232" hidden="1" xr:uid="{00000000-0005-0000-0000-000047510000}"/>
    <cellStyle name="Uwaga 3" xfId="18230" hidden="1" xr:uid="{00000000-0005-0000-0000-000048510000}"/>
    <cellStyle name="Uwaga 3" xfId="18218" hidden="1" xr:uid="{00000000-0005-0000-0000-000049510000}"/>
    <cellStyle name="Uwaga 3" xfId="18217" hidden="1" xr:uid="{00000000-0005-0000-0000-00004A510000}"/>
    <cellStyle name="Uwaga 3" xfId="18215" hidden="1" xr:uid="{00000000-0005-0000-0000-00004B510000}"/>
    <cellStyle name="Uwaga 3" xfId="18203" hidden="1" xr:uid="{00000000-0005-0000-0000-00004C510000}"/>
    <cellStyle name="Uwaga 3" xfId="18202" hidden="1" xr:uid="{00000000-0005-0000-0000-00004D510000}"/>
    <cellStyle name="Uwaga 3" xfId="18200" hidden="1" xr:uid="{00000000-0005-0000-0000-00004E510000}"/>
    <cellStyle name="Uwaga 3" xfId="18188" hidden="1" xr:uid="{00000000-0005-0000-0000-00004F510000}"/>
    <cellStyle name="Uwaga 3" xfId="18187" hidden="1" xr:uid="{00000000-0005-0000-0000-000050510000}"/>
    <cellStyle name="Uwaga 3" xfId="18185" hidden="1" xr:uid="{00000000-0005-0000-0000-000051510000}"/>
    <cellStyle name="Uwaga 3" xfId="18173" hidden="1" xr:uid="{00000000-0005-0000-0000-000052510000}"/>
    <cellStyle name="Uwaga 3" xfId="18172" hidden="1" xr:uid="{00000000-0005-0000-0000-000053510000}"/>
    <cellStyle name="Uwaga 3" xfId="18170" hidden="1" xr:uid="{00000000-0005-0000-0000-000054510000}"/>
    <cellStyle name="Uwaga 3" xfId="18158" hidden="1" xr:uid="{00000000-0005-0000-0000-000055510000}"/>
    <cellStyle name="Uwaga 3" xfId="18157" hidden="1" xr:uid="{00000000-0005-0000-0000-000056510000}"/>
    <cellStyle name="Uwaga 3" xfId="18155" hidden="1" xr:uid="{00000000-0005-0000-0000-000057510000}"/>
    <cellStyle name="Uwaga 3" xfId="18143" hidden="1" xr:uid="{00000000-0005-0000-0000-000058510000}"/>
    <cellStyle name="Uwaga 3" xfId="18141" hidden="1" xr:uid="{00000000-0005-0000-0000-000059510000}"/>
    <cellStyle name="Uwaga 3" xfId="18138" hidden="1" xr:uid="{00000000-0005-0000-0000-00005A510000}"/>
    <cellStyle name="Uwaga 3" xfId="18128" hidden="1" xr:uid="{00000000-0005-0000-0000-00005B510000}"/>
    <cellStyle name="Uwaga 3" xfId="18126" hidden="1" xr:uid="{00000000-0005-0000-0000-00005C510000}"/>
    <cellStyle name="Uwaga 3" xfId="18123" hidden="1" xr:uid="{00000000-0005-0000-0000-00005D510000}"/>
    <cellStyle name="Uwaga 3" xfId="18113" hidden="1" xr:uid="{00000000-0005-0000-0000-00005E510000}"/>
    <cellStyle name="Uwaga 3" xfId="18111" hidden="1" xr:uid="{00000000-0005-0000-0000-00005F510000}"/>
    <cellStyle name="Uwaga 3" xfId="18108" hidden="1" xr:uid="{00000000-0005-0000-0000-000060510000}"/>
    <cellStyle name="Uwaga 3" xfId="18098" hidden="1" xr:uid="{00000000-0005-0000-0000-000061510000}"/>
    <cellStyle name="Uwaga 3" xfId="18096" hidden="1" xr:uid="{00000000-0005-0000-0000-000062510000}"/>
    <cellStyle name="Uwaga 3" xfId="18093" hidden="1" xr:uid="{00000000-0005-0000-0000-000063510000}"/>
    <cellStyle name="Uwaga 3" xfId="18083" hidden="1" xr:uid="{00000000-0005-0000-0000-000064510000}"/>
    <cellStyle name="Uwaga 3" xfId="18081" hidden="1" xr:uid="{00000000-0005-0000-0000-000065510000}"/>
    <cellStyle name="Uwaga 3" xfId="18078" hidden="1" xr:uid="{00000000-0005-0000-0000-000066510000}"/>
    <cellStyle name="Uwaga 3" xfId="18068" hidden="1" xr:uid="{00000000-0005-0000-0000-000067510000}"/>
    <cellStyle name="Uwaga 3" xfId="18066" hidden="1" xr:uid="{00000000-0005-0000-0000-000068510000}"/>
    <cellStyle name="Uwaga 3" xfId="18062" hidden="1" xr:uid="{00000000-0005-0000-0000-000069510000}"/>
    <cellStyle name="Uwaga 3" xfId="18053" hidden="1" xr:uid="{00000000-0005-0000-0000-00006A510000}"/>
    <cellStyle name="Uwaga 3" xfId="18050" hidden="1" xr:uid="{00000000-0005-0000-0000-00006B510000}"/>
    <cellStyle name="Uwaga 3" xfId="18046" hidden="1" xr:uid="{00000000-0005-0000-0000-00006C510000}"/>
    <cellStyle name="Uwaga 3" xfId="18038" hidden="1" xr:uid="{00000000-0005-0000-0000-00006D510000}"/>
    <cellStyle name="Uwaga 3" xfId="18036" hidden="1" xr:uid="{00000000-0005-0000-0000-00006E510000}"/>
    <cellStyle name="Uwaga 3" xfId="18032" hidden="1" xr:uid="{00000000-0005-0000-0000-00006F510000}"/>
    <cellStyle name="Uwaga 3" xfId="18023" hidden="1" xr:uid="{00000000-0005-0000-0000-000070510000}"/>
    <cellStyle name="Uwaga 3" xfId="18021" hidden="1" xr:uid="{00000000-0005-0000-0000-000071510000}"/>
    <cellStyle name="Uwaga 3" xfId="18018" hidden="1" xr:uid="{00000000-0005-0000-0000-000072510000}"/>
    <cellStyle name="Uwaga 3" xfId="18008" hidden="1" xr:uid="{00000000-0005-0000-0000-000073510000}"/>
    <cellStyle name="Uwaga 3" xfId="18006" hidden="1" xr:uid="{00000000-0005-0000-0000-000074510000}"/>
    <cellStyle name="Uwaga 3" xfId="18001" hidden="1" xr:uid="{00000000-0005-0000-0000-000075510000}"/>
    <cellStyle name="Uwaga 3" xfId="17993" hidden="1" xr:uid="{00000000-0005-0000-0000-000076510000}"/>
    <cellStyle name="Uwaga 3" xfId="17991" hidden="1" xr:uid="{00000000-0005-0000-0000-000077510000}"/>
    <cellStyle name="Uwaga 3" xfId="17986" hidden="1" xr:uid="{00000000-0005-0000-0000-000078510000}"/>
    <cellStyle name="Uwaga 3" xfId="17978" hidden="1" xr:uid="{00000000-0005-0000-0000-000079510000}"/>
    <cellStyle name="Uwaga 3" xfId="17976" hidden="1" xr:uid="{00000000-0005-0000-0000-00007A510000}"/>
    <cellStyle name="Uwaga 3" xfId="17971" hidden="1" xr:uid="{00000000-0005-0000-0000-00007B510000}"/>
    <cellStyle name="Uwaga 3" xfId="17963" hidden="1" xr:uid="{00000000-0005-0000-0000-00007C510000}"/>
    <cellStyle name="Uwaga 3" xfId="17961" hidden="1" xr:uid="{00000000-0005-0000-0000-00007D510000}"/>
    <cellStyle name="Uwaga 3" xfId="17957" hidden="1" xr:uid="{00000000-0005-0000-0000-00007E510000}"/>
    <cellStyle name="Uwaga 3" xfId="17948" hidden="1" xr:uid="{00000000-0005-0000-0000-00007F510000}"/>
    <cellStyle name="Uwaga 3" xfId="17945" hidden="1" xr:uid="{00000000-0005-0000-0000-000080510000}"/>
    <cellStyle name="Uwaga 3" xfId="17940" hidden="1" xr:uid="{00000000-0005-0000-0000-000081510000}"/>
    <cellStyle name="Uwaga 3" xfId="17933" hidden="1" xr:uid="{00000000-0005-0000-0000-000082510000}"/>
    <cellStyle name="Uwaga 3" xfId="17929" hidden="1" xr:uid="{00000000-0005-0000-0000-000083510000}"/>
    <cellStyle name="Uwaga 3" xfId="17924" hidden="1" xr:uid="{00000000-0005-0000-0000-000084510000}"/>
    <cellStyle name="Uwaga 3" xfId="17918" hidden="1" xr:uid="{00000000-0005-0000-0000-000085510000}"/>
    <cellStyle name="Uwaga 3" xfId="17914" hidden="1" xr:uid="{00000000-0005-0000-0000-000086510000}"/>
    <cellStyle name="Uwaga 3" xfId="17909" hidden="1" xr:uid="{00000000-0005-0000-0000-000087510000}"/>
    <cellStyle name="Uwaga 3" xfId="17903" hidden="1" xr:uid="{00000000-0005-0000-0000-000088510000}"/>
    <cellStyle name="Uwaga 3" xfId="17900" hidden="1" xr:uid="{00000000-0005-0000-0000-000089510000}"/>
    <cellStyle name="Uwaga 3" xfId="17896" hidden="1" xr:uid="{00000000-0005-0000-0000-00008A510000}"/>
    <cellStyle name="Uwaga 3" xfId="17887" hidden="1" xr:uid="{00000000-0005-0000-0000-00008B510000}"/>
    <cellStyle name="Uwaga 3" xfId="17882" hidden="1" xr:uid="{00000000-0005-0000-0000-00008C510000}"/>
    <cellStyle name="Uwaga 3" xfId="17877" hidden="1" xr:uid="{00000000-0005-0000-0000-00008D510000}"/>
    <cellStyle name="Uwaga 3" xfId="17872" hidden="1" xr:uid="{00000000-0005-0000-0000-00008E510000}"/>
    <cellStyle name="Uwaga 3" xfId="17867" hidden="1" xr:uid="{00000000-0005-0000-0000-00008F510000}"/>
    <cellStyle name="Uwaga 3" xfId="17862" hidden="1" xr:uid="{00000000-0005-0000-0000-000090510000}"/>
    <cellStyle name="Uwaga 3" xfId="17857" hidden="1" xr:uid="{00000000-0005-0000-0000-000091510000}"/>
    <cellStyle name="Uwaga 3" xfId="17852" hidden="1" xr:uid="{00000000-0005-0000-0000-000092510000}"/>
    <cellStyle name="Uwaga 3" xfId="17847" hidden="1" xr:uid="{00000000-0005-0000-0000-000093510000}"/>
    <cellStyle name="Uwaga 3" xfId="17843" hidden="1" xr:uid="{00000000-0005-0000-0000-000094510000}"/>
    <cellStyle name="Uwaga 3" xfId="17838" hidden="1" xr:uid="{00000000-0005-0000-0000-000095510000}"/>
    <cellStyle name="Uwaga 3" xfId="17833" hidden="1" xr:uid="{00000000-0005-0000-0000-000096510000}"/>
    <cellStyle name="Uwaga 3" xfId="17828" hidden="1" xr:uid="{00000000-0005-0000-0000-000097510000}"/>
    <cellStyle name="Uwaga 3" xfId="17824" hidden="1" xr:uid="{00000000-0005-0000-0000-000098510000}"/>
    <cellStyle name="Uwaga 3" xfId="17820" hidden="1" xr:uid="{00000000-0005-0000-0000-000099510000}"/>
    <cellStyle name="Uwaga 3" xfId="17813" hidden="1" xr:uid="{00000000-0005-0000-0000-00009A510000}"/>
    <cellStyle name="Uwaga 3" xfId="17809" hidden="1" xr:uid="{00000000-0005-0000-0000-00009B510000}"/>
    <cellStyle name="Uwaga 3" xfId="17804" hidden="1" xr:uid="{00000000-0005-0000-0000-00009C510000}"/>
    <cellStyle name="Uwaga 3" xfId="17798" hidden="1" xr:uid="{00000000-0005-0000-0000-00009D510000}"/>
    <cellStyle name="Uwaga 3" xfId="17794" hidden="1" xr:uid="{00000000-0005-0000-0000-00009E510000}"/>
    <cellStyle name="Uwaga 3" xfId="17789" hidden="1" xr:uid="{00000000-0005-0000-0000-00009F510000}"/>
    <cellStyle name="Uwaga 3" xfId="17783" hidden="1" xr:uid="{00000000-0005-0000-0000-0000A0510000}"/>
    <cellStyle name="Uwaga 3" xfId="17779" hidden="1" xr:uid="{00000000-0005-0000-0000-0000A1510000}"/>
    <cellStyle name="Uwaga 3" xfId="17775" hidden="1" xr:uid="{00000000-0005-0000-0000-0000A2510000}"/>
    <cellStyle name="Uwaga 3" xfId="17768" hidden="1" xr:uid="{00000000-0005-0000-0000-0000A3510000}"/>
    <cellStyle name="Uwaga 3" xfId="17764" hidden="1" xr:uid="{00000000-0005-0000-0000-0000A4510000}"/>
    <cellStyle name="Uwaga 3" xfId="17760" hidden="1" xr:uid="{00000000-0005-0000-0000-0000A5510000}"/>
    <cellStyle name="Uwaga 3" xfId="17713" hidden="1" xr:uid="{00000000-0005-0000-0000-0000A6510000}"/>
    <cellStyle name="Uwaga 3" xfId="17712" hidden="1" xr:uid="{00000000-0005-0000-0000-0000A7510000}"/>
    <cellStyle name="Uwaga 3" xfId="17711" hidden="1" xr:uid="{00000000-0005-0000-0000-0000A8510000}"/>
    <cellStyle name="Uwaga 3" xfId="17704" hidden="1" xr:uid="{00000000-0005-0000-0000-0000A9510000}"/>
    <cellStyle name="Uwaga 3" xfId="17703" hidden="1" xr:uid="{00000000-0005-0000-0000-0000AA510000}"/>
    <cellStyle name="Uwaga 3" xfId="17702" hidden="1" xr:uid="{00000000-0005-0000-0000-0000AB510000}"/>
    <cellStyle name="Uwaga 3" xfId="17695" hidden="1" xr:uid="{00000000-0005-0000-0000-0000AC510000}"/>
    <cellStyle name="Uwaga 3" xfId="17694" hidden="1" xr:uid="{00000000-0005-0000-0000-0000AD510000}"/>
    <cellStyle name="Uwaga 3" xfId="17693" hidden="1" xr:uid="{00000000-0005-0000-0000-0000AE510000}"/>
    <cellStyle name="Uwaga 3" xfId="17686" hidden="1" xr:uid="{00000000-0005-0000-0000-0000AF510000}"/>
    <cellStyle name="Uwaga 3" xfId="17685" hidden="1" xr:uid="{00000000-0005-0000-0000-0000B0510000}"/>
    <cellStyle name="Uwaga 3" xfId="17684" hidden="1" xr:uid="{00000000-0005-0000-0000-0000B1510000}"/>
    <cellStyle name="Uwaga 3" xfId="17677" hidden="1" xr:uid="{00000000-0005-0000-0000-0000B2510000}"/>
    <cellStyle name="Uwaga 3" xfId="17676" hidden="1" xr:uid="{00000000-0005-0000-0000-0000B3510000}"/>
    <cellStyle name="Uwaga 3" xfId="17674" hidden="1" xr:uid="{00000000-0005-0000-0000-0000B4510000}"/>
    <cellStyle name="Uwaga 3" xfId="17669" hidden="1" xr:uid="{00000000-0005-0000-0000-0000B5510000}"/>
    <cellStyle name="Uwaga 3" xfId="17666" hidden="1" xr:uid="{00000000-0005-0000-0000-0000B6510000}"/>
    <cellStyle name="Uwaga 3" xfId="17664" hidden="1" xr:uid="{00000000-0005-0000-0000-0000B7510000}"/>
    <cellStyle name="Uwaga 3" xfId="17660" hidden="1" xr:uid="{00000000-0005-0000-0000-0000B8510000}"/>
    <cellStyle name="Uwaga 3" xfId="17657" hidden="1" xr:uid="{00000000-0005-0000-0000-0000B9510000}"/>
    <cellStyle name="Uwaga 3" xfId="17655" hidden="1" xr:uid="{00000000-0005-0000-0000-0000BA510000}"/>
    <cellStyle name="Uwaga 3" xfId="17651" hidden="1" xr:uid="{00000000-0005-0000-0000-0000BB510000}"/>
    <cellStyle name="Uwaga 3" xfId="17648" hidden="1" xr:uid="{00000000-0005-0000-0000-0000BC510000}"/>
    <cellStyle name="Uwaga 3" xfId="17646" hidden="1" xr:uid="{00000000-0005-0000-0000-0000BD510000}"/>
    <cellStyle name="Uwaga 3" xfId="17642" hidden="1" xr:uid="{00000000-0005-0000-0000-0000BE510000}"/>
    <cellStyle name="Uwaga 3" xfId="17640" hidden="1" xr:uid="{00000000-0005-0000-0000-0000BF510000}"/>
    <cellStyle name="Uwaga 3" xfId="17639" hidden="1" xr:uid="{00000000-0005-0000-0000-0000C0510000}"/>
    <cellStyle name="Uwaga 3" xfId="17633" hidden="1" xr:uid="{00000000-0005-0000-0000-0000C1510000}"/>
    <cellStyle name="Uwaga 3" xfId="17631" hidden="1" xr:uid="{00000000-0005-0000-0000-0000C2510000}"/>
    <cellStyle name="Uwaga 3" xfId="17628" hidden="1" xr:uid="{00000000-0005-0000-0000-0000C3510000}"/>
    <cellStyle name="Uwaga 3" xfId="17624" hidden="1" xr:uid="{00000000-0005-0000-0000-0000C4510000}"/>
    <cellStyle name="Uwaga 3" xfId="17621" hidden="1" xr:uid="{00000000-0005-0000-0000-0000C5510000}"/>
    <cellStyle name="Uwaga 3" xfId="17619" hidden="1" xr:uid="{00000000-0005-0000-0000-0000C6510000}"/>
    <cellStyle name="Uwaga 3" xfId="17615" hidden="1" xr:uid="{00000000-0005-0000-0000-0000C7510000}"/>
    <cellStyle name="Uwaga 3" xfId="17612" hidden="1" xr:uid="{00000000-0005-0000-0000-0000C8510000}"/>
    <cellStyle name="Uwaga 3" xfId="17610" hidden="1" xr:uid="{00000000-0005-0000-0000-0000C9510000}"/>
    <cellStyle name="Uwaga 3" xfId="17606" hidden="1" xr:uid="{00000000-0005-0000-0000-0000CA510000}"/>
    <cellStyle name="Uwaga 3" xfId="17604" hidden="1" xr:uid="{00000000-0005-0000-0000-0000CB510000}"/>
    <cellStyle name="Uwaga 3" xfId="17603" hidden="1" xr:uid="{00000000-0005-0000-0000-0000CC510000}"/>
    <cellStyle name="Uwaga 3" xfId="17597" hidden="1" xr:uid="{00000000-0005-0000-0000-0000CD510000}"/>
    <cellStyle name="Uwaga 3" xfId="17594" hidden="1" xr:uid="{00000000-0005-0000-0000-0000CE510000}"/>
    <cellStyle name="Uwaga 3" xfId="17592" hidden="1" xr:uid="{00000000-0005-0000-0000-0000CF510000}"/>
    <cellStyle name="Uwaga 3" xfId="17588" hidden="1" xr:uid="{00000000-0005-0000-0000-0000D0510000}"/>
    <cellStyle name="Uwaga 3" xfId="17585" hidden="1" xr:uid="{00000000-0005-0000-0000-0000D1510000}"/>
    <cellStyle name="Uwaga 3" xfId="17583" hidden="1" xr:uid="{00000000-0005-0000-0000-0000D2510000}"/>
    <cellStyle name="Uwaga 3" xfId="17579" hidden="1" xr:uid="{00000000-0005-0000-0000-0000D3510000}"/>
    <cellStyle name="Uwaga 3" xfId="17576" hidden="1" xr:uid="{00000000-0005-0000-0000-0000D4510000}"/>
    <cellStyle name="Uwaga 3" xfId="17574" hidden="1" xr:uid="{00000000-0005-0000-0000-0000D5510000}"/>
    <cellStyle name="Uwaga 3" xfId="17570" hidden="1" xr:uid="{00000000-0005-0000-0000-0000D6510000}"/>
    <cellStyle name="Uwaga 3" xfId="17568" hidden="1" xr:uid="{00000000-0005-0000-0000-0000D7510000}"/>
    <cellStyle name="Uwaga 3" xfId="17567" hidden="1" xr:uid="{00000000-0005-0000-0000-0000D8510000}"/>
    <cellStyle name="Uwaga 3" xfId="17560" hidden="1" xr:uid="{00000000-0005-0000-0000-0000D9510000}"/>
    <cellStyle name="Uwaga 3" xfId="17557" hidden="1" xr:uid="{00000000-0005-0000-0000-0000DA510000}"/>
    <cellStyle name="Uwaga 3" xfId="17555" hidden="1" xr:uid="{00000000-0005-0000-0000-0000DB510000}"/>
    <cellStyle name="Uwaga 3" xfId="17551" hidden="1" xr:uid="{00000000-0005-0000-0000-0000DC510000}"/>
    <cellStyle name="Uwaga 3" xfId="17548" hidden="1" xr:uid="{00000000-0005-0000-0000-0000DD510000}"/>
    <cellStyle name="Uwaga 3" xfId="17546" hidden="1" xr:uid="{00000000-0005-0000-0000-0000DE510000}"/>
    <cellStyle name="Uwaga 3" xfId="17542" hidden="1" xr:uid="{00000000-0005-0000-0000-0000DF510000}"/>
    <cellStyle name="Uwaga 3" xfId="17539" hidden="1" xr:uid="{00000000-0005-0000-0000-0000E0510000}"/>
    <cellStyle name="Uwaga 3" xfId="17537" hidden="1" xr:uid="{00000000-0005-0000-0000-0000E1510000}"/>
    <cellStyle name="Uwaga 3" xfId="17534" hidden="1" xr:uid="{00000000-0005-0000-0000-0000E2510000}"/>
    <cellStyle name="Uwaga 3" xfId="17532" hidden="1" xr:uid="{00000000-0005-0000-0000-0000E3510000}"/>
    <cellStyle name="Uwaga 3" xfId="17531" hidden="1" xr:uid="{00000000-0005-0000-0000-0000E4510000}"/>
    <cellStyle name="Uwaga 3" xfId="17525" hidden="1" xr:uid="{00000000-0005-0000-0000-0000E5510000}"/>
    <cellStyle name="Uwaga 3" xfId="17523" hidden="1" xr:uid="{00000000-0005-0000-0000-0000E6510000}"/>
    <cellStyle name="Uwaga 3" xfId="17521" hidden="1" xr:uid="{00000000-0005-0000-0000-0000E7510000}"/>
    <cellStyle name="Uwaga 3" xfId="17516" hidden="1" xr:uid="{00000000-0005-0000-0000-0000E8510000}"/>
    <cellStyle name="Uwaga 3" xfId="17514" hidden="1" xr:uid="{00000000-0005-0000-0000-0000E9510000}"/>
    <cellStyle name="Uwaga 3" xfId="17512" hidden="1" xr:uid="{00000000-0005-0000-0000-0000EA510000}"/>
    <cellStyle name="Uwaga 3" xfId="17507" hidden="1" xr:uid="{00000000-0005-0000-0000-0000EB510000}"/>
    <cellStyle name="Uwaga 3" xfId="17505" hidden="1" xr:uid="{00000000-0005-0000-0000-0000EC510000}"/>
    <cellStyle name="Uwaga 3" xfId="17503" hidden="1" xr:uid="{00000000-0005-0000-0000-0000ED510000}"/>
    <cellStyle name="Uwaga 3" xfId="17498" hidden="1" xr:uid="{00000000-0005-0000-0000-0000EE510000}"/>
    <cellStyle name="Uwaga 3" xfId="17496" hidden="1" xr:uid="{00000000-0005-0000-0000-0000EF510000}"/>
    <cellStyle name="Uwaga 3" xfId="17495" hidden="1" xr:uid="{00000000-0005-0000-0000-0000F0510000}"/>
    <cellStyle name="Uwaga 3" xfId="17488" hidden="1" xr:uid="{00000000-0005-0000-0000-0000F1510000}"/>
    <cellStyle name="Uwaga 3" xfId="17485" hidden="1" xr:uid="{00000000-0005-0000-0000-0000F2510000}"/>
    <cellStyle name="Uwaga 3" xfId="17483" hidden="1" xr:uid="{00000000-0005-0000-0000-0000F3510000}"/>
    <cellStyle name="Uwaga 3" xfId="17479" hidden="1" xr:uid="{00000000-0005-0000-0000-0000F4510000}"/>
    <cellStyle name="Uwaga 3" xfId="17476" hidden="1" xr:uid="{00000000-0005-0000-0000-0000F5510000}"/>
    <cellStyle name="Uwaga 3" xfId="17474" hidden="1" xr:uid="{00000000-0005-0000-0000-0000F6510000}"/>
    <cellStyle name="Uwaga 3" xfId="17470" hidden="1" xr:uid="{00000000-0005-0000-0000-0000F7510000}"/>
    <cellStyle name="Uwaga 3" xfId="17467" hidden="1" xr:uid="{00000000-0005-0000-0000-0000F8510000}"/>
    <cellStyle name="Uwaga 3" xfId="17465" hidden="1" xr:uid="{00000000-0005-0000-0000-0000F9510000}"/>
    <cellStyle name="Uwaga 3" xfId="17462" hidden="1" xr:uid="{00000000-0005-0000-0000-0000FA510000}"/>
    <cellStyle name="Uwaga 3" xfId="17460" hidden="1" xr:uid="{00000000-0005-0000-0000-0000FB510000}"/>
    <cellStyle name="Uwaga 3" xfId="17458" hidden="1" xr:uid="{00000000-0005-0000-0000-0000FC510000}"/>
    <cellStyle name="Uwaga 3" xfId="17452" hidden="1" xr:uid="{00000000-0005-0000-0000-0000FD510000}"/>
    <cellStyle name="Uwaga 3" xfId="17449" hidden="1" xr:uid="{00000000-0005-0000-0000-0000FE510000}"/>
    <cellStyle name="Uwaga 3" xfId="17447" hidden="1" xr:uid="{00000000-0005-0000-0000-0000FF510000}"/>
    <cellStyle name="Uwaga 3" xfId="17443" hidden="1" xr:uid="{00000000-0005-0000-0000-000000520000}"/>
    <cellStyle name="Uwaga 3" xfId="17440" hidden="1" xr:uid="{00000000-0005-0000-0000-000001520000}"/>
    <cellStyle name="Uwaga 3" xfId="17438" hidden="1" xr:uid="{00000000-0005-0000-0000-000002520000}"/>
    <cellStyle name="Uwaga 3" xfId="17434" hidden="1" xr:uid="{00000000-0005-0000-0000-000003520000}"/>
    <cellStyle name="Uwaga 3" xfId="17431" hidden="1" xr:uid="{00000000-0005-0000-0000-000004520000}"/>
    <cellStyle name="Uwaga 3" xfId="17429" hidden="1" xr:uid="{00000000-0005-0000-0000-000005520000}"/>
    <cellStyle name="Uwaga 3" xfId="17427" hidden="1" xr:uid="{00000000-0005-0000-0000-000006520000}"/>
    <cellStyle name="Uwaga 3" xfId="17425" hidden="1" xr:uid="{00000000-0005-0000-0000-000007520000}"/>
    <cellStyle name="Uwaga 3" xfId="17423" hidden="1" xr:uid="{00000000-0005-0000-0000-000008520000}"/>
    <cellStyle name="Uwaga 3" xfId="17418" hidden="1" xr:uid="{00000000-0005-0000-0000-000009520000}"/>
    <cellStyle name="Uwaga 3" xfId="17416" hidden="1" xr:uid="{00000000-0005-0000-0000-00000A520000}"/>
    <cellStyle name="Uwaga 3" xfId="17413" hidden="1" xr:uid="{00000000-0005-0000-0000-00000B520000}"/>
    <cellStyle name="Uwaga 3" xfId="17409" hidden="1" xr:uid="{00000000-0005-0000-0000-00000C520000}"/>
    <cellStyle name="Uwaga 3" xfId="17406" hidden="1" xr:uid="{00000000-0005-0000-0000-00000D520000}"/>
    <cellStyle name="Uwaga 3" xfId="17403" hidden="1" xr:uid="{00000000-0005-0000-0000-00000E520000}"/>
    <cellStyle name="Uwaga 3" xfId="17400" hidden="1" xr:uid="{00000000-0005-0000-0000-00000F520000}"/>
    <cellStyle name="Uwaga 3" xfId="17398" hidden="1" xr:uid="{00000000-0005-0000-0000-000010520000}"/>
    <cellStyle name="Uwaga 3" xfId="17395" hidden="1" xr:uid="{00000000-0005-0000-0000-000011520000}"/>
    <cellStyle name="Uwaga 3" xfId="17391" hidden="1" xr:uid="{00000000-0005-0000-0000-000012520000}"/>
    <cellStyle name="Uwaga 3" xfId="17389" hidden="1" xr:uid="{00000000-0005-0000-0000-000013520000}"/>
    <cellStyle name="Uwaga 3" xfId="17386" hidden="1" xr:uid="{00000000-0005-0000-0000-000014520000}"/>
    <cellStyle name="Uwaga 3" xfId="17381" hidden="1" xr:uid="{00000000-0005-0000-0000-000015520000}"/>
    <cellStyle name="Uwaga 3" xfId="17378" hidden="1" xr:uid="{00000000-0005-0000-0000-000016520000}"/>
    <cellStyle name="Uwaga 3" xfId="17375" hidden="1" xr:uid="{00000000-0005-0000-0000-000017520000}"/>
    <cellStyle name="Uwaga 3" xfId="17371" hidden="1" xr:uid="{00000000-0005-0000-0000-000018520000}"/>
    <cellStyle name="Uwaga 3" xfId="17368" hidden="1" xr:uid="{00000000-0005-0000-0000-000019520000}"/>
    <cellStyle name="Uwaga 3" xfId="17366" hidden="1" xr:uid="{00000000-0005-0000-0000-00001A520000}"/>
    <cellStyle name="Uwaga 3" xfId="17363" hidden="1" xr:uid="{00000000-0005-0000-0000-00001B520000}"/>
    <cellStyle name="Uwaga 3" xfId="17360" hidden="1" xr:uid="{00000000-0005-0000-0000-00001C520000}"/>
    <cellStyle name="Uwaga 3" xfId="17357" hidden="1" xr:uid="{00000000-0005-0000-0000-00001D520000}"/>
    <cellStyle name="Uwaga 3" xfId="17355" hidden="1" xr:uid="{00000000-0005-0000-0000-00001E520000}"/>
    <cellStyle name="Uwaga 3" xfId="17353" hidden="1" xr:uid="{00000000-0005-0000-0000-00001F520000}"/>
    <cellStyle name="Uwaga 3" xfId="17350" hidden="1" xr:uid="{00000000-0005-0000-0000-000020520000}"/>
    <cellStyle name="Uwaga 3" xfId="17345" hidden="1" xr:uid="{00000000-0005-0000-0000-000021520000}"/>
    <cellStyle name="Uwaga 3" xfId="17342" hidden="1" xr:uid="{00000000-0005-0000-0000-000022520000}"/>
    <cellStyle name="Uwaga 3" xfId="17339" hidden="1" xr:uid="{00000000-0005-0000-0000-000023520000}"/>
    <cellStyle name="Uwaga 3" xfId="17336" hidden="1" xr:uid="{00000000-0005-0000-0000-000024520000}"/>
    <cellStyle name="Uwaga 3" xfId="17333" hidden="1" xr:uid="{00000000-0005-0000-0000-000025520000}"/>
    <cellStyle name="Uwaga 3" xfId="17330" hidden="1" xr:uid="{00000000-0005-0000-0000-000026520000}"/>
    <cellStyle name="Uwaga 3" xfId="17327" hidden="1" xr:uid="{00000000-0005-0000-0000-000027520000}"/>
    <cellStyle name="Uwaga 3" xfId="17324" hidden="1" xr:uid="{00000000-0005-0000-0000-000028520000}"/>
    <cellStyle name="Uwaga 3" xfId="17321" hidden="1" xr:uid="{00000000-0005-0000-0000-000029520000}"/>
    <cellStyle name="Uwaga 3" xfId="17319" hidden="1" xr:uid="{00000000-0005-0000-0000-00002A520000}"/>
    <cellStyle name="Uwaga 3" xfId="17317" hidden="1" xr:uid="{00000000-0005-0000-0000-00002B520000}"/>
    <cellStyle name="Uwaga 3" xfId="17314" hidden="1" xr:uid="{00000000-0005-0000-0000-00002C520000}"/>
    <cellStyle name="Uwaga 3" xfId="17309" hidden="1" xr:uid="{00000000-0005-0000-0000-00002D520000}"/>
    <cellStyle name="Uwaga 3" xfId="17306" hidden="1" xr:uid="{00000000-0005-0000-0000-00002E520000}"/>
    <cellStyle name="Uwaga 3" xfId="17303" hidden="1" xr:uid="{00000000-0005-0000-0000-00002F520000}"/>
    <cellStyle name="Uwaga 3" xfId="17300" hidden="1" xr:uid="{00000000-0005-0000-0000-000030520000}"/>
    <cellStyle name="Uwaga 3" xfId="17297" hidden="1" xr:uid="{00000000-0005-0000-0000-000031520000}"/>
    <cellStyle name="Uwaga 3" xfId="17294" hidden="1" xr:uid="{00000000-0005-0000-0000-000032520000}"/>
    <cellStyle name="Uwaga 3" xfId="17291" hidden="1" xr:uid="{00000000-0005-0000-0000-000033520000}"/>
    <cellStyle name="Uwaga 3" xfId="17288" hidden="1" xr:uid="{00000000-0005-0000-0000-000034520000}"/>
    <cellStyle name="Uwaga 3" xfId="17285" hidden="1" xr:uid="{00000000-0005-0000-0000-000035520000}"/>
    <cellStyle name="Uwaga 3" xfId="17283" hidden="1" xr:uid="{00000000-0005-0000-0000-000036520000}"/>
    <cellStyle name="Uwaga 3" xfId="17281" hidden="1" xr:uid="{00000000-0005-0000-0000-000037520000}"/>
    <cellStyle name="Uwaga 3" xfId="17278" hidden="1" xr:uid="{00000000-0005-0000-0000-000038520000}"/>
    <cellStyle name="Uwaga 3" xfId="17272" hidden="1" xr:uid="{00000000-0005-0000-0000-000039520000}"/>
    <cellStyle name="Uwaga 3" xfId="17269" hidden="1" xr:uid="{00000000-0005-0000-0000-00003A520000}"/>
    <cellStyle name="Uwaga 3" xfId="17267" hidden="1" xr:uid="{00000000-0005-0000-0000-00003B520000}"/>
    <cellStyle name="Uwaga 3" xfId="17263" hidden="1" xr:uid="{00000000-0005-0000-0000-00003C520000}"/>
    <cellStyle name="Uwaga 3" xfId="17260" hidden="1" xr:uid="{00000000-0005-0000-0000-00003D520000}"/>
    <cellStyle name="Uwaga 3" xfId="17258" hidden="1" xr:uid="{00000000-0005-0000-0000-00003E520000}"/>
    <cellStyle name="Uwaga 3" xfId="17254" hidden="1" xr:uid="{00000000-0005-0000-0000-00003F520000}"/>
    <cellStyle name="Uwaga 3" xfId="17251" hidden="1" xr:uid="{00000000-0005-0000-0000-000040520000}"/>
    <cellStyle name="Uwaga 3" xfId="17249" hidden="1" xr:uid="{00000000-0005-0000-0000-000041520000}"/>
    <cellStyle name="Uwaga 3" xfId="17247" hidden="1" xr:uid="{00000000-0005-0000-0000-000042520000}"/>
    <cellStyle name="Uwaga 3" xfId="17244" hidden="1" xr:uid="{00000000-0005-0000-0000-000043520000}"/>
    <cellStyle name="Uwaga 3" xfId="17241" hidden="1" xr:uid="{00000000-0005-0000-0000-000044520000}"/>
    <cellStyle name="Uwaga 3" xfId="17238" hidden="1" xr:uid="{00000000-0005-0000-0000-000045520000}"/>
    <cellStyle name="Uwaga 3" xfId="17236" hidden="1" xr:uid="{00000000-0005-0000-0000-000046520000}"/>
    <cellStyle name="Uwaga 3" xfId="17234" hidden="1" xr:uid="{00000000-0005-0000-0000-000047520000}"/>
    <cellStyle name="Uwaga 3" xfId="17229" hidden="1" xr:uid="{00000000-0005-0000-0000-000048520000}"/>
    <cellStyle name="Uwaga 3" xfId="17227" hidden="1" xr:uid="{00000000-0005-0000-0000-000049520000}"/>
    <cellStyle name="Uwaga 3" xfId="17224" hidden="1" xr:uid="{00000000-0005-0000-0000-00004A520000}"/>
    <cellStyle name="Uwaga 3" xfId="17220" hidden="1" xr:uid="{00000000-0005-0000-0000-00004B520000}"/>
    <cellStyle name="Uwaga 3" xfId="17218" hidden="1" xr:uid="{00000000-0005-0000-0000-00004C520000}"/>
    <cellStyle name="Uwaga 3" xfId="17215" hidden="1" xr:uid="{00000000-0005-0000-0000-00004D520000}"/>
    <cellStyle name="Uwaga 3" xfId="17211" hidden="1" xr:uid="{00000000-0005-0000-0000-00004E520000}"/>
    <cellStyle name="Uwaga 3" xfId="17209" hidden="1" xr:uid="{00000000-0005-0000-0000-00004F520000}"/>
    <cellStyle name="Uwaga 3" xfId="17206" hidden="1" xr:uid="{00000000-0005-0000-0000-000050520000}"/>
    <cellStyle name="Uwaga 3" xfId="17202" hidden="1" xr:uid="{00000000-0005-0000-0000-000051520000}"/>
    <cellStyle name="Uwaga 3" xfId="17200" hidden="1" xr:uid="{00000000-0005-0000-0000-000052520000}"/>
    <cellStyle name="Uwaga 3" xfId="17198" hidden="1" xr:uid="{00000000-0005-0000-0000-000053520000}"/>
    <cellStyle name="Uwaga 3" xfId="18750" hidden="1" xr:uid="{00000000-0005-0000-0000-000054520000}"/>
    <cellStyle name="Uwaga 3" xfId="18751" hidden="1" xr:uid="{00000000-0005-0000-0000-000055520000}"/>
    <cellStyle name="Uwaga 3" xfId="18753" hidden="1" xr:uid="{00000000-0005-0000-0000-000056520000}"/>
    <cellStyle name="Uwaga 3" xfId="18765" hidden="1" xr:uid="{00000000-0005-0000-0000-000057520000}"/>
    <cellStyle name="Uwaga 3" xfId="18766" hidden="1" xr:uid="{00000000-0005-0000-0000-000058520000}"/>
    <cellStyle name="Uwaga 3" xfId="18771" hidden="1" xr:uid="{00000000-0005-0000-0000-000059520000}"/>
    <cellStyle name="Uwaga 3" xfId="18780" hidden="1" xr:uid="{00000000-0005-0000-0000-00005A520000}"/>
    <cellStyle name="Uwaga 3" xfId="18781" hidden="1" xr:uid="{00000000-0005-0000-0000-00005B520000}"/>
    <cellStyle name="Uwaga 3" xfId="18786" hidden="1" xr:uid="{00000000-0005-0000-0000-00005C520000}"/>
    <cellStyle name="Uwaga 3" xfId="18795" hidden="1" xr:uid="{00000000-0005-0000-0000-00005D520000}"/>
    <cellStyle name="Uwaga 3" xfId="18796" hidden="1" xr:uid="{00000000-0005-0000-0000-00005E520000}"/>
    <cellStyle name="Uwaga 3" xfId="18797" hidden="1" xr:uid="{00000000-0005-0000-0000-00005F520000}"/>
    <cellStyle name="Uwaga 3" xfId="18810" hidden="1" xr:uid="{00000000-0005-0000-0000-000060520000}"/>
    <cellStyle name="Uwaga 3" xfId="18815" hidden="1" xr:uid="{00000000-0005-0000-0000-000061520000}"/>
    <cellStyle name="Uwaga 3" xfId="18820" hidden="1" xr:uid="{00000000-0005-0000-0000-000062520000}"/>
    <cellStyle name="Uwaga 3" xfId="18830" hidden="1" xr:uid="{00000000-0005-0000-0000-000063520000}"/>
    <cellStyle name="Uwaga 3" xfId="18835" hidden="1" xr:uid="{00000000-0005-0000-0000-000064520000}"/>
    <cellStyle name="Uwaga 3" xfId="18839" hidden="1" xr:uid="{00000000-0005-0000-0000-000065520000}"/>
    <cellStyle name="Uwaga 3" xfId="18846" hidden="1" xr:uid="{00000000-0005-0000-0000-000066520000}"/>
    <cellStyle name="Uwaga 3" xfId="18851" hidden="1" xr:uid="{00000000-0005-0000-0000-000067520000}"/>
    <cellStyle name="Uwaga 3" xfId="18854" hidden="1" xr:uid="{00000000-0005-0000-0000-000068520000}"/>
    <cellStyle name="Uwaga 3" xfId="18860" hidden="1" xr:uid="{00000000-0005-0000-0000-000069520000}"/>
    <cellStyle name="Uwaga 3" xfId="18865" hidden="1" xr:uid="{00000000-0005-0000-0000-00006A520000}"/>
    <cellStyle name="Uwaga 3" xfId="18869" hidden="1" xr:uid="{00000000-0005-0000-0000-00006B520000}"/>
    <cellStyle name="Uwaga 3" xfId="18870" hidden="1" xr:uid="{00000000-0005-0000-0000-00006C520000}"/>
    <cellStyle name="Uwaga 3" xfId="18871" hidden="1" xr:uid="{00000000-0005-0000-0000-00006D520000}"/>
    <cellStyle name="Uwaga 3" xfId="18875" hidden="1" xr:uid="{00000000-0005-0000-0000-00006E520000}"/>
    <cellStyle name="Uwaga 3" xfId="18887" hidden="1" xr:uid="{00000000-0005-0000-0000-00006F520000}"/>
    <cellStyle name="Uwaga 3" xfId="18892" hidden="1" xr:uid="{00000000-0005-0000-0000-000070520000}"/>
    <cellStyle name="Uwaga 3" xfId="18897" hidden="1" xr:uid="{00000000-0005-0000-0000-000071520000}"/>
    <cellStyle name="Uwaga 3" xfId="18902" hidden="1" xr:uid="{00000000-0005-0000-0000-000072520000}"/>
    <cellStyle name="Uwaga 3" xfId="18907" hidden="1" xr:uid="{00000000-0005-0000-0000-000073520000}"/>
    <cellStyle name="Uwaga 3" xfId="18912" hidden="1" xr:uid="{00000000-0005-0000-0000-000074520000}"/>
    <cellStyle name="Uwaga 3" xfId="18916" hidden="1" xr:uid="{00000000-0005-0000-0000-000075520000}"/>
    <cellStyle name="Uwaga 3" xfId="18920" hidden="1" xr:uid="{00000000-0005-0000-0000-000076520000}"/>
    <cellStyle name="Uwaga 3" xfId="18925" hidden="1" xr:uid="{00000000-0005-0000-0000-000077520000}"/>
    <cellStyle name="Uwaga 3" xfId="18930" hidden="1" xr:uid="{00000000-0005-0000-0000-000078520000}"/>
    <cellStyle name="Uwaga 3" xfId="18931" hidden="1" xr:uid="{00000000-0005-0000-0000-000079520000}"/>
    <cellStyle name="Uwaga 3" xfId="18933" hidden="1" xr:uid="{00000000-0005-0000-0000-00007A520000}"/>
    <cellStyle name="Uwaga 3" xfId="18946" hidden="1" xr:uid="{00000000-0005-0000-0000-00007B520000}"/>
    <cellStyle name="Uwaga 3" xfId="18950" hidden="1" xr:uid="{00000000-0005-0000-0000-00007C520000}"/>
    <cellStyle name="Uwaga 3" xfId="18955" hidden="1" xr:uid="{00000000-0005-0000-0000-00007D520000}"/>
    <cellStyle name="Uwaga 3" xfId="18962" hidden="1" xr:uid="{00000000-0005-0000-0000-00007E520000}"/>
    <cellStyle name="Uwaga 3" xfId="18966" hidden="1" xr:uid="{00000000-0005-0000-0000-00007F520000}"/>
    <cellStyle name="Uwaga 3" xfId="18971" hidden="1" xr:uid="{00000000-0005-0000-0000-000080520000}"/>
    <cellStyle name="Uwaga 3" xfId="18976" hidden="1" xr:uid="{00000000-0005-0000-0000-000081520000}"/>
    <cellStyle name="Uwaga 3" xfId="18979" hidden="1" xr:uid="{00000000-0005-0000-0000-000082520000}"/>
    <cellStyle name="Uwaga 3" xfId="18984" hidden="1" xr:uid="{00000000-0005-0000-0000-000083520000}"/>
    <cellStyle name="Uwaga 3" xfId="18990" hidden="1" xr:uid="{00000000-0005-0000-0000-000084520000}"/>
    <cellStyle name="Uwaga 3" xfId="18991" hidden="1" xr:uid="{00000000-0005-0000-0000-000085520000}"/>
    <cellStyle name="Uwaga 3" xfId="18994" hidden="1" xr:uid="{00000000-0005-0000-0000-000086520000}"/>
    <cellStyle name="Uwaga 3" xfId="19007" hidden="1" xr:uid="{00000000-0005-0000-0000-000087520000}"/>
    <cellStyle name="Uwaga 3" xfId="19011" hidden="1" xr:uid="{00000000-0005-0000-0000-000088520000}"/>
    <cellStyle name="Uwaga 3" xfId="19016" hidden="1" xr:uid="{00000000-0005-0000-0000-000089520000}"/>
    <cellStyle name="Uwaga 3" xfId="19023" hidden="1" xr:uid="{00000000-0005-0000-0000-00008A520000}"/>
    <cellStyle name="Uwaga 3" xfId="19028" hidden="1" xr:uid="{00000000-0005-0000-0000-00008B520000}"/>
    <cellStyle name="Uwaga 3" xfId="19032" hidden="1" xr:uid="{00000000-0005-0000-0000-00008C520000}"/>
    <cellStyle name="Uwaga 3" xfId="19037" hidden="1" xr:uid="{00000000-0005-0000-0000-00008D520000}"/>
    <cellStyle name="Uwaga 3" xfId="19041" hidden="1" xr:uid="{00000000-0005-0000-0000-00008E520000}"/>
    <cellStyle name="Uwaga 3" xfId="19046" hidden="1" xr:uid="{00000000-0005-0000-0000-00008F520000}"/>
    <cellStyle name="Uwaga 3" xfId="19050" hidden="1" xr:uid="{00000000-0005-0000-0000-000090520000}"/>
    <cellStyle name="Uwaga 3" xfId="19051" hidden="1" xr:uid="{00000000-0005-0000-0000-000091520000}"/>
    <cellStyle name="Uwaga 3" xfId="19053" hidden="1" xr:uid="{00000000-0005-0000-0000-000092520000}"/>
    <cellStyle name="Uwaga 3" xfId="19065" hidden="1" xr:uid="{00000000-0005-0000-0000-000093520000}"/>
    <cellStyle name="Uwaga 3" xfId="19066" hidden="1" xr:uid="{00000000-0005-0000-0000-000094520000}"/>
    <cellStyle name="Uwaga 3" xfId="19068" hidden="1" xr:uid="{00000000-0005-0000-0000-000095520000}"/>
    <cellStyle name="Uwaga 3" xfId="19080" hidden="1" xr:uid="{00000000-0005-0000-0000-000096520000}"/>
    <cellStyle name="Uwaga 3" xfId="19082" hidden="1" xr:uid="{00000000-0005-0000-0000-000097520000}"/>
    <cellStyle name="Uwaga 3" xfId="19085" hidden="1" xr:uid="{00000000-0005-0000-0000-000098520000}"/>
    <cellStyle name="Uwaga 3" xfId="19095" hidden="1" xr:uid="{00000000-0005-0000-0000-000099520000}"/>
    <cellStyle name="Uwaga 3" xfId="19096" hidden="1" xr:uid="{00000000-0005-0000-0000-00009A520000}"/>
    <cellStyle name="Uwaga 3" xfId="19098" hidden="1" xr:uid="{00000000-0005-0000-0000-00009B520000}"/>
    <cellStyle name="Uwaga 3" xfId="19110" hidden="1" xr:uid="{00000000-0005-0000-0000-00009C520000}"/>
    <cellStyle name="Uwaga 3" xfId="19111" hidden="1" xr:uid="{00000000-0005-0000-0000-00009D520000}"/>
    <cellStyle name="Uwaga 3" xfId="19112" hidden="1" xr:uid="{00000000-0005-0000-0000-00009E520000}"/>
    <cellStyle name="Uwaga 3" xfId="19126" hidden="1" xr:uid="{00000000-0005-0000-0000-00009F520000}"/>
    <cellStyle name="Uwaga 3" xfId="19129" hidden="1" xr:uid="{00000000-0005-0000-0000-0000A0520000}"/>
    <cellStyle name="Uwaga 3" xfId="19133" hidden="1" xr:uid="{00000000-0005-0000-0000-0000A1520000}"/>
    <cellStyle name="Uwaga 3" xfId="19141" hidden="1" xr:uid="{00000000-0005-0000-0000-0000A2520000}"/>
    <cellStyle name="Uwaga 3" xfId="19144" hidden="1" xr:uid="{00000000-0005-0000-0000-0000A3520000}"/>
    <cellStyle name="Uwaga 3" xfId="19148" hidden="1" xr:uid="{00000000-0005-0000-0000-0000A4520000}"/>
    <cellStyle name="Uwaga 3" xfId="19156" hidden="1" xr:uid="{00000000-0005-0000-0000-0000A5520000}"/>
    <cellStyle name="Uwaga 3" xfId="19159" hidden="1" xr:uid="{00000000-0005-0000-0000-0000A6520000}"/>
    <cellStyle name="Uwaga 3" xfId="19163" hidden="1" xr:uid="{00000000-0005-0000-0000-0000A7520000}"/>
    <cellStyle name="Uwaga 3" xfId="19170" hidden="1" xr:uid="{00000000-0005-0000-0000-0000A8520000}"/>
    <cellStyle name="Uwaga 3" xfId="19171" hidden="1" xr:uid="{00000000-0005-0000-0000-0000A9520000}"/>
    <cellStyle name="Uwaga 3" xfId="19173" hidden="1" xr:uid="{00000000-0005-0000-0000-0000AA520000}"/>
    <cellStyle name="Uwaga 3" xfId="19186" hidden="1" xr:uid="{00000000-0005-0000-0000-0000AB520000}"/>
    <cellStyle name="Uwaga 3" xfId="19189" hidden="1" xr:uid="{00000000-0005-0000-0000-0000AC520000}"/>
    <cellStyle name="Uwaga 3" xfId="19192" hidden="1" xr:uid="{00000000-0005-0000-0000-0000AD520000}"/>
    <cellStyle name="Uwaga 3" xfId="19201" hidden="1" xr:uid="{00000000-0005-0000-0000-0000AE520000}"/>
    <cellStyle name="Uwaga 3" xfId="19204" hidden="1" xr:uid="{00000000-0005-0000-0000-0000AF520000}"/>
    <cellStyle name="Uwaga 3" xfId="19208" hidden="1" xr:uid="{00000000-0005-0000-0000-0000B0520000}"/>
    <cellStyle name="Uwaga 3" xfId="19216" hidden="1" xr:uid="{00000000-0005-0000-0000-0000B1520000}"/>
    <cellStyle name="Uwaga 3" xfId="19218" hidden="1" xr:uid="{00000000-0005-0000-0000-0000B2520000}"/>
    <cellStyle name="Uwaga 3" xfId="19221" hidden="1" xr:uid="{00000000-0005-0000-0000-0000B3520000}"/>
    <cellStyle name="Uwaga 3" xfId="19230" hidden="1" xr:uid="{00000000-0005-0000-0000-0000B4520000}"/>
    <cellStyle name="Uwaga 3" xfId="19231" hidden="1" xr:uid="{00000000-0005-0000-0000-0000B5520000}"/>
    <cellStyle name="Uwaga 3" xfId="19232" hidden="1" xr:uid="{00000000-0005-0000-0000-0000B6520000}"/>
    <cellStyle name="Uwaga 3" xfId="19245" hidden="1" xr:uid="{00000000-0005-0000-0000-0000B7520000}"/>
    <cellStyle name="Uwaga 3" xfId="19246" hidden="1" xr:uid="{00000000-0005-0000-0000-0000B8520000}"/>
    <cellStyle name="Uwaga 3" xfId="19248" hidden="1" xr:uid="{00000000-0005-0000-0000-0000B9520000}"/>
    <cellStyle name="Uwaga 3" xfId="19260" hidden="1" xr:uid="{00000000-0005-0000-0000-0000BA520000}"/>
    <cellStyle name="Uwaga 3" xfId="19261" hidden="1" xr:uid="{00000000-0005-0000-0000-0000BB520000}"/>
    <cellStyle name="Uwaga 3" xfId="19263" hidden="1" xr:uid="{00000000-0005-0000-0000-0000BC520000}"/>
    <cellStyle name="Uwaga 3" xfId="19275" hidden="1" xr:uid="{00000000-0005-0000-0000-0000BD520000}"/>
    <cellStyle name="Uwaga 3" xfId="19276" hidden="1" xr:uid="{00000000-0005-0000-0000-0000BE520000}"/>
    <cellStyle name="Uwaga 3" xfId="19278" hidden="1" xr:uid="{00000000-0005-0000-0000-0000BF520000}"/>
    <cellStyle name="Uwaga 3" xfId="19290" hidden="1" xr:uid="{00000000-0005-0000-0000-0000C0520000}"/>
    <cellStyle name="Uwaga 3" xfId="19291" hidden="1" xr:uid="{00000000-0005-0000-0000-0000C1520000}"/>
    <cellStyle name="Uwaga 3" xfId="19292" hidden="1" xr:uid="{00000000-0005-0000-0000-0000C2520000}"/>
    <cellStyle name="Uwaga 3" xfId="19306" hidden="1" xr:uid="{00000000-0005-0000-0000-0000C3520000}"/>
    <cellStyle name="Uwaga 3" xfId="19308" hidden="1" xr:uid="{00000000-0005-0000-0000-0000C4520000}"/>
    <cellStyle name="Uwaga 3" xfId="19311" hidden="1" xr:uid="{00000000-0005-0000-0000-0000C5520000}"/>
    <cellStyle name="Uwaga 3" xfId="19321" hidden="1" xr:uid="{00000000-0005-0000-0000-0000C6520000}"/>
    <cellStyle name="Uwaga 3" xfId="19324" hidden="1" xr:uid="{00000000-0005-0000-0000-0000C7520000}"/>
    <cellStyle name="Uwaga 3" xfId="19327" hidden="1" xr:uid="{00000000-0005-0000-0000-0000C8520000}"/>
    <cellStyle name="Uwaga 3" xfId="19336" hidden="1" xr:uid="{00000000-0005-0000-0000-0000C9520000}"/>
    <cellStyle name="Uwaga 3" xfId="19338" hidden="1" xr:uid="{00000000-0005-0000-0000-0000CA520000}"/>
    <cellStyle name="Uwaga 3" xfId="19341" hidden="1" xr:uid="{00000000-0005-0000-0000-0000CB520000}"/>
    <cellStyle name="Uwaga 3" xfId="19350" hidden="1" xr:uid="{00000000-0005-0000-0000-0000CC520000}"/>
    <cellStyle name="Uwaga 3" xfId="19351" hidden="1" xr:uid="{00000000-0005-0000-0000-0000CD520000}"/>
    <cellStyle name="Uwaga 3" xfId="19352" hidden="1" xr:uid="{00000000-0005-0000-0000-0000CE520000}"/>
    <cellStyle name="Uwaga 3" xfId="19365" hidden="1" xr:uid="{00000000-0005-0000-0000-0000CF520000}"/>
    <cellStyle name="Uwaga 3" xfId="19367" hidden="1" xr:uid="{00000000-0005-0000-0000-0000D0520000}"/>
    <cellStyle name="Uwaga 3" xfId="19369" hidden="1" xr:uid="{00000000-0005-0000-0000-0000D1520000}"/>
    <cellStyle name="Uwaga 3" xfId="19380" hidden="1" xr:uid="{00000000-0005-0000-0000-0000D2520000}"/>
    <cellStyle name="Uwaga 3" xfId="19382" hidden="1" xr:uid="{00000000-0005-0000-0000-0000D3520000}"/>
    <cellStyle name="Uwaga 3" xfId="19384" hidden="1" xr:uid="{00000000-0005-0000-0000-0000D4520000}"/>
    <cellStyle name="Uwaga 3" xfId="19395" hidden="1" xr:uid="{00000000-0005-0000-0000-0000D5520000}"/>
    <cellStyle name="Uwaga 3" xfId="19397" hidden="1" xr:uid="{00000000-0005-0000-0000-0000D6520000}"/>
    <cellStyle name="Uwaga 3" xfId="19399" hidden="1" xr:uid="{00000000-0005-0000-0000-0000D7520000}"/>
    <cellStyle name="Uwaga 3" xfId="19410" hidden="1" xr:uid="{00000000-0005-0000-0000-0000D8520000}"/>
    <cellStyle name="Uwaga 3" xfId="19411" hidden="1" xr:uid="{00000000-0005-0000-0000-0000D9520000}"/>
    <cellStyle name="Uwaga 3" xfId="19412" hidden="1" xr:uid="{00000000-0005-0000-0000-0000DA520000}"/>
    <cellStyle name="Uwaga 3" xfId="19425" hidden="1" xr:uid="{00000000-0005-0000-0000-0000DB520000}"/>
    <cellStyle name="Uwaga 3" xfId="19427" hidden="1" xr:uid="{00000000-0005-0000-0000-0000DC520000}"/>
    <cellStyle name="Uwaga 3" xfId="19429" hidden="1" xr:uid="{00000000-0005-0000-0000-0000DD520000}"/>
    <cellStyle name="Uwaga 3" xfId="19440" hidden="1" xr:uid="{00000000-0005-0000-0000-0000DE520000}"/>
    <cellStyle name="Uwaga 3" xfId="19442" hidden="1" xr:uid="{00000000-0005-0000-0000-0000DF520000}"/>
    <cellStyle name="Uwaga 3" xfId="19444" hidden="1" xr:uid="{00000000-0005-0000-0000-0000E0520000}"/>
    <cellStyle name="Uwaga 3" xfId="19455" hidden="1" xr:uid="{00000000-0005-0000-0000-0000E1520000}"/>
    <cellStyle name="Uwaga 3" xfId="19457" hidden="1" xr:uid="{00000000-0005-0000-0000-0000E2520000}"/>
    <cellStyle name="Uwaga 3" xfId="19458" hidden="1" xr:uid="{00000000-0005-0000-0000-0000E3520000}"/>
    <cellStyle name="Uwaga 3" xfId="19470" hidden="1" xr:uid="{00000000-0005-0000-0000-0000E4520000}"/>
    <cellStyle name="Uwaga 3" xfId="19471" hidden="1" xr:uid="{00000000-0005-0000-0000-0000E5520000}"/>
    <cellStyle name="Uwaga 3" xfId="19472" hidden="1" xr:uid="{00000000-0005-0000-0000-0000E6520000}"/>
    <cellStyle name="Uwaga 3" xfId="19485" hidden="1" xr:uid="{00000000-0005-0000-0000-0000E7520000}"/>
    <cellStyle name="Uwaga 3" xfId="19487" hidden="1" xr:uid="{00000000-0005-0000-0000-0000E8520000}"/>
    <cellStyle name="Uwaga 3" xfId="19489" hidden="1" xr:uid="{00000000-0005-0000-0000-0000E9520000}"/>
    <cellStyle name="Uwaga 3" xfId="19500" hidden="1" xr:uid="{00000000-0005-0000-0000-0000EA520000}"/>
    <cellStyle name="Uwaga 3" xfId="19502" hidden="1" xr:uid="{00000000-0005-0000-0000-0000EB520000}"/>
    <cellStyle name="Uwaga 3" xfId="19504" hidden="1" xr:uid="{00000000-0005-0000-0000-0000EC520000}"/>
    <cellStyle name="Uwaga 3" xfId="19515" hidden="1" xr:uid="{00000000-0005-0000-0000-0000ED520000}"/>
    <cellStyle name="Uwaga 3" xfId="19517" hidden="1" xr:uid="{00000000-0005-0000-0000-0000EE520000}"/>
    <cellStyle name="Uwaga 3" xfId="19519" hidden="1" xr:uid="{00000000-0005-0000-0000-0000EF520000}"/>
    <cellStyle name="Uwaga 3" xfId="19530" hidden="1" xr:uid="{00000000-0005-0000-0000-0000F0520000}"/>
    <cellStyle name="Uwaga 3" xfId="19531" hidden="1" xr:uid="{00000000-0005-0000-0000-0000F1520000}"/>
    <cellStyle name="Uwaga 3" xfId="19533" hidden="1" xr:uid="{00000000-0005-0000-0000-0000F2520000}"/>
    <cellStyle name="Uwaga 3" xfId="19544" hidden="1" xr:uid="{00000000-0005-0000-0000-0000F3520000}"/>
    <cellStyle name="Uwaga 3" xfId="19546" hidden="1" xr:uid="{00000000-0005-0000-0000-0000F4520000}"/>
    <cellStyle name="Uwaga 3" xfId="19547" hidden="1" xr:uid="{00000000-0005-0000-0000-0000F5520000}"/>
    <cellStyle name="Uwaga 3" xfId="19556" hidden="1" xr:uid="{00000000-0005-0000-0000-0000F6520000}"/>
    <cellStyle name="Uwaga 3" xfId="19559" hidden="1" xr:uid="{00000000-0005-0000-0000-0000F7520000}"/>
    <cellStyle name="Uwaga 3" xfId="19561" hidden="1" xr:uid="{00000000-0005-0000-0000-0000F8520000}"/>
    <cellStyle name="Uwaga 3" xfId="19572" hidden="1" xr:uid="{00000000-0005-0000-0000-0000F9520000}"/>
    <cellStyle name="Uwaga 3" xfId="19574" hidden="1" xr:uid="{00000000-0005-0000-0000-0000FA520000}"/>
    <cellStyle name="Uwaga 3" xfId="19576" hidden="1" xr:uid="{00000000-0005-0000-0000-0000FB520000}"/>
    <cellStyle name="Uwaga 3" xfId="19588" hidden="1" xr:uid="{00000000-0005-0000-0000-0000FC520000}"/>
    <cellStyle name="Uwaga 3" xfId="19590" hidden="1" xr:uid="{00000000-0005-0000-0000-0000FD520000}"/>
    <cellStyle name="Uwaga 3" xfId="19592" hidden="1" xr:uid="{00000000-0005-0000-0000-0000FE520000}"/>
    <cellStyle name="Uwaga 3" xfId="19600" hidden="1" xr:uid="{00000000-0005-0000-0000-0000FF520000}"/>
    <cellStyle name="Uwaga 3" xfId="19602" hidden="1" xr:uid="{00000000-0005-0000-0000-000000530000}"/>
    <cellStyle name="Uwaga 3" xfId="19605" hidden="1" xr:uid="{00000000-0005-0000-0000-000001530000}"/>
    <cellStyle name="Uwaga 3" xfId="19595" hidden="1" xr:uid="{00000000-0005-0000-0000-000002530000}"/>
    <cellStyle name="Uwaga 3" xfId="19594" hidden="1" xr:uid="{00000000-0005-0000-0000-000003530000}"/>
    <cellStyle name="Uwaga 3" xfId="19593" hidden="1" xr:uid="{00000000-0005-0000-0000-000004530000}"/>
    <cellStyle name="Uwaga 3" xfId="19580" hidden="1" xr:uid="{00000000-0005-0000-0000-000005530000}"/>
    <cellStyle name="Uwaga 3" xfId="19579" hidden="1" xr:uid="{00000000-0005-0000-0000-000006530000}"/>
    <cellStyle name="Uwaga 3" xfId="19578" hidden="1" xr:uid="{00000000-0005-0000-0000-000007530000}"/>
    <cellStyle name="Uwaga 3" xfId="19565" hidden="1" xr:uid="{00000000-0005-0000-0000-000008530000}"/>
    <cellStyle name="Uwaga 3" xfId="19564" hidden="1" xr:uid="{00000000-0005-0000-0000-000009530000}"/>
    <cellStyle name="Uwaga 3" xfId="19563" hidden="1" xr:uid="{00000000-0005-0000-0000-00000A530000}"/>
    <cellStyle name="Uwaga 3" xfId="19550" hidden="1" xr:uid="{00000000-0005-0000-0000-00000B530000}"/>
    <cellStyle name="Uwaga 3" xfId="19549" hidden="1" xr:uid="{00000000-0005-0000-0000-00000C530000}"/>
    <cellStyle name="Uwaga 3" xfId="19548" hidden="1" xr:uid="{00000000-0005-0000-0000-00000D530000}"/>
    <cellStyle name="Uwaga 3" xfId="19535" hidden="1" xr:uid="{00000000-0005-0000-0000-00000E530000}"/>
    <cellStyle name="Uwaga 3" xfId="19534" hidden="1" xr:uid="{00000000-0005-0000-0000-00000F530000}"/>
    <cellStyle name="Uwaga 3" xfId="19532" hidden="1" xr:uid="{00000000-0005-0000-0000-000010530000}"/>
    <cellStyle name="Uwaga 3" xfId="19521" hidden="1" xr:uid="{00000000-0005-0000-0000-000011530000}"/>
    <cellStyle name="Uwaga 3" xfId="19518" hidden="1" xr:uid="{00000000-0005-0000-0000-000012530000}"/>
    <cellStyle name="Uwaga 3" xfId="19516" hidden="1" xr:uid="{00000000-0005-0000-0000-000013530000}"/>
    <cellStyle name="Uwaga 3" xfId="19506" hidden="1" xr:uid="{00000000-0005-0000-0000-000014530000}"/>
    <cellStyle name="Uwaga 3" xfId="19503" hidden="1" xr:uid="{00000000-0005-0000-0000-000015530000}"/>
    <cellStyle name="Uwaga 3" xfId="19501" hidden="1" xr:uid="{00000000-0005-0000-0000-000016530000}"/>
    <cellStyle name="Uwaga 3" xfId="19491" hidden="1" xr:uid="{00000000-0005-0000-0000-000017530000}"/>
    <cellStyle name="Uwaga 3" xfId="19488" hidden="1" xr:uid="{00000000-0005-0000-0000-000018530000}"/>
    <cellStyle name="Uwaga 3" xfId="19486" hidden="1" xr:uid="{00000000-0005-0000-0000-000019530000}"/>
    <cellStyle name="Uwaga 3" xfId="19476" hidden="1" xr:uid="{00000000-0005-0000-0000-00001A530000}"/>
    <cellStyle name="Uwaga 3" xfId="19474" hidden="1" xr:uid="{00000000-0005-0000-0000-00001B530000}"/>
    <cellStyle name="Uwaga 3" xfId="19473" hidden="1" xr:uid="{00000000-0005-0000-0000-00001C530000}"/>
    <cellStyle name="Uwaga 3" xfId="19461" hidden="1" xr:uid="{00000000-0005-0000-0000-00001D530000}"/>
    <cellStyle name="Uwaga 3" xfId="19459" hidden="1" xr:uid="{00000000-0005-0000-0000-00001E530000}"/>
    <cellStyle name="Uwaga 3" xfId="19456" hidden="1" xr:uid="{00000000-0005-0000-0000-00001F530000}"/>
    <cellStyle name="Uwaga 3" xfId="19446" hidden="1" xr:uid="{00000000-0005-0000-0000-000020530000}"/>
    <cellStyle name="Uwaga 3" xfId="19443" hidden="1" xr:uid="{00000000-0005-0000-0000-000021530000}"/>
    <cellStyle name="Uwaga 3" xfId="19441" hidden="1" xr:uid="{00000000-0005-0000-0000-000022530000}"/>
    <cellStyle name="Uwaga 3" xfId="19431" hidden="1" xr:uid="{00000000-0005-0000-0000-000023530000}"/>
    <cellStyle name="Uwaga 3" xfId="19428" hidden="1" xr:uid="{00000000-0005-0000-0000-000024530000}"/>
    <cellStyle name="Uwaga 3" xfId="19426" hidden="1" xr:uid="{00000000-0005-0000-0000-000025530000}"/>
    <cellStyle name="Uwaga 3" xfId="19416" hidden="1" xr:uid="{00000000-0005-0000-0000-000026530000}"/>
    <cellStyle name="Uwaga 3" xfId="19414" hidden="1" xr:uid="{00000000-0005-0000-0000-000027530000}"/>
    <cellStyle name="Uwaga 3" xfId="19413" hidden="1" xr:uid="{00000000-0005-0000-0000-000028530000}"/>
    <cellStyle name="Uwaga 3" xfId="19401" hidden="1" xr:uid="{00000000-0005-0000-0000-000029530000}"/>
    <cellStyle name="Uwaga 3" xfId="19398" hidden="1" xr:uid="{00000000-0005-0000-0000-00002A530000}"/>
    <cellStyle name="Uwaga 3" xfId="19396" hidden="1" xr:uid="{00000000-0005-0000-0000-00002B530000}"/>
    <cellStyle name="Uwaga 3" xfId="19386" hidden="1" xr:uid="{00000000-0005-0000-0000-00002C530000}"/>
    <cellStyle name="Uwaga 3" xfId="19383" hidden="1" xr:uid="{00000000-0005-0000-0000-00002D530000}"/>
    <cellStyle name="Uwaga 3" xfId="19381" hidden="1" xr:uid="{00000000-0005-0000-0000-00002E530000}"/>
    <cellStyle name="Uwaga 3" xfId="19371" hidden="1" xr:uid="{00000000-0005-0000-0000-00002F530000}"/>
    <cellStyle name="Uwaga 3" xfId="19368" hidden="1" xr:uid="{00000000-0005-0000-0000-000030530000}"/>
    <cellStyle name="Uwaga 3" xfId="19366" hidden="1" xr:uid="{00000000-0005-0000-0000-000031530000}"/>
    <cellStyle name="Uwaga 3" xfId="19356" hidden="1" xr:uid="{00000000-0005-0000-0000-000032530000}"/>
    <cellStyle name="Uwaga 3" xfId="19354" hidden="1" xr:uid="{00000000-0005-0000-0000-000033530000}"/>
    <cellStyle name="Uwaga 3" xfId="19353" hidden="1" xr:uid="{00000000-0005-0000-0000-000034530000}"/>
    <cellStyle name="Uwaga 3" xfId="19340" hidden="1" xr:uid="{00000000-0005-0000-0000-000035530000}"/>
    <cellStyle name="Uwaga 3" xfId="19337" hidden="1" xr:uid="{00000000-0005-0000-0000-000036530000}"/>
    <cellStyle name="Uwaga 3" xfId="19335" hidden="1" xr:uid="{00000000-0005-0000-0000-000037530000}"/>
    <cellStyle name="Uwaga 3" xfId="19325" hidden="1" xr:uid="{00000000-0005-0000-0000-000038530000}"/>
    <cellStyle name="Uwaga 3" xfId="19322" hidden="1" xr:uid="{00000000-0005-0000-0000-000039530000}"/>
    <cellStyle name="Uwaga 3" xfId="19320" hidden="1" xr:uid="{00000000-0005-0000-0000-00003A530000}"/>
    <cellStyle name="Uwaga 3" xfId="19310" hidden="1" xr:uid="{00000000-0005-0000-0000-00003B530000}"/>
    <cellStyle name="Uwaga 3" xfId="19307" hidden="1" xr:uid="{00000000-0005-0000-0000-00003C530000}"/>
    <cellStyle name="Uwaga 3" xfId="19305" hidden="1" xr:uid="{00000000-0005-0000-0000-00003D530000}"/>
    <cellStyle name="Uwaga 3" xfId="19296" hidden="1" xr:uid="{00000000-0005-0000-0000-00003E530000}"/>
    <cellStyle name="Uwaga 3" xfId="19294" hidden="1" xr:uid="{00000000-0005-0000-0000-00003F530000}"/>
    <cellStyle name="Uwaga 3" xfId="19293" hidden="1" xr:uid="{00000000-0005-0000-0000-000040530000}"/>
    <cellStyle name="Uwaga 3" xfId="19281" hidden="1" xr:uid="{00000000-0005-0000-0000-000041530000}"/>
    <cellStyle name="Uwaga 3" xfId="19279" hidden="1" xr:uid="{00000000-0005-0000-0000-000042530000}"/>
    <cellStyle name="Uwaga 3" xfId="19277" hidden="1" xr:uid="{00000000-0005-0000-0000-000043530000}"/>
    <cellStyle name="Uwaga 3" xfId="19266" hidden="1" xr:uid="{00000000-0005-0000-0000-000044530000}"/>
    <cellStyle name="Uwaga 3" xfId="19264" hidden="1" xr:uid="{00000000-0005-0000-0000-000045530000}"/>
    <cellStyle name="Uwaga 3" xfId="19262" hidden="1" xr:uid="{00000000-0005-0000-0000-000046530000}"/>
    <cellStyle name="Uwaga 3" xfId="19251" hidden="1" xr:uid="{00000000-0005-0000-0000-000047530000}"/>
    <cellStyle name="Uwaga 3" xfId="19249" hidden="1" xr:uid="{00000000-0005-0000-0000-000048530000}"/>
    <cellStyle name="Uwaga 3" xfId="19247" hidden="1" xr:uid="{00000000-0005-0000-0000-000049530000}"/>
    <cellStyle name="Uwaga 3" xfId="19236" hidden="1" xr:uid="{00000000-0005-0000-0000-00004A530000}"/>
    <cellStyle name="Uwaga 3" xfId="19234" hidden="1" xr:uid="{00000000-0005-0000-0000-00004B530000}"/>
    <cellStyle name="Uwaga 3" xfId="19233" hidden="1" xr:uid="{00000000-0005-0000-0000-00004C530000}"/>
    <cellStyle name="Uwaga 3" xfId="19220" hidden="1" xr:uid="{00000000-0005-0000-0000-00004D530000}"/>
    <cellStyle name="Uwaga 3" xfId="19217" hidden="1" xr:uid="{00000000-0005-0000-0000-00004E530000}"/>
    <cellStyle name="Uwaga 3" xfId="19215" hidden="1" xr:uid="{00000000-0005-0000-0000-00004F530000}"/>
    <cellStyle name="Uwaga 3" xfId="19205" hidden="1" xr:uid="{00000000-0005-0000-0000-000050530000}"/>
    <cellStyle name="Uwaga 3" xfId="19202" hidden="1" xr:uid="{00000000-0005-0000-0000-000051530000}"/>
    <cellStyle name="Uwaga 3" xfId="19200" hidden="1" xr:uid="{00000000-0005-0000-0000-000052530000}"/>
    <cellStyle name="Uwaga 3" xfId="19190" hidden="1" xr:uid="{00000000-0005-0000-0000-000053530000}"/>
    <cellStyle name="Uwaga 3" xfId="19187" hidden="1" xr:uid="{00000000-0005-0000-0000-000054530000}"/>
    <cellStyle name="Uwaga 3" xfId="19185" hidden="1" xr:uid="{00000000-0005-0000-0000-000055530000}"/>
    <cellStyle name="Uwaga 3" xfId="19176" hidden="1" xr:uid="{00000000-0005-0000-0000-000056530000}"/>
    <cellStyle name="Uwaga 3" xfId="19174" hidden="1" xr:uid="{00000000-0005-0000-0000-000057530000}"/>
    <cellStyle name="Uwaga 3" xfId="19172" hidden="1" xr:uid="{00000000-0005-0000-0000-000058530000}"/>
    <cellStyle name="Uwaga 3" xfId="19160" hidden="1" xr:uid="{00000000-0005-0000-0000-000059530000}"/>
    <cellStyle name="Uwaga 3" xfId="19157" hidden="1" xr:uid="{00000000-0005-0000-0000-00005A530000}"/>
    <cellStyle name="Uwaga 3" xfId="19155" hidden="1" xr:uid="{00000000-0005-0000-0000-00005B530000}"/>
    <cellStyle name="Uwaga 3" xfId="19145" hidden="1" xr:uid="{00000000-0005-0000-0000-00005C530000}"/>
    <cellStyle name="Uwaga 3" xfId="19142" hidden="1" xr:uid="{00000000-0005-0000-0000-00005D530000}"/>
    <cellStyle name="Uwaga 3" xfId="19140" hidden="1" xr:uid="{00000000-0005-0000-0000-00005E530000}"/>
    <cellStyle name="Uwaga 3" xfId="19130" hidden="1" xr:uid="{00000000-0005-0000-0000-00005F530000}"/>
    <cellStyle name="Uwaga 3" xfId="19127" hidden="1" xr:uid="{00000000-0005-0000-0000-000060530000}"/>
    <cellStyle name="Uwaga 3" xfId="19125" hidden="1" xr:uid="{00000000-0005-0000-0000-000061530000}"/>
    <cellStyle name="Uwaga 3" xfId="19118" hidden="1" xr:uid="{00000000-0005-0000-0000-000062530000}"/>
    <cellStyle name="Uwaga 3" xfId="19115" hidden="1" xr:uid="{00000000-0005-0000-0000-000063530000}"/>
    <cellStyle name="Uwaga 3" xfId="19113" hidden="1" xr:uid="{00000000-0005-0000-0000-000064530000}"/>
    <cellStyle name="Uwaga 3" xfId="19103" hidden="1" xr:uid="{00000000-0005-0000-0000-000065530000}"/>
    <cellStyle name="Uwaga 3" xfId="19100" hidden="1" xr:uid="{00000000-0005-0000-0000-000066530000}"/>
    <cellStyle name="Uwaga 3" xfId="19097" hidden="1" xr:uid="{00000000-0005-0000-0000-000067530000}"/>
    <cellStyle name="Uwaga 3" xfId="19088" hidden="1" xr:uid="{00000000-0005-0000-0000-000068530000}"/>
    <cellStyle name="Uwaga 3" xfId="19084" hidden="1" xr:uid="{00000000-0005-0000-0000-000069530000}"/>
    <cellStyle name="Uwaga 3" xfId="19081" hidden="1" xr:uid="{00000000-0005-0000-0000-00006A530000}"/>
    <cellStyle name="Uwaga 3" xfId="19073" hidden="1" xr:uid="{00000000-0005-0000-0000-00006B530000}"/>
    <cellStyle name="Uwaga 3" xfId="19070" hidden="1" xr:uid="{00000000-0005-0000-0000-00006C530000}"/>
    <cellStyle name="Uwaga 3" xfId="19067" hidden="1" xr:uid="{00000000-0005-0000-0000-00006D530000}"/>
    <cellStyle name="Uwaga 3" xfId="19058" hidden="1" xr:uid="{00000000-0005-0000-0000-00006E530000}"/>
    <cellStyle name="Uwaga 3" xfId="19055" hidden="1" xr:uid="{00000000-0005-0000-0000-00006F530000}"/>
    <cellStyle name="Uwaga 3" xfId="19052" hidden="1" xr:uid="{00000000-0005-0000-0000-000070530000}"/>
    <cellStyle name="Uwaga 3" xfId="19042" hidden="1" xr:uid="{00000000-0005-0000-0000-000071530000}"/>
    <cellStyle name="Uwaga 3" xfId="19038" hidden="1" xr:uid="{00000000-0005-0000-0000-000072530000}"/>
    <cellStyle name="Uwaga 3" xfId="19035" hidden="1" xr:uid="{00000000-0005-0000-0000-000073530000}"/>
    <cellStyle name="Uwaga 3" xfId="19026" hidden="1" xr:uid="{00000000-0005-0000-0000-000074530000}"/>
    <cellStyle name="Uwaga 3" xfId="19022" hidden="1" xr:uid="{00000000-0005-0000-0000-000075530000}"/>
    <cellStyle name="Uwaga 3" xfId="19020" hidden="1" xr:uid="{00000000-0005-0000-0000-000076530000}"/>
    <cellStyle name="Uwaga 3" xfId="19012" hidden="1" xr:uid="{00000000-0005-0000-0000-000077530000}"/>
    <cellStyle name="Uwaga 3" xfId="19008" hidden="1" xr:uid="{00000000-0005-0000-0000-000078530000}"/>
    <cellStyle name="Uwaga 3" xfId="19005" hidden="1" xr:uid="{00000000-0005-0000-0000-000079530000}"/>
    <cellStyle name="Uwaga 3" xfId="18998" hidden="1" xr:uid="{00000000-0005-0000-0000-00007A530000}"/>
    <cellStyle name="Uwaga 3" xfId="18995" hidden="1" xr:uid="{00000000-0005-0000-0000-00007B530000}"/>
    <cellStyle name="Uwaga 3" xfId="18992" hidden="1" xr:uid="{00000000-0005-0000-0000-00007C530000}"/>
    <cellStyle name="Uwaga 3" xfId="18983" hidden="1" xr:uid="{00000000-0005-0000-0000-00007D530000}"/>
    <cellStyle name="Uwaga 3" xfId="18978" hidden="1" xr:uid="{00000000-0005-0000-0000-00007E530000}"/>
    <cellStyle name="Uwaga 3" xfId="18975" hidden="1" xr:uid="{00000000-0005-0000-0000-00007F530000}"/>
    <cellStyle name="Uwaga 3" xfId="18968" hidden="1" xr:uid="{00000000-0005-0000-0000-000080530000}"/>
    <cellStyle name="Uwaga 3" xfId="18963" hidden="1" xr:uid="{00000000-0005-0000-0000-000081530000}"/>
    <cellStyle name="Uwaga 3" xfId="18960" hidden="1" xr:uid="{00000000-0005-0000-0000-000082530000}"/>
    <cellStyle name="Uwaga 3" xfId="18953" hidden="1" xr:uid="{00000000-0005-0000-0000-000083530000}"/>
    <cellStyle name="Uwaga 3" xfId="18948" hidden="1" xr:uid="{00000000-0005-0000-0000-000084530000}"/>
    <cellStyle name="Uwaga 3" xfId="18945" hidden="1" xr:uid="{00000000-0005-0000-0000-000085530000}"/>
    <cellStyle name="Uwaga 3" xfId="18939" hidden="1" xr:uid="{00000000-0005-0000-0000-000086530000}"/>
    <cellStyle name="Uwaga 3" xfId="18935" hidden="1" xr:uid="{00000000-0005-0000-0000-000087530000}"/>
    <cellStyle name="Uwaga 3" xfId="18932" hidden="1" xr:uid="{00000000-0005-0000-0000-000088530000}"/>
    <cellStyle name="Uwaga 3" xfId="18924" hidden="1" xr:uid="{00000000-0005-0000-0000-000089530000}"/>
    <cellStyle name="Uwaga 3" xfId="18919" hidden="1" xr:uid="{00000000-0005-0000-0000-00008A530000}"/>
    <cellStyle name="Uwaga 3" xfId="18915" hidden="1" xr:uid="{00000000-0005-0000-0000-00008B530000}"/>
    <cellStyle name="Uwaga 3" xfId="18909" hidden="1" xr:uid="{00000000-0005-0000-0000-00008C530000}"/>
    <cellStyle name="Uwaga 3" xfId="18904" hidden="1" xr:uid="{00000000-0005-0000-0000-00008D530000}"/>
    <cellStyle name="Uwaga 3" xfId="18900" hidden="1" xr:uid="{00000000-0005-0000-0000-00008E530000}"/>
    <cellStyle name="Uwaga 3" xfId="18894" hidden="1" xr:uid="{00000000-0005-0000-0000-00008F530000}"/>
    <cellStyle name="Uwaga 3" xfId="18889" hidden="1" xr:uid="{00000000-0005-0000-0000-000090530000}"/>
    <cellStyle name="Uwaga 3" xfId="18885" hidden="1" xr:uid="{00000000-0005-0000-0000-000091530000}"/>
    <cellStyle name="Uwaga 3" xfId="18880" hidden="1" xr:uid="{00000000-0005-0000-0000-000092530000}"/>
    <cellStyle name="Uwaga 3" xfId="18876" hidden="1" xr:uid="{00000000-0005-0000-0000-000093530000}"/>
    <cellStyle name="Uwaga 3" xfId="18872" hidden="1" xr:uid="{00000000-0005-0000-0000-000094530000}"/>
    <cellStyle name="Uwaga 3" xfId="18864" hidden="1" xr:uid="{00000000-0005-0000-0000-000095530000}"/>
    <cellStyle name="Uwaga 3" xfId="18859" hidden="1" xr:uid="{00000000-0005-0000-0000-000096530000}"/>
    <cellStyle name="Uwaga 3" xfId="18855" hidden="1" xr:uid="{00000000-0005-0000-0000-000097530000}"/>
    <cellStyle name="Uwaga 3" xfId="18849" hidden="1" xr:uid="{00000000-0005-0000-0000-000098530000}"/>
    <cellStyle name="Uwaga 3" xfId="18844" hidden="1" xr:uid="{00000000-0005-0000-0000-000099530000}"/>
    <cellStyle name="Uwaga 3" xfId="18840" hidden="1" xr:uid="{00000000-0005-0000-0000-00009A530000}"/>
    <cellStyle name="Uwaga 3" xfId="18834" hidden="1" xr:uid="{00000000-0005-0000-0000-00009B530000}"/>
    <cellStyle name="Uwaga 3" xfId="18829" hidden="1" xr:uid="{00000000-0005-0000-0000-00009C530000}"/>
    <cellStyle name="Uwaga 3" xfId="18825" hidden="1" xr:uid="{00000000-0005-0000-0000-00009D530000}"/>
    <cellStyle name="Uwaga 3" xfId="18821" hidden="1" xr:uid="{00000000-0005-0000-0000-00009E530000}"/>
    <cellStyle name="Uwaga 3" xfId="18816" hidden="1" xr:uid="{00000000-0005-0000-0000-00009F530000}"/>
    <cellStyle name="Uwaga 3" xfId="18811" hidden="1" xr:uid="{00000000-0005-0000-0000-0000A0530000}"/>
    <cellStyle name="Uwaga 3" xfId="18806" hidden="1" xr:uid="{00000000-0005-0000-0000-0000A1530000}"/>
    <cellStyle name="Uwaga 3" xfId="18802" hidden="1" xr:uid="{00000000-0005-0000-0000-0000A2530000}"/>
    <cellStyle name="Uwaga 3" xfId="18798" hidden="1" xr:uid="{00000000-0005-0000-0000-0000A3530000}"/>
    <cellStyle name="Uwaga 3" xfId="18791" hidden="1" xr:uid="{00000000-0005-0000-0000-0000A4530000}"/>
    <cellStyle name="Uwaga 3" xfId="18787" hidden="1" xr:uid="{00000000-0005-0000-0000-0000A5530000}"/>
    <cellStyle name="Uwaga 3" xfId="18782" hidden="1" xr:uid="{00000000-0005-0000-0000-0000A6530000}"/>
    <cellStyle name="Uwaga 3" xfId="18776" hidden="1" xr:uid="{00000000-0005-0000-0000-0000A7530000}"/>
    <cellStyle name="Uwaga 3" xfId="18772" hidden="1" xr:uid="{00000000-0005-0000-0000-0000A8530000}"/>
    <cellStyle name="Uwaga 3" xfId="18767" hidden="1" xr:uid="{00000000-0005-0000-0000-0000A9530000}"/>
    <cellStyle name="Uwaga 3" xfId="18761" hidden="1" xr:uid="{00000000-0005-0000-0000-0000AA530000}"/>
    <cellStyle name="Uwaga 3" xfId="18757" hidden="1" xr:uid="{00000000-0005-0000-0000-0000AB530000}"/>
    <cellStyle name="Uwaga 3" xfId="18752" hidden="1" xr:uid="{00000000-0005-0000-0000-0000AC530000}"/>
    <cellStyle name="Uwaga 3" xfId="18746" hidden="1" xr:uid="{00000000-0005-0000-0000-0000AD530000}"/>
    <cellStyle name="Uwaga 3" xfId="18742" hidden="1" xr:uid="{00000000-0005-0000-0000-0000AE530000}"/>
    <cellStyle name="Uwaga 3" xfId="18738" hidden="1" xr:uid="{00000000-0005-0000-0000-0000AF530000}"/>
    <cellStyle name="Uwaga 3" xfId="19598" hidden="1" xr:uid="{00000000-0005-0000-0000-0000B0530000}"/>
    <cellStyle name="Uwaga 3" xfId="19597" hidden="1" xr:uid="{00000000-0005-0000-0000-0000B1530000}"/>
    <cellStyle name="Uwaga 3" xfId="19596" hidden="1" xr:uid="{00000000-0005-0000-0000-0000B2530000}"/>
    <cellStyle name="Uwaga 3" xfId="19583" hidden="1" xr:uid="{00000000-0005-0000-0000-0000B3530000}"/>
    <cellStyle name="Uwaga 3" xfId="19582" hidden="1" xr:uid="{00000000-0005-0000-0000-0000B4530000}"/>
    <cellStyle name="Uwaga 3" xfId="19581" hidden="1" xr:uid="{00000000-0005-0000-0000-0000B5530000}"/>
    <cellStyle name="Uwaga 3" xfId="19568" hidden="1" xr:uid="{00000000-0005-0000-0000-0000B6530000}"/>
    <cellStyle name="Uwaga 3" xfId="19567" hidden="1" xr:uid="{00000000-0005-0000-0000-0000B7530000}"/>
    <cellStyle name="Uwaga 3" xfId="19566" hidden="1" xr:uid="{00000000-0005-0000-0000-0000B8530000}"/>
    <cellStyle name="Uwaga 3" xfId="19553" hidden="1" xr:uid="{00000000-0005-0000-0000-0000B9530000}"/>
    <cellStyle name="Uwaga 3" xfId="19552" hidden="1" xr:uid="{00000000-0005-0000-0000-0000BA530000}"/>
    <cellStyle name="Uwaga 3" xfId="19551" hidden="1" xr:uid="{00000000-0005-0000-0000-0000BB530000}"/>
    <cellStyle name="Uwaga 3" xfId="19538" hidden="1" xr:uid="{00000000-0005-0000-0000-0000BC530000}"/>
    <cellStyle name="Uwaga 3" xfId="19537" hidden="1" xr:uid="{00000000-0005-0000-0000-0000BD530000}"/>
    <cellStyle name="Uwaga 3" xfId="19536" hidden="1" xr:uid="{00000000-0005-0000-0000-0000BE530000}"/>
    <cellStyle name="Uwaga 3" xfId="19524" hidden="1" xr:uid="{00000000-0005-0000-0000-0000BF530000}"/>
    <cellStyle name="Uwaga 3" xfId="19522" hidden="1" xr:uid="{00000000-0005-0000-0000-0000C0530000}"/>
    <cellStyle name="Uwaga 3" xfId="19520" hidden="1" xr:uid="{00000000-0005-0000-0000-0000C1530000}"/>
    <cellStyle name="Uwaga 3" xfId="19509" hidden="1" xr:uid="{00000000-0005-0000-0000-0000C2530000}"/>
    <cellStyle name="Uwaga 3" xfId="19507" hidden="1" xr:uid="{00000000-0005-0000-0000-0000C3530000}"/>
    <cellStyle name="Uwaga 3" xfId="19505" hidden="1" xr:uid="{00000000-0005-0000-0000-0000C4530000}"/>
    <cellStyle name="Uwaga 3" xfId="19494" hidden="1" xr:uid="{00000000-0005-0000-0000-0000C5530000}"/>
    <cellStyle name="Uwaga 3" xfId="19492" hidden="1" xr:uid="{00000000-0005-0000-0000-0000C6530000}"/>
    <cellStyle name="Uwaga 3" xfId="19490" hidden="1" xr:uid="{00000000-0005-0000-0000-0000C7530000}"/>
    <cellStyle name="Uwaga 3" xfId="19479" hidden="1" xr:uid="{00000000-0005-0000-0000-0000C8530000}"/>
    <cellStyle name="Uwaga 3" xfId="19477" hidden="1" xr:uid="{00000000-0005-0000-0000-0000C9530000}"/>
    <cellStyle name="Uwaga 3" xfId="19475" hidden="1" xr:uid="{00000000-0005-0000-0000-0000CA530000}"/>
    <cellStyle name="Uwaga 3" xfId="19464" hidden="1" xr:uid="{00000000-0005-0000-0000-0000CB530000}"/>
    <cellStyle name="Uwaga 3" xfId="19462" hidden="1" xr:uid="{00000000-0005-0000-0000-0000CC530000}"/>
    <cellStyle name="Uwaga 3" xfId="19460" hidden="1" xr:uid="{00000000-0005-0000-0000-0000CD530000}"/>
    <cellStyle name="Uwaga 3" xfId="19449" hidden="1" xr:uid="{00000000-0005-0000-0000-0000CE530000}"/>
    <cellStyle name="Uwaga 3" xfId="19447" hidden="1" xr:uid="{00000000-0005-0000-0000-0000CF530000}"/>
    <cellStyle name="Uwaga 3" xfId="19445" hidden="1" xr:uid="{00000000-0005-0000-0000-0000D0530000}"/>
    <cellStyle name="Uwaga 3" xfId="19434" hidden="1" xr:uid="{00000000-0005-0000-0000-0000D1530000}"/>
    <cellStyle name="Uwaga 3" xfId="19432" hidden="1" xr:uid="{00000000-0005-0000-0000-0000D2530000}"/>
    <cellStyle name="Uwaga 3" xfId="19430" hidden="1" xr:uid="{00000000-0005-0000-0000-0000D3530000}"/>
    <cellStyle name="Uwaga 3" xfId="19419" hidden="1" xr:uid="{00000000-0005-0000-0000-0000D4530000}"/>
    <cellStyle name="Uwaga 3" xfId="19417" hidden="1" xr:uid="{00000000-0005-0000-0000-0000D5530000}"/>
    <cellStyle name="Uwaga 3" xfId="19415" hidden="1" xr:uid="{00000000-0005-0000-0000-0000D6530000}"/>
    <cellStyle name="Uwaga 3" xfId="19404" hidden="1" xr:uid="{00000000-0005-0000-0000-0000D7530000}"/>
    <cellStyle name="Uwaga 3" xfId="19402" hidden="1" xr:uid="{00000000-0005-0000-0000-0000D8530000}"/>
    <cellStyle name="Uwaga 3" xfId="19400" hidden="1" xr:uid="{00000000-0005-0000-0000-0000D9530000}"/>
    <cellStyle name="Uwaga 3" xfId="19389" hidden="1" xr:uid="{00000000-0005-0000-0000-0000DA530000}"/>
    <cellStyle name="Uwaga 3" xfId="19387" hidden="1" xr:uid="{00000000-0005-0000-0000-0000DB530000}"/>
    <cellStyle name="Uwaga 3" xfId="19385" hidden="1" xr:uid="{00000000-0005-0000-0000-0000DC530000}"/>
    <cellStyle name="Uwaga 3" xfId="19374" hidden="1" xr:uid="{00000000-0005-0000-0000-0000DD530000}"/>
    <cellStyle name="Uwaga 3" xfId="19372" hidden="1" xr:uid="{00000000-0005-0000-0000-0000DE530000}"/>
    <cellStyle name="Uwaga 3" xfId="19370" hidden="1" xr:uid="{00000000-0005-0000-0000-0000DF530000}"/>
    <cellStyle name="Uwaga 3" xfId="19359" hidden="1" xr:uid="{00000000-0005-0000-0000-0000E0530000}"/>
    <cellStyle name="Uwaga 3" xfId="19357" hidden="1" xr:uid="{00000000-0005-0000-0000-0000E1530000}"/>
    <cellStyle name="Uwaga 3" xfId="19355" hidden="1" xr:uid="{00000000-0005-0000-0000-0000E2530000}"/>
    <cellStyle name="Uwaga 3" xfId="19344" hidden="1" xr:uid="{00000000-0005-0000-0000-0000E3530000}"/>
    <cellStyle name="Uwaga 3" xfId="19342" hidden="1" xr:uid="{00000000-0005-0000-0000-0000E4530000}"/>
    <cellStyle name="Uwaga 3" xfId="19339" hidden="1" xr:uid="{00000000-0005-0000-0000-0000E5530000}"/>
    <cellStyle name="Uwaga 3" xfId="19329" hidden="1" xr:uid="{00000000-0005-0000-0000-0000E6530000}"/>
    <cellStyle name="Uwaga 3" xfId="19326" hidden="1" xr:uid="{00000000-0005-0000-0000-0000E7530000}"/>
    <cellStyle name="Uwaga 3" xfId="19323" hidden="1" xr:uid="{00000000-0005-0000-0000-0000E8530000}"/>
    <cellStyle name="Uwaga 3" xfId="19314" hidden="1" xr:uid="{00000000-0005-0000-0000-0000E9530000}"/>
    <cellStyle name="Uwaga 3" xfId="19312" hidden="1" xr:uid="{00000000-0005-0000-0000-0000EA530000}"/>
    <cellStyle name="Uwaga 3" xfId="19309" hidden="1" xr:uid="{00000000-0005-0000-0000-0000EB530000}"/>
    <cellStyle name="Uwaga 3" xfId="19299" hidden="1" xr:uid="{00000000-0005-0000-0000-0000EC530000}"/>
    <cellStyle name="Uwaga 3" xfId="19297" hidden="1" xr:uid="{00000000-0005-0000-0000-0000ED530000}"/>
    <cellStyle name="Uwaga 3" xfId="19295" hidden="1" xr:uid="{00000000-0005-0000-0000-0000EE530000}"/>
    <cellStyle name="Uwaga 3" xfId="19284" hidden="1" xr:uid="{00000000-0005-0000-0000-0000EF530000}"/>
    <cellStyle name="Uwaga 3" xfId="19282" hidden="1" xr:uid="{00000000-0005-0000-0000-0000F0530000}"/>
    <cellStyle name="Uwaga 3" xfId="19280" hidden="1" xr:uid="{00000000-0005-0000-0000-0000F1530000}"/>
    <cellStyle name="Uwaga 3" xfId="19269" hidden="1" xr:uid="{00000000-0005-0000-0000-0000F2530000}"/>
    <cellStyle name="Uwaga 3" xfId="19267" hidden="1" xr:uid="{00000000-0005-0000-0000-0000F3530000}"/>
    <cellStyle name="Uwaga 3" xfId="19265" hidden="1" xr:uid="{00000000-0005-0000-0000-0000F4530000}"/>
    <cellStyle name="Uwaga 3" xfId="19254" hidden="1" xr:uid="{00000000-0005-0000-0000-0000F5530000}"/>
    <cellStyle name="Uwaga 3" xfId="19252" hidden="1" xr:uid="{00000000-0005-0000-0000-0000F6530000}"/>
    <cellStyle name="Uwaga 3" xfId="19250" hidden="1" xr:uid="{00000000-0005-0000-0000-0000F7530000}"/>
    <cellStyle name="Uwaga 3" xfId="19239" hidden="1" xr:uid="{00000000-0005-0000-0000-0000F8530000}"/>
    <cellStyle name="Uwaga 3" xfId="19237" hidden="1" xr:uid="{00000000-0005-0000-0000-0000F9530000}"/>
    <cellStyle name="Uwaga 3" xfId="19235" hidden="1" xr:uid="{00000000-0005-0000-0000-0000FA530000}"/>
    <cellStyle name="Uwaga 3" xfId="19224" hidden="1" xr:uid="{00000000-0005-0000-0000-0000FB530000}"/>
    <cellStyle name="Uwaga 3" xfId="19222" hidden="1" xr:uid="{00000000-0005-0000-0000-0000FC530000}"/>
    <cellStyle name="Uwaga 3" xfId="19219" hidden="1" xr:uid="{00000000-0005-0000-0000-0000FD530000}"/>
    <cellStyle name="Uwaga 3" xfId="19209" hidden="1" xr:uid="{00000000-0005-0000-0000-0000FE530000}"/>
    <cellStyle name="Uwaga 3" xfId="19206" hidden="1" xr:uid="{00000000-0005-0000-0000-0000FF530000}"/>
    <cellStyle name="Uwaga 3" xfId="19203" hidden="1" xr:uid="{00000000-0005-0000-0000-000000540000}"/>
    <cellStyle name="Uwaga 3" xfId="19194" hidden="1" xr:uid="{00000000-0005-0000-0000-000001540000}"/>
    <cellStyle name="Uwaga 3" xfId="19191" hidden="1" xr:uid="{00000000-0005-0000-0000-000002540000}"/>
    <cellStyle name="Uwaga 3" xfId="19188" hidden="1" xr:uid="{00000000-0005-0000-0000-000003540000}"/>
    <cellStyle name="Uwaga 3" xfId="19179" hidden="1" xr:uid="{00000000-0005-0000-0000-000004540000}"/>
    <cellStyle name="Uwaga 3" xfId="19177" hidden="1" xr:uid="{00000000-0005-0000-0000-000005540000}"/>
    <cellStyle name="Uwaga 3" xfId="19175" hidden="1" xr:uid="{00000000-0005-0000-0000-000006540000}"/>
    <cellStyle name="Uwaga 3" xfId="19164" hidden="1" xr:uid="{00000000-0005-0000-0000-000007540000}"/>
    <cellStyle name="Uwaga 3" xfId="19161" hidden="1" xr:uid="{00000000-0005-0000-0000-000008540000}"/>
    <cellStyle name="Uwaga 3" xfId="19158" hidden="1" xr:uid="{00000000-0005-0000-0000-000009540000}"/>
    <cellStyle name="Uwaga 3" xfId="19149" hidden="1" xr:uid="{00000000-0005-0000-0000-00000A540000}"/>
    <cellStyle name="Uwaga 3" xfId="19146" hidden="1" xr:uid="{00000000-0005-0000-0000-00000B540000}"/>
    <cellStyle name="Uwaga 3" xfId="19143" hidden="1" xr:uid="{00000000-0005-0000-0000-00000C540000}"/>
    <cellStyle name="Uwaga 3" xfId="19134" hidden="1" xr:uid="{00000000-0005-0000-0000-00000D540000}"/>
    <cellStyle name="Uwaga 3" xfId="19131" hidden="1" xr:uid="{00000000-0005-0000-0000-00000E540000}"/>
    <cellStyle name="Uwaga 3" xfId="19128" hidden="1" xr:uid="{00000000-0005-0000-0000-00000F540000}"/>
    <cellStyle name="Uwaga 3" xfId="19121" hidden="1" xr:uid="{00000000-0005-0000-0000-000010540000}"/>
    <cellStyle name="Uwaga 3" xfId="19117" hidden="1" xr:uid="{00000000-0005-0000-0000-000011540000}"/>
    <cellStyle name="Uwaga 3" xfId="19114" hidden="1" xr:uid="{00000000-0005-0000-0000-000012540000}"/>
    <cellStyle name="Uwaga 3" xfId="19106" hidden="1" xr:uid="{00000000-0005-0000-0000-000013540000}"/>
    <cellStyle name="Uwaga 3" xfId="19102" hidden="1" xr:uid="{00000000-0005-0000-0000-000014540000}"/>
    <cellStyle name="Uwaga 3" xfId="19099" hidden="1" xr:uid="{00000000-0005-0000-0000-000015540000}"/>
    <cellStyle name="Uwaga 3" xfId="19091" hidden="1" xr:uid="{00000000-0005-0000-0000-000016540000}"/>
    <cellStyle name="Uwaga 3" xfId="19087" hidden="1" xr:uid="{00000000-0005-0000-0000-000017540000}"/>
    <cellStyle name="Uwaga 3" xfId="19083" hidden="1" xr:uid="{00000000-0005-0000-0000-000018540000}"/>
    <cellStyle name="Uwaga 3" xfId="19076" hidden="1" xr:uid="{00000000-0005-0000-0000-000019540000}"/>
    <cellStyle name="Uwaga 3" xfId="19072" hidden="1" xr:uid="{00000000-0005-0000-0000-00001A540000}"/>
    <cellStyle name="Uwaga 3" xfId="19069" hidden="1" xr:uid="{00000000-0005-0000-0000-00001B540000}"/>
    <cellStyle name="Uwaga 3" xfId="19061" hidden="1" xr:uid="{00000000-0005-0000-0000-00001C540000}"/>
    <cellStyle name="Uwaga 3" xfId="19057" hidden="1" xr:uid="{00000000-0005-0000-0000-00001D540000}"/>
    <cellStyle name="Uwaga 3" xfId="19054" hidden="1" xr:uid="{00000000-0005-0000-0000-00001E540000}"/>
    <cellStyle name="Uwaga 3" xfId="19045" hidden="1" xr:uid="{00000000-0005-0000-0000-00001F540000}"/>
    <cellStyle name="Uwaga 3" xfId="19040" hidden="1" xr:uid="{00000000-0005-0000-0000-000020540000}"/>
    <cellStyle name="Uwaga 3" xfId="19036" hidden="1" xr:uid="{00000000-0005-0000-0000-000021540000}"/>
    <cellStyle name="Uwaga 3" xfId="19030" hidden="1" xr:uid="{00000000-0005-0000-0000-000022540000}"/>
    <cellStyle name="Uwaga 3" xfId="19025" hidden="1" xr:uid="{00000000-0005-0000-0000-000023540000}"/>
    <cellStyle name="Uwaga 3" xfId="19021" hidden="1" xr:uid="{00000000-0005-0000-0000-000024540000}"/>
    <cellStyle name="Uwaga 3" xfId="19015" hidden="1" xr:uid="{00000000-0005-0000-0000-000025540000}"/>
    <cellStyle name="Uwaga 3" xfId="19010" hidden="1" xr:uid="{00000000-0005-0000-0000-000026540000}"/>
    <cellStyle name="Uwaga 3" xfId="19006" hidden="1" xr:uid="{00000000-0005-0000-0000-000027540000}"/>
    <cellStyle name="Uwaga 3" xfId="19001" hidden="1" xr:uid="{00000000-0005-0000-0000-000028540000}"/>
    <cellStyle name="Uwaga 3" xfId="18997" hidden="1" xr:uid="{00000000-0005-0000-0000-000029540000}"/>
    <cellStyle name="Uwaga 3" xfId="18993" hidden="1" xr:uid="{00000000-0005-0000-0000-00002A540000}"/>
    <cellStyle name="Uwaga 3" xfId="18986" hidden="1" xr:uid="{00000000-0005-0000-0000-00002B540000}"/>
    <cellStyle name="Uwaga 3" xfId="18981" hidden="1" xr:uid="{00000000-0005-0000-0000-00002C540000}"/>
    <cellStyle name="Uwaga 3" xfId="18977" hidden="1" xr:uid="{00000000-0005-0000-0000-00002D540000}"/>
    <cellStyle name="Uwaga 3" xfId="18970" hidden="1" xr:uid="{00000000-0005-0000-0000-00002E540000}"/>
    <cellStyle name="Uwaga 3" xfId="18965" hidden="1" xr:uid="{00000000-0005-0000-0000-00002F540000}"/>
    <cellStyle name="Uwaga 3" xfId="18961" hidden="1" xr:uid="{00000000-0005-0000-0000-000030540000}"/>
    <cellStyle name="Uwaga 3" xfId="18956" hidden="1" xr:uid="{00000000-0005-0000-0000-000031540000}"/>
    <cellStyle name="Uwaga 3" xfId="18951" hidden="1" xr:uid="{00000000-0005-0000-0000-000032540000}"/>
    <cellStyle name="Uwaga 3" xfId="18947" hidden="1" xr:uid="{00000000-0005-0000-0000-000033540000}"/>
    <cellStyle name="Uwaga 3" xfId="18941" hidden="1" xr:uid="{00000000-0005-0000-0000-000034540000}"/>
    <cellStyle name="Uwaga 3" xfId="18937" hidden="1" xr:uid="{00000000-0005-0000-0000-000035540000}"/>
    <cellStyle name="Uwaga 3" xfId="18934" hidden="1" xr:uid="{00000000-0005-0000-0000-000036540000}"/>
    <cellStyle name="Uwaga 3" xfId="18927" hidden="1" xr:uid="{00000000-0005-0000-0000-000037540000}"/>
    <cellStyle name="Uwaga 3" xfId="18922" hidden="1" xr:uid="{00000000-0005-0000-0000-000038540000}"/>
    <cellStyle name="Uwaga 3" xfId="18917" hidden="1" xr:uid="{00000000-0005-0000-0000-000039540000}"/>
    <cellStyle name="Uwaga 3" xfId="18911" hidden="1" xr:uid="{00000000-0005-0000-0000-00003A540000}"/>
    <cellStyle name="Uwaga 3" xfId="18906" hidden="1" xr:uid="{00000000-0005-0000-0000-00003B540000}"/>
    <cellStyle name="Uwaga 3" xfId="18901" hidden="1" xr:uid="{00000000-0005-0000-0000-00003C540000}"/>
    <cellStyle name="Uwaga 3" xfId="18896" hidden="1" xr:uid="{00000000-0005-0000-0000-00003D540000}"/>
    <cellStyle name="Uwaga 3" xfId="18891" hidden="1" xr:uid="{00000000-0005-0000-0000-00003E540000}"/>
    <cellStyle name="Uwaga 3" xfId="18886" hidden="1" xr:uid="{00000000-0005-0000-0000-00003F540000}"/>
    <cellStyle name="Uwaga 3" xfId="18882" hidden="1" xr:uid="{00000000-0005-0000-0000-000040540000}"/>
    <cellStyle name="Uwaga 3" xfId="18878" hidden="1" xr:uid="{00000000-0005-0000-0000-000041540000}"/>
    <cellStyle name="Uwaga 3" xfId="18873" hidden="1" xr:uid="{00000000-0005-0000-0000-000042540000}"/>
    <cellStyle name="Uwaga 3" xfId="18866" hidden="1" xr:uid="{00000000-0005-0000-0000-000043540000}"/>
    <cellStyle name="Uwaga 3" xfId="18861" hidden="1" xr:uid="{00000000-0005-0000-0000-000044540000}"/>
    <cellStyle name="Uwaga 3" xfId="18856" hidden="1" xr:uid="{00000000-0005-0000-0000-000045540000}"/>
    <cellStyle name="Uwaga 3" xfId="18850" hidden="1" xr:uid="{00000000-0005-0000-0000-000046540000}"/>
    <cellStyle name="Uwaga 3" xfId="18845" hidden="1" xr:uid="{00000000-0005-0000-0000-000047540000}"/>
    <cellStyle name="Uwaga 3" xfId="18841" hidden="1" xr:uid="{00000000-0005-0000-0000-000048540000}"/>
    <cellStyle name="Uwaga 3" xfId="18836" hidden="1" xr:uid="{00000000-0005-0000-0000-000049540000}"/>
    <cellStyle name="Uwaga 3" xfId="18831" hidden="1" xr:uid="{00000000-0005-0000-0000-00004A540000}"/>
    <cellStyle name="Uwaga 3" xfId="18826" hidden="1" xr:uid="{00000000-0005-0000-0000-00004B540000}"/>
    <cellStyle name="Uwaga 3" xfId="18822" hidden="1" xr:uid="{00000000-0005-0000-0000-00004C540000}"/>
    <cellStyle name="Uwaga 3" xfId="18817" hidden="1" xr:uid="{00000000-0005-0000-0000-00004D540000}"/>
    <cellStyle name="Uwaga 3" xfId="18812" hidden="1" xr:uid="{00000000-0005-0000-0000-00004E540000}"/>
    <cellStyle name="Uwaga 3" xfId="18807" hidden="1" xr:uid="{00000000-0005-0000-0000-00004F540000}"/>
    <cellStyle name="Uwaga 3" xfId="18803" hidden="1" xr:uid="{00000000-0005-0000-0000-000050540000}"/>
    <cellStyle name="Uwaga 3" xfId="18799" hidden="1" xr:uid="{00000000-0005-0000-0000-000051540000}"/>
    <cellStyle name="Uwaga 3" xfId="18792" hidden="1" xr:uid="{00000000-0005-0000-0000-000052540000}"/>
    <cellStyle name="Uwaga 3" xfId="18788" hidden="1" xr:uid="{00000000-0005-0000-0000-000053540000}"/>
    <cellStyle name="Uwaga 3" xfId="18783" hidden="1" xr:uid="{00000000-0005-0000-0000-000054540000}"/>
    <cellStyle name="Uwaga 3" xfId="18777" hidden="1" xr:uid="{00000000-0005-0000-0000-000055540000}"/>
    <cellStyle name="Uwaga 3" xfId="18773" hidden="1" xr:uid="{00000000-0005-0000-0000-000056540000}"/>
    <cellStyle name="Uwaga 3" xfId="18768" hidden="1" xr:uid="{00000000-0005-0000-0000-000057540000}"/>
    <cellStyle name="Uwaga 3" xfId="18762" hidden="1" xr:uid="{00000000-0005-0000-0000-000058540000}"/>
    <cellStyle name="Uwaga 3" xfId="18758" hidden="1" xr:uid="{00000000-0005-0000-0000-000059540000}"/>
    <cellStyle name="Uwaga 3" xfId="18754" hidden="1" xr:uid="{00000000-0005-0000-0000-00005A540000}"/>
    <cellStyle name="Uwaga 3" xfId="18747" hidden="1" xr:uid="{00000000-0005-0000-0000-00005B540000}"/>
    <cellStyle name="Uwaga 3" xfId="18743" hidden="1" xr:uid="{00000000-0005-0000-0000-00005C540000}"/>
    <cellStyle name="Uwaga 3" xfId="18739" hidden="1" xr:uid="{00000000-0005-0000-0000-00005D540000}"/>
    <cellStyle name="Uwaga 3" xfId="19603" hidden="1" xr:uid="{00000000-0005-0000-0000-00005E540000}"/>
    <cellStyle name="Uwaga 3" xfId="19601" hidden="1" xr:uid="{00000000-0005-0000-0000-00005F540000}"/>
    <cellStyle name="Uwaga 3" xfId="19599" hidden="1" xr:uid="{00000000-0005-0000-0000-000060540000}"/>
    <cellStyle name="Uwaga 3" xfId="19586" hidden="1" xr:uid="{00000000-0005-0000-0000-000061540000}"/>
    <cellStyle name="Uwaga 3" xfId="19585" hidden="1" xr:uid="{00000000-0005-0000-0000-000062540000}"/>
    <cellStyle name="Uwaga 3" xfId="19584" hidden="1" xr:uid="{00000000-0005-0000-0000-000063540000}"/>
    <cellStyle name="Uwaga 3" xfId="19571" hidden="1" xr:uid="{00000000-0005-0000-0000-000064540000}"/>
    <cellStyle name="Uwaga 3" xfId="19570" hidden="1" xr:uid="{00000000-0005-0000-0000-000065540000}"/>
    <cellStyle name="Uwaga 3" xfId="19569" hidden="1" xr:uid="{00000000-0005-0000-0000-000066540000}"/>
    <cellStyle name="Uwaga 3" xfId="19557" hidden="1" xr:uid="{00000000-0005-0000-0000-000067540000}"/>
    <cellStyle name="Uwaga 3" xfId="19555" hidden="1" xr:uid="{00000000-0005-0000-0000-000068540000}"/>
    <cellStyle name="Uwaga 3" xfId="19554" hidden="1" xr:uid="{00000000-0005-0000-0000-000069540000}"/>
    <cellStyle name="Uwaga 3" xfId="19541" hidden="1" xr:uid="{00000000-0005-0000-0000-00006A540000}"/>
    <cellStyle name="Uwaga 3" xfId="19540" hidden="1" xr:uid="{00000000-0005-0000-0000-00006B540000}"/>
    <cellStyle name="Uwaga 3" xfId="19539" hidden="1" xr:uid="{00000000-0005-0000-0000-00006C540000}"/>
    <cellStyle name="Uwaga 3" xfId="19527" hidden="1" xr:uid="{00000000-0005-0000-0000-00006D540000}"/>
    <cellStyle name="Uwaga 3" xfId="19525" hidden="1" xr:uid="{00000000-0005-0000-0000-00006E540000}"/>
    <cellStyle name="Uwaga 3" xfId="19523" hidden="1" xr:uid="{00000000-0005-0000-0000-00006F540000}"/>
    <cellStyle name="Uwaga 3" xfId="19512" hidden="1" xr:uid="{00000000-0005-0000-0000-000070540000}"/>
    <cellStyle name="Uwaga 3" xfId="19510" hidden="1" xr:uid="{00000000-0005-0000-0000-000071540000}"/>
    <cellStyle name="Uwaga 3" xfId="19508" hidden="1" xr:uid="{00000000-0005-0000-0000-000072540000}"/>
    <cellStyle name="Uwaga 3" xfId="19497" hidden="1" xr:uid="{00000000-0005-0000-0000-000073540000}"/>
    <cellStyle name="Uwaga 3" xfId="19495" hidden="1" xr:uid="{00000000-0005-0000-0000-000074540000}"/>
    <cellStyle name="Uwaga 3" xfId="19493" hidden="1" xr:uid="{00000000-0005-0000-0000-000075540000}"/>
    <cellStyle name="Uwaga 3" xfId="19482" hidden="1" xr:uid="{00000000-0005-0000-0000-000076540000}"/>
    <cellStyle name="Uwaga 3" xfId="19480" hidden="1" xr:uid="{00000000-0005-0000-0000-000077540000}"/>
    <cellStyle name="Uwaga 3" xfId="19478" hidden="1" xr:uid="{00000000-0005-0000-0000-000078540000}"/>
    <cellStyle name="Uwaga 3" xfId="19467" hidden="1" xr:uid="{00000000-0005-0000-0000-000079540000}"/>
    <cellStyle name="Uwaga 3" xfId="19465" hidden="1" xr:uid="{00000000-0005-0000-0000-00007A540000}"/>
    <cellStyle name="Uwaga 3" xfId="19463" hidden="1" xr:uid="{00000000-0005-0000-0000-00007B540000}"/>
    <cellStyle name="Uwaga 3" xfId="19452" hidden="1" xr:uid="{00000000-0005-0000-0000-00007C540000}"/>
    <cellStyle name="Uwaga 3" xfId="19450" hidden="1" xr:uid="{00000000-0005-0000-0000-00007D540000}"/>
    <cellStyle name="Uwaga 3" xfId="19448" hidden="1" xr:uid="{00000000-0005-0000-0000-00007E540000}"/>
    <cellStyle name="Uwaga 3" xfId="19437" hidden="1" xr:uid="{00000000-0005-0000-0000-00007F540000}"/>
    <cellStyle name="Uwaga 3" xfId="19435" hidden="1" xr:uid="{00000000-0005-0000-0000-000080540000}"/>
    <cellStyle name="Uwaga 3" xfId="19433" hidden="1" xr:uid="{00000000-0005-0000-0000-000081540000}"/>
    <cellStyle name="Uwaga 3" xfId="19422" hidden="1" xr:uid="{00000000-0005-0000-0000-000082540000}"/>
    <cellStyle name="Uwaga 3" xfId="19420" hidden="1" xr:uid="{00000000-0005-0000-0000-000083540000}"/>
    <cellStyle name="Uwaga 3" xfId="19418" hidden="1" xr:uid="{00000000-0005-0000-0000-000084540000}"/>
    <cellStyle name="Uwaga 3" xfId="19407" hidden="1" xr:uid="{00000000-0005-0000-0000-000085540000}"/>
    <cellStyle name="Uwaga 3" xfId="19405" hidden="1" xr:uid="{00000000-0005-0000-0000-000086540000}"/>
    <cellStyle name="Uwaga 3" xfId="19403" hidden="1" xr:uid="{00000000-0005-0000-0000-000087540000}"/>
    <cellStyle name="Uwaga 3" xfId="19392" hidden="1" xr:uid="{00000000-0005-0000-0000-000088540000}"/>
    <cellStyle name="Uwaga 3" xfId="19390" hidden="1" xr:uid="{00000000-0005-0000-0000-000089540000}"/>
    <cellStyle name="Uwaga 3" xfId="19388" hidden="1" xr:uid="{00000000-0005-0000-0000-00008A540000}"/>
    <cellStyle name="Uwaga 3" xfId="19377" hidden="1" xr:uid="{00000000-0005-0000-0000-00008B540000}"/>
    <cellStyle name="Uwaga 3" xfId="19375" hidden="1" xr:uid="{00000000-0005-0000-0000-00008C540000}"/>
    <cellStyle name="Uwaga 3" xfId="19373" hidden="1" xr:uid="{00000000-0005-0000-0000-00008D540000}"/>
    <cellStyle name="Uwaga 3" xfId="19362" hidden="1" xr:uid="{00000000-0005-0000-0000-00008E540000}"/>
    <cellStyle name="Uwaga 3" xfId="19360" hidden="1" xr:uid="{00000000-0005-0000-0000-00008F540000}"/>
    <cellStyle name="Uwaga 3" xfId="19358" hidden="1" xr:uid="{00000000-0005-0000-0000-000090540000}"/>
    <cellStyle name="Uwaga 3" xfId="19347" hidden="1" xr:uid="{00000000-0005-0000-0000-000091540000}"/>
    <cellStyle name="Uwaga 3" xfId="19345" hidden="1" xr:uid="{00000000-0005-0000-0000-000092540000}"/>
    <cellStyle name="Uwaga 3" xfId="19343" hidden="1" xr:uid="{00000000-0005-0000-0000-000093540000}"/>
    <cellStyle name="Uwaga 3" xfId="19332" hidden="1" xr:uid="{00000000-0005-0000-0000-000094540000}"/>
    <cellStyle name="Uwaga 3" xfId="19330" hidden="1" xr:uid="{00000000-0005-0000-0000-000095540000}"/>
    <cellStyle name="Uwaga 3" xfId="19328" hidden="1" xr:uid="{00000000-0005-0000-0000-000096540000}"/>
    <cellStyle name="Uwaga 3" xfId="19317" hidden="1" xr:uid="{00000000-0005-0000-0000-000097540000}"/>
    <cellStyle name="Uwaga 3" xfId="19315" hidden="1" xr:uid="{00000000-0005-0000-0000-000098540000}"/>
    <cellStyle name="Uwaga 3" xfId="19313" hidden="1" xr:uid="{00000000-0005-0000-0000-000099540000}"/>
    <cellStyle name="Uwaga 3" xfId="19302" hidden="1" xr:uid="{00000000-0005-0000-0000-00009A540000}"/>
    <cellStyle name="Uwaga 3" xfId="19300" hidden="1" xr:uid="{00000000-0005-0000-0000-00009B540000}"/>
    <cellStyle name="Uwaga 3" xfId="19298" hidden="1" xr:uid="{00000000-0005-0000-0000-00009C540000}"/>
    <cellStyle name="Uwaga 3" xfId="19287" hidden="1" xr:uid="{00000000-0005-0000-0000-00009D540000}"/>
    <cellStyle name="Uwaga 3" xfId="19285" hidden="1" xr:uid="{00000000-0005-0000-0000-00009E540000}"/>
    <cellStyle name="Uwaga 3" xfId="19283" hidden="1" xr:uid="{00000000-0005-0000-0000-00009F540000}"/>
    <cellStyle name="Uwaga 3" xfId="19272" hidden="1" xr:uid="{00000000-0005-0000-0000-0000A0540000}"/>
    <cellStyle name="Uwaga 3" xfId="19270" hidden="1" xr:uid="{00000000-0005-0000-0000-0000A1540000}"/>
    <cellStyle name="Uwaga 3" xfId="19268" hidden="1" xr:uid="{00000000-0005-0000-0000-0000A2540000}"/>
    <cellStyle name="Uwaga 3" xfId="19257" hidden="1" xr:uid="{00000000-0005-0000-0000-0000A3540000}"/>
    <cellStyle name="Uwaga 3" xfId="19255" hidden="1" xr:uid="{00000000-0005-0000-0000-0000A4540000}"/>
    <cellStyle name="Uwaga 3" xfId="19253" hidden="1" xr:uid="{00000000-0005-0000-0000-0000A5540000}"/>
    <cellStyle name="Uwaga 3" xfId="19242" hidden="1" xr:uid="{00000000-0005-0000-0000-0000A6540000}"/>
    <cellStyle name="Uwaga 3" xfId="19240" hidden="1" xr:uid="{00000000-0005-0000-0000-0000A7540000}"/>
    <cellStyle name="Uwaga 3" xfId="19238" hidden="1" xr:uid="{00000000-0005-0000-0000-0000A8540000}"/>
    <cellStyle name="Uwaga 3" xfId="19227" hidden="1" xr:uid="{00000000-0005-0000-0000-0000A9540000}"/>
    <cellStyle name="Uwaga 3" xfId="19225" hidden="1" xr:uid="{00000000-0005-0000-0000-0000AA540000}"/>
    <cellStyle name="Uwaga 3" xfId="19223" hidden="1" xr:uid="{00000000-0005-0000-0000-0000AB540000}"/>
    <cellStyle name="Uwaga 3" xfId="19212" hidden="1" xr:uid="{00000000-0005-0000-0000-0000AC540000}"/>
    <cellStyle name="Uwaga 3" xfId="19210" hidden="1" xr:uid="{00000000-0005-0000-0000-0000AD540000}"/>
    <cellStyle name="Uwaga 3" xfId="19207" hidden="1" xr:uid="{00000000-0005-0000-0000-0000AE540000}"/>
    <cellStyle name="Uwaga 3" xfId="19197" hidden="1" xr:uid="{00000000-0005-0000-0000-0000AF540000}"/>
    <cellStyle name="Uwaga 3" xfId="19195" hidden="1" xr:uid="{00000000-0005-0000-0000-0000B0540000}"/>
    <cellStyle name="Uwaga 3" xfId="19193" hidden="1" xr:uid="{00000000-0005-0000-0000-0000B1540000}"/>
    <cellStyle name="Uwaga 3" xfId="19182" hidden="1" xr:uid="{00000000-0005-0000-0000-0000B2540000}"/>
    <cellStyle name="Uwaga 3" xfId="19180" hidden="1" xr:uid="{00000000-0005-0000-0000-0000B3540000}"/>
    <cellStyle name="Uwaga 3" xfId="19178" hidden="1" xr:uid="{00000000-0005-0000-0000-0000B4540000}"/>
    <cellStyle name="Uwaga 3" xfId="19167" hidden="1" xr:uid="{00000000-0005-0000-0000-0000B5540000}"/>
    <cellStyle name="Uwaga 3" xfId="19165" hidden="1" xr:uid="{00000000-0005-0000-0000-0000B6540000}"/>
    <cellStyle name="Uwaga 3" xfId="19162" hidden="1" xr:uid="{00000000-0005-0000-0000-0000B7540000}"/>
    <cellStyle name="Uwaga 3" xfId="19152" hidden="1" xr:uid="{00000000-0005-0000-0000-0000B8540000}"/>
    <cellStyle name="Uwaga 3" xfId="19150" hidden="1" xr:uid="{00000000-0005-0000-0000-0000B9540000}"/>
    <cellStyle name="Uwaga 3" xfId="19147" hidden="1" xr:uid="{00000000-0005-0000-0000-0000BA540000}"/>
    <cellStyle name="Uwaga 3" xfId="19137" hidden="1" xr:uid="{00000000-0005-0000-0000-0000BB540000}"/>
    <cellStyle name="Uwaga 3" xfId="19135" hidden="1" xr:uid="{00000000-0005-0000-0000-0000BC540000}"/>
    <cellStyle name="Uwaga 3" xfId="19132" hidden="1" xr:uid="{00000000-0005-0000-0000-0000BD540000}"/>
    <cellStyle name="Uwaga 3" xfId="19123" hidden="1" xr:uid="{00000000-0005-0000-0000-0000BE540000}"/>
    <cellStyle name="Uwaga 3" xfId="19120" hidden="1" xr:uid="{00000000-0005-0000-0000-0000BF540000}"/>
    <cellStyle name="Uwaga 3" xfId="19116" hidden="1" xr:uid="{00000000-0005-0000-0000-0000C0540000}"/>
    <cellStyle name="Uwaga 3" xfId="19108" hidden="1" xr:uid="{00000000-0005-0000-0000-0000C1540000}"/>
    <cellStyle name="Uwaga 3" xfId="19105" hidden="1" xr:uid="{00000000-0005-0000-0000-0000C2540000}"/>
    <cellStyle name="Uwaga 3" xfId="19101" hidden="1" xr:uid="{00000000-0005-0000-0000-0000C3540000}"/>
    <cellStyle name="Uwaga 3" xfId="19093" hidden="1" xr:uid="{00000000-0005-0000-0000-0000C4540000}"/>
    <cellStyle name="Uwaga 3" xfId="19090" hidden="1" xr:uid="{00000000-0005-0000-0000-0000C5540000}"/>
    <cellStyle name="Uwaga 3" xfId="19086" hidden="1" xr:uid="{00000000-0005-0000-0000-0000C6540000}"/>
    <cellStyle name="Uwaga 3" xfId="19078" hidden="1" xr:uid="{00000000-0005-0000-0000-0000C7540000}"/>
    <cellStyle name="Uwaga 3" xfId="19075" hidden="1" xr:uid="{00000000-0005-0000-0000-0000C8540000}"/>
    <cellStyle name="Uwaga 3" xfId="19071" hidden="1" xr:uid="{00000000-0005-0000-0000-0000C9540000}"/>
    <cellStyle name="Uwaga 3" xfId="19063" hidden="1" xr:uid="{00000000-0005-0000-0000-0000CA540000}"/>
    <cellStyle name="Uwaga 3" xfId="19060" hidden="1" xr:uid="{00000000-0005-0000-0000-0000CB540000}"/>
    <cellStyle name="Uwaga 3" xfId="19056" hidden="1" xr:uid="{00000000-0005-0000-0000-0000CC540000}"/>
    <cellStyle name="Uwaga 3" xfId="19048" hidden="1" xr:uid="{00000000-0005-0000-0000-0000CD540000}"/>
    <cellStyle name="Uwaga 3" xfId="19044" hidden="1" xr:uid="{00000000-0005-0000-0000-0000CE540000}"/>
    <cellStyle name="Uwaga 3" xfId="19039" hidden="1" xr:uid="{00000000-0005-0000-0000-0000CF540000}"/>
    <cellStyle name="Uwaga 3" xfId="19033" hidden="1" xr:uid="{00000000-0005-0000-0000-0000D0540000}"/>
    <cellStyle name="Uwaga 3" xfId="19029" hidden="1" xr:uid="{00000000-0005-0000-0000-0000D1540000}"/>
    <cellStyle name="Uwaga 3" xfId="19024" hidden="1" xr:uid="{00000000-0005-0000-0000-0000D2540000}"/>
    <cellStyle name="Uwaga 3" xfId="19018" hidden="1" xr:uid="{00000000-0005-0000-0000-0000D3540000}"/>
    <cellStyle name="Uwaga 3" xfId="19014" hidden="1" xr:uid="{00000000-0005-0000-0000-0000D4540000}"/>
    <cellStyle name="Uwaga 3" xfId="19009" hidden="1" xr:uid="{00000000-0005-0000-0000-0000D5540000}"/>
    <cellStyle name="Uwaga 3" xfId="19003" hidden="1" xr:uid="{00000000-0005-0000-0000-0000D6540000}"/>
    <cellStyle name="Uwaga 3" xfId="19000" hidden="1" xr:uid="{00000000-0005-0000-0000-0000D7540000}"/>
    <cellStyle name="Uwaga 3" xfId="18996" hidden="1" xr:uid="{00000000-0005-0000-0000-0000D8540000}"/>
    <cellStyle name="Uwaga 3" xfId="18988" hidden="1" xr:uid="{00000000-0005-0000-0000-0000D9540000}"/>
    <cellStyle name="Uwaga 3" xfId="18985" hidden="1" xr:uid="{00000000-0005-0000-0000-0000DA540000}"/>
    <cellStyle name="Uwaga 3" xfId="18980" hidden="1" xr:uid="{00000000-0005-0000-0000-0000DB540000}"/>
    <cellStyle name="Uwaga 3" xfId="18973" hidden="1" xr:uid="{00000000-0005-0000-0000-0000DC540000}"/>
    <cellStyle name="Uwaga 3" xfId="18969" hidden="1" xr:uid="{00000000-0005-0000-0000-0000DD540000}"/>
    <cellStyle name="Uwaga 3" xfId="18964" hidden="1" xr:uid="{00000000-0005-0000-0000-0000DE540000}"/>
    <cellStyle name="Uwaga 3" xfId="18958" hidden="1" xr:uid="{00000000-0005-0000-0000-0000DF540000}"/>
    <cellStyle name="Uwaga 3" xfId="18954" hidden="1" xr:uid="{00000000-0005-0000-0000-0000E0540000}"/>
    <cellStyle name="Uwaga 3" xfId="18949" hidden="1" xr:uid="{00000000-0005-0000-0000-0000E1540000}"/>
    <cellStyle name="Uwaga 3" xfId="18943" hidden="1" xr:uid="{00000000-0005-0000-0000-0000E2540000}"/>
    <cellStyle name="Uwaga 3" xfId="18940" hidden="1" xr:uid="{00000000-0005-0000-0000-0000E3540000}"/>
    <cellStyle name="Uwaga 3" xfId="18936" hidden="1" xr:uid="{00000000-0005-0000-0000-0000E4540000}"/>
    <cellStyle name="Uwaga 3" xfId="18928" hidden="1" xr:uid="{00000000-0005-0000-0000-0000E5540000}"/>
    <cellStyle name="Uwaga 3" xfId="18923" hidden="1" xr:uid="{00000000-0005-0000-0000-0000E6540000}"/>
    <cellStyle name="Uwaga 3" xfId="18918" hidden="1" xr:uid="{00000000-0005-0000-0000-0000E7540000}"/>
    <cellStyle name="Uwaga 3" xfId="18913" hidden="1" xr:uid="{00000000-0005-0000-0000-0000E8540000}"/>
    <cellStyle name="Uwaga 3" xfId="18908" hidden="1" xr:uid="{00000000-0005-0000-0000-0000E9540000}"/>
    <cellStyle name="Uwaga 3" xfId="18903" hidden="1" xr:uid="{00000000-0005-0000-0000-0000EA540000}"/>
    <cellStyle name="Uwaga 3" xfId="18898" hidden="1" xr:uid="{00000000-0005-0000-0000-0000EB540000}"/>
    <cellStyle name="Uwaga 3" xfId="18893" hidden="1" xr:uid="{00000000-0005-0000-0000-0000EC540000}"/>
    <cellStyle name="Uwaga 3" xfId="18888" hidden="1" xr:uid="{00000000-0005-0000-0000-0000ED540000}"/>
    <cellStyle name="Uwaga 3" xfId="18883" hidden="1" xr:uid="{00000000-0005-0000-0000-0000EE540000}"/>
    <cellStyle name="Uwaga 3" xfId="18879" hidden="1" xr:uid="{00000000-0005-0000-0000-0000EF540000}"/>
    <cellStyle name="Uwaga 3" xfId="18874" hidden="1" xr:uid="{00000000-0005-0000-0000-0000F0540000}"/>
    <cellStyle name="Uwaga 3" xfId="18867" hidden="1" xr:uid="{00000000-0005-0000-0000-0000F1540000}"/>
    <cellStyle name="Uwaga 3" xfId="18862" hidden="1" xr:uid="{00000000-0005-0000-0000-0000F2540000}"/>
    <cellStyle name="Uwaga 3" xfId="18857" hidden="1" xr:uid="{00000000-0005-0000-0000-0000F3540000}"/>
    <cellStyle name="Uwaga 3" xfId="18852" hidden="1" xr:uid="{00000000-0005-0000-0000-0000F4540000}"/>
    <cellStyle name="Uwaga 3" xfId="18847" hidden="1" xr:uid="{00000000-0005-0000-0000-0000F5540000}"/>
    <cellStyle name="Uwaga 3" xfId="18842" hidden="1" xr:uid="{00000000-0005-0000-0000-0000F6540000}"/>
    <cellStyle name="Uwaga 3" xfId="18837" hidden="1" xr:uid="{00000000-0005-0000-0000-0000F7540000}"/>
    <cellStyle name="Uwaga 3" xfId="18832" hidden="1" xr:uid="{00000000-0005-0000-0000-0000F8540000}"/>
    <cellStyle name="Uwaga 3" xfId="18827" hidden="1" xr:uid="{00000000-0005-0000-0000-0000F9540000}"/>
    <cellStyle name="Uwaga 3" xfId="18823" hidden="1" xr:uid="{00000000-0005-0000-0000-0000FA540000}"/>
    <cellStyle name="Uwaga 3" xfId="18818" hidden="1" xr:uid="{00000000-0005-0000-0000-0000FB540000}"/>
    <cellStyle name="Uwaga 3" xfId="18813" hidden="1" xr:uid="{00000000-0005-0000-0000-0000FC540000}"/>
    <cellStyle name="Uwaga 3" xfId="18808" hidden="1" xr:uid="{00000000-0005-0000-0000-0000FD540000}"/>
    <cellStyle name="Uwaga 3" xfId="18804" hidden="1" xr:uid="{00000000-0005-0000-0000-0000FE540000}"/>
    <cellStyle name="Uwaga 3" xfId="18800" hidden="1" xr:uid="{00000000-0005-0000-0000-0000FF540000}"/>
    <cellStyle name="Uwaga 3" xfId="18793" hidden="1" xr:uid="{00000000-0005-0000-0000-000000550000}"/>
    <cellStyle name="Uwaga 3" xfId="18789" hidden="1" xr:uid="{00000000-0005-0000-0000-000001550000}"/>
    <cellStyle name="Uwaga 3" xfId="18784" hidden="1" xr:uid="{00000000-0005-0000-0000-000002550000}"/>
    <cellStyle name="Uwaga 3" xfId="18778" hidden="1" xr:uid="{00000000-0005-0000-0000-000003550000}"/>
    <cellStyle name="Uwaga 3" xfId="18774" hidden="1" xr:uid="{00000000-0005-0000-0000-000004550000}"/>
    <cellStyle name="Uwaga 3" xfId="18769" hidden="1" xr:uid="{00000000-0005-0000-0000-000005550000}"/>
    <cellStyle name="Uwaga 3" xfId="18763" hidden="1" xr:uid="{00000000-0005-0000-0000-000006550000}"/>
    <cellStyle name="Uwaga 3" xfId="18759" hidden="1" xr:uid="{00000000-0005-0000-0000-000007550000}"/>
    <cellStyle name="Uwaga 3" xfId="18755" hidden="1" xr:uid="{00000000-0005-0000-0000-000008550000}"/>
    <cellStyle name="Uwaga 3" xfId="18748" hidden="1" xr:uid="{00000000-0005-0000-0000-000009550000}"/>
    <cellStyle name="Uwaga 3" xfId="18744" hidden="1" xr:uid="{00000000-0005-0000-0000-00000A550000}"/>
    <cellStyle name="Uwaga 3" xfId="18740" hidden="1" xr:uid="{00000000-0005-0000-0000-00000B550000}"/>
    <cellStyle name="Uwaga 3" xfId="19607" hidden="1" xr:uid="{00000000-0005-0000-0000-00000C550000}"/>
    <cellStyle name="Uwaga 3" xfId="19606" hidden="1" xr:uid="{00000000-0005-0000-0000-00000D550000}"/>
    <cellStyle name="Uwaga 3" xfId="19604" hidden="1" xr:uid="{00000000-0005-0000-0000-00000E550000}"/>
    <cellStyle name="Uwaga 3" xfId="19591" hidden="1" xr:uid="{00000000-0005-0000-0000-00000F550000}"/>
    <cellStyle name="Uwaga 3" xfId="19589" hidden="1" xr:uid="{00000000-0005-0000-0000-000010550000}"/>
    <cellStyle name="Uwaga 3" xfId="19587" hidden="1" xr:uid="{00000000-0005-0000-0000-000011550000}"/>
    <cellStyle name="Uwaga 3" xfId="19577" hidden="1" xr:uid="{00000000-0005-0000-0000-000012550000}"/>
    <cellStyle name="Uwaga 3" xfId="19575" hidden="1" xr:uid="{00000000-0005-0000-0000-000013550000}"/>
    <cellStyle name="Uwaga 3" xfId="19573" hidden="1" xr:uid="{00000000-0005-0000-0000-000014550000}"/>
    <cellStyle name="Uwaga 3" xfId="19562" hidden="1" xr:uid="{00000000-0005-0000-0000-000015550000}"/>
    <cellStyle name="Uwaga 3" xfId="19560" hidden="1" xr:uid="{00000000-0005-0000-0000-000016550000}"/>
    <cellStyle name="Uwaga 3" xfId="19558" hidden="1" xr:uid="{00000000-0005-0000-0000-000017550000}"/>
    <cellStyle name="Uwaga 3" xfId="19545" hidden="1" xr:uid="{00000000-0005-0000-0000-000018550000}"/>
    <cellStyle name="Uwaga 3" xfId="19543" hidden="1" xr:uid="{00000000-0005-0000-0000-000019550000}"/>
    <cellStyle name="Uwaga 3" xfId="19542" hidden="1" xr:uid="{00000000-0005-0000-0000-00001A550000}"/>
    <cellStyle name="Uwaga 3" xfId="19529" hidden="1" xr:uid="{00000000-0005-0000-0000-00001B550000}"/>
    <cellStyle name="Uwaga 3" xfId="19528" hidden="1" xr:uid="{00000000-0005-0000-0000-00001C550000}"/>
    <cellStyle name="Uwaga 3" xfId="19526" hidden="1" xr:uid="{00000000-0005-0000-0000-00001D550000}"/>
    <cellStyle name="Uwaga 3" xfId="19514" hidden="1" xr:uid="{00000000-0005-0000-0000-00001E550000}"/>
    <cellStyle name="Uwaga 3" xfId="19513" hidden="1" xr:uid="{00000000-0005-0000-0000-00001F550000}"/>
    <cellStyle name="Uwaga 3" xfId="19511" hidden="1" xr:uid="{00000000-0005-0000-0000-000020550000}"/>
    <cellStyle name="Uwaga 3" xfId="19499" hidden="1" xr:uid="{00000000-0005-0000-0000-000021550000}"/>
    <cellStyle name="Uwaga 3" xfId="19498" hidden="1" xr:uid="{00000000-0005-0000-0000-000022550000}"/>
    <cellStyle name="Uwaga 3" xfId="19496" hidden="1" xr:uid="{00000000-0005-0000-0000-000023550000}"/>
    <cellStyle name="Uwaga 3" xfId="19484" hidden="1" xr:uid="{00000000-0005-0000-0000-000024550000}"/>
    <cellStyle name="Uwaga 3" xfId="19483" hidden="1" xr:uid="{00000000-0005-0000-0000-000025550000}"/>
    <cellStyle name="Uwaga 3" xfId="19481" hidden="1" xr:uid="{00000000-0005-0000-0000-000026550000}"/>
    <cellStyle name="Uwaga 3" xfId="19469" hidden="1" xr:uid="{00000000-0005-0000-0000-000027550000}"/>
    <cellStyle name="Uwaga 3" xfId="19468" hidden="1" xr:uid="{00000000-0005-0000-0000-000028550000}"/>
    <cellStyle name="Uwaga 3" xfId="19466" hidden="1" xr:uid="{00000000-0005-0000-0000-000029550000}"/>
    <cellStyle name="Uwaga 3" xfId="19454" hidden="1" xr:uid="{00000000-0005-0000-0000-00002A550000}"/>
    <cellStyle name="Uwaga 3" xfId="19453" hidden="1" xr:uid="{00000000-0005-0000-0000-00002B550000}"/>
    <cellStyle name="Uwaga 3" xfId="19451" hidden="1" xr:uid="{00000000-0005-0000-0000-00002C550000}"/>
    <cellStyle name="Uwaga 3" xfId="19439" hidden="1" xr:uid="{00000000-0005-0000-0000-00002D550000}"/>
    <cellStyle name="Uwaga 3" xfId="19438" hidden="1" xr:uid="{00000000-0005-0000-0000-00002E550000}"/>
    <cellStyle name="Uwaga 3" xfId="19436" hidden="1" xr:uid="{00000000-0005-0000-0000-00002F550000}"/>
    <cellStyle name="Uwaga 3" xfId="19424" hidden="1" xr:uid="{00000000-0005-0000-0000-000030550000}"/>
    <cellStyle name="Uwaga 3" xfId="19423" hidden="1" xr:uid="{00000000-0005-0000-0000-000031550000}"/>
    <cellStyle name="Uwaga 3" xfId="19421" hidden="1" xr:uid="{00000000-0005-0000-0000-000032550000}"/>
    <cellStyle name="Uwaga 3" xfId="19409" hidden="1" xr:uid="{00000000-0005-0000-0000-000033550000}"/>
    <cellStyle name="Uwaga 3" xfId="19408" hidden="1" xr:uid="{00000000-0005-0000-0000-000034550000}"/>
    <cellStyle name="Uwaga 3" xfId="19406" hidden="1" xr:uid="{00000000-0005-0000-0000-000035550000}"/>
    <cellStyle name="Uwaga 3" xfId="19394" hidden="1" xr:uid="{00000000-0005-0000-0000-000036550000}"/>
    <cellStyle name="Uwaga 3" xfId="19393" hidden="1" xr:uid="{00000000-0005-0000-0000-000037550000}"/>
    <cellStyle name="Uwaga 3" xfId="19391" hidden="1" xr:uid="{00000000-0005-0000-0000-000038550000}"/>
    <cellStyle name="Uwaga 3" xfId="19379" hidden="1" xr:uid="{00000000-0005-0000-0000-000039550000}"/>
    <cellStyle name="Uwaga 3" xfId="19378" hidden="1" xr:uid="{00000000-0005-0000-0000-00003A550000}"/>
    <cellStyle name="Uwaga 3" xfId="19376" hidden="1" xr:uid="{00000000-0005-0000-0000-00003B550000}"/>
    <cellStyle name="Uwaga 3" xfId="19364" hidden="1" xr:uid="{00000000-0005-0000-0000-00003C550000}"/>
    <cellStyle name="Uwaga 3" xfId="19363" hidden="1" xr:uid="{00000000-0005-0000-0000-00003D550000}"/>
    <cellStyle name="Uwaga 3" xfId="19361" hidden="1" xr:uid="{00000000-0005-0000-0000-00003E550000}"/>
    <cellStyle name="Uwaga 3" xfId="19349" hidden="1" xr:uid="{00000000-0005-0000-0000-00003F550000}"/>
    <cellStyle name="Uwaga 3" xfId="19348" hidden="1" xr:uid="{00000000-0005-0000-0000-000040550000}"/>
    <cellStyle name="Uwaga 3" xfId="19346" hidden="1" xr:uid="{00000000-0005-0000-0000-000041550000}"/>
    <cellStyle name="Uwaga 3" xfId="19334" hidden="1" xr:uid="{00000000-0005-0000-0000-000042550000}"/>
    <cellStyle name="Uwaga 3" xfId="19333" hidden="1" xr:uid="{00000000-0005-0000-0000-000043550000}"/>
    <cellStyle name="Uwaga 3" xfId="19331" hidden="1" xr:uid="{00000000-0005-0000-0000-000044550000}"/>
    <cellStyle name="Uwaga 3" xfId="19319" hidden="1" xr:uid="{00000000-0005-0000-0000-000045550000}"/>
    <cellStyle name="Uwaga 3" xfId="19318" hidden="1" xr:uid="{00000000-0005-0000-0000-000046550000}"/>
    <cellStyle name="Uwaga 3" xfId="19316" hidden="1" xr:uid="{00000000-0005-0000-0000-000047550000}"/>
    <cellStyle name="Uwaga 3" xfId="19304" hidden="1" xr:uid="{00000000-0005-0000-0000-000048550000}"/>
    <cellStyle name="Uwaga 3" xfId="19303" hidden="1" xr:uid="{00000000-0005-0000-0000-000049550000}"/>
    <cellStyle name="Uwaga 3" xfId="19301" hidden="1" xr:uid="{00000000-0005-0000-0000-00004A550000}"/>
    <cellStyle name="Uwaga 3" xfId="19289" hidden="1" xr:uid="{00000000-0005-0000-0000-00004B550000}"/>
    <cellStyle name="Uwaga 3" xfId="19288" hidden="1" xr:uid="{00000000-0005-0000-0000-00004C550000}"/>
    <cellStyle name="Uwaga 3" xfId="19286" hidden="1" xr:uid="{00000000-0005-0000-0000-00004D550000}"/>
    <cellStyle name="Uwaga 3" xfId="19274" hidden="1" xr:uid="{00000000-0005-0000-0000-00004E550000}"/>
    <cellStyle name="Uwaga 3" xfId="19273" hidden="1" xr:uid="{00000000-0005-0000-0000-00004F550000}"/>
    <cellStyle name="Uwaga 3" xfId="19271" hidden="1" xr:uid="{00000000-0005-0000-0000-000050550000}"/>
    <cellStyle name="Uwaga 3" xfId="19259" hidden="1" xr:uid="{00000000-0005-0000-0000-000051550000}"/>
    <cellStyle name="Uwaga 3" xfId="19258" hidden="1" xr:uid="{00000000-0005-0000-0000-000052550000}"/>
    <cellStyle name="Uwaga 3" xfId="19256" hidden="1" xr:uid="{00000000-0005-0000-0000-000053550000}"/>
    <cellStyle name="Uwaga 3" xfId="19244" hidden="1" xr:uid="{00000000-0005-0000-0000-000054550000}"/>
    <cellStyle name="Uwaga 3" xfId="19243" hidden="1" xr:uid="{00000000-0005-0000-0000-000055550000}"/>
    <cellStyle name="Uwaga 3" xfId="19241" hidden="1" xr:uid="{00000000-0005-0000-0000-000056550000}"/>
    <cellStyle name="Uwaga 3" xfId="19229" hidden="1" xr:uid="{00000000-0005-0000-0000-000057550000}"/>
    <cellStyle name="Uwaga 3" xfId="19228" hidden="1" xr:uid="{00000000-0005-0000-0000-000058550000}"/>
    <cellStyle name="Uwaga 3" xfId="19226" hidden="1" xr:uid="{00000000-0005-0000-0000-000059550000}"/>
    <cellStyle name="Uwaga 3" xfId="19214" hidden="1" xr:uid="{00000000-0005-0000-0000-00005A550000}"/>
    <cellStyle name="Uwaga 3" xfId="19213" hidden="1" xr:uid="{00000000-0005-0000-0000-00005B550000}"/>
    <cellStyle name="Uwaga 3" xfId="19211" hidden="1" xr:uid="{00000000-0005-0000-0000-00005C550000}"/>
    <cellStyle name="Uwaga 3" xfId="19199" hidden="1" xr:uid="{00000000-0005-0000-0000-00005D550000}"/>
    <cellStyle name="Uwaga 3" xfId="19198" hidden="1" xr:uid="{00000000-0005-0000-0000-00005E550000}"/>
    <cellStyle name="Uwaga 3" xfId="19196" hidden="1" xr:uid="{00000000-0005-0000-0000-00005F550000}"/>
    <cellStyle name="Uwaga 3" xfId="19184" hidden="1" xr:uid="{00000000-0005-0000-0000-000060550000}"/>
    <cellStyle name="Uwaga 3" xfId="19183" hidden="1" xr:uid="{00000000-0005-0000-0000-000061550000}"/>
    <cellStyle name="Uwaga 3" xfId="19181" hidden="1" xr:uid="{00000000-0005-0000-0000-000062550000}"/>
    <cellStyle name="Uwaga 3" xfId="19169" hidden="1" xr:uid="{00000000-0005-0000-0000-000063550000}"/>
    <cellStyle name="Uwaga 3" xfId="19168" hidden="1" xr:uid="{00000000-0005-0000-0000-000064550000}"/>
    <cellStyle name="Uwaga 3" xfId="19166" hidden="1" xr:uid="{00000000-0005-0000-0000-000065550000}"/>
    <cellStyle name="Uwaga 3" xfId="19154" hidden="1" xr:uid="{00000000-0005-0000-0000-000066550000}"/>
    <cellStyle name="Uwaga 3" xfId="19153" hidden="1" xr:uid="{00000000-0005-0000-0000-000067550000}"/>
    <cellStyle name="Uwaga 3" xfId="19151" hidden="1" xr:uid="{00000000-0005-0000-0000-000068550000}"/>
    <cellStyle name="Uwaga 3" xfId="19139" hidden="1" xr:uid="{00000000-0005-0000-0000-000069550000}"/>
    <cellStyle name="Uwaga 3" xfId="19138" hidden="1" xr:uid="{00000000-0005-0000-0000-00006A550000}"/>
    <cellStyle name="Uwaga 3" xfId="19136" hidden="1" xr:uid="{00000000-0005-0000-0000-00006B550000}"/>
    <cellStyle name="Uwaga 3" xfId="19124" hidden="1" xr:uid="{00000000-0005-0000-0000-00006C550000}"/>
    <cellStyle name="Uwaga 3" xfId="19122" hidden="1" xr:uid="{00000000-0005-0000-0000-00006D550000}"/>
    <cellStyle name="Uwaga 3" xfId="19119" hidden="1" xr:uid="{00000000-0005-0000-0000-00006E550000}"/>
    <cellStyle name="Uwaga 3" xfId="19109" hidden="1" xr:uid="{00000000-0005-0000-0000-00006F550000}"/>
    <cellStyle name="Uwaga 3" xfId="19107" hidden="1" xr:uid="{00000000-0005-0000-0000-000070550000}"/>
    <cellStyle name="Uwaga 3" xfId="19104" hidden="1" xr:uid="{00000000-0005-0000-0000-000071550000}"/>
    <cellStyle name="Uwaga 3" xfId="19094" hidden="1" xr:uid="{00000000-0005-0000-0000-000072550000}"/>
    <cellStyle name="Uwaga 3" xfId="19092" hidden="1" xr:uid="{00000000-0005-0000-0000-000073550000}"/>
    <cellStyle name="Uwaga 3" xfId="19089" hidden="1" xr:uid="{00000000-0005-0000-0000-000074550000}"/>
    <cellStyle name="Uwaga 3" xfId="19079" hidden="1" xr:uid="{00000000-0005-0000-0000-000075550000}"/>
    <cellStyle name="Uwaga 3" xfId="19077" hidden="1" xr:uid="{00000000-0005-0000-0000-000076550000}"/>
    <cellStyle name="Uwaga 3" xfId="19074" hidden="1" xr:uid="{00000000-0005-0000-0000-000077550000}"/>
    <cellStyle name="Uwaga 3" xfId="19064" hidden="1" xr:uid="{00000000-0005-0000-0000-000078550000}"/>
    <cellStyle name="Uwaga 3" xfId="19062" hidden="1" xr:uid="{00000000-0005-0000-0000-000079550000}"/>
    <cellStyle name="Uwaga 3" xfId="19059" hidden="1" xr:uid="{00000000-0005-0000-0000-00007A550000}"/>
    <cellStyle name="Uwaga 3" xfId="19049" hidden="1" xr:uid="{00000000-0005-0000-0000-00007B550000}"/>
    <cellStyle name="Uwaga 3" xfId="19047" hidden="1" xr:uid="{00000000-0005-0000-0000-00007C550000}"/>
    <cellStyle name="Uwaga 3" xfId="19043" hidden="1" xr:uid="{00000000-0005-0000-0000-00007D550000}"/>
    <cellStyle name="Uwaga 3" xfId="19034" hidden="1" xr:uid="{00000000-0005-0000-0000-00007E550000}"/>
    <cellStyle name="Uwaga 3" xfId="19031" hidden="1" xr:uid="{00000000-0005-0000-0000-00007F550000}"/>
    <cellStyle name="Uwaga 3" xfId="19027" hidden="1" xr:uid="{00000000-0005-0000-0000-000080550000}"/>
    <cellStyle name="Uwaga 3" xfId="19019" hidden="1" xr:uid="{00000000-0005-0000-0000-000081550000}"/>
    <cellStyle name="Uwaga 3" xfId="19017" hidden="1" xr:uid="{00000000-0005-0000-0000-000082550000}"/>
    <cellStyle name="Uwaga 3" xfId="19013" hidden="1" xr:uid="{00000000-0005-0000-0000-000083550000}"/>
    <cellStyle name="Uwaga 3" xfId="19004" hidden="1" xr:uid="{00000000-0005-0000-0000-000084550000}"/>
    <cellStyle name="Uwaga 3" xfId="19002" hidden="1" xr:uid="{00000000-0005-0000-0000-000085550000}"/>
    <cellStyle name="Uwaga 3" xfId="18999" hidden="1" xr:uid="{00000000-0005-0000-0000-000086550000}"/>
    <cellStyle name="Uwaga 3" xfId="18989" hidden="1" xr:uid="{00000000-0005-0000-0000-000087550000}"/>
    <cellStyle name="Uwaga 3" xfId="18987" hidden="1" xr:uid="{00000000-0005-0000-0000-000088550000}"/>
    <cellStyle name="Uwaga 3" xfId="18982" hidden="1" xr:uid="{00000000-0005-0000-0000-000089550000}"/>
    <cellStyle name="Uwaga 3" xfId="18974" hidden="1" xr:uid="{00000000-0005-0000-0000-00008A550000}"/>
    <cellStyle name="Uwaga 3" xfId="18972" hidden="1" xr:uid="{00000000-0005-0000-0000-00008B550000}"/>
    <cellStyle name="Uwaga 3" xfId="18967" hidden="1" xr:uid="{00000000-0005-0000-0000-00008C550000}"/>
    <cellStyle name="Uwaga 3" xfId="18959" hidden="1" xr:uid="{00000000-0005-0000-0000-00008D550000}"/>
    <cellStyle name="Uwaga 3" xfId="18957" hidden="1" xr:uid="{00000000-0005-0000-0000-00008E550000}"/>
    <cellStyle name="Uwaga 3" xfId="18952" hidden="1" xr:uid="{00000000-0005-0000-0000-00008F550000}"/>
    <cellStyle name="Uwaga 3" xfId="18944" hidden="1" xr:uid="{00000000-0005-0000-0000-000090550000}"/>
    <cellStyle name="Uwaga 3" xfId="18942" hidden="1" xr:uid="{00000000-0005-0000-0000-000091550000}"/>
    <cellStyle name="Uwaga 3" xfId="18938" hidden="1" xr:uid="{00000000-0005-0000-0000-000092550000}"/>
    <cellStyle name="Uwaga 3" xfId="18929" hidden="1" xr:uid="{00000000-0005-0000-0000-000093550000}"/>
    <cellStyle name="Uwaga 3" xfId="18926" hidden="1" xr:uid="{00000000-0005-0000-0000-000094550000}"/>
    <cellStyle name="Uwaga 3" xfId="18921" hidden="1" xr:uid="{00000000-0005-0000-0000-000095550000}"/>
    <cellStyle name="Uwaga 3" xfId="18914" hidden="1" xr:uid="{00000000-0005-0000-0000-000096550000}"/>
    <cellStyle name="Uwaga 3" xfId="18910" hidden="1" xr:uid="{00000000-0005-0000-0000-000097550000}"/>
    <cellStyle name="Uwaga 3" xfId="18905" hidden="1" xr:uid="{00000000-0005-0000-0000-000098550000}"/>
    <cellStyle name="Uwaga 3" xfId="18899" hidden="1" xr:uid="{00000000-0005-0000-0000-000099550000}"/>
    <cellStyle name="Uwaga 3" xfId="18895" hidden="1" xr:uid="{00000000-0005-0000-0000-00009A550000}"/>
    <cellStyle name="Uwaga 3" xfId="18890" hidden="1" xr:uid="{00000000-0005-0000-0000-00009B550000}"/>
    <cellStyle name="Uwaga 3" xfId="18884" hidden="1" xr:uid="{00000000-0005-0000-0000-00009C550000}"/>
    <cellStyle name="Uwaga 3" xfId="18881" hidden="1" xr:uid="{00000000-0005-0000-0000-00009D550000}"/>
    <cellStyle name="Uwaga 3" xfId="18877" hidden="1" xr:uid="{00000000-0005-0000-0000-00009E550000}"/>
    <cellStyle name="Uwaga 3" xfId="18868" hidden="1" xr:uid="{00000000-0005-0000-0000-00009F550000}"/>
    <cellStyle name="Uwaga 3" xfId="18863" hidden="1" xr:uid="{00000000-0005-0000-0000-0000A0550000}"/>
    <cellStyle name="Uwaga 3" xfId="18858" hidden="1" xr:uid="{00000000-0005-0000-0000-0000A1550000}"/>
    <cellStyle name="Uwaga 3" xfId="18853" hidden="1" xr:uid="{00000000-0005-0000-0000-0000A2550000}"/>
    <cellStyle name="Uwaga 3" xfId="18848" hidden="1" xr:uid="{00000000-0005-0000-0000-0000A3550000}"/>
    <cellStyle name="Uwaga 3" xfId="18843" hidden="1" xr:uid="{00000000-0005-0000-0000-0000A4550000}"/>
    <cellStyle name="Uwaga 3" xfId="18838" hidden="1" xr:uid="{00000000-0005-0000-0000-0000A5550000}"/>
    <cellStyle name="Uwaga 3" xfId="18833" hidden="1" xr:uid="{00000000-0005-0000-0000-0000A6550000}"/>
    <cellStyle name="Uwaga 3" xfId="18828" hidden="1" xr:uid="{00000000-0005-0000-0000-0000A7550000}"/>
    <cellStyle name="Uwaga 3" xfId="18824" hidden="1" xr:uid="{00000000-0005-0000-0000-0000A8550000}"/>
    <cellStyle name="Uwaga 3" xfId="18819" hidden="1" xr:uid="{00000000-0005-0000-0000-0000A9550000}"/>
    <cellStyle name="Uwaga 3" xfId="18814" hidden="1" xr:uid="{00000000-0005-0000-0000-0000AA550000}"/>
    <cellStyle name="Uwaga 3" xfId="18809" hidden="1" xr:uid="{00000000-0005-0000-0000-0000AB550000}"/>
    <cellStyle name="Uwaga 3" xfId="18805" hidden="1" xr:uid="{00000000-0005-0000-0000-0000AC550000}"/>
    <cellStyle name="Uwaga 3" xfId="18801" hidden="1" xr:uid="{00000000-0005-0000-0000-0000AD550000}"/>
    <cellStyle name="Uwaga 3" xfId="18794" hidden="1" xr:uid="{00000000-0005-0000-0000-0000AE550000}"/>
    <cellStyle name="Uwaga 3" xfId="18790" hidden="1" xr:uid="{00000000-0005-0000-0000-0000AF550000}"/>
    <cellStyle name="Uwaga 3" xfId="18785" hidden="1" xr:uid="{00000000-0005-0000-0000-0000B0550000}"/>
    <cellStyle name="Uwaga 3" xfId="18779" hidden="1" xr:uid="{00000000-0005-0000-0000-0000B1550000}"/>
    <cellStyle name="Uwaga 3" xfId="18775" hidden="1" xr:uid="{00000000-0005-0000-0000-0000B2550000}"/>
    <cellStyle name="Uwaga 3" xfId="18770" hidden="1" xr:uid="{00000000-0005-0000-0000-0000B3550000}"/>
    <cellStyle name="Uwaga 3" xfId="18764" hidden="1" xr:uid="{00000000-0005-0000-0000-0000B4550000}"/>
    <cellStyle name="Uwaga 3" xfId="18760" hidden="1" xr:uid="{00000000-0005-0000-0000-0000B5550000}"/>
    <cellStyle name="Uwaga 3" xfId="18756" hidden="1" xr:uid="{00000000-0005-0000-0000-0000B6550000}"/>
    <cellStyle name="Uwaga 3" xfId="18749" hidden="1" xr:uid="{00000000-0005-0000-0000-0000B7550000}"/>
    <cellStyle name="Uwaga 3" xfId="18745" hidden="1" xr:uid="{00000000-0005-0000-0000-0000B8550000}"/>
    <cellStyle name="Uwaga 3" xfId="18741" hidden="1" xr:uid="{00000000-0005-0000-0000-0000B9550000}"/>
    <cellStyle name="Uwaga 3" xfId="17716" hidden="1" xr:uid="{00000000-0005-0000-0000-0000BA550000}"/>
    <cellStyle name="Uwaga 3" xfId="17715" hidden="1" xr:uid="{00000000-0005-0000-0000-0000BB550000}"/>
    <cellStyle name="Uwaga 3" xfId="17714" hidden="1" xr:uid="{00000000-0005-0000-0000-0000BC550000}"/>
    <cellStyle name="Uwaga 3" xfId="17707" hidden="1" xr:uid="{00000000-0005-0000-0000-0000BD550000}"/>
    <cellStyle name="Uwaga 3" xfId="17706" hidden="1" xr:uid="{00000000-0005-0000-0000-0000BE550000}"/>
    <cellStyle name="Uwaga 3" xfId="17705" hidden="1" xr:uid="{00000000-0005-0000-0000-0000BF550000}"/>
    <cellStyle name="Uwaga 3" xfId="17698" hidden="1" xr:uid="{00000000-0005-0000-0000-0000C0550000}"/>
    <cellStyle name="Uwaga 3" xfId="17697" hidden="1" xr:uid="{00000000-0005-0000-0000-0000C1550000}"/>
    <cellStyle name="Uwaga 3" xfId="17696" hidden="1" xr:uid="{00000000-0005-0000-0000-0000C2550000}"/>
    <cellStyle name="Uwaga 3" xfId="17689" hidden="1" xr:uid="{00000000-0005-0000-0000-0000C3550000}"/>
    <cellStyle name="Uwaga 3" xfId="17688" hidden="1" xr:uid="{00000000-0005-0000-0000-0000C4550000}"/>
    <cellStyle name="Uwaga 3" xfId="17687" hidden="1" xr:uid="{00000000-0005-0000-0000-0000C5550000}"/>
    <cellStyle name="Uwaga 3" xfId="17680" hidden="1" xr:uid="{00000000-0005-0000-0000-0000C6550000}"/>
    <cellStyle name="Uwaga 3" xfId="17679" hidden="1" xr:uid="{00000000-0005-0000-0000-0000C7550000}"/>
    <cellStyle name="Uwaga 3" xfId="17678" hidden="1" xr:uid="{00000000-0005-0000-0000-0000C8550000}"/>
    <cellStyle name="Uwaga 3" xfId="17671" hidden="1" xr:uid="{00000000-0005-0000-0000-0000C9550000}"/>
    <cellStyle name="Uwaga 3" xfId="17670" hidden="1" xr:uid="{00000000-0005-0000-0000-0000CA550000}"/>
    <cellStyle name="Uwaga 3" xfId="17668" hidden="1" xr:uid="{00000000-0005-0000-0000-0000CB550000}"/>
    <cellStyle name="Uwaga 3" xfId="17662" hidden="1" xr:uid="{00000000-0005-0000-0000-0000CC550000}"/>
    <cellStyle name="Uwaga 3" xfId="17661" hidden="1" xr:uid="{00000000-0005-0000-0000-0000CD550000}"/>
    <cellStyle name="Uwaga 3" xfId="17659" hidden="1" xr:uid="{00000000-0005-0000-0000-0000CE550000}"/>
    <cellStyle name="Uwaga 3" xfId="17653" hidden="1" xr:uid="{00000000-0005-0000-0000-0000CF550000}"/>
    <cellStyle name="Uwaga 3" xfId="17652" hidden="1" xr:uid="{00000000-0005-0000-0000-0000D0550000}"/>
    <cellStyle name="Uwaga 3" xfId="17650" hidden="1" xr:uid="{00000000-0005-0000-0000-0000D1550000}"/>
    <cellStyle name="Uwaga 3" xfId="17644" hidden="1" xr:uid="{00000000-0005-0000-0000-0000D2550000}"/>
    <cellStyle name="Uwaga 3" xfId="17643" hidden="1" xr:uid="{00000000-0005-0000-0000-0000D3550000}"/>
    <cellStyle name="Uwaga 3" xfId="17641" hidden="1" xr:uid="{00000000-0005-0000-0000-0000D4550000}"/>
    <cellStyle name="Uwaga 3" xfId="17635" hidden="1" xr:uid="{00000000-0005-0000-0000-0000D5550000}"/>
    <cellStyle name="Uwaga 3" xfId="17634" hidden="1" xr:uid="{00000000-0005-0000-0000-0000D6550000}"/>
    <cellStyle name="Uwaga 3" xfId="17632" hidden="1" xr:uid="{00000000-0005-0000-0000-0000D7550000}"/>
    <cellStyle name="Uwaga 3" xfId="17626" hidden="1" xr:uid="{00000000-0005-0000-0000-0000D8550000}"/>
    <cellStyle name="Uwaga 3" xfId="17625" hidden="1" xr:uid="{00000000-0005-0000-0000-0000D9550000}"/>
    <cellStyle name="Uwaga 3" xfId="17623" hidden="1" xr:uid="{00000000-0005-0000-0000-0000DA550000}"/>
    <cellStyle name="Uwaga 3" xfId="17617" hidden="1" xr:uid="{00000000-0005-0000-0000-0000DB550000}"/>
    <cellStyle name="Uwaga 3" xfId="17616" hidden="1" xr:uid="{00000000-0005-0000-0000-0000DC550000}"/>
    <cellStyle name="Uwaga 3" xfId="17614" hidden="1" xr:uid="{00000000-0005-0000-0000-0000DD550000}"/>
    <cellStyle name="Uwaga 3" xfId="17608" hidden="1" xr:uid="{00000000-0005-0000-0000-0000DE550000}"/>
    <cellStyle name="Uwaga 3" xfId="17607" hidden="1" xr:uid="{00000000-0005-0000-0000-0000DF550000}"/>
    <cellStyle name="Uwaga 3" xfId="17605" hidden="1" xr:uid="{00000000-0005-0000-0000-0000E0550000}"/>
    <cellStyle name="Uwaga 3" xfId="17599" hidden="1" xr:uid="{00000000-0005-0000-0000-0000E1550000}"/>
    <cellStyle name="Uwaga 3" xfId="17598" hidden="1" xr:uid="{00000000-0005-0000-0000-0000E2550000}"/>
    <cellStyle name="Uwaga 3" xfId="17596" hidden="1" xr:uid="{00000000-0005-0000-0000-0000E3550000}"/>
    <cellStyle name="Uwaga 3" xfId="17590" hidden="1" xr:uid="{00000000-0005-0000-0000-0000E4550000}"/>
    <cellStyle name="Uwaga 3" xfId="17589" hidden="1" xr:uid="{00000000-0005-0000-0000-0000E5550000}"/>
    <cellStyle name="Uwaga 3" xfId="17587" hidden="1" xr:uid="{00000000-0005-0000-0000-0000E6550000}"/>
    <cellStyle name="Uwaga 3" xfId="17581" hidden="1" xr:uid="{00000000-0005-0000-0000-0000E7550000}"/>
    <cellStyle name="Uwaga 3" xfId="17580" hidden="1" xr:uid="{00000000-0005-0000-0000-0000E8550000}"/>
    <cellStyle name="Uwaga 3" xfId="17578" hidden="1" xr:uid="{00000000-0005-0000-0000-0000E9550000}"/>
    <cellStyle name="Uwaga 3" xfId="17572" hidden="1" xr:uid="{00000000-0005-0000-0000-0000EA550000}"/>
    <cellStyle name="Uwaga 3" xfId="17571" hidden="1" xr:uid="{00000000-0005-0000-0000-0000EB550000}"/>
    <cellStyle name="Uwaga 3" xfId="17569" hidden="1" xr:uid="{00000000-0005-0000-0000-0000EC550000}"/>
    <cellStyle name="Uwaga 3" xfId="17563" hidden="1" xr:uid="{00000000-0005-0000-0000-0000ED550000}"/>
    <cellStyle name="Uwaga 3" xfId="17562" hidden="1" xr:uid="{00000000-0005-0000-0000-0000EE550000}"/>
    <cellStyle name="Uwaga 3" xfId="17559" hidden="1" xr:uid="{00000000-0005-0000-0000-0000EF550000}"/>
    <cellStyle name="Uwaga 3" xfId="17554" hidden="1" xr:uid="{00000000-0005-0000-0000-0000F0550000}"/>
    <cellStyle name="Uwaga 3" xfId="17552" hidden="1" xr:uid="{00000000-0005-0000-0000-0000F1550000}"/>
    <cellStyle name="Uwaga 3" xfId="17549" hidden="1" xr:uid="{00000000-0005-0000-0000-0000F2550000}"/>
    <cellStyle name="Uwaga 3" xfId="17545" hidden="1" xr:uid="{00000000-0005-0000-0000-0000F3550000}"/>
    <cellStyle name="Uwaga 3" xfId="17544" hidden="1" xr:uid="{00000000-0005-0000-0000-0000F4550000}"/>
    <cellStyle name="Uwaga 3" xfId="17541" hidden="1" xr:uid="{00000000-0005-0000-0000-0000F5550000}"/>
    <cellStyle name="Uwaga 3" xfId="17536" hidden="1" xr:uid="{00000000-0005-0000-0000-0000F6550000}"/>
    <cellStyle name="Uwaga 3" xfId="17535" hidden="1" xr:uid="{00000000-0005-0000-0000-0000F7550000}"/>
    <cellStyle name="Uwaga 3" xfId="17533" hidden="1" xr:uid="{00000000-0005-0000-0000-0000F8550000}"/>
    <cellStyle name="Uwaga 3" xfId="17527" hidden="1" xr:uid="{00000000-0005-0000-0000-0000F9550000}"/>
    <cellStyle name="Uwaga 3" xfId="17526" hidden="1" xr:uid="{00000000-0005-0000-0000-0000FA550000}"/>
    <cellStyle name="Uwaga 3" xfId="17524" hidden="1" xr:uid="{00000000-0005-0000-0000-0000FB550000}"/>
    <cellStyle name="Uwaga 3" xfId="17518" hidden="1" xr:uid="{00000000-0005-0000-0000-0000FC550000}"/>
    <cellStyle name="Uwaga 3" xfId="17517" hidden="1" xr:uid="{00000000-0005-0000-0000-0000FD550000}"/>
    <cellStyle name="Uwaga 3" xfId="17515" hidden="1" xr:uid="{00000000-0005-0000-0000-0000FE550000}"/>
    <cellStyle name="Uwaga 3" xfId="17509" hidden="1" xr:uid="{00000000-0005-0000-0000-0000FF550000}"/>
    <cellStyle name="Uwaga 3" xfId="17508" hidden="1" xr:uid="{00000000-0005-0000-0000-000000560000}"/>
    <cellStyle name="Uwaga 3" xfId="17506" hidden="1" xr:uid="{00000000-0005-0000-0000-000001560000}"/>
    <cellStyle name="Uwaga 3" xfId="17500" hidden="1" xr:uid="{00000000-0005-0000-0000-000002560000}"/>
    <cellStyle name="Uwaga 3" xfId="17499" hidden="1" xr:uid="{00000000-0005-0000-0000-000003560000}"/>
    <cellStyle name="Uwaga 3" xfId="17497" hidden="1" xr:uid="{00000000-0005-0000-0000-000004560000}"/>
    <cellStyle name="Uwaga 3" xfId="17491" hidden="1" xr:uid="{00000000-0005-0000-0000-000005560000}"/>
    <cellStyle name="Uwaga 3" xfId="17490" hidden="1" xr:uid="{00000000-0005-0000-0000-000006560000}"/>
    <cellStyle name="Uwaga 3" xfId="17487" hidden="1" xr:uid="{00000000-0005-0000-0000-000007560000}"/>
    <cellStyle name="Uwaga 3" xfId="17482" hidden="1" xr:uid="{00000000-0005-0000-0000-000008560000}"/>
    <cellStyle name="Uwaga 3" xfId="17480" hidden="1" xr:uid="{00000000-0005-0000-0000-000009560000}"/>
    <cellStyle name="Uwaga 3" xfId="17477" hidden="1" xr:uid="{00000000-0005-0000-0000-00000A560000}"/>
    <cellStyle name="Uwaga 3" xfId="17473" hidden="1" xr:uid="{00000000-0005-0000-0000-00000B560000}"/>
    <cellStyle name="Uwaga 3" xfId="17471" hidden="1" xr:uid="{00000000-0005-0000-0000-00000C560000}"/>
    <cellStyle name="Uwaga 3" xfId="17468" hidden="1" xr:uid="{00000000-0005-0000-0000-00000D560000}"/>
    <cellStyle name="Uwaga 3" xfId="17464" hidden="1" xr:uid="{00000000-0005-0000-0000-00000E560000}"/>
    <cellStyle name="Uwaga 3" xfId="17463" hidden="1" xr:uid="{00000000-0005-0000-0000-00000F560000}"/>
    <cellStyle name="Uwaga 3" xfId="17461" hidden="1" xr:uid="{00000000-0005-0000-0000-000010560000}"/>
    <cellStyle name="Uwaga 3" xfId="17455" hidden="1" xr:uid="{00000000-0005-0000-0000-000011560000}"/>
    <cellStyle name="Uwaga 3" xfId="17453" hidden="1" xr:uid="{00000000-0005-0000-0000-000012560000}"/>
    <cellStyle name="Uwaga 3" xfId="17450" hidden="1" xr:uid="{00000000-0005-0000-0000-000013560000}"/>
    <cellStyle name="Uwaga 3" xfId="17446" hidden="1" xr:uid="{00000000-0005-0000-0000-000014560000}"/>
    <cellStyle name="Uwaga 3" xfId="17444" hidden="1" xr:uid="{00000000-0005-0000-0000-000015560000}"/>
    <cellStyle name="Uwaga 3" xfId="17441" hidden="1" xr:uid="{00000000-0005-0000-0000-000016560000}"/>
    <cellStyle name="Uwaga 3" xfId="17437" hidden="1" xr:uid="{00000000-0005-0000-0000-000017560000}"/>
    <cellStyle name="Uwaga 3" xfId="17435" hidden="1" xr:uid="{00000000-0005-0000-0000-000018560000}"/>
    <cellStyle name="Uwaga 3" xfId="17432" hidden="1" xr:uid="{00000000-0005-0000-0000-000019560000}"/>
    <cellStyle name="Uwaga 3" xfId="17428" hidden="1" xr:uid="{00000000-0005-0000-0000-00001A560000}"/>
    <cellStyle name="Uwaga 3" xfId="17426" hidden="1" xr:uid="{00000000-0005-0000-0000-00001B560000}"/>
    <cellStyle name="Uwaga 3" xfId="17424" hidden="1" xr:uid="{00000000-0005-0000-0000-00001C560000}"/>
    <cellStyle name="Uwaga 3" xfId="17419" hidden="1" xr:uid="{00000000-0005-0000-0000-00001D560000}"/>
    <cellStyle name="Uwaga 3" xfId="17417" hidden="1" xr:uid="{00000000-0005-0000-0000-00001E560000}"/>
    <cellStyle name="Uwaga 3" xfId="17415" hidden="1" xr:uid="{00000000-0005-0000-0000-00001F560000}"/>
    <cellStyle name="Uwaga 3" xfId="17410" hidden="1" xr:uid="{00000000-0005-0000-0000-000020560000}"/>
    <cellStyle name="Uwaga 3" xfId="17408" hidden="1" xr:uid="{00000000-0005-0000-0000-000021560000}"/>
    <cellStyle name="Uwaga 3" xfId="17405" hidden="1" xr:uid="{00000000-0005-0000-0000-000022560000}"/>
    <cellStyle name="Uwaga 3" xfId="17401" hidden="1" xr:uid="{00000000-0005-0000-0000-000023560000}"/>
    <cellStyle name="Uwaga 3" xfId="17399" hidden="1" xr:uid="{00000000-0005-0000-0000-000024560000}"/>
    <cellStyle name="Uwaga 3" xfId="17397" hidden="1" xr:uid="{00000000-0005-0000-0000-000025560000}"/>
    <cellStyle name="Uwaga 3" xfId="17392" hidden="1" xr:uid="{00000000-0005-0000-0000-000026560000}"/>
    <cellStyle name="Uwaga 3" xfId="17390" hidden="1" xr:uid="{00000000-0005-0000-0000-000027560000}"/>
    <cellStyle name="Uwaga 3" xfId="17388" hidden="1" xr:uid="{00000000-0005-0000-0000-000028560000}"/>
    <cellStyle name="Uwaga 3" xfId="17382" hidden="1" xr:uid="{00000000-0005-0000-0000-000029560000}"/>
    <cellStyle name="Uwaga 3" xfId="17379" hidden="1" xr:uid="{00000000-0005-0000-0000-00002A560000}"/>
    <cellStyle name="Uwaga 3" xfId="17376" hidden="1" xr:uid="{00000000-0005-0000-0000-00002B560000}"/>
    <cellStyle name="Uwaga 3" xfId="17373" hidden="1" xr:uid="{00000000-0005-0000-0000-00002C560000}"/>
    <cellStyle name="Uwaga 3" xfId="17370" hidden="1" xr:uid="{00000000-0005-0000-0000-00002D560000}"/>
    <cellStyle name="Uwaga 3" xfId="17367" hidden="1" xr:uid="{00000000-0005-0000-0000-00002E560000}"/>
    <cellStyle name="Uwaga 3" xfId="17364" hidden="1" xr:uid="{00000000-0005-0000-0000-00002F560000}"/>
    <cellStyle name="Uwaga 3" xfId="17361" hidden="1" xr:uid="{00000000-0005-0000-0000-000030560000}"/>
    <cellStyle name="Uwaga 3" xfId="17358" hidden="1" xr:uid="{00000000-0005-0000-0000-000031560000}"/>
    <cellStyle name="Uwaga 3" xfId="17356" hidden="1" xr:uid="{00000000-0005-0000-0000-000032560000}"/>
    <cellStyle name="Uwaga 3" xfId="17354" hidden="1" xr:uid="{00000000-0005-0000-0000-000033560000}"/>
    <cellStyle name="Uwaga 3" xfId="17351" hidden="1" xr:uid="{00000000-0005-0000-0000-000034560000}"/>
    <cellStyle name="Uwaga 3" xfId="17347" hidden="1" xr:uid="{00000000-0005-0000-0000-000035560000}"/>
    <cellStyle name="Uwaga 3" xfId="17344" hidden="1" xr:uid="{00000000-0005-0000-0000-000036560000}"/>
    <cellStyle name="Uwaga 3" xfId="17341" hidden="1" xr:uid="{00000000-0005-0000-0000-000037560000}"/>
    <cellStyle name="Uwaga 3" xfId="17337" hidden="1" xr:uid="{00000000-0005-0000-0000-000038560000}"/>
    <cellStyle name="Uwaga 3" xfId="17334" hidden="1" xr:uid="{00000000-0005-0000-0000-000039560000}"/>
    <cellStyle name="Uwaga 3" xfId="17331" hidden="1" xr:uid="{00000000-0005-0000-0000-00003A560000}"/>
    <cellStyle name="Uwaga 3" xfId="17329" hidden="1" xr:uid="{00000000-0005-0000-0000-00003B560000}"/>
    <cellStyle name="Uwaga 3" xfId="17326" hidden="1" xr:uid="{00000000-0005-0000-0000-00003C560000}"/>
    <cellStyle name="Uwaga 3" xfId="17323" hidden="1" xr:uid="{00000000-0005-0000-0000-00003D560000}"/>
    <cellStyle name="Uwaga 3" xfId="17320" hidden="1" xr:uid="{00000000-0005-0000-0000-00003E560000}"/>
    <cellStyle name="Uwaga 3" xfId="17318" hidden="1" xr:uid="{00000000-0005-0000-0000-00003F560000}"/>
    <cellStyle name="Uwaga 3" xfId="17316" hidden="1" xr:uid="{00000000-0005-0000-0000-000040560000}"/>
    <cellStyle name="Uwaga 3" xfId="17311" hidden="1" xr:uid="{00000000-0005-0000-0000-000041560000}"/>
    <cellStyle name="Uwaga 3" xfId="17308" hidden="1" xr:uid="{00000000-0005-0000-0000-000042560000}"/>
    <cellStyle name="Uwaga 3" xfId="17305" hidden="1" xr:uid="{00000000-0005-0000-0000-000043560000}"/>
    <cellStyle name="Uwaga 3" xfId="17301" hidden="1" xr:uid="{00000000-0005-0000-0000-000044560000}"/>
    <cellStyle name="Uwaga 3" xfId="17298" hidden="1" xr:uid="{00000000-0005-0000-0000-000045560000}"/>
    <cellStyle name="Uwaga 3" xfId="17295" hidden="1" xr:uid="{00000000-0005-0000-0000-000046560000}"/>
    <cellStyle name="Uwaga 3" xfId="17292" hidden="1" xr:uid="{00000000-0005-0000-0000-000047560000}"/>
    <cellStyle name="Uwaga 3" xfId="17289" hidden="1" xr:uid="{00000000-0005-0000-0000-000048560000}"/>
    <cellStyle name="Uwaga 3" xfId="17286" hidden="1" xr:uid="{00000000-0005-0000-0000-000049560000}"/>
    <cellStyle name="Uwaga 3" xfId="17284" hidden="1" xr:uid="{00000000-0005-0000-0000-00004A560000}"/>
    <cellStyle name="Uwaga 3" xfId="17282" hidden="1" xr:uid="{00000000-0005-0000-0000-00004B560000}"/>
    <cellStyle name="Uwaga 3" xfId="17279" hidden="1" xr:uid="{00000000-0005-0000-0000-00004C560000}"/>
    <cellStyle name="Uwaga 3" xfId="17274" hidden="1" xr:uid="{00000000-0005-0000-0000-00004D560000}"/>
    <cellStyle name="Uwaga 3" xfId="17271" hidden="1" xr:uid="{00000000-0005-0000-0000-00004E560000}"/>
    <cellStyle name="Uwaga 3" xfId="17268" hidden="1" xr:uid="{00000000-0005-0000-0000-00004F560000}"/>
    <cellStyle name="Uwaga 3" xfId="17264" hidden="1" xr:uid="{00000000-0005-0000-0000-000050560000}"/>
    <cellStyle name="Uwaga 3" xfId="17261" hidden="1" xr:uid="{00000000-0005-0000-0000-000051560000}"/>
    <cellStyle name="Uwaga 3" xfId="17259" hidden="1" xr:uid="{00000000-0005-0000-0000-000052560000}"/>
    <cellStyle name="Uwaga 3" xfId="17256" hidden="1" xr:uid="{00000000-0005-0000-0000-000053560000}"/>
    <cellStyle name="Uwaga 3" xfId="17253" hidden="1" xr:uid="{00000000-0005-0000-0000-000054560000}"/>
    <cellStyle name="Uwaga 3" xfId="17250" hidden="1" xr:uid="{00000000-0005-0000-0000-000055560000}"/>
    <cellStyle name="Uwaga 3" xfId="17248" hidden="1" xr:uid="{00000000-0005-0000-0000-000056560000}"/>
    <cellStyle name="Uwaga 3" xfId="17245" hidden="1" xr:uid="{00000000-0005-0000-0000-000057560000}"/>
    <cellStyle name="Uwaga 3" xfId="17242" hidden="1" xr:uid="{00000000-0005-0000-0000-000058560000}"/>
    <cellStyle name="Uwaga 3" xfId="17239" hidden="1" xr:uid="{00000000-0005-0000-0000-000059560000}"/>
    <cellStyle name="Uwaga 3" xfId="17237" hidden="1" xr:uid="{00000000-0005-0000-0000-00005A560000}"/>
    <cellStyle name="Uwaga 3" xfId="17235" hidden="1" xr:uid="{00000000-0005-0000-0000-00005B560000}"/>
    <cellStyle name="Uwaga 3" xfId="17230" hidden="1" xr:uid="{00000000-0005-0000-0000-00005C560000}"/>
    <cellStyle name="Uwaga 3" xfId="17228" hidden="1" xr:uid="{00000000-0005-0000-0000-00005D560000}"/>
    <cellStyle name="Uwaga 3" xfId="17225" hidden="1" xr:uid="{00000000-0005-0000-0000-00005E560000}"/>
    <cellStyle name="Uwaga 3" xfId="17221" hidden="1" xr:uid="{00000000-0005-0000-0000-00005F560000}"/>
    <cellStyle name="Uwaga 3" xfId="17219" hidden="1" xr:uid="{00000000-0005-0000-0000-000060560000}"/>
    <cellStyle name="Uwaga 3" xfId="17216" hidden="1" xr:uid="{00000000-0005-0000-0000-000061560000}"/>
    <cellStyle name="Uwaga 3" xfId="17212" hidden="1" xr:uid="{00000000-0005-0000-0000-000062560000}"/>
    <cellStyle name="Uwaga 3" xfId="17210" hidden="1" xr:uid="{00000000-0005-0000-0000-000063560000}"/>
    <cellStyle name="Uwaga 3" xfId="17208" hidden="1" xr:uid="{00000000-0005-0000-0000-000064560000}"/>
    <cellStyle name="Uwaga 3" xfId="17203" hidden="1" xr:uid="{00000000-0005-0000-0000-000065560000}"/>
    <cellStyle name="Uwaga 3" xfId="17201" hidden="1" xr:uid="{00000000-0005-0000-0000-000066560000}"/>
    <cellStyle name="Uwaga 3" xfId="17199" hidden="1" xr:uid="{00000000-0005-0000-0000-000067560000}"/>
    <cellStyle name="Uwaga 3" xfId="19695" hidden="1" xr:uid="{00000000-0005-0000-0000-000068560000}"/>
    <cellStyle name="Uwaga 3" xfId="19696" hidden="1" xr:uid="{00000000-0005-0000-0000-000069560000}"/>
    <cellStyle name="Uwaga 3" xfId="19698" hidden="1" xr:uid="{00000000-0005-0000-0000-00006A560000}"/>
    <cellStyle name="Uwaga 3" xfId="19710" hidden="1" xr:uid="{00000000-0005-0000-0000-00006B560000}"/>
    <cellStyle name="Uwaga 3" xfId="19711" hidden="1" xr:uid="{00000000-0005-0000-0000-00006C560000}"/>
    <cellStyle name="Uwaga 3" xfId="19716" hidden="1" xr:uid="{00000000-0005-0000-0000-00006D560000}"/>
    <cellStyle name="Uwaga 3" xfId="19725" hidden="1" xr:uid="{00000000-0005-0000-0000-00006E560000}"/>
    <cellStyle name="Uwaga 3" xfId="19726" hidden="1" xr:uid="{00000000-0005-0000-0000-00006F560000}"/>
    <cellStyle name="Uwaga 3" xfId="19731" hidden="1" xr:uid="{00000000-0005-0000-0000-000070560000}"/>
    <cellStyle name="Uwaga 3" xfId="19740" hidden="1" xr:uid="{00000000-0005-0000-0000-000071560000}"/>
    <cellStyle name="Uwaga 3" xfId="19741" hidden="1" xr:uid="{00000000-0005-0000-0000-000072560000}"/>
    <cellStyle name="Uwaga 3" xfId="19742" hidden="1" xr:uid="{00000000-0005-0000-0000-000073560000}"/>
    <cellStyle name="Uwaga 3" xfId="19755" hidden="1" xr:uid="{00000000-0005-0000-0000-000074560000}"/>
    <cellStyle name="Uwaga 3" xfId="19760" hidden="1" xr:uid="{00000000-0005-0000-0000-000075560000}"/>
    <cellStyle name="Uwaga 3" xfId="19765" hidden="1" xr:uid="{00000000-0005-0000-0000-000076560000}"/>
    <cellStyle name="Uwaga 3" xfId="19775" hidden="1" xr:uid="{00000000-0005-0000-0000-000077560000}"/>
    <cellStyle name="Uwaga 3" xfId="19780" hidden="1" xr:uid="{00000000-0005-0000-0000-000078560000}"/>
    <cellStyle name="Uwaga 3" xfId="19784" hidden="1" xr:uid="{00000000-0005-0000-0000-000079560000}"/>
    <cellStyle name="Uwaga 3" xfId="19791" hidden="1" xr:uid="{00000000-0005-0000-0000-00007A560000}"/>
    <cellStyle name="Uwaga 3" xfId="19796" hidden="1" xr:uid="{00000000-0005-0000-0000-00007B560000}"/>
    <cellStyle name="Uwaga 3" xfId="19799" hidden="1" xr:uid="{00000000-0005-0000-0000-00007C560000}"/>
    <cellStyle name="Uwaga 3" xfId="19805" hidden="1" xr:uid="{00000000-0005-0000-0000-00007D560000}"/>
    <cellStyle name="Uwaga 3" xfId="19810" hidden="1" xr:uid="{00000000-0005-0000-0000-00007E560000}"/>
    <cellStyle name="Uwaga 3" xfId="19814" hidden="1" xr:uid="{00000000-0005-0000-0000-00007F560000}"/>
    <cellStyle name="Uwaga 3" xfId="19815" hidden="1" xr:uid="{00000000-0005-0000-0000-000080560000}"/>
    <cellStyle name="Uwaga 3" xfId="19816" hidden="1" xr:uid="{00000000-0005-0000-0000-000081560000}"/>
    <cellStyle name="Uwaga 3" xfId="19820" hidden="1" xr:uid="{00000000-0005-0000-0000-000082560000}"/>
    <cellStyle name="Uwaga 3" xfId="19832" hidden="1" xr:uid="{00000000-0005-0000-0000-000083560000}"/>
    <cellStyle name="Uwaga 3" xfId="19837" hidden="1" xr:uid="{00000000-0005-0000-0000-000084560000}"/>
    <cellStyle name="Uwaga 3" xfId="19842" hidden="1" xr:uid="{00000000-0005-0000-0000-000085560000}"/>
    <cellStyle name="Uwaga 3" xfId="19847" hidden="1" xr:uid="{00000000-0005-0000-0000-000086560000}"/>
    <cellStyle name="Uwaga 3" xfId="19852" hidden="1" xr:uid="{00000000-0005-0000-0000-000087560000}"/>
    <cellStyle name="Uwaga 3" xfId="19857" hidden="1" xr:uid="{00000000-0005-0000-0000-000088560000}"/>
    <cellStyle name="Uwaga 3" xfId="19861" hidden="1" xr:uid="{00000000-0005-0000-0000-000089560000}"/>
    <cellStyle name="Uwaga 3" xfId="19865" hidden="1" xr:uid="{00000000-0005-0000-0000-00008A560000}"/>
    <cellStyle name="Uwaga 3" xfId="19870" hidden="1" xr:uid="{00000000-0005-0000-0000-00008B560000}"/>
    <cellStyle name="Uwaga 3" xfId="19875" hidden="1" xr:uid="{00000000-0005-0000-0000-00008C560000}"/>
    <cellStyle name="Uwaga 3" xfId="19876" hidden="1" xr:uid="{00000000-0005-0000-0000-00008D560000}"/>
    <cellStyle name="Uwaga 3" xfId="19878" hidden="1" xr:uid="{00000000-0005-0000-0000-00008E560000}"/>
    <cellStyle name="Uwaga 3" xfId="19891" hidden="1" xr:uid="{00000000-0005-0000-0000-00008F560000}"/>
    <cellStyle name="Uwaga 3" xfId="19895" hidden="1" xr:uid="{00000000-0005-0000-0000-000090560000}"/>
    <cellStyle name="Uwaga 3" xfId="19900" hidden="1" xr:uid="{00000000-0005-0000-0000-000091560000}"/>
    <cellStyle name="Uwaga 3" xfId="19907" hidden="1" xr:uid="{00000000-0005-0000-0000-000092560000}"/>
    <cellStyle name="Uwaga 3" xfId="19911" hidden="1" xr:uid="{00000000-0005-0000-0000-000093560000}"/>
    <cellStyle name="Uwaga 3" xfId="19916" hidden="1" xr:uid="{00000000-0005-0000-0000-000094560000}"/>
    <cellStyle name="Uwaga 3" xfId="19921" hidden="1" xr:uid="{00000000-0005-0000-0000-000095560000}"/>
    <cellStyle name="Uwaga 3" xfId="19924" hidden="1" xr:uid="{00000000-0005-0000-0000-000096560000}"/>
    <cellStyle name="Uwaga 3" xfId="19929" hidden="1" xr:uid="{00000000-0005-0000-0000-000097560000}"/>
    <cellStyle name="Uwaga 3" xfId="19935" hidden="1" xr:uid="{00000000-0005-0000-0000-000098560000}"/>
    <cellStyle name="Uwaga 3" xfId="19936" hidden="1" xr:uid="{00000000-0005-0000-0000-000099560000}"/>
    <cellStyle name="Uwaga 3" xfId="19939" hidden="1" xr:uid="{00000000-0005-0000-0000-00009A560000}"/>
    <cellStyle name="Uwaga 3" xfId="19952" hidden="1" xr:uid="{00000000-0005-0000-0000-00009B560000}"/>
    <cellStyle name="Uwaga 3" xfId="19956" hidden="1" xr:uid="{00000000-0005-0000-0000-00009C560000}"/>
    <cellStyle name="Uwaga 3" xfId="19961" hidden="1" xr:uid="{00000000-0005-0000-0000-00009D560000}"/>
    <cellStyle name="Uwaga 3" xfId="19968" hidden="1" xr:uid="{00000000-0005-0000-0000-00009E560000}"/>
    <cellStyle name="Uwaga 3" xfId="19973" hidden="1" xr:uid="{00000000-0005-0000-0000-00009F560000}"/>
    <cellStyle name="Uwaga 3" xfId="19977" hidden="1" xr:uid="{00000000-0005-0000-0000-0000A0560000}"/>
    <cellStyle name="Uwaga 3" xfId="19982" hidden="1" xr:uid="{00000000-0005-0000-0000-0000A1560000}"/>
    <cellStyle name="Uwaga 3" xfId="19986" hidden="1" xr:uid="{00000000-0005-0000-0000-0000A2560000}"/>
    <cellStyle name="Uwaga 3" xfId="19991" hidden="1" xr:uid="{00000000-0005-0000-0000-0000A3560000}"/>
    <cellStyle name="Uwaga 3" xfId="19995" hidden="1" xr:uid="{00000000-0005-0000-0000-0000A4560000}"/>
    <cellStyle name="Uwaga 3" xfId="19996" hidden="1" xr:uid="{00000000-0005-0000-0000-0000A5560000}"/>
    <cellStyle name="Uwaga 3" xfId="19998" hidden="1" xr:uid="{00000000-0005-0000-0000-0000A6560000}"/>
    <cellStyle name="Uwaga 3" xfId="20010" hidden="1" xr:uid="{00000000-0005-0000-0000-0000A7560000}"/>
    <cellStyle name="Uwaga 3" xfId="20011" hidden="1" xr:uid="{00000000-0005-0000-0000-0000A8560000}"/>
    <cellStyle name="Uwaga 3" xfId="20013" hidden="1" xr:uid="{00000000-0005-0000-0000-0000A9560000}"/>
    <cellStyle name="Uwaga 3" xfId="20025" hidden="1" xr:uid="{00000000-0005-0000-0000-0000AA560000}"/>
    <cellStyle name="Uwaga 3" xfId="20027" hidden="1" xr:uid="{00000000-0005-0000-0000-0000AB560000}"/>
    <cellStyle name="Uwaga 3" xfId="20030" hidden="1" xr:uid="{00000000-0005-0000-0000-0000AC560000}"/>
    <cellStyle name="Uwaga 3" xfId="20040" hidden="1" xr:uid="{00000000-0005-0000-0000-0000AD560000}"/>
    <cellStyle name="Uwaga 3" xfId="20041" hidden="1" xr:uid="{00000000-0005-0000-0000-0000AE560000}"/>
    <cellStyle name="Uwaga 3" xfId="20043" hidden="1" xr:uid="{00000000-0005-0000-0000-0000AF560000}"/>
    <cellStyle name="Uwaga 3" xfId="20055" hidden="1" xr:uid="{00000000-0005-0000-0000-0000B0560000}"/>
    <cellStyle name="Uwaga 3" xfId="20056" hidden="1" xr:uid="{00000000-0005-0000-0000-0000B1560000}"/>
    <cellStyle name="Uwaga 3" xfId="20057" hidden="1" xr:uid="{00000000-0005-0000-0000-0000B2560000}"/>
    <cellStyle name="Uwaga 3" xfId="20071" hidden="1" xr:uid="{00000000-0005-0000-0000-0000B3560000}"/>
    <cellStyle name="Uwaga 3" xfId="20074" hidden="1" xr:uid="{00000000-0005-0000-0000-0000B4560000}"/>
    <cellStyle name="Uwaga 3" xfId="20078" hidden="1" xr:uid="{00000000-0005-0000-0000-0000B5560000}"/>
    <cellStyle name="Uwaga 3" xfId="20086" hidden="1" xr:uid="{00000000-0005-0000-0000-0000B6560000}"/>
    <cellStyle name="Uwaga 3" xfId="20089" hidden="1" xr:uid="{00000000-0005-0000-0000-0000B7560000}"/>
    <cellStyle name="Uwaga 3" xfId="20093" hidden="1" xr:uid="{00000000-0005-0000-0000-0000B8560000}"/>
    <cellStyle name="Uwaga 3" xfId="20101" hidden="1" xr:uid="{00000000-0005-0000-0000-0000B9560000}"/>
    <cellStyle name="Uwaga 3" xfId="20104" hidden="1" xr:uid="{00000000-0005-0000-0000-0000BA560000}"/>
    <cellStyle name="Uwaga 3" xfId="20108" hidden="1" xr:uid="{00000000-0005-0000-0000-0000BB560000}"/>
    <cellStyle name="Uwaga 3" xfId="20115" hidden="1" xr:uid="{00000000-0005-0000-0000-0000BC560000}"/>
    <cellStyle name="Uwaga 3" xfId="20116" hidden="1" xr:uid="{00000000-0005-0000-0000-0000BD560000}"/>
    <cellStyle name="Uwaga 3" xfId="20118" hidden="1" xr:uid="{00000000-0005-0000-0000-0000BE560000}"/>
    <cellStyle name="Uwaga 3" xfId="20131" hidden="1" xr:uid="{00000000-0005-0000-0000-0000BF560000}"/>
    <cellStyle name="Uwaga 3" xfId="20134" hidden="1" xr:uid="{00000000-0005-0000-0000-0000C0560000}"/>
    <cellStyle name="Uwaga 3" xfId="20137" hidden="1" xr:uid="{00000000-0005-0000-0000-0000C1560000}"/>
    <cellStyle name="Uwaga 3" xfId="20146" hidden="1" xr:uid="{00000000-0005-0000-0000-0000C2560000}"/>
    <cellStyle name="Uwaga 3" xfId="20149" hidden="1" xr:uid="{00000000-0005-0000-0000-0000C3560000}"/>
    <cellStyle name="Uwaga 3" xfId="20153" hidden="1" xr:uid="{00000000-0005-0000-0000-0000C4560000}"/>
    <cellStyle name="Uwaga 3" xfId="20161" hidden="1" xr:uid="{00000000-0005-0000-0000-0000C5560000}"/>
    <cellStyle name="Uwaga 3" xfId="20163" hidden="1" xr:uid="{00000000-0005-0000-0000-0000C6560000}"/>
    <cellStyle name="Uwaga 3" xfId="20166" hidden="1" xr:uid="{00000000-0005-0000-0000-0000C7560000}"/>
    <cellStyle name="Uwaga 3" xfId="20175" hidden="1" xr:uid="{00000000-0005-0000-0000-0000C8560000}"/>
    <cellStyle name="Uwaga 3" xfId="20176" hidden="1" xr:uid="{00000000-0005-0000-0000-0000C9560000}"/>
    <cellStyle name="Uwaga 3" xfId="20177" hidden="1" xr:uid="{00000000-0005-0000-0000-0000CA560000}"/>
    <cellStyle name="Uwaga 3" xfId="20190" hidden="1" xr:uid="{00000000-0005-0000-0000-0000CB560000}"/>
    <cellStyle name="Uwaga 3" xfId="20191" hidden="1" xr:uid="{00000000-0005-0000-0000-0000CC560000}"/>
    <cellStyle name="Uwaga 3" xfId="20193" hidden="1" xr:uid="{00000000-0005-0000-0000-0000CD560000}"/>
    <cellStyle name="Uwaga 3" xfId="20205" hidden="1" xr:uid="{00000000-0005-0000-0000-0000CE560000}"/>
    <cellStyle name="Uwaga 3" xfId="20206" hidden="1" xr:uid="{00000000-0005-0000-0000-0000CF560000}"/>
    <cellStyle name="Uwaga 3" xfId="20208" hidden="1" xr:uid="{00000000-0005-0000-0000-0000D0560000}"/>
    <cellStyle name="Uwaga 3" xfId="20220" hidden="1" xr:uid="{00000000-0005-0000-0000-0000D1560000}"/>
    <cellStyle name="Uwaga 3" xfId="20221" hidden="1" xr:uid="{00000000-0005-0000-0000-0000D2560000}"/>
    <cellStyle name="Uwaga 3" xfId="20223" hidden="1" xr:uid="{00000000-0005-0000-0000-0000D3560000}"/>
    <cellStyle name="Uwaga 3" xfId="20235" hidden="1" xr:uid="{00000000-0005-0000-0000-0000D4560000}"/>
    <cellStyle name="Uwaga 3" xfId="20236" hidden="1" xr:uid="{00000000-0005-0000-0000-0000D5560000}"/>
    <cellStyle name="Uwaga 3" xfId="20237" hidden="1" xr:uid="{00000000-0005-0000-0000-0000D6560000}"/>
    <cellStyle name="Uwaga 3" xfId="20251" hidden="1" xr:uid="{00000000-0005-0000-0000-0000D7560000}"/>
    <cellStyle name="Uwaga 3" xfId="20253" hidden="1" xr:uid="{00000000-0005-0000-0000-0000D8560000}"/>
    <cellStyle name="Uwaga 3" xfId="20256" hidden="1" xr:uid="{00000000-0005-0000-0000-0000D9560000}"/>
    <cellStyle name="Uwaga 3" xfId="20266" hidden="1" xr:uid="{00000000-0005-0000-0000-0000DA560000}"/>
    <cellStyle name="Uwaga 3" xfId="20269" hidden="1" xr:uid="{00000000-0005-0000-0000-0000DB560000}"/>
    <cellStyle name="Uwaga 3" xfId="20272" hidden="1" xr:uid="{00000000-0005-0000-0000-0000DC560000}"/>
    <cellStyle name="Uwaga 3" xfId="20281" hidden="1" xr:uid="{00000000-0005-0000-0000-0000DD560000}"/>
    <cellStyle name="Uwaga 3" xfId="20283" hidden="1" xr:uid="{00000000-0005-0000-0000-0000DE560000}"/>
    <cellStyle name="Uwaga 3" xfId="20286" hidden="1" xr:uid="{00000000-0005-0000-0000-0000DF560000}"/>
    <cellStyle name="Uwaga 3" xfId="20295" hidden="1" xr:uid="{00000000-0005-0000-0000-0000E0560000}"/>
    <cellStyle name="Uwaga 3" xfId="20296" hidden="1" xr:uid="{00000000-0005-0000-0000-0000E1560000}"/>
    <cellStyle name="Uwaga 3" xfId="20297" hidden="1" xr:uid="{00000000-0005-0000-0000-0000E2560000}"/>
    <cellStyle name="Uwaga 3" xfId="20310" hidden="1" xr:uid="{00000000-0005-0000-0000-0000E3560000}"/>
    <cellStyle name="Uwaga 3" xfId="20312" hidden="1" xr:uid="{00000000-0005-0000-0000-0000E4560000}"/>
    <cellStyle name="Uwaga 3" xfId="20314" hidden="1" xr:uid="{00000000-0005-0000-0000-0000E5560000}"/>
    <cellStyle name="Uwaga 3" xfId="20325" hidden="1" xr:uid="{00000000-0005-0000-0000-0000E6560000}"/>
    <cellStyle name="Uwaga 3" xfId="20327" hidden="1" xr:uid="{00000000-0005-0000-0000-0000E7560000}"/>
    <cellStyle name="Uwaga 3" xfId="20329" hidden="1" xr:uid="{00000000-0005-0000-0000-0000E8560000}"/>
    <cellStyle name="Uwaga 3" xfId="20340" hidden="1" xr:uid="{00000000-0005-0000-0000-0000E9560000}"/>
    <cellStyle name="Uwaga 3" xfId="20342" hidden="1" xr:uid="{00000000-0005-0000-0000-0000EA560000}"/>
    <cellStyle name="Uwaga 3" xfId="20344" hidden="1" xr:uid="{00000000-0005-0000-0000-0000EB560000}"/>
    <cellStyle name="Uwaga 3" xfId="20355" hidden="1" xr:uid="{00000000-0005-0000-0000-0000EC560000}"/>
    <cellStyle name="Uwaga 3" xfId="20356" hidden="1" xr:uid="{00000000-0005-0000-0000-0000ED560000}"/>
    <cellStyle name="Uwaga 3" xfId="20357" hidden="1" xr:uid="{00000000-0005-0000-0000-0000EE560000}"/>
    <cellStyle name="Uwaga 3" xfId="20370" hidden="1" xr:uid="{00000000-0005-0000-0000-0000EF560000}"/>
    <cellStyle name="Uwaga 3" xfId="20372" hidden="1" xr:uid="{00000000-0005-0000-0000-0000F0560000}"/>
    <cellStyle name="Uwaga 3" xfId="20374" hidden="1" xr:uid="{00000000-0005-0000-0000-0000F1560000}"/>
    <cellStyle name="Uwaga 3" xfId="20385" hidden="1" xr:uid="{00000000-0005-0000-0000-0000F2560000}"/>
    <cellStyle name="Uwaga 3" xfId="20387" hidden="1" xr:uid="{00000000-0005-0000-0000-0000F3560000}"/>
    <cellStyle name="Uwaga 3" xfId="20389" hidden="1" xr:uid="{00000000-0005-0000-0000-0000F4560000}"/>
    <cellStyle name="Uwaga 3" xfId="20400" hidden="1" xr:uid="{00000000-0005-0000-0000-0000F5560000}"/>
    <cellStyle name="Uwaga 3" xfId="20402" hidden="1" xr:uid="{00000000-0005-0000-0000-0000F6560000}"/>
    <cellStyle name="Uwaga 3" xfId="20403" hidden="1" xr:uid="{00000000-0005-0000-0000-0000F7560000}"/>
    <cellStyle name="Uwaga 3" xfId="20415" hidden="1" xr:uid="{00000000-0005-0000-0000-0000F8560000}"/>
    <cellStyle name="Uwaga 3" xfId="20416" hidden="1" xr:uid="{00000000-0005-0000-0000-0000F9560000}"/>
    <cellStyle name="Uwaga 3" xfId="20417" hidden="1" xr:uid="{00000000-0005-0000-0000-0000FA560000}"/>
    <cellStyle name="Uwaga 3" xfId="20430" hidden="1" xr:uid="{00000000-0005-0000-0000-0000FB560000}"/>
    <cellStyle name="Uwaga 3" xfId="20432" hidden="1" xr:uid="{00000000-0005-0000-0000-0000FC560000}"/>
    <cellStyle name="Uwaga 3" xfId="20434" hidden="1" xr:uid="{00000000-0005-0000-0000-0000FD560000}"/>
    <cellStyle name="Uwaga 3" xfId="20445" hidden="1" xr:uid="{00000000-0005-0000-0000-0000FE560000}"/>
    <cellStyle name="Uwaga 3" xfId="20447" hidden="1" xr:uid="{00000000-0005-0000-0000-0000FF560000}"/>
    <cellStyle name="Uwaga 3" xfId="20449" hidden="1" xr:uid="{00000000-0005-0000-0000-000000570000}"/>
    <cellStyle name="Uwaga 3" xfId="20460" hidden="1" xr:uid="{00000000-0005-0000-0000-000001570000}"/>
    <cellStyle name="Uwaga 3" xfId="20462" hidden="1" xr:uid="{00000000-0005-0000-0000-000002570000}"/>
    <cellStyle name="Uwaga 3" xfId="20464" hidden="1" xr:uid="{00000000-0005-0000-0000-000003570000}"/>
    <cellStyle name="Uwaga 3" xfId="20475" hidden="1" xr:uid="{00000000-0005-0000-0000-000004570000}"/>
    <cellStyle name="Uwaga 3" xfId="20476" hidden="1" xr:uid="{00000000-0005-0000-0000-000005570000}"/>
    <cellStyle name="Uwaga 3" xfId="20478" hidden="1" xr:uid="{00000000-0005-0000-0000-000006570000}"/>
    <cellStyle name="Uwaga 3" xfId="20489" hidden="1" xr:uid="{00000000-0005-0000-0000-000007570000}"/>
    <cellStyle name="Uwaga 3" xfId="20491" hidden="1" xr:uid="{00000000-0005-0000-0000-000008570000}"/>
    <cellStyle name="Uwaga 3" xfId="20492" hidden="1" xr:uid="{00000000-0005-0000-0000-000009570000}"/>
    <cellStyle name="Uwaga 3" xfId="20501" hidden="1" xr:uid="{00000000-0005-0000-0000-00000A570000}"/>
    <cellStyle name="Uwaga 3" xfId="20504" hidden="1" xr:uid="{00000000-0005-0000-0000-00000B570000}"/>
    <cellStyle name="Uwaga 3" xfId="20506" hidden="1" xr:uid="{00000000-0005-0000-0000-00000C570000}"/>
    <cellStyle name="Uwaga 3" xfId="20517" hidden="1" xr:uid="{00000000-0005-0000-0000-00000D570000}"/>
    <cellStyle name="Uwaga 3" xfId="20519" hidden="1" xr:uid="{00000000-0005-0000-0000-00000E570000}"/>
    <cellStyle name="Uwaga 3" xfId="20521" hidden="1" xr:uid="{00000000-0005-0000-0000-00000F570000}"/>
    <cellStyle name="Uwaga 3" xfId="20533" hidden="1" xr:uid="{00000000-0005-0000-0000-000010570000}"/>
    <cellStyle name="Uwaga 3" xfId="20535" hidden="1" xr:uid="{00000000-0005-0000-0000-000011570000}"/>
    <cellStyle name="Uwaga 3" xfId="20537" hidden="1" xr:uid="{00000000-0005-0000-0000-000012570000}"/>
    <cellStyle name="Uwaga 3" xfId="20545" hidden="1" xr:uid="{00000000-0005-0000-0000-000013570000}"/>
    <cellStyle name="Uwaga 3" xfId="20547" hidden="1" xr:uid="{00000000-0005-0000-0000-000014570000}"/>
    <cellStyle name="Uwaga 3" xfId="20550" hidden="1" xr:uid="{00000000-0005-0000-0000-000015570000}"/>
    <cellStyle name="Uwaga 3" xfId="20540" hidden="1" xr:uid="{00000000-0005-0000-0000-000016570000}"/>
    <cellStyle name="Uwaga 3" xfId="20539" hidden="1" xr:uid="{00000000-0005-0000-0000-000017570000}"/>
    <cellStyle name="Uwaga 3" xfId="20538" hidden="1" xr:uid="{00000000-0005-0000-0000-000018570000}"/>
    <cellStyle name="Uwaga 3" xfId="20525" hidden="1" xr:uid="{00000000-0005-0000-0000-000019570000}"/>
    <cellStyle name="Uwaga 3" xfId="20524" hidden="1" xr:uid="{00000000-0005-0000-0000-00001A570000}"/>
    <cellStyle name="Uwaga 3" xfId="20523" hidden="1" xr:uid="{00000000-0005-0000-0000-00001B570000}"/>
    <cellStyle name="Uwaga 3" xfId="20510" hidden="1" xr:uid="{00000000-0005-0000-0000-00001C570000}"/>
    <cellStyle name="Uwaga 3" xfId="20509" hidden="1" xr:uid="{00000000-0005-0000-0000-00001D570000}"/>
    <cellStyle name="Uwaga 3" xfId="20508" hidden="1" xr:uid="{00000000-0005-0000-0000-00001E570000}"/>
    <cellStyle name="Uwaga 3" xfId="20495" hidden="1" xr:uid="{00000000-0005-0000-0000-00001F570000}"/>
    <cellStyle name="Uwaga 3" xfId="20494" hidden="1" xr:uid="{00000000-0005-0000-0000-000020570000}"/>
    <cellStyle name="Uwaga 3" xfId="20493" hidden="1" xr:uid="{00000000-0005-0000-0000-000021570000}"/>
    <cellStyle name="Uwaga 3" xfId="20480" hidden="1" xr:uid="{00000000-0005-0000-0000-000022570000}"/>
    <cellStyle name="Uwaga 3" xfId="20479" hidden="1" xr:uid="{00000000-0005-0000-0000-000023570000}"/>
    <cellStyle name="Uwaga 3" xfId="20477" hidden="1" xr:uid="{00000000-0005-0000-0000-000024570000}"/>
    <cellStyle name="Uwaga 3" xfId="20466" hidden="1" xr:uid="{00000000-0005-0000-0000-000025570000}"/>
    <cellStyle name="Uwaga 3" xfId="20463" hidden="1" xr:uid="{00000000-0005-0000-0000-000026570000}"/>
    <cellStyle name="Uwaga 3" xfId="20461" hidden="1" xr:uid="{00000000-0005-0000-0000-000027570000}"/>
    <cellStyle name="Uwaga 3" xfId="20451" hidden="1" xr:uid="{00000000-0005-0000-0000-000028570000}"/>
    <cellStyle name="Uwaga 3" xfId="20448" hidden="1" xr:uid="{00000000-0005-0000-0000-000029570000}"/>
    <cellStyle name="Uwaga 3" xfId="20446" hidden="1" xr:uid="{00000000-0005-0000-0000-00002A570000}"/>
    <cellStyle name="Uwaga 3" xfId="20436" hidden="1" xr:uid="{00000000-0005-0000-0000-00002B570000}"/>
    <cellStyle name="Uwaga 3" xfId="20433" hidden="1" xr:uid="{00000000-0005-0000-0000-00002C570000}"/>
    <cellStyle name="Uwaga 3" xfId="20431" hidden="1" xr:uid="{00000000-0005-0000-0000-00002D570000}"/>
    <cellStyle name="Uwaga 3" xfId="20421" hidden="1" xr:uid="{00000000-0005-0000-0000-00002E570000}"/>
    <cellStyle name="Uwaga 3" xfId="20419" hidden="1" xr:uid="{00000000-0005-0000-0000-00002F570000}"/>
    <cellStyle name="Uwaga 3" xfId="20418" hidden="1" xr:uid="{00000000-0005-0000-0000-000030570000}"/>
    <cellStyle name="Uwaga 3" xfId="20406" hidden="1" xr:uid="{00000000-0005-0000-0000-000031570000}"/>
    <cellStyle name="Uwaga 3" xfId="20404" hidden="1" xr:uid="{00000000-0005-0000-0000-000032570000}"/>
    <cellStyle name="Uwaga 3" xfId="20401" hidden="1" xr:uid="{00000000-0005-0000-0000-000033570000}"/>
    <cellStyle name="Uwaga 3" xfId="20391" hidden="1" xr:uid="{00000000-0005-0000-0000-000034570000}"/>
    <cellStyle name="Uwaga 3" xfId="20388" hidden="1" xr:uid="{00000000-0005-0000-0000-000035570000}"/>
    <cellStyle name="Uwaga 3" xfId="20386" hidden="1" xr:uid="{00000000-0005-0000-0000-000036570000}"/>
    <cellStyle name="Uwaga 3" xfId="20376" hidden="1" xr:uid="{00000000-0005-0000-0000-000037570000}"/>
    <cellStyle name="Uwaga 3" xfId="20373" hidden="1" xr:uid="{00000000-0005-0000-0000-000038570000}"/>
    <cellStyle name="Uwaga 3" xfId="20371" hidden="1" xr:uid="{00000000-0005-0000-0000-000039570000}"/>
    <cellStyle name="Uwaga 3" xfId="20361" hidden="1" xr:uid="{00000000-0005-0000-0000-00003A570000}"/>
    <cellStyle name="Uwaga 3" xfId="20359" hidden="1" xr:uid="{00000000-0005-0000-0000-00003B570000}"/>
    <cellStyle name="Uwaga 3" xfId="20358" hidden="1" xr:uid="{00000000-0005-0000-0000-00003C570000}"/>
    <cellStyle name="Uwaga 3" xfId="20346" hidden="1" xr:uid="{00000000-0005-0000-0000-00003D570000}"/>
    <cellStyle name="Uwaga 3" xfId="20343" hidden="1" xr:uid="{00000000-0005-0000-0000-00003E570000}"/>
    <cellStyle name="Uwaga 3" xfId="20341" hidden="1" xr:uid="{00000000-0005-0000-0000-00003F570000}"/>
    <cellStyle name="Uwaga 3" xfId="20331" hidden="1" xr:uid="{00000000-0005-0000-0000-000040570000}"/>
    <cellStyle name="Uwaga 3" xfId="20328" hidden="1" xr:uid="{00000000-0005-0000-0000-000041570000}"/>
    <cellStyle name="Uwaga 3" xfId="20326" hidden="1" xr:uid="{00000000-0005-0000-0000-000042570000}"/>
    <cellStyle name="Uwaga 3" xfId="20316" hidden="1" xr:uid="{00000000-0005-0000-0000-000043570000}"/>
    <cellStyle name="Uwaga 3" xfId="20313" hidden="1" xr:uid="{00000000-0005-0000-0000-000044570000}"/>
    <cellStyle name="Uwaga 3" xfId="20311" hidden="1" xr:uid="{00000000-0005-0000-0000-000045570000}"/>
    <cellStyle name="Uwaga 3" xfId="20301" hidden="1" xr:uid="{00000000-0005-0000-0000-000046570000}"/>
    <cellStyle name="Uwaga 3" xfId="20299" hidden="1" xr:uid="{00000000-0005-0000-0000-000047570000}"/>
    <cellStyle name="Uwaga 3" xfId="20298" hidden="1" xr:uid="{00000000-0005-0000-0000-000048570000}"/>
    <cellStyle name="Uwaga 3" xfId="20285" hidden="1" xr:uid="{00000000-0005-0000-0000-000049570000}"/>
    <cellStyle name="Uwaga 3" xfId="20282" hidden="1" xr:uid="{00000000-0005-0000-0000-00004A570000}"/>
    <cellStyle name="Uwaga 3" xfId="20280" hidden="1" xr:uid="{00000000-0005-0000-0000-00004B570000}"/>
    <cellStyle name="Uwaga 3" xfId="20270" hidden="1" xr:uid="{00000000-0005-0000-0000-00004C570000}"/>
    <cellStyle name="Uwaga 3" xfId="20267" hidden="1" xr:uid="{00000000-0005-0000-0000-00004D570000}"/>
    <cellStyle name="Uwaga 3" xfId="20265" hidden="1" xr:uid="{00000000-0005-0000-0000-00004E570000}"/>
    <cellStyle name="Uwaga 3" xfId="20255" hidden="1" xr:uid="{00000000-0005-0000-0000-00004F570000}"/>
    <cellStyle name="Uwaga 3" xfId="20252" hidden="1" xr:uid="{00000000-0005-0000-0000-000050570000}"/>
    <cellStyle name="Uwaga 3" xfId="20250" hidden="1" xr:uid="{00000000-0005-0000-0000-000051570000}"/>
    <cellStyle name="Uwaga 3" xfId="20241" hidden="1" xr:uid="{00000000-0005-0000-0000-000052570000}"/>
    <cellStyle name="Uwaga 3" xfId="20239" hidden="1" xr:uid="{00000000-0005-0000-0000-000053570000}"/>
    <cellStyle name="Uwaga 3" xfId="20238" hidden="1" xr:uid="{00000000-0005-0000-0000-000054570000}"/>
    <cellStyle name="Uwaga 3" xfId="20226" hidden="1" xr:uid="{00000000-0005-0000-0000-000055570000}"/>
    <cellStyle name="Uwaga 3" xfId="20224" hidden="1" xr:uid="{00000000-0005-0000-0000-000056570000}"/>
    <cellStyle name="Uwaga 3" xfId="20222" hidden="1" xr:uid="{00000000-0005-0000-0000-000057570000}"/>
    <cellStyle name="Uwaga 3" xfId="20211" hidden="1" xr:uid="{00000000-0005-0000-0000-000058570000}"/>
    <cellStyle name="Uwaga 3" xfId="20209" hidden="1" xr:uid="{00000000-0005-0000-0000-000059570000}"/>
    <cellStyle name="Uwaga 3" xfId="20207" hidden="1" xr:uid="{00000000-0005-0000-0000-00005A570000}"/>
    <cellStyle name="Uwaga 3" xfId="20196" hidden="1" xr:uid="{00000000-0005-0000-0000-00005B570000}"/>
    <cellStyle name="Uwaga 3" xfId="20194" hidden="1" xr:uid="{00000000-0005-0000-0000-00005C570000}"/>
    <cellStyle name="Uwaga 3" xfId="20192" hidden="1" xr:uid="{00000000-0005-0000-0000-00005D570000}"/>
    <cellStyle name="Uwaga 3" xfId="20181" hidden="1" xr:uid="{00000000-0005-0000-0000-00005E570000}"/>
    <cellStyle name="Uwaga 3" xfId="20179" hidden="1" xr:uid="{00000000-0005-0000-0000-00005F570000}"/>
    <cellStyle name="Uwaga 3" xfId="20178" hidden="1" xr:uid="{00000000-0005-0000-0000-000060570000}"/>
    <cellStyle name="Uwaga 3" xfId="20165" hidden="1" xr:uid="{00000000-0005-0000-0000-000061570000}"/>
    <cellStyle name="Uwaga 3" xfId="20162" hidden="1" xr:uid="{00000000-0005-0000-0000-000062570000}"/>
    <cellStyle name="Uwaga 3" xfId="20160" hidden="1" xr:uid="{00000000-0005-0000-0000-000063570000}"/>
    <cellStyle name="Uwaga 3" xfId="20150" hidden="1" xr:uid="{00000000-0005-0000-0000-000064570000}"/>
    <cellStyle name="Uwaga 3" xfId="20147" hidden="1" xr:uid="{00000000-0005-0000-0000-000065570000}"/>
    <cellStyle name="Uwaga 3" xfId="20145" hidden="1" xr:uid="{00000000-0005-0000-0000-000066570000}"/>
    <cellStyle name="Uwaga 3" xfId="20135" hidden="1" xr:uid="{00000000-0005-0000-0000-000067570000}"/>
    <cellStyle name="Uwaga 3" xfId="20132" hidden="1" xr:uid="{00000000-0005-0000-0000-000068570000}"/>
    <cellStyle name="Uwaga 3" xfId="20130" hidden="1" xr:uid="{00000000-0005-0000-0000-000069570000}"/>
    <cellStyle name="Uwaga 3" xfId="20121" hidden="1" xr:uid="{00000000-0005-0000-0000-00006A570000}"/>
    <cellStyle name="Uwaga 3" xfId="20119" hidden="1" xr:uid="{00000000-0005-0000-0000-00006B570000}"/>
    <cellStyle name="Uwaga 3" xfId="20117" hidden="1" xr:uid="{00000000-0005-0000-0000-00006C570000}"/>
    <cellStyle name="Uwaga 3" xfId="20105" hidden="1" xr:uid="{00000000-0005-0000-0000-00006D570000}"/>
    <cellStyle name="Uwaga 3" xfId="20102" hidden="1" xr:uid="{00000000-0005-0000-0000-00006E570000}"/>
    <cellStyle name="Uwaga 3" xfId="20100" hidden="1" xr:uid="{00000000-0005-0000-0000-00006F570000}"/>
    <cellStyle name="Uwaga 3" xfId="20090" hidden="1" xr:uid="{00000000-0005-0000-0000-000070570000}"/>
    <cellStyle name="Uwaga 3" xfId="20087" hidden="1" xr:uid="{00000000-0005-0000-0000-000071570000}"/>
    <cellStyle name="Uwaga 3" xfId="20085" hidden="1" xr:uid="{00000000-0005-0000-0000-000072570000}"/>
    <cellStyle name="Uwaga 3" xfId="20075" hidden="1" xr:uid="{00000000-0005-0000-0000-000073570000}"/>
    <cellStyle name="Uwaga 3" xfId="20072" hidden="1" xr:uid="{00000000-0005-0000-0000-000074570000}"/>
    <cellStyle name="Uwaga 3" xfId="20070" hidden="1" xr:uid="{00000000-0005-0000-0000-000075570000}"/>
    <cellStyle name="Uwaga 3" xfId="20063" hidden="1" xr:uid="{00000000-0005-0000-0000-000076570000}"/>
    <cellStyle name="Uwaga 3" xfId="20060" hidden="1" xr:uid="{00000000-0005-0000-0000-000077570000}"/>
    <cellStyle name="Uwaga 3" xfId="20058" hidden="1" xr:uid="{00000000-0005-0000-0000-000078570000}"/>
    <cellStyle name="Uwaga 3" xfId="20048" hidden="1" xr:uid="{00000000-0005-0000-0000-000079570000}"/>
    <cellStyle name="Uwaga 3" xfId="20045" hidden="1" xr:uid="{00000000-0005-0000-0000-00007A570000}"/>
    <cellStyle name="Uwaga 3" xfId="20042" hidden="1" xr:uid="{00000000-0005-0000-0000-00007B570000}"/>
    <cellStyle name="Uwaga 3" xfId="20033" hidden="1" xr:uid="{00000000-0005-0000-0000-00007C570000}"/>
    <cellStyle name="Uwaga 3" xfId="20029" hidden="1" xr:uid="{00000000-0005-0000-0000-00007D570000}"/>
    <cellStyle name="Uwaga 3" xfId="20026" hidden="1" xr:uid="{00000000-0005-0000-0000-00007E570000}"/>
    <cellStyle name="Uwaga 3" xfId="20018" hidden="1" xr:uid="{00000000-0005-0000-0000-00007F570000}"/>
    <cellStyle name="Uwaga 3" xfId="20015" hidden="1" xr:uid="{00000000-0005-0000-0000-000080570000}"/>
    <cellStyle name="Uwaga 3" xfId="20012" hidden="1" xr:uid="{00000000-0005-0000-0000-000081570000}"/>
    <cellStyle name="Uwaga 3" xfId="20003" hidden="1" xr:uid="{00000000-0005-0000-0000-000082570000}"/>
    <cellStyle name="Uwaga 3" xfId="20000" hidden="1" xr:uid="{00000000-0005-0000-0000-000083570000}"/>
    <cellStyle name="Uwaga 3" xfId="19997" hidden="1" xr:uid="{00000000-0005-0000-0000-000084570000}"/>
    <cellStyle name="Uwaga 3" xfId="19987" hidden="1" xr:uid="{00000000-0005-0000-0000-000085570000}"/>
    <cellStyle name="Uwaga 3" xfId="19983" hidden="1" xr:uid="{00000000-0005-0000-0000-000086570000}"/>
    <cellStyle name="Uwaga 3" xfId="19980" hidden="1" xr:uid="{00000000-0005-0000-0000-000087570000}"/>
    <cellStyle name="Uwaga 3" xfId="19971" hidden="1" xr:uid="{00000000-0005-0000-0000-000088570000}"/>
    <cellStyle name="Uwaga 3" xfId="19967" hidden="1" xr:uid="{00000000-0005-0000-0000-000089570000}"/>
    <cellStyle name="Uwaga 3" xfId="19965" hidden="1" xr:uid="{00000000-0005-0000-0000-00008A570000}"/>
    <cellStyle name="Uwaga 3" xfId="19957" hidden="1" xr:uid="{00000000-0005-0000-0000-00008B570000}"/>
    <cellStyle name="Uwaga 3" xfId="19953" hidden="1" xr:uid="{00000000-0005-0000-0000-00008C570000}"/>
    <cellStyle name="Uwaga 3" xfId="19950" hidden="1" xr:uid="{00000000-0005-0000-0000-00008D570000}"/>
    <cellStyle name="Uwaga 3" xfId="19943" hidden="1" xr:uid="{00000000-0005-0000-0000-00008E570000}"/>
    <cellStyle name="Uwaga 3" xfId="19940" hidden="1" xr:uid="{00000000-0005-0000-0000-00008F570000}"/>
    <cellStyle name="Uwaga 3" xfId="19937" hidden="1" xr:uid="{00000000-0005-0000-0000-000090570000}"/>
    <cellStyle name="Uwaga 3" xfId="19928" hidden="1" xr:uid="{00000000-0005-0000-0000-000091570000}"/>
    <cellStyle name="Uwaga 3" xfId="19923" hidden="1" xr:uid="{00000000-0005-0000-0000-000092570000}"/>
    <cellStyle name="Uwaga 3" xfId="19920" hidden="1" xr:uid="{00000000-0005-0000-0000-000093570000}"/>
    <cellStyle name="Uwaga 3" xfId="19913" hidden="1" xr:uid="{00000000-0005-0000-0000-000094570000}"/>
    <cellStyle name="Uwaga 3" xfId="19908" hidden="1" xr:uid="{00000000-0005-0000-0000-000095570000}"/>
    <cellStyle name="Uwaga 3" xfId="19905" hidden="1" xr:uid="{00000000-0005-0000-0000-000096570000}"/>
    <cellStyle name="Uwaga 3" xfId="19898" hidden="1" xr:uid="{00000000-0005-0000-0000-000097570000}"/>
    <cellStyle name="Uwaga 3" xfId="19893" hidden="1" xr:uid="{00000000-0005-0000-0000-000098570000}"/>
    <cellStyle name="Uwaga 3" xfId="19890" hidden="1" xr:uid="{00000000-0005-0000-0000-000099570000}"/>
    <cellStyle name="Uwaga 3" xfId="19884" hidden="1" xr:uid="{00000000-0005-0000-0000-00009A570000}"/>
    <cellStyle name="Uwaga 3" xfId="19880" hidden="1" xr:uid="{00000000-0005-0000-0000-00009B570000}"/>
    <cellStyle name="Uwaga 3" xfId="19877" hidden="1" xr:uid="{00000000-0005-0000-0000-00009C570000}"/>
    <cellStyle name="Uwaga 3" xfId="19869" hidden="1" xr:uid="{00000000-0005-0000-0000-00009D570000}"/>
    <cellStyle name="Uwaga 3" xfId="19864" hidden="1" xr:uid="{00000000-0005-0000-0000-00009E570000}"/>
    <cellStyle name="Uwaga 3" xfId="19860" hidden="1" xr:uid="{00000000-0005-0000-0000-00009F570000}"/>
    <cellStyle name="Uwaga 3" xfId="19854" hidden="1" xr:uid="{00000000-0005-0000-0000-0000A0570000}"/>
    <cellStyle name="Uwaga 3" xfId="19849" hidden="1" xr:uid="{00000000-0005-0000-0000-0000A1570000}"/>
    <cellStyle name="Uwaga 3" xfId="19845" hidden="1" xr:uid="{00000000-0005-0000-0000-0000A2570000}"/>
    <cellStyle name="Uwaga 3" xfId="19839" hidden="1" xr:uid="{00000000-0005-0000-0000-0000A3570000}"/>
    <cellStyle name="Uwaga 3" xfId="19834" hidden="1" xr:uid="{00000000-0005-0000-0000-0000A4570000}"/>
    <cellStyle name="Uwaga 3" xfId="19830" hidden="1" xr:uid="{00000000-0005-0000-0000-0000A5570000}"/>
    <cellStyle name="Uwaga 3" xfId="19825" hidden="1" xr:uid="{00000000-0005-0000-0000-0000A6570000}"/>
    <cellStyle name="Uwaga 3" xfId="19821" hidden="1" xr:uid="{00000000-0005-0000-0000-0000A7570000}"/>
    <cellStyle name="Uwaga 3" xfId="19817" hidden="1" xr:uid="{00000000-0005-0000-0000-0000A8570000}"/>
    <cellStyle name="Uwaga 3" xfId="19809" hidden="1" xr:uid="{00000000-0005-0000-0000-0000A9570000}"/>
    <cellStyle name="Uwaga 3" xfId="19804" hidden="1" xr:uid="{00000000-0005-0000-0000-0000AA570000}"/>
    <cellStyle name="Uwaga 3" xfId="19800" hidden="1" xr:uid="{00000000-0005-0000-0000-0000AB570000}"/>
    <cellStyle name="Uwaga 3" xfId="19794" hidden="1" xr:uid="{00000000-0005-0000-0000-0000AC570000}"/>
    <cellStyle name="Uwaga 3" xfId="19789" hidden="1" xr:uid="{00000000-0005-0000-0000-0000AD570000}"/>
    <cellStyle name="Uwaga 3" xfId="19785" hidden="1" xr:uid="{00000000-0005-0000-0000-0000AE570000}"/>
    <cellStyle name="Uwaga 3" xfId="19779" hidden="1" xr:uid="{00000000-0005-0000-0000-0000AF570000}"/>
    <cellStyle name="Uwaga 3" xfId="19774" hidden="1" xr:uid="{00000000-0005-0000-0000-0000B0570000}"/>
    <cellStyle name="Uwaga 3" xfId="19770" hidden="1" xr:uid="{00000000-0005-0000-0000-0000B1570000}"/>
    <cellStyle name="Uwaga 3" xfId="19766" hidden="1" xr:uid="{00000000-0005-0000-0000-0000B2570000}"/>
    <cellStyle name="Uwaga 3" xfId="19761" hidden="1" xr:uid="{00000000-0005-0000-0000-0000B3570000}"/>
    <cellStyle name="Uwaga 3" xfId="19756" hidden="1" xr:uid="{00000000-0005-0000-0000-0000B4570000}"/>
    <cellStyle name="Uwaga 3" xfId="19751" hidden="1" xr:uid="{00000000-0005-0000-0000-0000B5570000}"/>
    <cellStyle name="Uwaga 3" xfId="19747" hidden="1" xr:uid="{00000000-0005-0000-0000-0000B6570000}"/>
    <cellStyle name="Uwaga 3" xfId="19743" hidden="1" xr:uid="{00000000-0005-0000-0000-0000B7570000}"/>
    <cellStyle name="Uwaga 3" xfId="19736" hidden="1" xr:uid="{00000000-0005-0000-0000-0000B8570000}"/>
    <cellStyle name="Uwaga 3" xfId="19732" hidden="1" xr:uid="{00000000-0005-0000-0000-0000B9570000}"/>
    <cellStyle name="Uwaga 3" xfId="19727" hidden="1" xr:uid="{00000000-0005-0000-0000-0000BA570000}"/>
    <cellStyle name="Uwaga 3" xfId="19721" hidden="1" xr:uid="{00000000-0005-0000-0000-0000BB570000}"/>
    <cellStyle name="Uwaga 3" xfId="19717" hidden="1" xr:uid="{00000000-0005-0000-0000-0000BC570000}"/>
    <cellStyle name="Uwaga 3" xfId="19712" hidden="1" xr:uid="{00000000-0005-0000-0000-0000BD570000}"/>
    <cellStyle name="Uwaga 3" xfId="19706" hidden="1" xr:uid="{00000000-0005-0000-0000-0000BE570000}"/>
    <cellStyle name="Uwaga 3" xfId="19702" hidden="1" xr:uid="{00000000-0005-0000-0000-0000BF570000}"/>
    <cellStyle name="Uwaga 3" xfId="19697" hidden="1" xr:uid="{00000000-0005-0000-0000-0000C0570000}"/>
    <cellStyle name="Uwaga 3" xfId="19691" hidden="1" xr:uid="{00000000-0005-0000-0000-0000C1570000}"/>
    <cellStyle name="Uwaga 3" xfId="19687" hidden="1" xr:uid="{00000000-0005-0000-0000-0000C2570000}"/>
    <cellStyle name="Uwaga 3" xfId="19683" hidden="1" xr:uid="{00000000-0005-0000-0000-0000C3570000}"/>
    <cellStyle name="Uwaga 3" xfId="20543" hidden="1" xr:uid="{00000000-0005-0000-0000-0000C4570000}"/>
    <cellStyle name="Uwaga 3" xfId="20542" hidden="1" xr:uid="{00000000-0005-0000-0000-0000C5570000}"/>
    <cellStyle name="Uwaga 3" xfId="20541" hidden="1" xr:uid="{00000000-0005-0000-0000-0000C6570000}"/>
    <cellStyle name="Uwaga 3" xfId="20528" hidden="1" xr:uid="{00000000-0005-0000-0000-0000C7570000}"/>
    <cellStyle name="Uwaga 3" xfId="20527" hidden="1" xr:uid="{00000000-0005-0000-0000-0000C8570000}"/>
    <cellStyle name="Uwaga 3" xfId="20526" hidden="1" xr:uid="{00000000-0005-0000-0000-0000C9570000}"/>
    <cellStyle name="Uwaga 3" xfId="20513" hidden="1" xr:uid="{00000000-0005-0000-0000-0000CA570000}"/>
    <cellStyle name="Uwaga 3" xfId="20512" hidden="1" xr:uid="{00000000-0005-0000-0000-0000CB570000}"/>
    <cellStyle name="Uwaga 3" xfId="20511" hidden="1" xr:uid="{00000000-0005-0000-0000-0000CC570000}"/>
    <cellStyle name="Uwaga 3" xfId="20498" hidden="1" xr:uid="{00000000-0005-0000-0000-0000CD570000}"/>
    <cellStyle name="Uwaga 3" xfId="20497" hidden="1" xr:uid="{00000000-0005-0000-0000-0000CE570000}"/>
    <cellStyle name="Uwaga 3" xfId="20496" hidden="1" xr:uid="{00000000-0005-0000-0000-0000CF570000}"/>
    <cellStyle name="Uwaga 3" xfId="20483" hidden="1" xr:uid="{00000000-0005-0000-0000-0000D0570000}"/>
    <cellStyle name="Uwaga 3" xfId="20482" hidden="1" xr:uid="{00000000-0005-0000-0000-0000D1570000}"/>
    <cellStyle name="Uwaga 3" xfId="20481" hidden="1" xr:uid="{00000000-0005-0000-0000-0000D2570000}"/>
    <cellStyle name="Uwaga 3" xfId="20469" hidden="1" xr:uid="{00000000-0005-0000-0000-0000D3570000}"/>
    <cellStyle name="Uwaga 3" xfId="20467" hidden="1" xr:uid="{00000000-0005-0000-0000-0000D4570000}"/>
    <cellStyle name="Uwaga 3" xfId="20465" hidden="1" xr:uid="{00000000-0005-0000-0000-0000D5570000}"/>
    <cellStyle name="Uwaga 3" xfId="20454" hidden="1" xr:uid="{00000000-0005-0000-0000-0000D6570000}"/>
    <cellStyle name="Uwaga 3" xfId="20452" hidden="1" xr:uid="{00000000-0005-0000-0000-0000D7570000}"/>
    <cellStyle name="Uwaga 3" xfId="20450" hidden="1" xr:uid="{00000000-0005-0000-0000-0000D8570000}"/>
    <cellStyle name="Uwaga 3" xfId="20439" hidden="1" xr:uid="{00000000-0005-0000-0000-0000D9570000}"/>
    <cellStyle name="Uwaga 3" xfId="20437" hidden="1" xr:uid="{00000000-0005-0000-0000-0000DA570000}"/>
    <cellStyle name="Uwaga 3" xfId="20435" hidden="1" xr:uid="{00000000-0005-0000-0000-0000DB570000}"/>
    <cellStyle name="Uwaga 3" xfId="20424" hidden="1" xr:uid="{00000000-0005-0000-0000-0000DC570000}"/>
    <cellStyle name="Uwaga 3" xfId="20422" hidden="1" xr:uid="{00000000-0005-0000-0000-0000DD570000}"/>
    <cellStyle name="Uwaga 3" xfId="20420" hidden="1" xr:uid="{00000000-0005-0000-0000-0000DE570000}"/>
    <cellStyle name="Uwaga 3" xfId="20409" hidden="1" xr:uid="{00000000-0005-0000-0000-0000DF570000}"/>
    <cellStyle name="Uwaga 3" xfId="20407" hidden="1" xr:uid="{00000000-0005-0000-0000-0000E0570000}"/>
    <cellStyle name="Uwaga 3" xfId="20405" hidden="1" xr:uid="{00000000-0005-0000-0000-0000E1570000}"/>
    <cellStyle name="Uwaga 3" xfId="20394" hidden="1" xr:uid="{00000000-0005-0000-0000-0000E2570000}"/>
    <cellStyle name="Uwaga 3" xfId="20392" hidden="1" xr:uid="{00000000-0005-0000-0000-0000E3570000}"/>
    <cellStyle name="Uwaga 3" xfId="20390" hidden="1" xr:uid="{00000000-0005-0000-0000-0000E4570000}"/>
    <cellStyle name="Uwaga 3" xfId="20379" hidden="1" xr:uid="{00000000-0005-0000-0000-0000E5570000}"/>
    <cellStyle name="Uwaga 3" xfId="20377" hidden="1" xr:uid="{00000000-0005-0000-0000-0000E6570000}"/>
    <cellStyle name="Uwaga 3" xfId="20375" hidden="1" xr:uid="{00000000-0005-0000-0000-0000E7570000}"/>
    <cellStyle name="Uwaga 3" xfId="20364" hidden="1" xr:uid="{00000000-0005-0000-0000-0000E8570000}"/>
    <cellStyle name="Uwaga 3" xfId="20362" hidden="1" xr:uid="{00000000-0005-0000-0000-0000E9570000}"/>
    <cellStyle name="Uwaga 3" xfId="20360" hidden="1" xr:uid="{00000000-0005-0000-0000-0000EA570000}"/>
    <cellStyle name="Uwaga 3" xfId="20349" hidden="1" xr:uid="{00000000-0005-0000-0000-0000EB570000}"/>
    <cellStyle name="Uwaga 3" xfId="20347" hidden="1" xr:uid="{00000000-0005-0000-0000-0000EC570000}"/>
    <cellStyle name="Uwaga 3" xfId="20345" hidden="1" xr:uid="{00000000-0005-0000-0000-0000ED570000}"/>
    <cellStyle name="Uwaga 3" xfId="20334" hidden="1" xr:uid="{00000000-0005-0000-0000-0000EE570000}"/>
    <cellStyle name="Uwaga 3" xfId="20332" hidden="1" xr:uid="{00000000-0005-0000-0000-0000EF570000}"/>
    <cellStyle name="Uwaga 3" xfId="20330" hidden="1" xr:uid="{00000000-0005-0000-0000-0000F0570000}"/>
    <cellStyle name="Uwaga 3" xfId="20319" hidden="1" xr:uid="{00000000-0005-0000-0000-0000F1570000}"/>
    <cellStyle name="Uwaga 3" xfId="20317" hidden="1" xr:uid="{00000000-0005-0000-0000-0000F2570000}"/>
    <cellStyle name="Uwaga 3" xfId="20315" hidden="1" xr:uid="{00000000-0005-0000-0000-0000F3570000}"/>
    <cellStyle name="Uwaga 3" xfId="20304" hidden="1" xr:uid="{00000000-0005-0000-0000-0000F4570000}"/>
    <cellStyle name="Uwaga 3" xfId="20302" hidden="1" xr:uid="{00000000-0005-0000-0000-0000F5570000}"/>
    <cellStyle name="Uwaga 3" xfId="20300" hidden="1" xr:uid="{00000000-0005-0000-0000-0000F6570000}"/>
    <cellStyle name="Uwaga 3" xfId="20289" hidden="1" xr:uid="{00000000-0005-0000-0000-0000F7570000}"/>
    <cellStyle name="Uwaga 3" xfId="20287" hidden="1" xr:uid="{00000000-0005-0000-0000-0000F8570000}"/>
    <cellStyle name="Uwaga 3" xfId="20284" hidden="1" xr:uid="{00000000-0005-0000-0000-0000F9570000}"/>
    <cellStyle name="Uwaga 3" xfId="20274" hidden="1" xr:uid="{00000000-0005-0000-0000-0000FA570000}"/>
    <cellStyle name="Uwaga 3" xfId="20271" hidden="1" xr:uid="{00000000-0005-0000-0000-0000FB570000}"/>
    <cellStyle name="Uwaga 3" xfId="20268" hidden="1" xr:uid="{00000000-0005-0000-0000-0000FC570000}"/>
    <cellStyle name="Uwaga 3" xfId="20259" hidden="1" xr:uid="{00000000-0005-0000-0000-0000FD570000}"/>
    <cellStyle name="Uwaga 3" xfId="20257" hidden="1" xr:uid="{00000000-0005-0000-0000-0000FE570000}"/>
    <cellStyle name="Uwaga 3" xfId="20254" hidden="1" xr:uid="{00000000-0005-0000-0000-0000FF570000}"/>
    <cellStyle name="Uwaga 3" xfId="20244" hidden="1" xr:uid="{00000000-0005-0000-0000-000000580000}"/>
    <cellStyle name="Uwaga 3" xfId="20242" hidden="1" xr:uid="{00000000-0005-0000-0000-000001580000}"/>
    <cellStyle name="Uwaga 3" xfId="20240" hidden="1" xr:uid="{00000000-0005-0000-0000-000002580000}"/>
    <cellStyle name="Uwaga 3" xfId="20229" hidden="1" xr:uid="{00000000-0005-0000-0000-000003580000}"/>
    <cellStyle name="Uwaga 3" xfId="20227" hidden="1" xr:uid="{00000000-0005-0000-0000-000004580000}"/>
    <cellStyle name="Uwaga 3" xfId="20225" hidden="1" xr:uid="{00000000-0005-0000-0000-000005580000}"/>
    <cellStyle name="Uwaga 3" xfId="20214" hidden="1" xr:uid="{00000000-0005-0000-0000-000006580000}"/>
    <cellStyle name="Uwaga 3" xfId="20212" hidden="1" xr:uid="{00000000-0005-0000-0000-000007580000}"/>
    <cellStyle name="Uwaga 3" xfId="20210" hidden="1" xr:uid="{00000000-0005-0000-0000-000008580000}"/>
    <cellStyle name="Uwaga 3" xfId="20199" hidden="1" xr:uid="{00000000-0005-0000-0000-000009580000}"/>
    <cellStyle name="Uwaga 3" xfId="20197" hidden="1" xr:uid="{00000000-0005-0000-0000-00000A580000}"/>
    <cellStyle name="Uwaga 3" xfId="20195" hidden="1" xr:uid="{00000000-0005-0000-0000-00000B580000}"/>
    <cellStyle name="Uwaga 3" xfId="20184" hidden="1" xr:uid="{00000000-0005-0000-0000-00000C580000}"/>
    <cellStyle name="Uwaga 3" xfId="20182" hidden="1" xr:uid="{00000000-0005-0000-0000-00000D580000}"/>
    <cellStyle name="Uwaga 3" xfId="20180" hidden="1" xr:uid="{00000000-0005-0000-0000-00000E580000}"/>
    <cellStyle name="Uwaga 3" xfId="20169" hidden="1" xr:uid="{00000000-0005-0000-0000-00000F580000}"/>
    <cellStyle name="Uwaga 3" xfId="20167" hidden="1" xr:uid="{00000000-0005-0000-0000-000010580000}"/>
    <cellStyle name="Uwaga 3" xfId="20164" hidden="1" xr:uid="{00000000-0005-0000-0000-000011580000}"/>
    <cellStyle name="Uwaga 3" xfId="20154" hidden="1" xr:uid="{00000000-0005-0000-0000-000012580000}"/>
    <cellStyle name="Uwaga 3" xfId="20151" hidden="1" xr:uid="{00000000-0005-0000-0000-000013580000}"/>
    <cellStyle name="Uwaga 3" xfId="20148" hidden="1" xr:uid="{00000000-0005-0000-0000-000014580000}"/>
    <cellStyle name="Uwaga 3" xfId="20139" hidden="1" xr:uid="{00000000-0005-0000-0000-000015580000}"/>
    <cellStyle name="Uwaga 3" xfId="20136" hidden="1" xr:uid="{00000000-0005-0000-0000-000016580000}"/>
    <cellStyle name="Uwaga 3" xfId="20133" hidden="1" xr:uid="{00000000-0005-0000-0000-000017580000}"/>
    <cellStyle name="Uwaga 3" xfId="20124" hidden="1" xr:uid="{00000000-0005-0000-0000-000018580000}"/>
    <cellStyle name="Uwaga 3" xfId="20122" hidden="1" xr:uid="{00000000-0005-0000-0000-000019580000}"/>
    <cellStyle name="Uwaga 3" xfId="20120" hidden="1" xr:uid="{00000000-0005-0000-0000-00001A580000}"/>
    <cellStyle name="Uwaga 3" xfId="20109" hidden="1" xr:uid="{00000000-0005-0000-0000-00001B580000}"/>
    <cellStyle name="Uwaga 3" xfId="20106" hidden="1" xr:uid="{00000000-0005-0000-0000-00001C580000}"/>
    <cellStyle name="Uwaga 3" xfId="20103" hidden="1" xr:uid="{00000000-0005-0000-0000-00001D580000}"/>
    <cellStyle name="Uwaga 3" xfId="20094" hidden="1" xr:uid="{00000000-0005-0000-0000-00001E580000}"/>
    <cellStyle name="Uwaga 3" xfId="20091" hidden="1" xr:uid="{00000000-0005-0000-0000-00001F580000}"/>
    <cellStyle name="Uwaga 3" xfId="20088" hidden="1" xr:uid="{00000000-0005-0000-0000-000020580000}"/>
    <cellStyle name="Uwaga 3" xfId="20079" hidden="1" xr:uid="{00000000-0005-0000-0000-000021580000}"/>
    <cellStyle name="Uwaga 3" xfId="20076" hidden="1" xr:uid="{00000000-0005-0000-0000-000022580000}"/>
    <cellStyle name="Uwaga 3" xfId="20073" hidden="1" xr:uid="{00000000-0005-0000-0000-000023580000}"/>
    <cellStyle name="Uwaga 3" xfId="20066" hidden="1" xr:uid="{00000000-0005-0000-0000-000024580000}"/>
    <cellStyle name="Uwaga 3" xfId="20062" hidden="1" xr:uid="{00000000-0005-0000-0000-000025580000}"/>
    <cellStyle name="Uwaga 3" xfId="20059" hidden="1" xr:uid="{00000000-0005-0000-0000-000026580000}"/>
    <cellStyle name="Uwaga 3" xfId="20051" hidden="1" xr:uid="{00000000-0005-0000-0000-000027580000}"/>
    <cellStyle name="Uwaga 3" xfId="20047" hidden="1" xr:uid="{00000000-0005-0000-0000-000028580000}"/>
    <cellStyle name="Uwaga 3" xfId="20044" hidden="1" xr:uid="{00000000-0005-0000-0000-000029580000}"/>
    <cellStyle name="Uwaga 3" xfId="20036" hidden="1" xr:uid="{00000000-0005-0000-0000-00002A580000}"/>
    <cellStyle name="Uwaga 3" xfId="20032" hidden="1" xr:uid="{00000000-0005-0000-0000-00002B580000}"/>
    <cellStyle name="Uwaga 3" xfId="20028" hidden="1" xr:uid="{00000000-0005-0000-0000-00002C580000}"/>
    <cellStyle name="Uwaga 3" xfId="20021" hidden="1" xr:uid="{00000000-0005-0000-0000-00002D580000}"/>
    <cellStyle name="Uwaga 3" xfId="20017" hidden="1" xr:uid="{00000000-0005-0000-0000-00002E580000}"/>
    <cellStyle name="Uwaga 3" xfId="20014" hidden="1" xr:uid="{00000000-0005-0000-0000-00002F580000}"/>
    <cellStyle name="Uwaga 3" xfId="20006" hidden="1" xr:uid="{00000000-0005-0000-0000-000030580000}"/>
    <cellStyle name="Uwaga 3" xfId="20002" hidden="1" xr:uid="{00000000-0005-0000-0000-000031580000}"/>
    <cellStyle name="Uwaga 3" xfId="19999" hidden="1" xr:uid="{00000000-0005-0000-0000-000032580000}"/>
    <cellStyle name="Uwaga 3" xfId="19990" hidden="1" xr:uid="{00000000-0005-0000-0000-000033580000}"/>
    <cellStyle name="Uwaga 3" xfId="19985" hidden="1" xr:uid="{00000000-0005-0000-0000-000034580000}"/>
    <cellStyle name="Uwaga 3" xfId="19981" hidden="1" xr:uid="{00000000-0005-0000-0000-000035580000}"/>
    <cellStyle name="Uwaga 3" xfId="19975" hidden="1" xr:uid="{00000000-0005-0000-0000-000036580000}"/>
    <cellStyle name="Uwaga 3" xfId="19970" hidden="1" xr:uid="{00000000-0005-0000-0000-000037580000}"/>
    <cellStyle name="Uwaga 3" xfId="19966" hidden="1" xr:uid="{00000000-0005-0000-0000-000038580000}"/>
    <cellStyle name="Uwaga 3" xfId="19960" hidden="1" xr:uid="{00000000-0005-0000-0000-000039580000}"/>
    <cellStyle name="Uwaga 3" xfId="19955" hidden="1" xr:uid="{00000000-0005-0000-0000-00003A580000}"/>
    <cellStyle name="Uwaga 3" xfId="19951" hidden="1" xr:uid="{00000000-0005-0000-0000-00003B580000}"/>
    <cellStyle name="Uwaga 3" xfId="19946" hidden="1" xr:uid="{00000000-0005-0000-0000-00003C580000}"/>
    <cellStyle name="Uwaga 3" xfId="19942" hidden="1" xr:uid="{00000000-0005-0000-0000-00003D580000}"/>
    <cellStyle name="Uwaga 3" xfId="19938" hidden="1" xr:uid="{00000000-0005-0000-0000-00003E580000}"/>
    <cellStyle name="Uwaga 3" xfId="19931" hidden="1" xr:uid="{00000000-0005-0000-0000-00003F580000}"/>
    <cellStyle name="Uwaga 3" xfId="19926" hidden="1" xr:uid="{00000000-0005-0000-0000-000040580000}"/>
    <cellStyle name="Uwaga 3" xfId="19922" hidden="1" xr:uid="{00000000-0005-0000-0000-000041580000}"/>
    <cellStyle name="Uwaga 3" xfId="19915" hidden="1" xr:uid="{00000000-0005-0000-0000-000042580000}"/>
    <cellStyle name="Uwaga 3" xfId="19910" hidden="1" xr:uid="{00000000-0005-0000-0000-000043580000}"/>
    <cellStyle name="Uwaga 3" xfId="19906" hidden="1" xr:uid="{00000000-0005-0000-0000-000044580000}"/>
    <cellStyle name="Uwaga 3" xfId="19901" hidden="1" xr:uid="{00000000-0005-0000-0000-000045580000}"/>
    <cellStyle name="Uwaga 3" xfId="19896" hidden="1" xr:uid="{00000000-0005-0000-0000-000046580000}"/>
    <cellStyle name="Uwaga 3" xfId="19892" hidden="1" xr:uid="{00000000-0005-0000-0000-000047580000}"/>
    <cellStyle name="Uwaga 3" xfId="19886" hidden="1" xr:uid="{00000000-0005-0000-0000-000048580000}"/>
    <cellStyle name="Uwaga 3" xfId="19882" hidden="1" xr:uid="{00000000-0005-0000-0000-000049580000}"/>
    <cellStyle name="Uwaga 3" xfId="19879" hidden="1" xr:uid="{00000000-0005-0000-0000-00004A580000}"/>
    <cellStyle name="Uwaga 3" xfId="19872" hidden="1" xr:uid="{00000000-0005-0000-0000-00004B580000}"/>
    <cellStyle name="Uwaga 3" xfId="19867" hidden="1" xr:uid="{00000000-0005-0000-0000-00004C580000}"/>
    <cellStyle name="Uwaga 3" xfId="19862" hidden="1" xr:uid="{00000000-0005-0000-0000-00004D580000}"/>
    <cellStyle name="Uwaga 3" xfId="19856" hidden="1" xr:uid="{00000000-0005-0000-0000-00004E580000}"/>
    <cellStyle name="Uwaga 3" xfId="19851" hidden="1" xr:uid="{00000000-0005-0000-0000-00004F580000}"/>
    <cellStyle name="Uwaga 3" xfId="19846" hidden="1" xr:uid="{00000000-0005-0000-0000-000050580000}"/>
    <cellStyle name="Uwaga 3" xfId="19841" hidden="1" xr:uid="{00000000-0005-0000-0000-000051580000}"/>
    <cellStyle name="Uwaga 3" xfId="19836" hidden="1" xr:uid="{00000000-0005-0000-0000-000052580000}"/>
    <cellStyle name="Uwaga 3" xfId="19831" hidden="1" xr:uid="{00000000-0005-0000-0000-000053580000}"/>
    <cellStyle name="Uwaga 3" xfId="19827" hidden="1" xr:uid="{00000000-0005-0000-0000-000054580000}"/>
    <cellStyle name="Uwaga 3" xfId="19823" hidden="1" xr:uid="{00000000-0005-0000-0000-000055580000}"/>
    <cellStyle name="Uwaga 3" xfId="19818" hidden="1" xr:uid="{00000000-0005-0000-0000-000056580000}"/>
    <cellStyle name="Uwaga 3" xfId="19811" hidden="1" xr:uid="{00000000-0005-0000-0000-000057580000}"/>
    <cellStyle name="Uwaga 3" xfId="19806" hidden="1" xr:uid="{00000000-0005-0000-0000-000058580000}"/>
    <cellStyle name="Uwaga 3" xfId="19801" hidden="1" xr:uid="{00000000-0005-0000-0000-000059580000}"/>
    <cellStyle name="Uwaga 3" xfId="19795" hidden="1" xr:uid="{00000000-0005-0000-0000-00005A580000}"/>
    <cellStyle name="Uwaga 3" xfId="19790" hidden="1" xr:uid="{00000000-0005-0000-0000-00005B580000}"/>
    <cellStyle name="Uwaga 3" xfId="19786" hidden="1" xr:uid="{00000000-0005-0000-0000-00005C580000}"/>
    <cellStyle name="Uwaga 3" xfId="19781" hidden="1" xr:uid="{00000000-0005-0000-0000-00005D580000}"/>
    <cellStyle name="Uwaga 3" xfId="19776" hidden="1" xr:uid="{00000000-0005-0000-0000-00005E580000}"/>
    <cellStyle name="Uwaga 3" xfId="19771" hidden="1" xr:uid="{00000000-0005-0000-0000-00005F580000}"/>
    <cellStyle name="Uwaga 3" xfId="19767" hidden="1" xr:uid="{00000000-0005-0000-0000-000060580000}"/>
    <cellStyle name="Uwaga 3" xfId="19762" hidden="1" xr:uid="{00000000-0005-0000-0000-000061580000}"/>
    <cellStyle name="Uwaga 3" xfId="19757" hidden="1" xr:uid="{00000000-0005-0000-0000-000062580000}"/>
    <cellStyle name="Uwaga 3" xfId="19752" hidden="1" xr:uid="{00000000-0005-0000-0000-000063580000}"/>
    <cellStyle name="Uwaga 3" xfId="19748" hidden="1" xr:uid="{00000000-0005-0000-0000-000064580000}"/>
    <cellStyle name="Uwaga 3" xfId="19744" hidden="1" xr:uid="{00000000-0005-0000-0000-000065580000}"/>
    <cellStyle name="Uwaga 3" xfId="19737" hidden="1" xr:uid="{00000000-0005-0000-0000-000066580000}"/>
    <cellStyle name="Uwaga 3" xfId="19733" hidden="1" xr:uid="{00000000-0005-0000-0000-000067580000}"/>
    <cellStyle name="Uwaga 3" xfId="19728" hidden="1" xr:uid="{00000000-0005-0000-0000-000068580000}"/>
    <cellStyle name="Uwaga 3" xfId="19722" hidden="1" xr:uid="{00000000-0005-0000-0000-000069580000}"/>
    <cellStyle name="Uwaga 3" xfId="19718" hidden="1" xr:uid="{00000000-0005-0000-0000-00006A580000}"/>
    <cellStyle name="Uwaga 3" xfId="19713" hidden="1" xr:uid="{00000000-0005-0000-0000-00006B580000}"/>
    <cellStyle name="Uwaga 3" xfId="19707" hidden="1" xr:uid="{00000000-0005-0000-0000-00006C580000}"/>
    <cellStyle name="Uwaga 3" xfId="19703" hidden="1" xr:uid="{00000000-0005-0000-0000-00006D580000}"/>
    <cellStyle name="Uwaga 3" xfId="19699" hidden="1" xr:uid="{00000000-0005-0000-0000-00006E580000}"/>
    <cellStyle name="Uwaga 3" xfId="19692" hidden="1" xr:uid="{00000000-0005-0000-0000-00006F580000}"/>
    <cellStyle name="Uwaga 3" xfId="19688" hidden="1" xr:uid="{00000000-0005-0000-0000-000070580000}"/>
    <cellStyle name="Uwaga 3" xfId="19684" hidden="1" xr:uid="{00000000-0005-0000-0000-000071580000}"/>
    <cellStyle name="Uwaga 3" xfId="20548" hidden="1" xr:uid="{00000000-0005-0000-0000-000072580000}"/>
    <cellStyle name="Uwaga 3" xfId="20546" hidden="1" xr:uid="{00000000-0005-0000-0000-000073580000}"/>
    <cellStyle name="Uwaga 3" xfId="20544" hidden="1" xr:uid="{00000000-0005-0000-0000-000074580000}"/>
    <cellStyle name="Uwaga 3" xfId="20531" hidden="1" xr:uid="{00000000-0005-0000-0000-000075580000}"/>
    <cellStyle name="Uwaga 3" xfId="20530" hidden="1" xr:uid="{00000000-0005-0000-0000-000076580000}"/>
    <cellStyle name="Uwaga 3" xfId="20529" hidden="1" xr:uid="{00000000-0005-0000-0000-000077580000}"/>
    <cellStyle name="Uwaga 3" xfId="20516" hidden="1" xr:uid="{00000000-0005-0000-0000-000078580000}"/>
    <cellStyle name="Uwaga 3" xfId="20515" hidden="1" xr:uid="{00000000-0005-0000-0000-000079580000}"/>
    <cellStyle name="Uwaga 3" xfId="20514" hidden="1" xr:uid="{00000000-0005-0000-0000-00007A580000}"/>
    <cellStyle name="Uwaga 3" xfId="20502" hidden="1" xr:uid="{00000000-0005-0000-0000-00007B580000}"/>
    <cellStyle name="Uwaga 3" xfId="20500" hidden="1" xr:uid="{00000000-0005-0000-0000-00007C580000}"/>
    <cellStyle name="Uwaga 3" xfId="20499" hidden="1" xr:uid="{00000000-0005-0000-0000-00007D580000}"/>
    <cellStyle name="Uwaga 3" xfId="20486" hidden="1" xr:uid="{00000000-0005-0000-0000-00007E580000}"/>
    <cellStyle name="Uwaga 3" xfId="20485" hidden="1" xr:uid="{00000000-0005-0000-0000-00007F580000}"/>
    <cellStyle name="Uwaga 3" xfId="20484" hidden="1" xr:uid="{00000000-0005-0000-0000-000080580000}"/>
    <cellStyle name="Uwaga 3" xfId="20472" hidden="1" xr:uid="{00000000-0005-0000-0000-000081580000}"/>
    <cellStyle name="Uwaga 3" xfId="20470" hidden="1" xr:uid="{00000000-0005-0000-0000-000082580000}"/>
    <cellStyle name="Uwaga 3" xfId="20468" hidden="1" xr:uid="{00000000-0005-0000-0000-000083580000}"/>
    <cellStyle name="Uwaga 3" xfId="20457" hidden="1" xr:uid="{00000000-0005-0000-0000-000084580000}"/>
    <cellStyle name="Uwaga 3" xfId="20455" hidden="1" xr:uid="{00000000-0005-0000-0000-000085580000}"/>
    <cellStyle name="Uwaga 3" xfId="20453" hidden="1" xr:uid="{00000000-0005-0000-0000-000086580000}"/>
    <cellStyle name="Uwaga 3" xfId="20442" hidden="1" xr:uid="{00000000-0005-0000-0000-000087580000}"/>
    <cellStyle name="Uwaga 3" xfId="20440" hidden="1" xr:uid="{00000000-0005-0000-0000-000088580000}"/>
    <cellStyle name="Uwaga 3" xfId="20438" hidden="1" xr:uid="{00000000-0005-0000-0000-000089580000}"/>
    <cellStyle name="Uwaga 3" xfId="20427" hidden="1" xr:uid="{00000000-0005-0000-0000-00008A580000}"/>
    <cellStyle name="Uwaga 3" xfId="20425" hidden="1" xr:uid="{00000000-0005-0000-0000-00008B580000}"/>
    <cellStyle name="Uwaga 3" xfId="20423" hidden="1" xr:uid="{00000000-0005-0000-0000-00008C580000}"/>
    <cellStyle name="Uwaga 3" xfId="20412" hidden="1" xr:uid="{00000000-0005-0000-0000-00008D580000}"/>
    <cellStyle name="Uwaga 3" xfId="20410" hidden="1" xr:uid="{00000000-0005-0000-0000-00008E580000}"/>
    <cellStyle name="Uwaga 3" xfId="20408" hidden="1" xr:uid="{00000000-0005-0000-0000-00008F580000}"/>
    <cellStyle name="Uwaga 3" xfId="20397" hidden="1" xr:uid="{00000000-0005-0000-0000-000090580000}"/>
    <cellStyle name="Uwaga 3" xfId="20395" hidden="1" xr:uid="{00000000-0005-0000-0000-000091580000}"/>
    <cellStyle name="Uwaga 3" xfId="20393" hidden="1" xr:uid="{00000000-0005-0000-0000-000092580000}"/>
    <cellStyle name="Uwaga 3" xfId="20382" hidden="1" xr:uid="{00000000-0005-0000-0000-000093580000}"/>
    <cellStyle name="Uwaga 3" xfId="20380" hidden="1" xr:uid="{00000000-0005-0000-0000-000094580000}"/>
    <cellStyle name="Uwaga 3" xfId="20378" hidden="1" xr:uid="{00000000-0005-0000-0000-000095580000}"/>
    <cellStyle name="Uwaga 3" xfId="20367" hidden="1" xr:uid="{00000000-0005-0000-0000-000096580000}"/>
    <cellStyle name="Uwaga 3" xfId="20365" hidden="1" xr:uid="{00000000-0005-0000-0000-000097580000}"/>
    <cellStyle name="Uwaga 3" xfId="20363" hidden="1" xr:uid="{00000000-0005-0000-0000-000098580000}"/>
    <cellStyle name="Uwaga 3" xfId="20352" hidden="1" xr:uid="{00000000-0005-0000-0000-000099580000}"/>
    <cellStyle name="Uwaga 3" xfId="20350" hidden="1" xr:uid="{00000000-0005-0000-0000-00009A580000}"/>
    <cellStyle name="Uwaga 3" xfId="20348" hidden="1" xr:uid="{00000000-0005-0000-0000-00009B580000}"/>
    <cellStyle name="Uwaga 3" xfId="20337" hidden="1" xr:uid="{00000000-0005-0000-0000-00009C580000}"/>
    <cellStyle name="Uwaga 3" xfId="20335" hidden="1" xr:uid="{00000000-0005-0000-0000-00009D580000}"/>
    <cellStyle name="Uwaga 3" xfId="20333" hidden="1" xr:uid="{00000000-0005-0000-0000-00009E580000}"/>
    <cellStyle name="Uwaga 3" xfId="20322" hidden="1" xr:uid="{00000000-0005-0000-0000-00009F580000}"/>
    <cellStyle name="Uwaga 3" xfId="20320" hidden="1" xr:uid="{00000000-0005-0000-0000-0000A0580000}"/>
    <cellStyle name="Uwaga 3" xfId="20318" hidden="1" xr:uid="{00000000-0005-0000-0000-0000A1580000}"/>
    <cellStyle name="Uwaga 3" xfId="20307" hidden="1" xr:uid="{00000000-0005-0000-0000-0000A2580000}"/>
    <cellStyle name="Uwaga 3" xfId="20305" hidden="1" xr:uid="{00000000-0005-0000-0000-0000A3580000}"/>
    <cellStyle name="Uwaga 3" xfId="20303" hidden="1" xr:uid="{00000000-0005-0000-0000-0000A4580000}"/>
    <cellStyle name="Uwaga 3" xfId="20292" hidden="1" xr:uid="{00000000-0005-0000-0000-0000A5580000}"/>
    <cellStyle name="Uwaga 3" xfId="20290" hidden="1" xr:uid="{00000000-0005-0000-0000-0000A6580000}"/>
    <cellStyle name="Uwaga 3" xfId="20288" hidden="1" xr:uid="{00000000-0005-0000-0000-0000A7580000}"/>
    <cellStyle name="Uwaga 3" xfId="20277" hidden="1" xr:uid="{00000000-0005-0000-0000-0000A8580000}"/>
    <cellStyle name="Uwaga 3" xfId="20275" hidden="1" xr:uid="{00000000-0005-0000-0000-0000A9580000}"/>
    <cellStyle name="Uwaga 3" xfId="20273" hidden="1" xr:uid="{00000000-0005-0000-0000-0000AA580000}"/>
    <cellStyle name="Uwaga 3" xfId="20262" hidden="1" xr:uid="{00000000-0005-0000-0000-0000AB580000}"/>
    <cellStyle name="Uwaga 3" xfId="20260" hidden="1" xr:uid="{00000000-0005-0000-0000-0000AC580000}"/>
    <cellStyle name="Uwaga 3" xfId="20258" hidden="1" xr:uid="{00000000-0005-0000-0000-0000AD580000}"/>
    <cellStyle name="Uwaga 3" xfId="20247" hidden="1" xr:uid="{00000000-0005-0000-0000-0000AE580000}"/>
    <cellStyle name="Uwaga 3" xfId="20245" hidden="1" xr:uid="{00000000-0005-0000-0000-0000AF580000}"/>
    <cellStyle name="Uwaga 3" xfId="20243" hidden="1" xr:uid="{00000000-0005-0000-0000-0000B0580000}"/>
    <cellStyle name="Uwaga 3" xfId="20232" hidden="1" xr:uid="{00000000-0005-0000-0000-0000B1580000}"/>
    <cellStyle name="Uwaga 3" xfId="20230" hidden="1" xr:uid="{00000000-0005-0000-0000-0000B2580000}"/>
    <cellStyle name="Uwaga 3" xfId="20228" hidden="1" xr:uid="{00000000-0005-0000-0000-0000B3580000}"/>
    <cellStyle name="Uwaga 3" xfId="20217" hidden="1" xr:uid="{00000000-0005-0000-0000-0000B4580000}"/>
    <cellStyle name="Uwaga 3" xfId="20215" hidden="1" xr:uid="{00000000-0005-0000-0000-0000B5580000}"/>
    <cellStyle name="Uwaga 3" xfId="20213" hidden="1" xr:uid="{00000000-0005-0000-0000-0000B6580000}"/>
    <cellStyle name="Uwaga 3" xfId="20202" hidden="1" xr:uid="{00000000-0005-0000-0000-0000B7580000}"/>
    <cellStyle name="Uwaga 3" xfId="20200" hidden="1" xr:uid="{00000000-0005-0000-0000-0000B8580000}"/>
    <cellStyle name="Uwaga 3" xfId="20198" hidden="1" xr:uid="{00000000-0005-0000-0000-0000B9580000}"/>
    <cellStyle name="Uwaga 3" xfId="20187" hidden="1" xr:uid="{00000000-0005-0000-0000-0000BA580000}"/>
    <cellStyle name="Uwaga 3" xfId="20185" hidden="1" xr:uid="{00000000-0005-0000-0000-0000BB580000}"/>
    <cellStyle name="Uwaga 3" xfId="20183" hidden="1" xr:uid="{00000000-0005-0000-0000-0000BC580000}"/>
    <cellStyle name="Uwaga 3" xfId="20172" hidden="1" xr:uid="{00000000-0005-0000-0000-0000BD580000}"/>
    <cellStyle name="Uwaga 3" xfId="20170" hidden="1" xr:uid="{00000000-0005-0000-0000-0000BE580000}"/>
    <cellStyle name="Uwaga 3" xfId="20168" hidden="1" xr:uid="{00000000-0005-0000-0000-0000BF580000}"/>
    <cellStyle name="Uwaga 3" xfId="20157" hidden="1" xr:uid="{00000000-0005-0000-0000-0000C0580000}"/>
    <cellStyle name="Uwaga 3" xfId="20155" hidden="1" xr:uid="{00000000-0005-0000-0000-0000C1580000}"/>
    <cellStyle name="Uwaga 3" xfId="20152" hidden="1" xr:uid="{00000000-0005-0000-0000-0000C2580000}"/>
    <cellStyle name="Uwaga 3" xfId="20142" hidden="1" xr:uid="{00000000-0005-0000-0000-0000C3580000}"/>
    <cellStyle name="Uwaga 3" xfId="20140" hidden="1" xr:uid="{00000000-0005-0000-0000-0000C4580000}"/>
    <cellStyle name="Uwaga 3" xfId="20138" hidden="1" xr:uid="{00000000-0005-0000-0000-0000C5580000}"/>
    <cellStyle name="Uwaga 3" xfId="20127" hidden="1" xr:uid="{00000000-0005-0000-0000-0000C6580000}"/>
    <cellStyle name="Uwaga 3" xfId="20125" hidden="1" xr:uid="{00000000-0005-0000-0000-0000C7580000}"/>
    <cellStyle name="Uwaga 3" xfId="20123" hidden="1" xr:uid="{00000000-0005-0000-0000-0000C8580000}"/>
    <cellStyle name="Uwaga 3" xfId="20112" hidden="1" xr:uid="{00000000-0005-0000-0000-0000C9580000}"/>
    <cellStyle name="Uwaga 3" xfId="20110" hidden="1" xr:uid="{00000000-0005-0000-0000-0000CA580000}"/>
    <cellStyle name="Uwaga 3" xfId="20107" hidden="1" xr:uid="{00000000-0005-0000-0000-0000CB580000}"/>
    <cellStyle name="Uwaga 3" xfId="20097" hidden="1" xr:uid="{00000000-0005-0000-0000-0000CC580000}"/>
    <cellStyle name="Uwaga 3" xfId="20095" hidden="1" xr:uid="{00000000-0005-0000-0000-0000CD580000}"/>
    <cellStyle name="Uwaga 3" xfId="20092" hidden="1" xr:uid="{00000000-0005-0000-0000-0000CE580000}"/>
    <cellStyle name="Uwaga 3" xfId="20082" hidden="1" xr:uid="{00000000-0005-0000-0000-0000CF580000}"/>
    <cellStyle name="Uwaga 3" xfId="20080" hidden="1" xr:uid="{00000000-0005-0000-0000-0000D0580000}"/>
    <cellStyle name="Uwaga 3" xfId="20077" hidden="1" xr:uid="{00000000-0005-0000-0000-0000D1580000}"/>
    <cellStyle name="Uwaga 3" xfId="20068" hidden="1" xr:uid="{00000000-0005-0000-0000-0000D2580000}"/>
    <cellStyle name="Uwaga 3" xfId="20065" hidden="1" xr:uid="{00000000-0005-0000-0000-0000D3580000}"/>
    <cellStyle name="Uwaga 3" xfId="20061" hidden="1" xr:uid="{00000000-0005-0000-0000-0000D4580000}"/>
    <cellStyle name="Uwaga 3" xfId="20053" hidden="1" xr:uid="{00000000-0005-0000-0000-0000D5580000}"/>
    <cellStyle name="Uwaga 3" xfId="20050" hidden="1" xr:uid="{00000000-0005-0000-0000-0000D6580000}"/>
    <cellStyle name="Uwaga 3" xfId="20046" hidden="1" xr:uid="{00000000-0005-0000-0000-0000D7580000}"/>
    <cellStyle name="Uwaga 3" xfId="20038" hidden="1" xr:uid="{00000000-0005-0000-0000-0000D8580000}"/>
    <cellStyle name="Uwaga 3" xfId="20035" hidden="1" xr:uid="{00000000-0005-0000-0000-0000D9580000}"/>
    <cellStyle name="Uwaga 3" xfId="20031" hidden="1" xr:uid="{00000000-0005-0000-0000-0000DA580000}"/>
    <cellStyle name="Uwaga 3" xfId="20023" hidden="1" xr:uid="{00000000-0005-0000-0000-0000DB580000}"/>
    <cellStyle name="Uwaga 3" xfId="20020" hidden="1" xr:uid="{00000000-0005-0000-0000-0000DC580000}"/>
    <cellStyle name="Uwaga 3" xfId="20016" hidden="1" xr:uid="{00000000-0005-0000-0000-0000DD580000}"/>
    <cellStyle name="Uwaga 3" xfId="20008" hidden="1" xr:uid="{00000000-0005-0000-0000-0000DE580000}"/>
    <cellStyle name="Uwaga 3" xfId="20005" hidden="1" xr:uid="{00000000-0005-0000-0000-0000DF580000}"/>
    <cellStyle name="Uwaga 3" xfId="20001" hidden="1" xr:uid="{00000000-0005-0000-0000-0000E0580000}"/>
    <cellStyle name="Uwaga 3" xfId="19993" hidden="1" xr:uid="{00000000-0005-0000-0000-0000E1580000}"/>
    <cellStyle name="Uwaga 3" xfId="19989" hidden="1" xr:uid="{00000000-0005-0000-0000-0000E2580000}"/>
    <cellStyle name="Uwaga 3" xfId="19984" hidden="1" xr:uid="{00000000-0005-0000-0000-0000E3580000}"/>
    <cellStyle name="Uwaga 3" xfId="19978" hidden="1" xr:uid="{00000000-0005-0000-0000-0000E4580000}"/>
    <cellStyle name="Uwaga 3" xfId="19974" hidden="1" xr:uid="{00000000-0005-0000-0000-0000E5580000}"/>
    <cellStyle name="Uwaga 3" xfId="19969" hidden="1" xr:uid="{00000000-0005-0000-0000-0000E6580000}"/>
    <cellStyle name="Uwaga 3" xfId="19963" hidden="1" xr:uid="{00000000-0005-0000-0000-0000E7580000}"/>
    <cellStyle name="Uwaga 3" xfId="19959" hidden="1" xr:uid="{00000000-0005-0000-0000-0000E8580000}"/>
    <cellStyle name="Uwaga 3" xfId="19954" hidden="1" xr:uid="{00000000-0005-0000-0000-0000E9580000}"/>
    <cellStyle name="Uwaga 3" xfId="19948" hidden="1" xr:uid="{00000000-0005-0000-0000-0000EA580000}"/>
    <cellStyle name="Uwaga 3" xfId="19945" hidden="1" xr:uid="{00000000-0005-0000-0000-0000EB580000}"/>
    <cellStyle name="Uwaga 3" xfId="19941" hidden="1" xr:uid="{00000000-0005-0000-0000-0000EC580000}"/>
    <cellStyle name="Uwaga 3" xfId="19933" hidden="1" xr:uid="{00000000-0005-0000-0000-0000ED580000}"/>
    <cellStyle name="Uwaga 3" xfId="19930" hidden="1" xr:uid="{00000000-0005-0000-0000-0000EE580000}"/>
    <cellStyle name="Uwaga 3" xfId="19925" hidden="1" xr:uid="{00000000-0005-0000-0000-0000EF580000}"/>
    <cellStyle name="Uwaga 3" xfId="19918" hidden="1" xr:uid="{00000000-0005-0000-0000-0000F0580000}"/>
    <cellStyle name="Uwaga 3" xfId="19914" hidden="1" xr:uid="{00000000-0005-0000-0000-0000F1580000}"/>
    <cellStyle name="Uwaga 3" xfId="19909" hidden="1" xr:uid="{00000000-0005-0000-0000-0000F2580000}"/>
    <cellStyle name="Uwaga 3" xfId="19903" hidden="1" xr:uid="{00000000-0005-0000-0000-0000F3580000}"/>
    <cellStyle name="Uwaga 3" xfId="19899" hidden="1" xr:uid="{00000000-0005-0000-0000-0000F4580000}"/>
    <cellStyle name="Uwaga 3" xfId="19894" hidden="1" xr:uid="{00000000-0005-0000-0000-0000F5580000}"/>
    <cellStyle name="Uwaga 3" xfId="19888" hidden="1" xr:uid="{00000000-0005-0000-0000-0000F6580000}"/>
    <cellStyle name="Uwaga 3" xfId="19885" hidden="1" xr:uid="{00000000-0005-0000-0000-0000F7580000}"/>
    <cellStyle name="Uwaga 3" xfId="19881" hidden="1" xr:uid="{00000000-0005-0000-0000-0000F8580000}"/>
    <cellStyle name="Uwaga 3" xfId="19873" hidden="1" xr:uid="{00000000-0005-0000-0000-0000F9580000}"/>
    <cellStyle name="Uwaga 3" xfId="19868" hidden="1" xr:uid="{00000000-0005-0000-0000-0000FA580000}"/>
    <cellStyle name="Uwaga 3" xfId="19863" hidden="1" xr:uid="{00000000-0005-0000-0000-0000FB580000}"/>
    <cellStyle name="Uwaga 3" xfId="19858" hidden="1" xr:uid="{00000000-0005-0000-0000-0000FC580000}"/>
    <cellStyle name="Uwaga 3" xfId="19853" hidden="1" xr:uid="{00000000-0005-0000-0000-0000FD580000}"/>
    <cellStyle name="Uwaga 3" xfId="19848" hidden="1" xr:uid="{00000000-0005-0000-0000-0000FE580000}"/>
    <cellStyle name="Uwaga 3" xfId="19843" hidden="1" xr:uid="{00000000-0005-0000-0000-0000FF580000}"/>
    <cellStyle name="Uwaga 3" xfId="19838" hidden="1" xr:uid="{00000000-0005-0000-0000-000000590000}"/>
    <cellStyle name="Uwaga 3" xfId="19833" hidden="1" xr:uid="{00000000-0005-0000-0000-000001590000}"/>
    <cellStyle name="Uwaga 3" xfId="19828" hidden="1" xr:uid="{00000000-0005-0000-0000-000002590000}"/>
    <cellStyle name="Uwaga 3" xfId="19824" hidden="1" xr:uid="{00000000-0005-0000-0000-000003590000}"/>
    <cellStyle name="Uwaga 3" xfId="19819" hidden="1" xr:uid="{00000000-0005-0000-0000-000004590000}"/>
    <cellStyle name="Uwaga 3" xfId="19812" hidden="1" xr:uid="{00000000-0005-0000-0000-000005590000}"/>
    <cellStyle name="Uwaga 3" xfId="19807" hidden="1" xr:uid="{00000000-0005-0000-0000-000006590000}"/>
    <cellStyle name="Uwaga 3" xfId="19802" hidden="1" xr:uid="{00000000-0005-0000-0000-000007590000}"/>
    <cellStyle name="Uwaga 3" xfId="19797" hidden="1" xr:uid="{00000000-0005-0000-0000-000008590000}"/>
    <cellStyle name="Uwaga 3" xfId="19792" hidden="1" xr:uid="{00000000-0005-0000-0000-000009590000}"/>
    <cellStyle name="Uwaga 3" xfId="19787" hidden="1" xr:uid="{00000000-0005-0000-0000-00000A590000}"/>
    <cellStyle name="Uwaga 3" xfId="19782" hidden="1" xr:uid="{00000000-0005-0000-0000-00000B590000}"/>
    <cellStyle name="Uwaga 3" xfId="19777" hidden="1" xr:uid="{00000000-0005-0000-0000-00000C590000}"/>
    <cellStyle name="Uwaga 3" xfId="19772" hidden="1" xr:uid="{00000000-0005-0000-0000-00000D590000}"/>
    <cellStyle name="Uwaga 3" xfId="19768" hidden="1" xr:uid="{00000000-0005-0000-0000-00000E590000}"/>
    <cellStyle name="Uwaga 3" xfId="19763" hidden="1" xr:uid="{00000000-0005-0000-0000-00000F590000}"/>
    <cellStyle name="Uwaga 3" xfId="19758" hidden="1" xr:uid="{00000000-0005-0000-0000-000010590000}"/>
    <cellStyle name="Uwaga 3" xfId="19753" hidden="1" xr:uid="{00000000-0005-0000-0000-000011590000}"/>
    <cellStyle name="Uwaga 3" xfId="19749" hidden="1" xr:uid="{00000000-0005-0000-0000-000012590000}"/>
    <cellStyle name="Uwaga 3" xfId="19745" hidden="1" xr:uid="{00000000-0005-0000-0000-000013590000}"/>
    <cellStyle name="Uwaga 3" xfId="19738" hidden="1" xr:uid="{00000000-0005-0000-0000-000014590000}"/>
    <cellStyle name="Uwaga 3" xfId="19734" hidden="1" xr:uid="{00000000-0005-0000-0000-000015590000}"/>
    <cellStyle name="Uwaga 3" xfId="19729" hidden="1" xr:uid="{00000000-0005-0000-0000-000016590000}"/>
    <cellStyle name="Uwaga 3" xfId="19723" hidden="1" xr:uid="{00000000-0005-0000-0000-000017590000}"/>
    <cellStyle name="Uwaga 3" xfId="19719" hidden="1" xr:uid="{00000000-0005-0000-0000-000018590000}"/>
    <cellStyle name="Uwaga 3" xfId="19714" hidden="1" xr:uid="{00000000-0005-0000-0000-000019590000}"/>
    <cellStyle name="Uwaga 3" xfId="19708" hidden="1" xr:uid="{00000000-0005-0000-0000-00001A590000}"/>
    <cellStyle name="Uwaga 3" xfId="19704" hidden="1" xr:uid="{00000000-0005-0000-0000-00001B590000}"/>
    <cellStyle name="Uwaga 3" xfId="19700" hidden="1" xr:uid="{00000000-0005-0000-0000-00001C590000}"/>
    <cellStyle name="Uwaga 3" xfId="19693" hidden="1" xr:uid="{00000000-0005-0000-0000-00001D590000}"/>
    <cellStyle name="Uwaga 3" xfId="19689" hidden="1" xr:uid="{00000000-0005-0000-0000-00001E590000}"/>
    <cellStyle name="Uwaga 3" xfId="19685" hidden="1" xr:uid="{00000000-0005-0000-0000-00001F590000}"/>
    <cellStyle name="Uwaga 3" xfId="20552" hidden="1" xr:uid="{00000000-0005-0000-0000-000020590000}"/>
    <cellStyle name="Uwaga 3" xfId="20551" hidden="1" xr:uid="{00000000-0005-0000-0000-000021590000}"/>
    <cellStyle name="Uwaga 3" xfId="20549" hidden="1" xr:uid="{00000000-0005-0000-0000-000022590000}"/>
    <cellStyle name="Uwaga 3" xfId="20536" hidden="1" xr:uid="{00000000-0005-0000-0000-000023590000}"/>
    <cellStyle name="Uwaga 3" xfId="20534" hidden="1" xr:uid="{00000000-0005-0000-0000-000024590000}"/>
    <cellStyle name="Uwaga 3" xfId="20532" hidden="1" xr:uid="{00000000-0005-0000-0000-000025590000}"/>
    <cellStyle name="Uwaga 3" xfId="20522" hidden="1" xr:uid="{00000000-0005-0000-0000-000026590000}"/>
    <cellStyle name="Uwaga 3" xfId="20520" hidden="1" xr:uid="{00000000-0005-0000-0000-000027590000}"/>
    <cellStyle name="Uwaga 3" xfId="20518" hidden="1" xr:uid="{00000000-0005-0000-0000-000028590000}"/>
    <cellStyle name="Uwaga 3" xfId="20507" hidden="1" xr:uid="{00000000-0005-0000-0000-000029590000}"/>
    <cellStyle name="Uwaga 3" xfId="20505" hidden="1" xr:uid="{00000000-0005-0000-0000-00002A590000}"/>
    <cellStyle name="Uwaga 3" xfId="20503" hidden="1" xr:uid="{00000000-0005-0000-0000-00002B590000}"/>
    <cellStyle name="Uwaga 3" xfId="20490" hidden="1" xr:uid="{00000000-0005-0000-0000-00002C590000}"/>
    <cellStyle name="Uwaga 3" xfId="20488" hidden="1" xr:uid="{00000000-0005-0000-0000-00002D590000}"/>
    <cellStyle name="Uwaga 3" xfId="20487" hidden="1" xr:uid="{00000000-0005-0000-0000-00002E590000}"/>
    <cellStyle name="Uwaga 3" xfId="20474" hidden="1" xr:uid="{00000000-0005-0000-0000-00002F590000}"/>
    <cellStyle name="Uwaga 3" xfId="20473" hidden="1" xr:uid="{00000000-0005-0000-0000-000030590000}"/>
    <cellStyle name="Uwaga 3" xfId="20471" hidden="1" xr:uid="{00000000-0005-0000-0000-000031590000}"/>
    <cellStyle name="Uwaga 3" xfId="20459" hidden="1" xr:uid="{00000000-0005-0000-0000-000032590000}"/>
    <cellStyle name="Uwaga 3" xfId="20458" hidden="1" xr:uid="{00000000-0005-0000-0000-000033590000}"/>
    <cellStyle name="Uwaga 3" xfId="20456" hidden="1" xr:uid="{00000000-0005-0000-0000-000034590000}"/>
    <cellStyle name="Uwaga 3" xfId="20444" hidden="1" xr:uid="{00000000-0005-0000-0000-000035590000}"/>
    <cellStyle name="Uwaga 3" xfId="20443" hidden="1" xr:uid="{00000000-0005-0000-0000-000036590000}"/>
    <cellStyle name="Uwaga 3" xfId="20441" hidden="1" xr:uid="{00000000-0005-0000-0000-000037590000}"/>
    <cellStyle name="Uwaga 3" xfId="20429" hidden="1" xr:uid="{00000000-0005-0000-0000-000038590000}"/>
    <cellStyle name="Uwaga 3" xfId="20428" hidden="1" xr:uid="{00000000-0005-0000-0000-000039590000}"/>
    <cellStyle name="Uwaga 3" xfId="20426" hidden="1" xr:uid="{00000000-0005-0000-0000-00003A590000}"/>
    <cellStyle name="Uwaga 3" xfId="20414" hidden="1" xr:uid="{00000000-0005-0000-0000-00003B590000}"/>
    <cellStyle name="Uwaga 3" xfId="20413" hidden="1" xr:uid="{00000000-0005-0000-0000-00003C590000}"/>
    <cellStyle name="Uwaga 3" xfId="20411" hidden="1" xr:uid="{00000000-0005-0000-0000-00003D590000}"/>
    <cellStyle name="Uwaga 3" xfId="20399" hidden="1" xr:uid="{00000000-0005-0000-0000-00003E590000}"/>
    <cellStyle name="Uwaga 3" xfId="20398" hidden="1" xr:uid="{00000000-0005-0000-0000-00003F590000}"/>
    <cellStyle name="Uwaga 3" xfId="20396" hidden="1" xr:uid="{00000000-0005-0000-0000-000040590000}"/>
    <cellStyle name="Uwaga 3" xfId="20384" hidden="1" xr:uid="{00000000-0005-0000-0000-000041590000}"/>
    <cellStyle name="Uwaga 3" xfId="20383" hidden="1" xr:uid="{00000000-0005-0000-0000-000042590000}"/>
    <cellStyle name="Uwaga 3" xfId="20381" hidden="1" xr:uid="{00000000-0005-0000-0000-000043590000}"/>
    <cellStyle name="Uwaga 3" xfId="20369" hidden="1" xr:uid="{00000000-0005-0000-0000-000044590000}"/>
    <cellStyle name="Uwaga 3" xfId="20368" hidden="1" xr:uid="{00000000-0005-0000-0000-000045590000}"/>
    <cellStyle name="Uwaga 3" xfId="20366" hidden="1" xr:uid="{00000000-0005-0000-0000-000046590000}"/>
    <cellStyle name="Uwaga 3" xfId="20354" hidden="1" xr:uid="{00000000-0005-0000-0000-000047590000}"/>
    <cellStyle name="Uwaga 3" xfId="20353" hidden="1" xr:uid="{00000000-0005-0000-0000-000048590000}"/>
    <cellStyle name="Uwaga 3" xfId="20351" hidden="1" xr:uid="{00000000-0005-0000-0000-000049590000}"/>
    <cellStyle name="Uwaga 3" xfId="20339" hidden="1" xr:uid="{00000000-0005-0000-0000-00004A590000}"/>
    <cellStyle name="Uwaga 3" xfId="20338" hidden="1" xr:uid="{00000000-0005-0000-0000-00004B590000}"/>
    <cellStyle name="Uwaga 3" xfId="20336" hidden="1" xr:uid="{00000000-0005-0000-0000-00004C590000}"/>
    <cellStyle name="Uwaga 3" xfId="20324" hidden="1" xr:uid="{00000000-0005-0000-0000-00004D590000}"/>
    <cellStyle name="Uwaga 3" xfId="20323" hidden="1" xr:uid="{00000000-0005-0000-0000-00004E590000}"/>
    <cellStyle name="Uwaga 3" xfId="20321" hidden="1" xr:uid="{00000000-0005-0000-0000-00004F590000}"/>
    <cellStyle name="Uwaga 3" xfId="20309" hidden="1" xr:uid="{00000000-0005-0000-0000-000050590000}"/>
    <cellStyle name="Uwaga 3" xfId="20308" hidden="1" xr:uid="{00000000-0005-0000-0000-000051590000}"/>
    <cellStyle name="Uwaga 3" xfId="20306" hidden="1" xr:uid="{00000000-0005-0000-0000-000052590000}"/>
    <cellStyle name="Uwaga 3" xfId="20294" hidden="1" xr:uid="{00000000-0005-0000-0000-000053590000}"/>
    <cellStyle name="Uwaga 3" xfId="20293" hidden="1" xr:uid="{00000000-0005-0000-0000-000054590000}"/>
    <cellStyle name="Uwaga 3" xfId="20291" hidden="1" xr:uid="{00000000-0005-0000-0000-000055590000}"/>
    <cellStyle name="Uwaga 3" xfId="20279" hidden="1" xr:uid="{00000000-0005-0000-0000-000056590000}"/>
    <cellStyle name="Uwaga 3" xfId="20278" hidden="1" xr:uid="{00000000-0005-0000-0000-000057590000}"/>
    <cellStyle name="Uwaga 3" xfId="20276" hidden="1" xr:uid="{00000000-0005-0000-0000-000058590000}"/>
    <cellStyle name="Uwaga 3" xfId="20264" hidden="1" xr:uid="{00000000-0005-0000-0000-000059590000}"/>
    <cellStyle name="Uwaga 3" xfId="20263" hidden="1" xr:uid="{00000000-0005-0000-0000-00005A590000}"/>
    <cellStyle name="Uwaga 3" xfId="20261" hidden="1" xr:uid="{00000000-0005-0000-0000-00005B590000}"/>
    <cellStyle name="Uwaga 3" xfId="20249" hidden="1" xr:uid="{00000000-0005-0000-0000-00005C590000}"/>
    <cellStyle name="Uwaga 3" xfId="20248" hidden="1" xr:uid="{00000000-0005-0000-0000-00005D590000}"/>
    <cellStyle name="Uwaga 3" xfId="20246" hidden="1" xr:uid="{00000000-0005-0000-0000-00005E590000}"/>
    <cellStyle name="Uwaga 3" xfId="20234" hidden="1" xr:uid="{00000000-0005-0000-0000-00005F590000}"/>
    <cellStyle name="Uwaga 3" xfId="20233" hidden="1" xr:uid="{00000000-0005-0000-0000-000060590000}"/>
    <cellStyle name="Uwaga 3" xfId="20231" hidden="1" xr:uid="{00000000-0005-0000-0000-000061590000}"/>
    <cellStyle name="Uwaga 3" xfId="20219" hidden="1" xr:uid="{00000000-0005-0000-0000-000062590000}"/>
    <cellStyle name="Uwaga 3" xfId="20218" hidden="1" xr:uid="{00000000-0005-0000-0000-000063590000}"/>
    <cellStyle name="Uwaga 3" xfId="20216" hidden="1" xr:uid="{00000000-0005-0000-0000-000064590000}"/>
    <cellStyle name="Uwaga 3" xfId="20204" hidden="1" xr:uid="{00000000-0005-0000-0000-000065590000}"/>
    <cellStyle name="Uwaga 3" xfId="20203" hidden="1" xr:uid="{00000000-0005-0000-0000-000066590000}"/>
    <cellStyle name="Uwaga 3" xfId="20201" hidden="1" xr:uid="{00000000-0005-0000-0000-000067590000}"/>
    <cellStyle name="Uwaga 3" xfId="20189" hidden="1" xr:uid="{00000000-0005-0000-0000-000068590000}"/>
    <cellStyle name="Uwaga 3" xfId="20188" hidden="1" xr:uid="{00000000-0005-0000-0000-000069590000}"/>
    <cellStyle name="Uwaga 3" xfId="20186" hidden="1" xr:uid="{00000000-0005-0000-0000-00006A590000}"/>
    <cellStyle name="Uwaga 3" xfId="20174" hidden="1" xr:uid="{00000000-0005-0000-0000-00006B590000}"/>
    <cellStyle name="Uwaga 3" xfId="20173" hidden="1" xr:uid="{00000000-0005-0000-0000-00006C590000}"/>
    <cellStyle name="Uwaga 3" xfId="20171" hidden="1" xr:uid="{00000000-0005-0000-0000-00006D590000}"/>
    <cellStyle name="Uwaga 3" xfId="20159" hidden="1" xr:uid="{00000000-0005-0000-0000-00006E590000}"/>
    <cellStyle name="Uwaga 3" xfId="20158" hidden="1" xr:uid="{00000000-0005-0000-0000-00006F590000}"/>
    <cellStyle name="Uwaga 3" xfId="20156" hidden="1" xr:uid="{00000000-0005-0000-0000-000070590000}"/>
    <cellStyle name="Uwaga 3" xfId="20144" hidden="1" xr:uid="{00000000-0005-0000-0000-000071590000}"/>
    <cellStyle name="Uwaga 3" xfId="20143" hidden="1" xr:uid="{00000000-0005-0000-0000-000072590000}"/>
    <cellStyle name="Uwaga 3" xfId="20141" hidden="1" xr:uid="{00000000-0005-0000-0000-000073590000}"/>
    <cellStyle name="Uwaga 3" xfId="20129" hidden="1" xr:uid="{00000000-0005-0000-0000-000074590000}"/>
    <cellStyle name="Uwaga 3" xfId="20128" hidden="1" xr:uid="{00000000-0005-0000-0000-000075590000}"/>
    <cellStyle name="Uwaga 3" xfId="20126" hidden="1" xr:uid="{00000000-0005-0000-0000-000076590000}"/>
    <cellStyle name="Uwaga 3" xfId="20114" hidden="1" xr:uid="{00000000-0005-0000-0000-000077590000}"/>
    <cellStyle name="Uwaga 3" xfId="20113" hidden="1" xr:uid="{00000000-0005-0000-0000-000078590000}"/>
    <cellStyle name="Uwaga 3" xfId="20111" hidden="1" xr:uid="{00000000-0005-0000-0000-000079590000}"/>
    <cellStyle name="Uwaga 3" xfId="20099" hidden="1" xr:uid="{00000000-0005-0000-0000-00007A590000}"/>
    <cellStyle name="Uwaga 3" xfId="20098" hidden="1" xr:uid="{00000000-0005-0000-0000-00007B590000}"/>
    <cellStyle name="Uwaga 3" xfId="20096" hidden="1" xr:uid="{00000000-0005-0000-0000-00007C590000}"/>
    <cellStyle name="Uwaga 3" xfId="20084" hidden="1" xr:uid="{00000000-0005-0000-0000-00007D590000}"/>
    <cellStyle name="Uwaga 3" xfId="20083" hidden="1" xr:uid="{00000000-0005-0000-0000-00007E590000}"/>
    <cellStyle name="Uwaga 3" xfId="20081" hidden="1" xr:uid="{00000000-0005-0000-0000-00007F590000}"/>
    <cellStyle name="Uwaga 3" xfId="20069" hidden="1" xr:uid="{00000000-0005-0000-0000-000080590000}"/>
    <cellStyle name="Uwaga 3" xfId="20067" hidden="1" xr:uid="{00000000-0005-0000-0000-000081590000}"/>
    <cellStyle name="Uwaga 3" xfId="20064" hidden="1" xr:uid="{00000000-0005-0000-0000-000082590000}"/>
    <cellStyle name="Uwaga 3" xfId="20054" hidden="1" xr:uid="{00000000-0005-0000-0000-000083590000}"/>
    <cellStyle name="Uwaga 3" xfId="20052" hidden="1" xr:uid="{00000000-0005-0000-0000-000084590000}"/>
    <cellStyle name="Uwaga 3" xfId="20049" hidden="1" xr:uid="{00000000-0005-0000-0000-000085590000}"/>
    <cellStyle name="Uwaga 3" xfId="20039" hidden="1" xr:uid="{00000000-0005-0000-0000-000086590000}"/>
    <cellStyle name="Uwaga 3" xfId="20037" hidden="1" xr:uid="{00000000-0005-0000-0000-000087590000}"/>
    <cellStyle name="Uwaga 3" xfId="20034" hidden="1" xr:uid="{00000000-0005-0000-0000-000088590000}"/>
    <cellStyle name="Uwaga 3" xfId="20024" hidden="1" xr:uid="{00000000-0005-0000-0000-000089590000}"/>
    <cellStyle name="Uwaga 3" xfId="20022" hidden="1" xr:uid="{00000000-0005-0000-0000-00008A590000}"/>
    <cellStyle name="Uwaga 3" xfId="20019" hidden="1" xr:uid="{00000000-0005-0000-0000-00008B590000}"/>
    <cellStyle name="Uwaga 3" xfId="20009" hidden="1" xr:uid="{00000000-0005-0000-0000-00008C590000}"/>
    <cellStyle name="Uwaga 3" xfId="20007" hidden="1" xr:uid="{00000000-0005-0000-0000-00008D590000}"/>
    <cellStyle name="Uwaga 3" xfId="20004" hidden="1" xr:uid="{00000000-0005-0000-0000-00008E590000}"/>
    <cellStyle name="Uwaga 3" xfId="19994" hidden="1" xr:uid="{00000000-0005-0000-0000-00008F590000}"/>
    <cellStyle name="Uwaga 3" xfId="19992" hidden="1" xr:uid="{00000000-0005-0000-0000-000090590000}"/>
    <cellStyle name="Uwaga 3" xfId="19988" hidden="1" xr:uid="{00000000-0005-0000-0000-000091590000}"/>
    <cellStyle name="Uwaga 3" xfId="19979" hidden="1" xr:uid="{00000000-0005-0000-0000-000092590000}"/>
    <cellStyle name="Uwaga 3" xfId="19976" hidden="1" xr:uid="{00000000-0005-0000-0000-000093590000}"/>
    <cellStyle name="Uwaga 3" xfId="19972" hidden="1" xr:uid="{00000000-0005-0000-0000-000094590000}"/>
    <cellStyle name="Uwaga 3" xfId="19964" hidden="1" xr:uid="{00000000-0005-0000-0000-000095590000}"/>
    <cellStyle name="Uwaga 3" xfId="19962" hidden="1" xr:uid="{00000000-0005-0000-0000-000096590000}"/>
    <cellStyle name="Uwaga 3" xfId="19958" hidden="1" xr:uid="{00000000-0005-0000-0000-000097590000}"/>
    <cellStyle name="Uwaga 3" xfId="19949" hidden="1" xr:uid="{00000000-0005-0000-0000-000098590000}"/>
    <cellStyle name="Uwaga 3" xfId="19947" hidden="1" xr:uid="{00000000-0005-0000-0000-000099590000}"/>
    <cellStyle name="Uwaga 3" xfId="19944" hidden="1" xr:uid="{00000000-0005-0000-0000-00009A590000}"/>
    <cellStyle name="Uwaga 3" xfId="19934" hidden="1" xr:uid="{00000000-0005-0000-0000-00009B590000}"/>
    <cellStyle name="Uwaga 3" xfId="19932" hidden="1" xr:uid="{00000000-0005-0000-0000-00009C590000}"/>
    <cellStyle name="Uwaga 3" xfId="19927" hidden="1" xr:uid="{00000000-0005-0000-0000-00009D590000}"/>
    <cellStyle name="Uwaga 3" xfId="19919" hidden="1" xr:uid="{00000000-0005-0000-0000-00009E590000}"/>
    <cellStyle name="Uwaga 3" xfId="19917" hidden="1" xr:uid="{00000000-0005-0000-0000-00009F590000}"/>
    <cellStyle name="Uwaga 3" xfId="19912" hidden="1" xr:uid="{00000000-0005-0000-0000-0000A0590000}"/>
    <cellStyle name="Uwaga 3" xfId="19904" hidden="1" xr:uid="{00000000-0005-0000-0000-0000A1590000}"/>
    <cellStyle name="Uwaga 3" xfId="19902" hidden="1" xr:uid="{00000000-0005-0000-0000-0000A2590000}"/>
    <cellStyle name="Uwaga 3" xfId="19897" hidden="1" xr:uid="{00000000-0005-0000-0000-0000A3590000}"/>
    <cellStyle name="Uwaga 3" xfId="19889" hidden="1" xr:uid="{00000000-0005-0000-0000-0000A4590000}"/>
    <cellStyle name="Uwaga 3" xfId="19887" hidden="1" xr:uid="{00000000-0005-0000-0000-0000A5590000}"/>
    <cellStyle name="Uwaga 3" xfId="19883" hidden="1" xr:uid="{00000000-0005-0000-0000-0000A6590000}"/>
    <cellStyle name="Uwaga 3" xfId="19874" hidden="1" xr:uid="{00000000-0005-0000-0000-0000A7590000}"/>
    <cellStyle name="Uwaga 3" xfId="19871" hidden="1" xr:uid="{00000000-0005-0000-0000-0000A8590000}"/>
    <cellStyle name="Uwaga 3" xfId="19866" hidden="1" xr:uid="{00000000-0005-0000-0000-0000A9590000}"/>
    <cellStyle name="Uwaga 3" xfId="19859" hidden="1" xr:uid="{00000000-0005-0000-0000-0000AA590000}"/>
    <cellStyle name="Uwaga 3" xfId="19855" hidden="1" xr:uid="{00000000-0005-0000-0000-0000AB590000}"/>
    <cellStyle name="Uwaga 3" xfId="19850" hidden="1" xr:uid="{00000000-0005-0000-0000-0000AC590000}"/>
    <cellStyle name="Uwaga 3" xfId="19844" hidden="1" xr:uid="{00000000-0005-0000-0000-0000AD590000}"/>
    <cellStyle name="Uwaga 3" xfId="19840" hidden="1" xr:uid="{00000000-0005-0000-0000-0000AE590000}"/>
    <cellStyle name="Uwaga 3" xfId="19835" hidden="1" xr:uid="{00000000-0005-0000-0000-0000AF590000}"/>
    <cellStyle name="Uwaga 3" xfId="19829" hidden="1" xr:uid="{00000000-0005-0000-0000-0000B0590000}"/>
    <cellStyle name="Uwaga 3" xfId="19826" hidden="1" xr:uid="{00000000-0005-0000-0000-0000B1590000}"/>
    <cellStyle name="Uwaga 3" xfId="19822" hidden="1" xr:uid="{00000000-0005-0000-0000-0000B2590000}"/>
    <cellStyle name="Uwaga 3" xfId="19813" hidden="1" xr:uid="{00000000-0005-0000-0000-0000B3590000}"/>
    <cellStyle name="Uwaga 3" xfId="19808" hidden="1" xr:uid="{00000000-0005-0000-0000-0000B4590000}"/>
    <cellStyle name="Uwaga 3" xfId="19803" hidden="1" xr:uid="{00000000-0005-0000-0000-0000B5590000}"/>
    <cellStyle name="Uwaga 3" xfId="19798" hidden="1" xr:uid="{00000000-0005-0000-0000-0000B6590000}"/>
    <cellStyle name="Uwaga 3" xfId="19793" hidden="1" xr:uid="{00000000-0005-0000-0000-0000B7590000}"/>
    <cellStyle name="Uwaga 3" xfId="19788" hidden="1" xr:uid="{00000000-0005-0000-0000-0000B8590000}"/>
    <cellStyle name="Uwaga 3" xfId="19783" hidden="1" xr:uid="{00000000-0005-0000-0000-0000B9590000}"/>
    <cellStyle name="Uwaga 3" xfId="19778" hidden="1" xr:uid="{00000000-0005-0000-0000-0000BA590000}"/>
    <cellStyle name="Uwaga 3" xfId="19773" hidden="1" xr:uid="{00000000-0005-0000-0000-0000BB590000}"/>
    <cellStyle name="Uwaga 3" xfId="19769" hidden="1" xr:uid="{00000000-0005-0000-0000-0000BC590000}"/>
    <cellStyle name="Uwaga 3" xfId="19764" hidden="1" xr:uid="{00000000-0005-0000-0000-0000BD590000}"/>
    <cellStyle name="Uwaga 3" xfId="19759" hidden="1" xr:uid="{00000000-0005-0000-0000-0000BE590000}"/>
    <cellStyle name="Uwaga 3" xfId="19754" hidden="1" xr:uid="{00000000-0005-0000-0000-0000BF590000}"/>
    <cellStyle name="Uwaga 3" xfId="19750" hidden="1" xr:uid="{00000000-0005-0000-0000-0000C0590000}"/>
    <cellStyle name="Uwaga 3" xfId="19746" hidden="1" xr:uid="{00000000-0005-0000-0000-0000C1590000}"/>
    <cellStyle name="Uwaga 3" xfId="19739" hidden="1" xr:uid="{00000000-0005-0000-0000-0000C2590000}"/>
    <cellStyle name="Uwaga 3" xfId="19735" hidden="1" xr:uid="{00000000-0005-0000-0000-0000C3590000}"/>
    <cellStyle name="Uwaga 3" xfId="19730" hidden="1" xr:uid="{00000000-0005-0000-0000-0000C4590000}"/>
    <cellStyle name="Uwaga 3" xfId="19724" hidden="1" xr:uid="{00000000-0005-0000-0000-0000C5590000}"/>
    <cellStyle name="Uwaga 3" xfId="19720" hidden="1" xr:uid="{00000000-0005-0000-0000-0000C6590000}"/>
    <cellStyle name="Uwaga 3" xfId="19715" hidden="1" xr:uid="{00000000-0005-0000-0000-0000C7590000}"/>
    <cellStyle name="Uwaga 3" xfId="19709" hidden="1" xr:uid="{00000000-0005-0000-0000-0000C8590000}"/>
    <cellStyle name="Uwaga 3" xfId="19705" hidden="1" xr:uid="{00000000-0005-0000-0000-0000C9590000}"/>
    <cellStyle name="Uwaga 3" xfId="19701" hidden="1" xr:uid="{00000000-0005-0000-0000-0000CA590000}"/>
    <cellStyle name="Uwaga 3" xfId="19694" hidden="1" xr:uid="{00000000-0005-0000-0000-0000CB590000}"/>
    <cellStyle name="Uwaga 3" xfId="19690" hidden="1" xr:uid="{00000000-0005-0000-0000-0000CC590000}"/>
    <cellStyle name="Uwaga 3" xfId="19686" hidden="1" xr:uid="{00000000-0005-0000-0000-0000CD590000}"/>
    <cellStyle name="Uwaga 3" xfId="20634" hidden="1" xr:uid="{00000000-0005-0000-0000-0000CE590000}"/>
    <cellStyle name="Uwaga 3" xfId="20635" hidden="1" xr:uid="{00000000-0005-0000-0000-0000CF590000}"/>
    <cellStyle name="Uwaga 3" xfId="20637" hidden="1" xr:uid="{00000000-0005-0000-0000-0000D0590000}"/>
    <cellStyle name="Uwaga 3" xfId="20643" hidden="1" xr:uid="{00000000-0005-0000-0000-0000D1590000}"/>
    <cellStyle name="Uwaga 3" xfId="20644" hidden="1" xr:uid="{00000000-0005-0000-0000-0000D2590000}"/>
    <cellStyle name="Uwaga 3" xfId="20647" hidden="1" xr:uid="{00000000-0005-0000-0000-0000D3590000}"/>
    <cellStyle name="Uwaga 3" xfId="20652" hidden="1" xr:uid="{00000000-0005-0000-0000-0000D4590000}"/>
    <cellStyle name="Uwaga 3" xfId="20653" hidden="1" xr:uid="{00000000-0005-0000-0000-0000D5590000}"/>
    <cellStyle name="Uwaga 3" xfId="20656" hidden="1" xr:uid="{00000000-0005-0000-0000-0000D6590000}"/>
    <cellStyle name="Uwaga 3" xfId="20661" hidden="1" xr:uid="{00000000-0005-0000-0000-0000D7590000}"/>
    <cellStyle name="Uwaga 3" xfId="20662" hidden="1" xr:uid="{00000000-0005-0000-0000-0000D8590000}"/>
    <cellStyle name="Uwaga 3" xfId="20663" hidden="1" xr:uid="{00000000-0005-0000-0000-0000D9590000}"/>
    <cellStyle name="Uwaga 3" xfId="20670" hidden="1" xr:uid="{00000000-0005-0000-0000-0000DA590000}"/>
    <cellStyle name="Uwaga 3" xfId="20673" hidden="1" xr:uid="{00000000-0005-0000-0000-0000DB590000}"/>
    <cellStyle name="Uwaga 3" xfId="20676" hidden="1" xr:uid="{00000000-0005-0000-0000-0000DC590000}"/>
    <cellStyle name="Uwaga 3" xfId="20682" hidden="1" xr:uid="{00000000-0005-0000-0000-0000DD590000}"/>
    <cellStyle name="Uwaga 3" xfId="20685" hidden="1" xr:uid="{00000000-0005-0000-0000-0000DE590000}"/>
    <cellStyle name="Uwaga 3" xfId="20687" hidden="1" xr:uid="{00000000-0005-0000-0000-0000DF590000}"/>
    <cellStyle name="Uwaga 3" xfId="20692" hidden="1" xr:uid="{00000000-0005-0000-0000-0000E0590000}"/>
    <cellStyle name="Uwaga 3" xfId="20695" hidden="1" xr:uid="{00000000-0005-0000-0000-0000E1590000}"/>
    <cellStyle name="Uwaga 3" xfId="20696" hidden="1" xr:uid="{00000000-0005-0000-0000-0000E2590000}"/>
    <cellStyle name="Uwaga 3" xfId="20700" hidden="1" xr:uid="{00000000-0005-0000-0000-0000E3590000}"/>
    <cellStyle name="Uwaga 3" xfId="20703" hidden="1" xr:uid="{00000000-0005-0000-0000-0000E4590000}"/>
    <cellStyle name="Uwaga 3" xfId="20705" hidden="1" xr:uid="{00000000-0005-0000-0000-0000E5590000}"/>
    <cellStyle name="Uwaga 3" xfId="20706" hidden="1" xr:uid="{00000000-0005-0000-0000-0000E6590000}"/>
    <cellStyle name="Uwaga 3" xfId="20707" hidden="1" xr:uid="{00000000-0005-0000-0000-0000E7590000}"/>
    <cellStyle name="Uwaga 3" xfId="20710" hidden="1" xr:uid="{00000000-0005-0000-0000-0000E8590000}"/>
    <cellStyle name="Uwaga 3" xfId="20717" hidden="1" xr:uid="{00000000-0005-0000-0000-0000E9590000}"/>
    <cellStyle name="Uwaga 3" xfId="20720" hidden="1" xr:uid="{00000000-0005-0000-0000-0000EA590000}"/>
    <cellStyle name="Uwaga 3" xfId="20723" hidden="1" xr:uid="{00000000-0005-0000-0000-0000EB590000}"/>
    <cellStyle name="Uwaga 3" xfId="20726" hidden="1" xr:uid="{00000000-0005-0000-0000-0000EC590000}"/>
    <cellStyle name="Uwaga 3" xfId="20729" hidden="1" xr:uid="{00000000-0005-0000-0000-0000ED590000}"/>
    <cellStyle name="Uwaga 3" xfId="20732" hidden="1" xr:uid="{00000000-0005-0000-0000-0000EE590000}"/>
    <cellStyle name="Uwaga 3" xfId="20734" hidden="1" xr:uid="{00000000-0005-0000-0000-0000EF590000}"/>
    <cellStyle name="Uwaga 3" xfId="20737" hidden="1" xr:uid="{00000000-0005-0000-0000-0000F0590000}"/>
    <cellStyle name="Uwaga 3" xfId="20740" hidden="1" xr:uid="{00000000-0005-0000-0000-0000F1590000}"/>
    <cellStyle name="Uwaga 3" xfId="20742" hidden="1" xr:uid="{00000000-0005-0000-0000-0000F2590000}"/>
    <cellStyle name="Uwaga 3" xfId="20743" hidden="1" xr:uid="{00000000-0005-0000-0000-0000F3590000}"/>
    <cellStyle name="Uwaga 3" xfId="20745" hidden="1" xr:uid="{00000000-0005-0000-0000-0000F4590000}"/>
    <cellStyle name="Uwaga 3" xfId="20752" hidden="1" xr:uid="{00000000-0005-0000-0000-0000F5590000}"/>
    <cellStyle name="Uwaga 3" xfId="20755" hidden="1" xr:uid="{00000000-0005-0000-0000-0000F6590000}"/>
    <cellStyle name="Uwaga 3" xfId="20758" hidden="1" xr:uid="{00000000-0005-0000-0000-0000F7590000}"/>
    <cellStyle name="Uwaga 3" xfId="20762" hidden="1" xr:uid="{00000000-0005-0000-0000-0000F8590000}"/>
    <cellStyle name="Uwaga 3" xfId="20765" hidden="1" xr:uid="{00000000-0005-0000-0000-0000F9590000}"/>
    <cellStyle name="Uwaga 3" xfId="20768" hidden="1" xr:uid="{00000000-0005-0000-0000-0000FA590000}"/>
    <cellStyle name="Uwaga 3" xfId="20770" hidden="1" xr:uid="{00000000-0005-0000-0000-0000FB590000}"/>
    <cellStyle name="Uwaga 3" xfId="20773" hidden="1" xr:uid="{00000000-0005-0000-0000-0000FC590000}"/>
    <cellStyle name="Uwaga 3" xfId="20776" hidden="1" xr:uid="{00000000-0005-0000-0000-0000FD590000}"/>
    <cellStyle name="Uwaga 3" xfId="20778" hidden="1" xr:uid="{00000000-0005-0000-0000-0000FE590000}"/>
    <cellStyle name="Uwaga 3" xfId="20779" hidden="1" xr:uid="{00000000-0005-0000-0000-0000FF590000}"/>
    <cellStyle name="Uwaga 3" xfId="20782" hidden="1" xr:uid="{00000000-0005-0000-0000-0000005A0000}"/>
    <cellStyle name="Uwaga 3" xfId="20789" hidden="1" xr:uid="{00000000-0005-0000-0000-0000015A0000}"/>
    <cellStyle name="Uwaga 3" xfId="20792" hidden="1" xr:uid="{00000000-0005-0000-0000-0000025A0000}"/>
    <cellStyle name="Uwaga 3" xfId="20795" hidden="1" xr:uid="{00000000-0005-0000-0000-0000035A0000}"/>
    <cellStyle name="Uwaga 3" xfId="20799" hidden="1" xr:uid="{00000000-0005-0000-0000-0000045A0000}"/>
    <cellStyle name="Uwaga 3" xfId="20802" hidden="1" xr:uid="{00000000-0005-0000-0000-0000055A0000}"/>
    <cellStyle name="Uwaga 3" xfId="20804" hidden="1" xr:uid="{00000000-0005-0000-0000-0000065A0000}"/>
    <cellStyle name="Uwaga 3" xfId="20807" hidden="1" xr:uid="{00000000-0005-0000-0000-0000075A0000}"/>
    <cellStyle name="Uwaga 3" xfId="20810" hidden="1" xr:uid="{00000000-0005-0000-0000-0000085A0000}"/>
    <cellStyle name="Uwaga 3" xfId="20813" hidden="1" xr:uid="{00000000-0005-0000-0000-0000095A0000}"/>
    <cellStyle name="Uwaga 3" xfId="20814" hidden="1" xr:uid="{00000000-0005-0000-0000-00000A5A0000}"/>
    <cellStyle name="Uwaga 3" xfId="20815" hidden="1" xr:uid="{00000000-0005-0000-0000-00000B5A0000}"/>
    <cellStyle name="Uwaga 3" xfId="20817" hidden="1" xr:uid="{00000000-0005-0000-0000-00000C5A0000}"/>
    <cellStyle name="Uwaga 3" xfId="20823" hidden="1" xr:uid="{00000000-0005-0000-0000-00000D5A0000}"/>
    <cellStyle name="Uwaga 3" xfId="20824" hidden="1" xr:uid="{00000000-0005-0000-0000-00000E5A0000}"/>
    <cellStyle name="Uwaga 3" xfId="20826" hidden="1" xr:uid="{00000000-0005-0000-0000-00000F5A0000}"/>
    <cellStyle name="Uwaga 3" xfId="20832" hidden="1" xr:uid="{00000000-0005-0000-0000-0000105A0000}"/>
    <cellStyle name="Uwaga 3" xfId="20834" hidden="1" xr:uid="{00000000-0005-0000-0000-0000115A0000}"/>
    <cellStyle name="Uwaga 3" xfId="20837" hidden="1" xr:uid="{00000000-0005-0000-0000-0000125A0000}"/>
    <cellStyle name="Uwaga 3" xfId="20841" hidden="1" xr:uid="{00000000-0005-0000-0000-0000135A0000}"/>
    <cellStyle name="Uwaga 3" xfId="20842" hidden="1" xr:uid="{00000000-0005-0000-0000-0000145A0000}"/>
    <cellStyle name="Uwaga 3" xfId="20844" hidden="1" xr:uid="{00000000-0005-0000-0000-0000155A0000}"/>
    <cellStyle name="Uwaga 3" xfId="20850" hidden="1" xr:uid="{00000000-0005-0000-0000-0000165A0000}"/>
    <cellStyle name="Uwaga 3" xfId="20851" hidden="1" xr:uid="{00000000-0005-0000-0000-0000175A0000}"/>
    <cellStyle name="Uwaga 3" xfId="20852" hidden="1" xr:uid="{00000000-0005-0000-0000-0000185A0000}"/>
    <cellStyle name="Uwaga 3" xfId="20860" hidden="1" xr:uid="{00000000-0005-0000-0000-0000195A0000}"/>
    <cellStyle name="Uwaga 3" xfId="20863" hidden="1" xr:uid="{00000000-0005-0000-0000-00001A5A0000}"/>
    <cellStyle name="Uwaga 3" xfId="20866" hidden="1" xr:uid="{00000000-0005-0000-0000-00001B5A0000}"/>
    <cellStyle name="Uwaga 3" xfId="20869" hidden="1" xr:uid="{00000000-0005-0000-0000-00001C5A0000}"/>
    <cellStyle name="Uwaga 3" xfId="20872" hidden="1" xr:uid="{00000000-0005-0000-0000-00001D5A0000}"/>
    <cellStyle name="Uwaga 3" xfId="20875" hidden="1" xr:uid="{00000000-0005-0000-0000-00001E5A0000}"/>
    <cellStyle name="Uwaga 3" xfId="20878" hidden="1" xr:uid="{00000000-0005-0000-0000-00001F5A0000}"/>
    <cellStyle name="Uwaga 3" xfId="20881" hidden="1" xr:uid="{00000000-0005-0000-0000-0000205A0000}"/>
    <cellStyle name="Uwaga 3" xfId="20884" hidden="1" xr:uid="{00000000-0005-0000-0000-0000215A0000}"/>
    <cellStyle name="Uwaga 3" xfId="20886" hidden="1" xr:uid="{00000000-0005-0000-0000-0000225A0000}"/>
    <cellStyle name="Uwaga 3" xfId="20887" hidden="1" xr:uid="{00000000-0005-0000-0000-0000235A0000}"/>
    <cellStyle name="Uwaga 3" xfId="20889" hidden="1" xr:uid="{00000000-0005-0000-0000-0000245A0000}"/>
    <cellStyle name="Uwaga 3" xfId="20896" hidden="1" xr:uid="{00000000-0005-0000-0000-0000255A0000}"/>
    <cellStyle name="Uwaga 3" xfId="20899" hidden="1" xr:uid="{00000000-0005-0000-0000-0000265A0000}"/>
    <cellStyle name="Uwaga 3" xfId="20902" hidden="1" xr:uid="{00000000-0005-0000-0000-0000275A0000}"/>
    <cellStyle name="Uwaga 3" xfId="20905" hidden="1" xr:uid="{00000000-0005-0000-0000-0000285A0000}"/>
    <cellStyle name="Uwaga 3" xfId="20908" hidden="1" xr:uid="{00000000-0005-0000-0000-0000295A0000}"/>
    <cellStyle name="Uwaga 3" xfId="20911" hidden="1" xr:uid="{00000000-0005-0000-0000-00002A5A0000}"/>
    <cellStyle name="Uwaga 3" xfId="20914" hidden="1" xr:uid="{00000000-0005-0000-0000-00002B5A0000}"/>
    <cellStyle name="Uwaga 3" xfId="20916" hidden="1" xr:uid="{00000000-0005-0000-0000-00002C5A0000}"/>
    <cellStyle name="Uwaga 3" xfId="20919" hidden="1" xr:uid="{00000000-0005-0000-0000-00002D5A0000}"/>
    <cellStyle name="Uwaga 3" xfId="20922" hidden="1" xr:uid="{00000000-0005-0000-0000-00002E5A0000}"/>
    <cellStyle name="Uwaga 3" xfId="20923" hidden="1" xr:uid="{00000000-0005-0000-0000-00002F5A0000}"/>
    <cellStyle name="Uwaga 3" xfId="20924" hidden="1" xr:uid="{00000000-0005-0000-0000-0000305A0000}"/>
    <cellStyle name="Uwaga 3" xfId="20931" hidden="1" xr:uid="{00000000-0005-0000-0000-0000315A0000}"/>
    <cellStyle name="Uwaga 3" xfId="20932" hidden="1" xr:uid="{00000000-0005-0000-0000-0000325A0000}"/>
    <cellStyle name="Uwaga 3" xfId="20934" hidden="1" xr:uid="{00000000-0005-0000-0000-0000335A0000}"/>
    <cellStyle name="Uwaga 3" xfId="20940" hidden="1" xr:uid="{00000000-0005-0000-0000-0000345A0000}"/>
    <cellStyle name="Uwaga 3" xfId="20941" hidden="1" xr:uid="{00000000-0005-0000-0000-0000355A0000}"/>
    <cellStyle name="Uwaga 3" xfId="20943" hidden="1" xr:uid="{00000000-0005-0000-0000-0000365A0000}"/>
    <cellStyle name="Uwaga 3" xfId="20949" hidden="1" xr:uid="{00000000-0005-0000-0000-0000375A0000}"/>
    <cellStyle name="Uwaga 3" xfId="20950" hidden="1" xr:uid="{00000000-0005-0000-0000-0000385A0000}"/>
    <cellStyle name="Uwaga 3" xfId="20952" hidden="1" xr:uid="{00000000-0005-0000-0000-0000395A0000}"/>
    <cellStyle name="Uwaga 3" xfId="20958" hidden="1" xr:uid="{00000000-0005-0000-0000-00003A5A0000}"/>
    <cellStyle name="Uwaga 3" xfId="20959" hidden="1" xr:uid="{00000000-0005-0000-0000-00003B5A0000}"/>
    <cellStyle name="Uwaga 3" xfId="20960" hidden="1" xr:uid="{00000000-0005-0000-0000-00003C5A0000}"/>
    <cellStyle name="Uwaga 3" xfId="20968" hidden="1" xr:uid="{00000000-0005-0000-0000-00003D5A0000}"/>
    <cellStyle name="Uwaga 3" xfId="20970" hidden="1" xr:uid="{00000000-0005-0000-0000-00003E5A0000}"/>
    <cellStyle name="Uwaga 3" xfId="20973" hidden="1" xr:uid="{00000000-0005-0000-0000-00003F5A0000}"/>
    <cellStyle name="Uwaga 3" xfId="20977" hidden="1" xr:uid="{00000000-0005-0000-0000-0000405A0000}"/>
    <cellStyle name="Uwaga 3" xfId="20980" hidden="1" xr:uid="{00000000-0005-0000-0000-0000415A0000}"/>
    <cellStyle name="Uwaga 3" xfId="20983" hidden="1" xr:uid="{00000000-0005-0000-0000-0000425A0000}"/>
    <cellStyle name="Uwaga 3" xfId="20986" hidden="1" xr:uid="{00000000-0005-0000-0000-0000435A0000}"/>
    <cellStyle name="Uwaga 3" xfId="20988" hidden="1" xr:uid="{00000000-0005-0000-0000-0000445A0000}"/>
    <cellStyle name="Uwaga 3" xfId="20991" hidden="1" xr:uid="{00000000-0005-0000-0000-0000455A0000}"/>
    <cellStyle name="Uwaga 3" xfId="20994" hidden="1" xr:uid="{00000000-0005-0000-0000-0000465A0000}"/>
    <cellStyle name="Uwaga 3" xfId="20995" hidden="1" xr:uid="{00000000-0005-0000-0000-0000475A0000}"/>
    <cellStyle name="Uwaga 3" xfId="20996" hidden="1" xr:uid="{00000000-0005-0000-0000-0000485A0000}"/>
    <cellStyle name="Uwaga 3" xfId="21003" hidden="1" xr:uid="{00000000-0005-0000-0000-0000495A0000}"/>
    <cellStyle name="Uwaga 3" xfId="21005" hidden="1" xr:uid="{00000000-0005-0000-0000-00004A5A0000}"/>
    <cellStyle name="Uwaga 3" xfId="21007" hidden="1" xr:uid="{00000000-0005-0000-0000-00004B5A0000}"/>
    <cellStyle name="Uwaga 3" xfId="21012" hidden="1" xr:uid="{00000000-0005-0000-0000-00004C5A0000}"/>
    <cellStyle name="Uwaga 3" xfId="21014" hidden="1" xr:uid="{00000000-0005-0000-0000-00004D5A0000}"/>
    <cellStyle name="Uwaga 3" xfId="21016" hidden="1" xr:uid="{00000000-0005-0000-0000-00004E5A0000}"/>
    <cellStyle name="Uwaga 3" xfId="21021" hidden="1" xr:uid="{00000000-0005-0000-0000-00004F5A0000}"/>
    <cellStyle name="Uwaga 3" xfId="21023" hidden="1" xr:uid="{00000000-0005-0000-0000-0000505A0000}"/>
    <cellStyle name="Uwaga 3" xfId="21025" hidden="1" xr:uid="{00000000-0005-0000-0000-0000515A0000}"/>
    <cellStyle name="Uwaga 3" xfId="21030" hidden="1" xr:uid="{00000000-0005-0000-0000-0000525A0000}"/>
    <cellStyle name="Uwaga 3" xfId="21031" hidden="1" xr:uid="{00000000-0005-0000-0000-0000535A0000}"/>
    <cellStyle name="Uwaga 3" xfId="21032" hidden="1" xr:uid="{00000000-0005-0000-0000-0000545A0000}"/>
    <cellStyle name="Uwaga 3" xfId="21039" hidden="1" xr:uid="{00000000-0005-0000-0000-0000555A0000}"/>
    <cellStyle name="Uwaga 3" xfId="21041" hidden="1" xr:uid="{00000000-0005-0000-0000-0000565A0000}"/>
    <cellStyle name="Uwaga 3" xfId="21043" hidden="1" xr:uid="{00000000-0005-0000-0000-0000575A0000}"/>
    <cellStyle name="Uwaga 3" xfId="21048" hidden="1" xr:uid="{00000000-0005-0000-0000-0000585A0000}"/>
    <cellStyle name="Uwaga 3" xfId="21050" hidden="1" xr:uid="{00000000-0005-0000-0000-0000595A0000}"/>
    <cellStyle name="Uwaga 3" xfId="21052" hidden="1" xr:uid="{00000000-0005-0000-0000-00005A5A0000}"/>
    <cellStyle name="Uwaga 3" xfId="21057" hidden="1" xr:uid="{00000000-0005-0000-0000-00005B5A0000}"/>
    <cellStyle name="Uwaga 3" xfId="21059" hidden="1" xr:uid="{00000000-0005-0000-0000-00005C5A0000}"/>
    <cellStyle name="Uwaga 3" xfId="21060" hidden="1" xr:uid="{00000000-0005-0000-0000-00005D5A0000}"/>
    <cellStyle name="Uwaga 3" xfId="21066" hidden="1" xr:uid="{00000000-0005-0000-0000-00005E5A0000}"/>
    <cellStyle name="Uwaga 3" xfId="21067" hidden="1" xr:uid="{00000000-0005-0000-0000-00005F5A0000}"/>
    <cellStyle name="Uwaga 3" xfId="21068" hidden="1" xr:uid="{00000000-0005-0000-0000-0000605A0000}"/>
    <cellStyle name="Uwaga 3" xfId="21075" hidden="1" xr:uid="{00000000-0005-0000-0000-0000615A0000}"/>
    <cellStyle name="Uwaga 3" xfId="21077" hidden="1" xr:uid="{00000000-0005-0000-0000-0000625A0000}"/>
    <cellStyle name="Uwaga 3" xfId="21079" hidden="1" xr:uid="{00000000-0005-0000-0000-0000635A0000}"/>
    <cellStyle name="Uwaga 3" xfId="21084" hidden="1" xr:uid="{00000000-0005-0000-0000-0000645A0000}"/>
    <cellStyle name="Uwaga 3" xfId="21086" hidden="1" xr:uid="{00000000-0005-0000-0000-0000655A0000}"/>
    <cellStyle name="Uwaga 3" xfId="21088" hidden="1" xr:uid="{00000000-0005-0000-0000-0000665A0000}"/>
    <cellStyle name="Uwaga 3" xfId="21093" hidden="1" xr:uid="{00000000-0005-0000-0000-0000675A0000}"/>
    <cellStyle name="Uwaga 3" xfId="21095" hidden="1" xr:uid="{00000000-0005-0000-0000-0000685A0000}"/>
    <cellStyle name="Uwaga 3" xfId="21097" hidden="1" xr:uid="{00000000-0005-0000-0000-0000695A0000}"/>
    <cellStyle name="Uwaga 3" xfId="21102" hidden="1" xr:uid="{00000000-0005-0000-0000-00006A5A0000}"/>
    <cellStyle name="Uwaga 3" xfId="21103" hidden="1" xr:uid="{00000000-0005-0000-0000-00006B5A0000}"/>
    <cellStyle name="Uwaga 3" xfId="21105" hidden="1" xr:uid="{00000000-0005-0000-0000-00006C5A0000}"/>
    <cellStyle name="Uwaga 3" xfId="21111" hidden="1" xr:uid="{00000000-0005-0000-0000-00006D5A0000}"/>
    <cellStyle name="Uwaga 3" xfId="21112" hidden="1" xr:uid="{00000000-0005-0000-0000-00006E5A0000}"/>
    <cellStyle name="Uwaga 3" xfId="21113" hidden="1" xr:uid="{00000000-0005-0000-0000-00006F5A0000}"/>
    <cellStyle name="Uwaga 3" xfId="21120" hidden="1" xr:uid="{00000000-0005-0000-0000-0000705A0000}"/>
    <cellStyle name="Uwaga 3" xfId="21121" hidden="1" xr:uid="{00000000-0005-0000-0000-0000715A0000}"/>
    <cellStyle name="Uwaga 3" xfId="21122" hidden="1" xr:uid="{00000000-0005-0000-0000-0000725A0000}"/>
    <cellStyle name="Uwaga 3" xfId="21129" hidden="1" xr:uid="{00000000-0005-0000-0000-0000735A0000}"/>
    <cellStyle name="Uwaga 3" xfId="21130" hidden="1" xr:uid="{00000000-0005-0000-0000-0000745A0000}"/>
    <cellStyle name="Uwaga 3" xfId="21131" hidden="1" xr:uid="{00000000-0005-0000-0000-0000755A0000}"/>
    <cellStyle name="Uwaga 3" xfId="21138" hidden="1" xr:uid="{00000000-0005-0000-0000-0000765A0000}"/>
    <cellStyle name="Uwaga 3" xfId="21139" hidden="1" xr:uid="{00000000-0005-0000-0000-0000775A0000}"/>
    <cellStyle name="Uwaga 3" xfId="21140" hidden="1" xr:uid="{00000000-0005-0000-0000-0000785A0000}"/>
    <cellStyle name="Uwaga 3" xfId="21147" hidden="1" xr:uid="{00000000-0005-0000-0000-0000795A0000}"/>
    <cellStyle name="Uwaga 3" xfId="21148" hidden="1" xr:uid="{00000000-0005-0000-0000-00007A5A0000}"/>
    <cellStyle name="Uwaga 3" xfId="21149" hidden="1" xr:uid="{00000000-0005-0000-0000-00007B5A0000}"/>
    <cellStyle name="Uwaga 3" xfId="21199" hidden="1" xr:uid="{00000000-0005-0000-0000-00007C5A0000}"/>
    <cellStyle name="Uwaga 3" xfId="21200" hidden="1" xr:uid="{00000000-0005-0000-0000-00007D5A0000}"/>
    <cellStyle name="Uwaga 3" xfId="21202" hidden="1" xr:uid="{00000000-0005-0000-0000-00007E5A0000}"/>
    <cellStyle name="Uwaga 3" xfId="21214" hidden="1" xr:uid="{00000000-0005-0000-0000-00007F5A0000}"/>
    <cellStyle name="Uwaga 3" xfId="21215" hidden="1" xr:uid="{00000000-0005-0000-0000-0000805A0000}"/>
    <cellStyle name="Uwaga 3" xfId="21220" hidden="1" xr:uid="{00000000-0005-0000-0000-0000815A0000}"/>
    <cellStyle name="Uwaga 3" xfId="21229" hidden="1" xr:uid="{00000000-0005-0000-0000-0000825A0000}"/>
    <cellStyle name="Uwaga 3" xfId="21230" hidden="1" xr:uid="{00000000-0005-0000-0000-0000835A0000}"/>
    <cellStyle name="Uwaga 3" xfId="21235" hidden="1" xr:uid="{00000000-0005-0000-0000-0000845A0000}"/>
    <cellStyle name="Uwaga 3" xfId="21244" hidden="1" xr:uid="{00000000-0005-0000-0000-0000855A0000}"/>
    <cellStyle name="Uwaga 3" xfId="21245" hidden="1" xr:uid="{00000000-0005-0000-0000-0000865A0000}"/>
    <cellStyle name="Uwaga 3" xfId="21246" hidden="1" xr:uid="{00000000-0005-0000-0000-0000875A0000}"/>
    <cellStyle name="Uwaga 3" xfId="21259" hidden="1" xr:uid="{00000000-0005-0000-0000-0000885A0000}"/>
    <cellStyle name="Uwaga 3" xfId="21264" hidden="1" xr:uid="{00000000-0005-0000-0000-0000895A0000}"/>
    <cellStyle name="Uwaga 3" xfId="21269" hidden="1" xr:uid="{00000000-0005-0000-0000-00008A5A0000}"/>
    <cellStyle name="Uwaga 3" xfId="21279" hidden="1" xr:uid="{00000000-0005-0000-0000-00008B5A0000}"/>
    <cellStyle name="Uwaga 3" xfId="21284" hidden="1" xr:uid="{00000000-0005-0000-0000-00008C5A0000}"/>
    <cellStyle name="Uwaga 3" xfId="21288" hidden="1" xr:uid="{00000000-0005-0000-0000-00008D5A0000}"/>
    <cellStyle name="Uwaga 3" xfId="21295" hidden="1" xr:uid="{00000000-0005-0000-0000-00008E5A0000}"/>
    <cellStyle name="Uwaga 3" xfId="21300" hidden="1" xr:uid="{00000000-0005-0000-0000-00008F5A0000}"/>
    <cellStyle name="Uwaga 3" xfId="21303" hidden="1" xr:uid="{00000000-0005-0000-0000-0000905A0000}"/>
    <cellStyle name="Uwaga 3" xfId="21309" hidden="1" xr:uid="{00000000-0005-0000-0000-0000915A0000}"/>
    <cellStyle name="Uwaga 3" xfId="21314" hidden="1" xr:uid="{00000000-0005-0000-0000-0000925A0000}"/>
    <cellStyle name="Uwaga 3" xfId="21318" hidden="1" xr:uid="{00000000-0005-0000-0000-0000935A0000}"/>
    <cellStyle name="Uwaga 3" xfId="21319" hidden="1" xr:uid="{00000000-0005-0000-0000-0000945A0000}"/>
    <cellStyle name="Uwaga 3" xfId="21320" hidden="1" xr:uid="{00000000-0005-0000-0000-0000955A0000}"/>
    <cellStyle name="Uwaga 3" xfId="21324" hidden="1" xr:uid="{00000000-0005-0000-0000-0000965A0000}"/>
    <cellStyle name="Uwaga 3" xfId="21336" hidden="1" xr:uid="{00000000-0005-0000-0000-0000975A0000}"/>
    <cellStyle name="Uwaga 3" xfId="21341" hidden="1" xr:uid="{00000000-0005-0000-0000-0000985A0000}"/>
    <cellStyle name="Uwaga 3" xfId="21346" hidden="1" xr:uid="{00000000-0005-0000-0000-0000995A0000}"/>
    <cellStyle name="Uwaga 3" xfId="21351" hidden="1" xr:uid="{00000000-0005-0000-0000-00009A5A0000}"/>
    <cellStyle name="Uwaga 3" xfId="21356" hidden="1" xr:uid="{00000000-0005-0000-0000-00009B5A0000}"/>
    <cellStyle name="Uwaga 3" xfId="21361" hidden="1" xr:uid="{00000000-0005-0000-0000-00009C5A0000}"/>
    <cellStyle name="Uwaga 3" xfId="21365" hidden="1" xr:uid="{00000000-0005-0000-0000-00009D5A0000}"/>
    <cellStyle name="Uwaga 3" xfId="21369" hidden="1" xr:uid="{00000000-0005-0000-0000-00009E5A0000}"/>
    <cellStyle name="Uwaga 3" xfId="21374" hidden="1" xr:uid="{00000000-0005-0000-0000-00009F5A0000}"/>
    <cellStyle name="Uwaga 3" xfId="21379" hidden="1" xr:uid="{00000000-0005-0000-0000-0000A05A0000}"/>
    <cellStyle name="Uwaga 3" xfId="21380" hidden="1" xr:uid="{00000000-0005-0000-0000-0000A15A0000}"/>
    <cellStyle name="Uwaga 3" xfId="21382" hidden="1" xr:uid="{00000000-0005-0000-0000-0000A25A0000}"/>
    <cellStyle name="Uwaga 3" xfId="21395" hidden="1" xr:uid="{00000000-0005-0000-0000-0000A35A0000}"/>
    <cellStyle name="Uwaga 3" xfId="21399" hidden="1" xr:uid="{00000000-0005-0000-0000-0000A45A0000}"/>
    <cellStyle name="Uwaga 3" xfId="21404" hidden="1" xr:uid="{00000000-0005-0000-0000-0000A55A0000}"/>
    <cellStyle name="Uwaga 3" xfId="21411" hidden="1" xr:uid="{00000000-0005-0000-0000-0000A65A0000}"/>
    <cellStyle name="Uwaga 3" xfId="21415" hidden="1" xr:uid="{00000000-0005-0000-0000-0000A75A0000}"/>
    <cellStyle name="Uwaga 3" xfId="21420" hidden="1" xr:uid="{00000000-0005-0000-0000-0000A85A0000}"/>
    <cellStyle name="Uwaga 3" xfId="21425" hidden="1" xr:uid="{00000000-0005-0000-0000-0000A95A0000}"/>
    <cellStyle name="Uwaga 3" xfId="21428" hidden="1" xr:uid="{00000000-0005-0000-0000-0000AA5A0000}"/>
    <cellStyle name="Uwaga 3" xfId="21433" hidden="1" xr:uid="{00000000-0005-0000-0000-0000AB5A0000}"/>
    <cellStyle name="Uwaga 3" xfId="21439" hidden="1" xr:uid="{00000000-0005-0000-0000-0000AC5A0000}"/>
    <cellStyle name="Uwaga 3" xfId="21440" hidden="1" xr:uid="{00000000-0005-0000-0000-0000AD5A0000}"/>
    <cellStyle name="Uwaga 3" xfId="21443" hidden="1" xr:uid="{00000000-0005-0000-0000-0000AE5A0000}"/>
    <cellStyle name="Uwaga 3" xfId="21456" hidden="1" xr:uid="{00000000-0005-0000-0000-0000AF5A0000}"/>
    <cellStyle name="Uwaga 3" xfId="21460" hidden="1" xr:uid="{00000000-0005-0000-0000-0000B05A0000}"/>
    <cellStyle name="Uwaga 3" xfId="21465" hidden="1" xr:uid="{00000000-0005-0000-0000-0000B15A0000}"/>
    <cellStyle name="Uwaga 3" xfId="21472" hidden="1" xr:uid="{00000000-0005-0000-0000-0000B25A0000}"/>
    <cellStyle name="Uwaga 3" xfId="21477" hidden="1" xr:uid="{00000000-0005-0000-0000-0000B35A0000}"/>
    <cellStyle name="Uwaga 3" xfId="21481" hidden="1" xr:uid="{00000000-0005-0000-0000-0000B45A0000}"/>
    <cellStyle name="Uwaga 3" xfId="21486" hidden="1" xr:uid="{00000000-0005-0000-0000-0000B55A0000}"/>
    <cellStyle name="Uwaga 3" xfId="21490" hidden="1" xr:uid="{00000000-0005-0000-0000-0000B65A0000}"/>
    <cellStyle name="Uwaga 3" xfId="21495" hidden="1" xr:uid="{00000000-0005-0000-0000-0000B75A0000}"/>
    <cellStyle name="Uwaga 3" xfId="21499" hidden="1" xr:uid="{00000000-0005-0000-0000-0000B85A0000}"/>
    <cellStyle name="Uwaga 3" xfId="21500" hidden="1" xr:uid="{00000000-0005-0000-0000-0000B95A0000}"/>
    <cellStyle name="Uwaga 3" xfId="21502" hidden="1" xr:uid="{00000000-0005-0000-0000-0000BA5A0000}"/>
    <cellStyle name="Uwaga 3" xfId="21514" hidden="1" xr:uid="{00000000-0005-0000-0000-0000BB5A0000}"/>
    <cellStyle name="Uwaga 3" xfId="21515" hidden="1" xr:uid="{00000000-0005-0000-0000-0000BC5A0000}"/>
    <cellStyle name="Uwaga 3" xfId="21517" hidden="1" xr:uid="{00000000-0005-0000-0000-0000BD5A0000}"/>
    <cellStyle name="Uwaga 3" xfId="21529" hidden="1" xr:uid="{00000000-0005-0000-0000-0000BE5A0000}"/>
    <cellStyle name="Uwaga 3" xfId="21531" hidden="1" xr:uid="{00000000-0005-0000-0000-0000BF5A0000}"/>
    <cellStyle name="Uwaga 3" xfId="21534" hidden="1" xr:uid="{00000000-0005-0000-0000-0000C05A0000}"/>
    <cellStyle name="Uwaga 3" xfId="21544" hidden="1" xr:uid="{00000000-0005-0000-0000-0000C15A0000}"/>
    <cellStyle name="Uwaga 3" xfId="21545" hidden="1" xr:uid="{00000000-0005-0000-0000-0000C25A0000}"/>
    <cellStyle name="Uwaga 3" xfId="21547" hidden="1" xr:uid="{00000000-0005-0000-0000-0000C35A0000}"/>
    <cellStyle name="Uwaga 3" xfId="21559" hidden="1" xr:uid="{00000000-0005-0000-0000-0000C45A0000}"/>
    <cellStyle name="Uwaga 3" xfId="21560" hidden="1" xr:uid="{00000000-0005-0000-0000-0000C55A0000}"/>
    <cellStyle name="Uwaga 3" xfId="21561" hidden="1" xr:uid="{00000000-0005-0000-0000-0000C65A0000}"/>
    <cellStyle name="Uwaga 3" xfId="21575" hidden="1" xr:uid="{00000000-0005-0000-0000-0000C75A0000}"/>
    <cellStyle name="Uwaga 3" xfId="21578" hidden="1" xr:uid="{00000000-0005-0000-0000-0000C85A0000}"/>
    <cellStyle name="Uwaga 3" xfId="21582" hidden="1" xr:uid="{00000000-0005-0000-0000-0000C95A0000}"/>
    <cellStyle name="Uwaga 3" xfId="21590" hidden="1" xr:uid="{00000000-0005-0000-0000-0000CA5A0000}"/>
    <cellStyle name="Uwaga 3" xfId="21593" hidden="1" xr:uid="{00000000-0005-0000-0000-0000CB5A0000}"/>
    <cellStyle name="Uwaga 3" xfId="21597" hidden="1" xr:uid="{00000000-0005-0000-0000-0000CC5A0000}"/>
    <cellStyle name="Uwaga 3" xfId="21605" hidden="1" xr:uid="{00000000-0005-0000-0000-0000CD5A0000}"/>
    <cellStyle name="Uwaga 3" xfId="21608" hidden="1" xr:uid="{00000000-0005-0000-0000-0000CE5A0000}"/>
    <cellStyle name="Uwaga 3" xfId="21612" hidden="1" xr:uid="{00000000-0005-0000-0000-0000CF5A0000}"/>
    <cellStyle name="Uwaga 3" xfId="21619" hidden="1" xr:uid="{00000000-0005-0000-0000-0000D05A0000}"/>
    <cellStyle name="Uwaga 3" xfId="21620" hidden="1" xr:uid="{00000000-0005-0000-0000-0000D15A0000}"/>
    <cellStyle name="Uwaga 3" xfId="21622" hidden="1" xr:uid="{00000000-0005-0000-0000-0000D25A0000}"/>
    <cellStyle name="Uwaga 3" xfId="21635" hidden="1" xr:uid="{00000000-0005-0000-0000-0000D35A0000}"/>
    <cellStyle name="Uwaga 3" xfId="21638" hidden="1" xr:uid="{00000000-0005-0000-0000-0000D45A0000}"/>
    <cellStyle name="Uwaga 3" xfId="21641" hidden="1" xr:uid="{00000000-0005-0000-0000-0000D55A0000}"/>
    <cellStyle name="Uwaga 3" xfId="21650" hidden="1" xr:uid="{00000000-0005-0000-0000-0000D65A0000}"/>
    <cellStyle name="Uwaga 3" xfId="21653" hidden="1" xr:uid="{00000000-0005-0000-0000-0000D75A0000}"/>
    <cellStyle name="Uwaga 3" xfId="21657" hidden="1" xr:uid="{00000000-0005-0000-0000-0000D85A0000}"/>
    <cellStyle name="Uwaga 3" xfId="21665" hidden="1" xr:uid="{00000000-0005-0000-0000-0000D95A0000}"/>
    <cellStyle name="Uwaga 3" xfId="21667" hidden="1" xr:uid="{00000000-0005-0000-0000-0000DA5A0000}"/>
    <cellStyle name="Uwaga 3" xfId="21670" hidden="1" xr:uid="{00000000-0005-0000-0000-0000DB5A0000}"/>
    <cellStyle name="Uwaga 3" xfId="21679" hidden="1" xr:uid="{00000000-0005-0000-0000-0000DC5A0000}"/>
    <cellStyle name="Uwaga 3" xfId="21680" hidden="1" xr:uid="{00000000-0005-0000-0000-0000DD5A0000}"/>
    <cellStyle name="Uwaga 3" xfId="21681" hidden="1" xr:uid="{00000000-0005-0000-0000-0000DE5A0000}"/>
    <cellStyle name="Uwaga 3" xfId="21694" hidden="1" xr:uid="{00000000-0005-0000-0000-0000DF5A0000}"/>
    <cellStyle name="Uwaga 3" xfId="21695" hidden="1" xr:uid="{00000000-0005-0000-0000-0000E05A0000}"/>
    <cellStyle name="Uwaga 3" xfId="21697" hidden="1" xr:uid="{00000000-0005-0000-0000-0000E15A0000}"/>
    <cellStyle name="Uwaga 3" xfId="21709" hidden="1" xr:uid="{00000000-0005-0000-0000-0000E25A0000}"/>
    <cellStyle name="Uwaga 3" xfId="21710" hidden="1" xr:uid="{00000000-0005-0000-0000-0000E35A0000}"/>
    <cellStyle name="Uwaga 3" xfId="21712" hidden="1" xr:uid="{00000000-0005-0000-0000-0000E45A0000}"/>
    <cellStyle name="Uwaga 3" xfId="21724" hidden="1" xr:uid="{00000000-0005-0000-0000-0000E55A0000}"/>
    <cellStyle name="Uwaga 3" xfId="21725" hidden="1" xr:uid="{00000000-0005-0000-0000-0000E65A0000}"/>
    <cellStyle name="Uwaga 3" xfId="21727" hidden="1" xr:uid="{00000000-0005-0000-0000-0000E75A0000}"/>
    <cellStyle name="Uwaga 3" xfId="21739" hidden="1" xr:uid="{00000000-0005-0000-0000-0000E85A0000}"/>
    <cellStyle name="Uwaga 3" xfId="21740" hidden="1" xr:uid="{00000000-0005-0000-0000-0000E95A0000}"/>
    <cellStyle name="Uwaga 3" xfId="21741" hidden="1" xr:uid="{00000000-0005-0000-0000-0000EA5A0000}"/>
    <cellStyle name="Uwaga 3" xfId="21755" hidden="1" xr:uid="{00000000-0005-0000-0000-0000EB5A0000}"/>
    <cellStyle name="Uwaga 3" xfId="21757" hidden="1" xr:uid="{00000000-0005-0000-0000-0000EC5A0000}"/>
    <cellStyle name="Uwaga 3" xfId="21760" hidden="1" xr:uid="{00000000-0005-0000-0000-0000ED5A0000}"/>
    <cellStyle name="Uwaga 3" xfId="21770" hidden="1" xr:uid="{00000000-0005-0000-0000-0000EE5A0000}"/>
    <cellStyle name="Uwaga 3" xfId="21773" hidden="1" xr:uid="{00000000-0005-0000-0000-0000EF5A0000}"/>
    <cellStyle name="Uwaga 3" xfId="21776" hidden="1" xr:uid="{00000000-0005-0000-0000-0000F05A0000}"/>
    <cellStyle name="Uwaga 3" xfId="21785" hidden="1" xr:uid="{00000000-0005-0000-0000-0000F15A0000}"/>
    <cellStyle name="Uwaga 3" xfId="21787" hidden="1" xr:uid="{00000000-0005-0000-0000-0000F25A0000}"/>
    <cellStyle name="Uwaga 3" xfId="21790" hidden="1" xr:uid="{00000000-0005-0000-0000-0000F35A0000}"/>
    <cellStyle name="Uwaga 3" xfId="21799" hidden="1" xr:uid="{00000000-0005-0000-0000-0000F45A0000}"/>
    <cellStyle name="Uwaga 3" xfId="21800" hidden="1" xr:uid="{00000000-0005-0000-0000-0000F55A0000}"/>
    <cellStyle name="Uwaga 3" xfId="21801" hidden="1" xr:uid="{00000000-0005-0000-0000-0000F65A0000}"/>
    <cellStyle name="Uwaga 3" xfId="21814" hidden="1" xr:uid="{00000000-0005-0000-0000-0000F75A0000}"/>
    <cellStyle name="Uwaga 3" xfId="21816" hidden="1" xr:uid="{00000000-0005-0000-0000-0000F85A0000}"/>
    <cellStyle name="Uwaga 3" xfId="21818" hidden="1" xr:uid="{00000000-0005-0000-0000-0000F95A0000}"/>
    <cellStyle name="Uwaga 3" xfId="21829" hidden="1" xr:uid="{00000000-0005-0000-0000-0000FA5A0000}"/>
    <cellStyle name="Uwaga 3" xfId="21831" hidden="1" xr:uid="{00000000-0005-0000-0000-0000FB5A0000}"/>
    <cellStyle name="Uwaga 3" xfId="21833" hidden="1" xr:uid="{00000000-0005-0000-0000-0000FC5A0000}"/>
    <cellStyle name="Uwaga 3" xfId="21844" hidden="1" xr:uid="{00000000-0005-0000-0000-0000FD5A0000}"/>
    <cellStyle name="Uwaga 3" xfId="21846" hidden="1" xr:uid="{00000000-0005-0000-0000-0000FE5A0000}"/>
    <cellStyle name="Uwaga 3" xfId="21848" hidden="1" xr:uid="{00000000-0005-0000-0000-0000FF5A0000}"/>
    <cellStyle name="Uwaga 3" xfId="21859" hidden="1" xr:uid="{00000000-0005-0000-0000-0000005B0000}"/>
    <cellStyle name="Uwaga 3" xfId="21860" hidden="1" xr:uid="{00000000-0005-0000-0000-0000015B0000}"/>
    <cellStyle name="Uwaga 3" xfId="21861" hidden="1" xr:uid="{00000000-0005-0000-0000-0000025B0000}"/>
    <cellStyle name="Uwaga 3" xfId="21874" hidden="1" xr:uid="{00000000-0005-0000-0000-0000035B0000}"/>
    <cellStyle name="Uwaga 3" xfId="21876" hidden="1" xr:uid="{00000000-0005-0000-0000-0000045B0000}"/>
    <cellStyle name="Uwaga 3" xfId="21878" hidden="1" xr:uid="{00000000-0005-0000-0000-0000055B0000}"/>
    <cellStyle name="Uwaga 3" xfId="21889" hidden="1" xr:uid="{00000000-0005-0000-0000-0000065B0000}"/>
    <cellStyle name="Uwaga 3" xfId="21891" hidden="1" xr:uid="{00000000-0005-0000-0000-0000075B0000}"/>
    <cellStyle name="Uwaga 3" xfId="21893" hidden="1" xr:uid="{00000000-0005-0000-0000-0000085B0000}"/>
    <cellStyle name="Uwaga 3" xfId="21904" hidden="1" xr:uid="{00000000-0005-0000-0000-0000095B0000}"/>
    <cellStyle name="Uwaga 3" xfId="21906" hidden="1" xr:uid="{00000000-0005-0000-0000-00000A5B0000}"/>
    <cellStyle name="Uwaga 3" xfId="21907" hidden="1" xr:uid="{00000000-0005-0000-0000-00000B5B0000}"/>
    <cellStyle name="Uwaga 3" xfId="21919" hidden="1" xr:uid="{00000000-0005-0000-0000-00000C5B0000}"/>
    <cellStyle name="Uwaga 3" xfId="21920" hidden="1" xr:uid="{00000000-0005-0000-0000-00000D5B0000}"/>
    <cellStyle name="Uwaga 3" xfId="21921" hidden="1" xr:uid="{00000000-0005-0000-0000-00000E5B0000}"/>
    <cellStyle name="Uwaga 3" xfId="21934" hidden="1" xr:uid="{00000000-0005-0000-0000-00000F5B0000}"/>
    <cellStyle name="Uwaga 3" xfId="21936" hidden="1" xr:uid="{00000000-0005-0000-0000-0000105B0000}"/>
    <cellStyle name="Uwaga 3" xfId="21938" hidden="1" xr:uid="{00000000-0005-0000-0000-0000115B0000}"/>
    <cellStyle name="Uwaga 3" xfId="21949" hidden="1" xr:uid="{00000000-0005-0000-0000-0000125B0000}"/>
    <cellStyle name="Uwaga 3" xfId="21951" hidden="1" xr:uid="{00000000-0005-0000-0000-0000135B0000}"/>
    <cellStyle name="Uwaga 3" xfId="21953" hidden="1" xr:uid="{00000000-0005-0000-0000-0000145B0000}"/>
    <cellStyle name="Uwaga 3" xfId="21964" hidden="1" xr:uid="{00000000-0005-0000-0000-0000155B0000}"/>
    <cellStyle name="Uwaga 3" xfId="21966" hidden="1" xr:uid="{00000000-0005-0000-0000-0000165B0000}"/>
    <cellStyle name="Uwaga 3" xfId="21968" hidden="1" xr:uid="{00000000-0005-0000-0000-0000175B0000}"/>
    <cellStyle name="Uwaga 3" xfId="21979" hidden="1" xr:uid="{00000000-0005-0000-0000-0000185B0000}"/>
    <cellStyle name="Uwaga 3" xfId="21980" hidden="1" xr:uid="{00000000-0005-0000-0000-0000195B0000}"/>
    <cellStyle name="Uwaga 3" xfId="21982" hidden="1" xr:uid="{00000000-0005-0000-0000-00001A5B0000}"/>
    <cellStyle name="Uwaga 3" xfId="21993" hidden="1" xr:uid="{00000000-0005-0000-0000-00001B5B0000}"/>
    <cellStyle name="Uwaga 3" xfId="21995" hidden="1" xr:uid="{00000000-0005-0000-0000-00001C5B0000}"/>
    <cellStyle name="Uwaga 3" xfId="21996" hidden="1" xr:uid="{00000000-0005-0000-0000-00001D5B0000}"/>
    <cellStyle name="Uwaga 3" xfId="22005" hidden="1" xr:uid="{00000000-0005-0000-0000-00001E5B0000}"/>
    <cellStyle name="Uwaga 3" xfId="22008" hidden="1" xr:uid="{00000000-0005-0000-0000-00001F5B0000}"/>
    <cellStyle name="Uwaga 3" xfId="22010" hidden="1" xr:uid="{00000000-0005-0000-0000-0000205B0000}"/>
    <cellStyle name="Uwaga 3" xfId="22021" hidden="1" xr:uid="{00000000-0005-0000-0000-0000215B0000}"/>
    <cellStyle name="Uwaga 3" xfId="22023" hidden="1" xr:uid="{00000000-0005-0000-0000-0000225B0000}"/>
    <cellStyle name="Uwaga 3" xfId="22025" hidden="1" xr:uid="{00000000-0005-0000-0000-0000235B0000}"/>
    <cellStyle name="Uwaga 3" xfId="22037" hidden="1" xr:uid="{00000000-0005-0000-0000-0000245B0000}"/>
    <cellStyle name="Uwaga 3" xfId="22039" hidden="1" xr:uid="{00000000-0005-0000-0000-0000255B0000}"/>
    <cellStyle name="Uwaga 3" xfId="22041" hidden="1" xr:uid="{00000000-0005-0000-0000-0000265B0000}"/>
    <cellStyle name="Uwaga 3" xfId="22049" hidden="1" xr:uid="{00000000-0005-0000-0000-0000275B0000}"/>
    <cellStyle name="Uwaga 3" xfId="22051" hidden="1" xr:uid="{00000000-0005-0000-0000-0000285B0000}"/>
    <cellStyle name="Uwaga 3" xfId="22054" hidden="1" xr:uid="{00000000-0005-0000-0000-0000295B0000}"/>
    <cellStyle name="Uwaga 3" xfId="22044" hidden="1" xr:uid="{00000000-0005-0000-0000-00002A5B0000}"/>
    <cellStyle name="Uwaga 3" xfId="22043" hidden="1" xr:uid="{00000000-0005-0000-0000-00002B5B0000}"/>
    <cellStyle name="Uwaga 3" xfId="22042" hidden="1" xr:uid="{00000000-0005-0000-0000-00002C5B0000}"/>
    <cellStyle name="Uwaga 3" xfId="22029" hidden="1" xr:uid="{00000000-0005-0000-0000-00002D5B0000}"/>
    <cellStyle name="Uwaga 3" xfId="22028" hidden="1" xr:uid="{00000000-0005-0000-0000-00002E5B0000}"/>
    <cellStyle name="Uwaga 3" xfId="22027" hidden="1" xr:uid="{00000000-0005-0000-0000-00002F5B0000}"/>
    <cellStyle name="Uwaga 3" xfId="22014" hidden="1" xr:uid="{00000000-0005-0000-0000-0000305B0000}"/>
    <cellStyle name="Uwaga 3" xfId="22013" hidden="1" xr:uid="{00000000-0005-0000-0000-0000315B0000}"/>
    <cellStyle name="Uwaga 3" xfId="22012" hidden="1" xr:uid="{00000000-0005-0000-0000-0000325B0000}"/>
    <cellStyle name="Uwaga 3" xfId="21999" hidden="1" xr:uid="{00000000-0005-0000-0000-0000335B0000}"/>
    <cellStyle name="Uwaga 3" xfId="21998" hidden="1" xr:uid="{00000000-0005-0000-0000-0000345B0000}"/>
    <cellStyle name="Uwaga 3" xfId="21997" hidden="1" xr:uid="{00000000-0005-0000-0000-0000355B0000}"/>
    <cellStyle name="Uwaga 3" xfId="21984" hidden="1" xr:uid="{00000000-0005-0000-0000-0000365B0000}"/>
    <cellStyle name="Uwaga 3" xfId="21983" hidden="1" xr:uid="{00000000-0005-0000-0000-0000375B0000}"/>
    <cellStyle name="Uwaga 3" xfId="21981" hidden="1" xr:uid="{00000000-0005-0000-0000-0000385B0000}"/>
    <cellStyle name="Uwaga 3" xfId="21970" hidden="1" xr:uid="{00000000-0005-0000-0000-0000395B0000}"/>
    <cellStyle name="Uwaga 3" xfId="21967" hidden="1" xr:uid="{00000000-0005-0000-0000-00003A5B0000}"/>
    <cellStyle name="Uwaga 3" xfId="21965" hidden="1" xr:uid="{00000000-0005-0000-0000-00003B5B0000}"/>
    <cellStyle name="Uwaga 3" xfId="21955" hidden="1" xr:uid="{00000000-0005-0000-0000-00003C5B0000}"/>
    <cellStyle name="Uwaga 3" xfId="21952" hidden="1" xr:uid="{00000000-0005-0000-0000-00003D5B0000}"/>
    <cellStyle name="Uwaga 3" xfId="21950" hidden="1" xr:uid="{00000000-0005-0000-0000-00003E5B0000}"/>
    <cellStyle name="Uwaga 3" xfId="21940" hidden="1" xr:uid="{00000000-0005-0000-0000-00003F5B0000}"/>
    <cellStyle name="Uwaga 3" xfId="21937" hidden="1" xr:uid="{00000000-0005-0000-0000-0000405B0000}"/>
    <cellStyle name="Uwaga 3" xfId="21935" hidden="1" xr:uid="{00000000-0005-0000-0000-0000415B0000}"/>
    <cellStyle name="Uwaga 3" xfId="21925" hidden="1" xr:uid="{00000000-0005-0000-0000-0000425B0000}"/>
    <cellStyle name="Uwaga 3" xfId="21923" hidden="1" xr:uid="{00000000-0005-0000-0000-0000435B0000}"/>
    <cellStyle name="Uwaga 3" xfId="21922" hidden="1" xr:uid="{00000000-0005-0000-0000-0000445B0000}"/>
    <cellStyle name="Uwaga 3" xfId="21910" hidden="1" xr:uid="{00000000-0005-0000-0000-0000455B0000}"/>
    <cellStyle name="Uwaga 3" xfId="21908" hidden="1" xr:uid="{00000000-0005-0000-0000-0000465B0000}"/>
    <cellStyle name="Uwaga 3" xfId="21905" hidden="1" xr:uid="{00000000-0005-0000-0000-0000475B0000}"/>
    <cellStyle name="Uwaga 3" xfId="21895" hidden="1" xr:uid="{00000000-0005-0000-0000-0000485B0000}"/>
    <cellStyle name="Uwaga 3" xfId="21892" hidden="1" xr:uid="{00000000-0005-0000-0000-0000495B0000}"/>
    <cellStyle name="Uwaga 3" xfId="21890" hidden="1" xr:uid="{00000000-0005-0000-0000-00004A5B0000}"/>
    <cellStyle name="Uwaga 3" xfId="21880" hidden="1" xr:uid="{00000000-0005-0000-0000-00004B5B0000}"/>
    <cellStyle name="Uwaga 3" xfId="21877" hidden="1" xr:uid="{00000000-0005-0000-0000-00004C5B0000}"/>
    <cellStyle name="Uwaga 3" xfId="21875" hidden="1" xr:uid="{00000000-0005-0000-0000-00004D5B0000}"/>
    <cellStyle name="Uwaga 3" xfId="21865" hidden="1" xr:uid="{00000000-0005-0000-0000-00004E5B0000}"/>
    <cellStyle name="Uwaga 3" xfId="21863" hidden="1" xr:uid="{00000000-0005-0000-0000-00004F5B0000}"/>
    <cellStyle name="Uwaga 3" xfId="21862" hidden="1" xr:uid="{00000000-0005-0000-0000-0000505B0000}"/>
    <cellStyle name="Uwaga 3" xfId="21850" hidden="1" xr:uid="{00000000-0005-0000-0000-0000515B0000}"/>
    <cellStyle name="Uwaga 3" xfId="21847" hidden="1" xr:uid="{00000000-0005-0000-0000-0000525B0000}"/>
    <cellStyle name="Uwaga 3" xfId="21845" hidden="1" xr:uid="{00000000-0005-0000-0000-0000535B0000}"/>
    <cellStyle name="Uwaga 3" xfId="21835" hidden="1" xr:uid="{00000000-0005-0000-0000-0000545B0000}"/>
    <cellStyle name="Uwaga 3" xfId="21832" hidden="1" xr:uid="{00000000-0005-0000-0000-0000555B0000}"/>
    <cellStyle name="Uwaga 3" xfId="21830" hidden="1" xr:uid="{00000000-0005-0000-0000-0000565B0000}"/>
    <cellStyle name="Uwaga 3" xfId="21820" hidden="1" xr:uid="{00000000-0005-0000-0000-0000575B0000}"/>
    <cellStyle name="Uwaga 3" xfId="21817" hidden="1" xr:uid="{00000000-0005-0000-0000-0000585B0000}"/>
    <cellStyle name="Uwaga 3" xfId="21815" hidden="1" xr:uid="{00000000-0005-0000-0000-0000595B0000}"/>
    <cellStyle name="Uwaga 3" xfId="21805" hidden="1" xr:uid="{00000000-0005-0000-0000-00005A5B0000}"/>
    <cellStyle name="Uwaga 3" xfId="21803" hidden="1" xr:uid="{00000000-0005-0000-0000-00005B5B0000}"/>
    <cellStyle name="Uwaga 3" xfId="21802" hidden="1" xr:uid="{00000000-0005-0000-0000-00005C5B0000}"/>
    <cellStyle name="Uwaga 3" xfId="21789" hidden="1" xr:uid="{00000000-0005-0000-0000-00005D5B0000}"/>
    <cellStyle name="Uwaga 3" xfId="21786" hidden="1" xr:uid="{00000000-0005-0000-0000-00005E5B0000}"/>
    <cellStyle name="Uwaga 3" xfId="21784" hidden="1" xr:uid="{00000000-0005-0000-0000-00005F5B0000}"/>
    <cellStyle name="Uwaga 3" xfId="21774" hidden="1" xr:uid="{00000000-0005-0000-0000-0000605B0000}"/>
    <cellStyle name="Uwaga 3" xfId="21771" hidden="1" xr:uid="{00000000-0005-0000-0000-0000615B0000}"/>
    <cellStyle name="Uwaga 3" xfId="21769" hidden="1" xr:uid="{00000000-0005-0000-0000-0000625B0000}"/>
    <cellStyle name="Uwaga 3" xfId="21759" hidden="1" xr:uid="{00000000-0005-0000-0000-0000635B0000}"/>
    <cellStyle name="Uwaga 3" xfId="21756" hidden="1" xr:uid="{00000000-0005-0000-0000-0000645B0000}"/>
    <cellStyle name="Uwaga 3" xfId="21754" hidden="1" xr:uid="{00000000-0005-0000-0000-0000655B0000}"/>
    <cellStyle name="Uwaga 3" xfId="21745" hidden="1" xr:uid="{00000000-0005-0000-0000-0000665B0000}"/>
    <cellStyle name="Uwaga 3" xfId="21743" hidden="1" xr:uid="{00000000-0005-0000-0000-0000675B0000}"/>
    <cellStyle name="Uwaga 3" xfId="21742" hidden="1" xr:uid="{00000000-0005-0000-0000-0000685B0000}"/>
    <cellStyle name="Uwaga 3" xfId="21730" hidden="1" xr:uid="{00000000-0005-0000-0000-0000695B0000}"/>
    <cellStyle name="Uwaga 3" xfId="21728" hidden="1" xr:uid="{00000000-0005-0000-0000-00006A5B0000}"/>
    <cellStyle name="Uwaga 3" xfId="21726" hidden="1" xr:uid="{00000000-0005-0000-0000-00006B5B0000}"/>
    <cellStyle name="Uwaga 3" xfId="21715" hidden="1" xr:uid="{00000000-0005-0000-0000-00006C5B0000}"/>
    <cellStyle name="Uwaga 3" xfId="21713" hidden="1" xr:uid="{00000000-0005-0000-0000-00006D5B0000}"/>
    <cellStyle name="Uwaga 3" xfId="21711" hidden="1" xr:uid="{00000000-0005-0000-0000-00006E5B0000}"/>
    <cellStyle name="Uwaga 3" xfId="21700" hidden="1" xr:uid="{00000000-0005-0000-0000-00006F5B0000}"/>
    <cellStyle name="Uwaga 3" xfId="21698" hidden="1" xr:uid="{00000000-0005-0000-0000-0000705B0000}"/>
    <cellStyle name="Uwaga 3" xfId="21696" hidden="1" xr:uid="{00000000-0005-0000-0000-0000715B0000}"/>
    <cellStyle name="Uwaga 3" xfId="21685" hidden="1" xr:uid="{00000000-0005-0000-0000-0000725B0000}"/>
    <cellStyle name="Uwaga 3" xfId="21683" hidden="1" xr:uid="{00000000-0005-0000-0000-0000735B0000}"/>
    <cellStyle name="Uwaga 3" xfId="21682" hidden="1" xr:uid="{00000000-0005-0000-0000-0000745B0000}"/>
    <cellStyle name="Uwaga 3" xfId="21669" hidden="1" xr:uid="{00000000-0005-0000-0000-0000755B0000}"/>
    <cellStyle name="Uwaga 3" xfId="21666" hidden="1" xr:uid="{00000000-0005-0000-0000-0000765B0000}"/>
    <cellStyle name="Uwaga 3" xfId="21664" hidden="1" xr:uid="{00000000-0005-0000-0000-0000775B0000}"/>
    <cellStyle name="Uwaga 3" xfId="21654" hidden="1" xr:uid="{00000000-0005-0000-0000-0000785B0000}"/>
    <cellStyle name="Uwaga 3" xfId="21651" hidden="1" xr:uid="{00000000-0005-0000-0000-0000795B0000}"/>
    <cellStyle name="Uwaga 3" xfId="21649" hidden="1" xr:uid="{00000000-0005-0000-0000-00007A5B0000}"/>
    <cellStyle name="Uwaga 3" xfId="21639" hidden="1" xr:uid="{00000000-0005-0000-0000-00007B5B0000}"/>
    <cellStyle name="Uwaga 3" xfId="21636" hidden="1" xr:uid="{00000000-0005-0000-0000-00007C5B0000}"/>
    <cellStyle name="Uwaga 3" xfId="21634" hidden="1" xr:uid="{00000000-0005-0000-0000-00007D5B0000}"/>
    <cellStyle name="Uwaga 3" xfId="21625" hidden="1" xr:uid="{00000000-0005-0000-0000-00007E5B0000}"/>
    <cellStyle name="Uwaga 3" xfId="21623" hidden="1" xr:uid="{00000000-0005-0000-0000-00007F5B0000}"/>
    <cellStyle name="Uwaga 3" xfId="21621" hidden="1" xr:uid="{00000000-0005-0000-0000-0000805B0000}"/>
    <cellStyle name="Uwaga 3" xfId="21609" hidden="1" xr:uid="{00000000-0005-0000-0000-0000815B0000}"/>
    <cellStyle name="Uwaga 3" xfId="21606" hidden="1" xr:uid="{00000000-0005-0000-0000-0000825B0000}"/>
    <cellStyle name="Uwaga 3" xfId="21604" hidden="1" xr:uid="{00000000-0005-0000-0000-0000835B0000}"/>
    <cellStyle name="Uwaga 3" xfId="21594" hidden="1" xr:uid="{00000000-0005-0000-0000-0000845B0000}"/>
    <cellStyle name="Uwaga 3" xfId="21591" hidden="1" xr:uid="{00000000-0005-0000-0000-0000855B0000}"/>
    <cellStyle name="Uwaga 3" xfId="21589" hidden="1" xr:uid="{00000000-0005-0000-0000-0000865B0000}"/>
    <cellStyle name="Uwaga 3" xfId="21579" hidden="1" xr:uid="{00000000-0005-0000-0000-0000875B0000}"/>
    <cellStyle name="Uwaga 3" xfId="21576" hidden="1" xr:uid="{00000000-0005-0000-0000-0000885B0000}"/>
    <cellStyle name="Uwaga 3" xfId="21574" hidden="1" xr:uid="{00000000-0005-0000-0000-0000895B0000}"/>
    <cellStyle name="Uwaga 3" xfId="21567" hidden="1" xr:uid="{00000000-0005-0000-0000-00008A5B0000}"/>
    <cellStyle name="Uwaga 3" xfId="21564" hidden="1" xr:uid="{00000000-0005-0000-0000-00008B5B0000}"/>
    <cellStyle name="Uwaga 3" xfId="21562" hidden="1" xr:uid="{00000000-0005-0000-0000-00008C5B0000}"/>
    <cellStyle name="Uwaga 3" xfId="21552" hidden="1" xr:uid="{00000000-0005-0000-0000-00008D5B0000}"/>
    <cellStyle name="Uwaga 3" xfId="21549" hidden="1" xr:uid="{00000000-0005-0000-0000-00008E5B0000}"/>
    <cellStyle name="Uwaga 3" xfId="21546" hidden="1" xr:uid="{00000000-0005-0000-0000-00008F5B0000}"/>
    <cellStyle name="Uwaga 3" xfId="21537" hidden="1" xr:uid="{00000000-0005-0000-0000-0000905B0000}"/>
    <cellStyle name="Uwaga 3" xfId="21533" hidden="1" xr:uid="{00000000-0005-0000-0000-0000915B0000}"/>
    <cellStyle name="Uwaga 3" xfId="21530" hidden="1" xr:uid="{00000000-0005-0000-0000-0000925B0000}"/>
    <cellStyle name="Uwaga 3" xfId="21522" hidden="1" xr:uid="{00000000-0005-0000-0000-0000935B0000}"/>
    <cellStyle name="Uwaga 3" xfId="21519" hidden="1" xr:uid="{00000000-0005-0000-0000-0000945B0000}"/>
    <cellStyle name="Uwaga 3" xfId="21516" hidden="1" xr:uid="{00000000-0005-0000-0000-0000955B0000}"/>
    <cellStyle name="Uwaga 3" xfId="21507" hidden="1" xr:uid="{00000000-0005-0000-0000-0000965B0000}"/>
    <cellStyle name="Uwaga 3" xfId="21504" hidden="1" xr:uid="{00000000-0005-0000-0000-0000975B0000}"/>
    <cellStyle name="Uwaga 3" xfId="21501" hidden="1" xr:uid="{00000000-0005-0000-0000-0000985B0000}"/>
    <cellStyle name="Uwaga 3" xfId="21491" hidden="1" xr:uid="{00000000-0005-0000-0000-0000995B0000}"/>
    <cellStyle name="Uwaga 3" xfId="21487" hidden="1" xr:uid="{00000000-0005-0000-0000-00009A5B0000}"/>
    <cellStyle name="Uwaga 3" xfId="21484" hidden="1" xr:uid="{00000000-0005-0000-0000-00009B5B0000}"/>
    <cellStyle name="Uwaga 3" xfId="21475" hidden="1" xr:uid="{00000000-0005-0000-0000-00009C5B0000}"/>
    <cellStyle name="Uwaga 3" xfId="21471" hidden="1" xr:uid="{00000000-0005-0000-0000-00009D5B0000}"/>
    <cellStyle name="Uwaga 3" xfId="21469" hidden="1" xr:uid="{00000000-0005-0000-0000-00009E5B0000}"/>
    <cellStyle name="Uwaga 3" xfId="21461" hidden="1" xr:uid="{00000000-0005-0000-0000-00009F5B0000}"/>
    <cellStyle name="Uwaga 3" xfId="21457" hidden="1" xr:uid="{00000000-0005-0000-0000-0000A05B0000}"/>
    <cellStyle name="Uwaga 3" xfId="21454" hidden="1" xr:uid="{00000000-0005-0000-0000-0000A15B0000}"/>
    <cellStyle name="Uwaga 3" xfId="21447" hidden="1" xr:uid="{00000000-0005-0000-0000-0000A25B0000}"/>
    <cellStyle name="Uwaga 3" xfId="21444" hidden="1" xr:uid="{00000000-0005-0000-0000-0000A35B0000}"/>
    <cellStyle name="Uwaga 3" xfId="21441" hidden="1" xr:uid="{00000000-0005-0000-0000-0000A45B0000}"/>
    <cellStyle name="Uwaga 3" xfId="21432" hidden="1" xr:uid="{00000000-0005-0000-0000-0000A55B0000}"/>
    <cellStyle name="Uwaga 3" xfId="21427" hidden="1" xr:uid="{00000000-0005-0000-0000-0000A65B0000}"/>
    <cellStyle name="Uwaga 3" xfId="21424" hidden="1" xr:uid="{00000000-0005-0000-0000-0000A75B0000}"/>
    <cellStyle name="Uwaga 3" xfId="21417" hidden="1" xr:uid="{00000000-0005-0000-0000-0000A85B0000}"/>
    <cellStyle name="Uwaga 3" xfId="21412" hidden="1" xr:uid="{00000000-0005-0000-0000-0000A95B0000}"/>
    <cellStyle name="Uwaga 3" xfId="21409" hidden="1" xr:uid="{00000000-0005-0000-0000-0000AA5B0000}"/>
    <cellStyle name="Uwaga 3" xfId="21402" hidden="1" xr:uid="{00000000-0005-0000-0000-0000AB5B0000}"/>
    <cellStyle name="Uwaga 3" xfId="21397" hidden="1" xr:uid="{00000000-0005-0000-0000-0000AC5B0000}"/>
    <cellStyle name="Uwaga 3" xfId="21394" hidden="1" xr:uid="{00000000-0005-0000-0000-0000AD5B0000}"/>
    <cellStyle name="Uwaga 3" xfId="21388" hidden="1" xr:uid="{00000000-0005-0000-0000-0000AE5B0000}"/>
    <cellStyle name="Uwaga 3" xfId="21384" hidden="1" xr:uid="{00000000-0005-0000-0000-0000AF5B0000}"/>
    <cellStyle name="Uwaga 3" xfId="21381" hidden="1" xr:uid="{00000000-0005-0000-0000-0000B05B0000}"/>
    <cellStyle name="Uwaga 3" xfId="21373" hidden="1" xr:uid="{00000000-0005-0000-0000-0000B15B0000}"/>
    <cellStyle name="Uwaga 3" xfId="21368" hidden="1" xr:uid="{00000000-0005-0000-0000-0000B25B0000}"/>
    <cellStyle name="Uwaga 3" xfId="21364" hidden="1" xr:uid="{00000000-0005-0000-0000-0000B35B0000}"/>
    <cellStyle name="Uwaga 3" xfId="21358" hidden="1" xr:uid="{00000000-0005-0000-0000-0000B45B0000}"/>
    <cellStyle name="Uwaga 3" xfId="21353" hidden="1" xr:uid="{00000000-0005-0000-0000-0000B55B0000}"/>
    <cellStyle name="Uwaga 3" xfId="21349" hidden="1" xr:uid="{00000000-0005-0000-0000-0000B65B0000}"/>
    <cellStyle name="Uwaga 3" xfId="21343" hidden="1" xr:uid="{00000000-0005-0000-0000-0000B75B0000}"/>
    <cellStyle name="Uwaga 3" xfId="21338" hidden="1" xr:uid="{00000000-0005-0000-0000-0000B85B0000}"/>
    <cellStyle name="Uwaga 3" xfId="21334" hidden="1" xr:uid="{00000000-0005-0000-0000-0000B95B0000}"/>
    <cellStyle name="Uwaga 3" xfId="21329" hidden="1" xr:uid="{00000000-0005-0000-0000-0000BA5B0000}"/>
    <cellStyle name="Uwaga 3" xfId="21325" hidden="1" xr:uid="{00000000-0005-0000-0000-0000BB5B0000}"/>
    <cellStyle name="Uwaga 3" xfId="21321" hidden="1" xr:uid="{00000000-0005-0000-0000-0000BC5B0000}"/>
    <cellStyle name="Uwaga 3" xfId="21313" hidden="1" xr:uid="{00000000-0005-0000-0000-0000BD5B0000}"/>
    <cellStyle name="Uwaga 3" xfId="21308" hidden="1" xr:uid="{00000000-0005-0000-0000-0000BE5B0000}"/>
    <cellStyle name="Uwaga 3" xfId="21304" hidden="1" xr:uid="{00000000-0005-0000-0000-0000BF5B0000}"/>
    <cellStyle name="Uwaga 3" xfId="21298" hidden="1" xr:uid="{00000000-0005-0000-0000-0000C05B0000}"/>
    <cellStyle name="Uwaga 3" xfId="21293" hidden="1" xr:uid="{00000000-0005-0000-0000-0000C15B0000}"/>
    <cellStyle name="Uwaga 3" xfId="21289" hidden="1" xr:uid="{00000000-0005-0000-0000-0000C25B0000}"/>
    <cellStyle name="Uwaga 3" xfId="21283" hidden="1" xr:uid="{00000000-0005-0000-0000-0000C35B0000}"/>
    <cellStyle name="Uwaga 3" xfId="21278" hidden="1" xr:uid="{00000000-0005-0000-0000-0000C45B0000}"/>
    <cellStyle name="Uwaga 3" xfId="21274" hidden="1" xr:uid="{00000000-0005-0000-0000-0000C55B0000}"/>
    <cellStyle name="Uwaga 3" xfId="21270" hidden="1" xr:uid="{00000000-0005-0000-0000-0000C65B0000}"/>
    <cellStyle name="Uwaga 3" xfId="21265" hidden="1" xr:uid="{00000000-0005-0000-0000-0000C75B0000}"/>
    <cellStyle name="Uwaga 3" xfId="21260" hidden="1" xr:uid="{00000000-0005-0000-0000-0000C85B0000}"/>
    <cellStyle name="Uwaga 3" xfId="21255" hidden="1" xr:uid="{00000000-0005-0000-0000-0000C95B0000}"/>
    <cellStyle name="Uwaga 3" xfId="21251" hidden="1" xr:uid="{00000000-0005-0000-0000-0000CA5B0000}"/>
    <cellStyle name="Uwaga 3" xfId="21247" hidden="1" xr:uid="{00000000-0005-0000-0000-0000CB5B0000}"/>
    <cellStyle name="Uwaga 3" xfId="21240" hidden="1" xr:uid="{00000000-0005-0000-0000-0000CC5B0000}"/>
    <cellStyle name="Uwaga 3" xfId="21236" hidden="1" xr:uid="{00000000-0005-0000-0000-0000CD5B0000}"/>
    <cellStyle name="Uwaga 3" xfId="21231" hidden="1" xr:uid="{00000000-0005-0000-0000-0000CE5B0000}"/>
    <cellStyle name="Uwaga 3" xfId="21225" hidden="1" xr:uid="{00000000-0005-0000-0000-0000CF5B0000}"/>
    <cellStyle name="Uwaga 3" xfId="21221" hidden="1" xr:uid="{00000000-0005-0000-0000-0000D05B0000}"/>
    <cellStyle name="Uwaga 3" xfId="21216" hidden="1" xr:uid="{00000000-0005-0000-0000-0000D15B0000}"/>
    <cellStyle name="Uwaga 3" xfId="21210" hidden="1" xr:uid="{00000000-0005-0000-0000-0000D25B0000}"/>
    <cellStyle name="Uwaga 3" xfId="21206" hidden="1" xr:uid="{00000000-0005-0000-0000-0000D35B0000}"/>
    <cellStyle name="Uwaga 3" xfId="21201" hidden="1" xr:uid="{00000000-0005-0000-0000-0000D45B0000}"/>
    <cellStyle name="Uwaga 3" xfId="21195" hidden="1" xr:uid="{00000000-0005-0000-0000-0000D55B0000}"/>
    <cellStyle name="Uwaga 3" xfId="21191" hidden="1" xr:uid="{00000000-0005-0000-0000-0000D65B0000}"/>
    <cellStyle name="Uwaga 3" xfId="21187" hidden="1" xr:uid="{00000000-0005-0000-0000-0000D75B0000}"/>
    <cellStyle name="Uwaga 3" xfId="22047" hidden="1" xr:uid="{00000000-0005-0000-0000-0000D85B0000}"/>
    <cellStyle name="Uwaga 3" xfId="22046" hidden="1" xr:uid="{00000000-0005-0000-0000-0000D95B0000}"/>
    <cellStyle name="Uwaga 3" xfId="22045" hidden="1" xr:uid="{00000000-0005-0000-0000-0000DA5B0000}"/>
    <cellStyle name="Uwaga 3" xfId="22032" hidden="1" xr:uid="{00000000-0005-0000-0000-0000DB5B0000}"/>
    <cellStyle name="Uwaga 3" xfId="22031" hidden="1" xr:uid="{00000000-0005-0000-0000-0000DC5B0000}"/>
    <cellStyle name="Uwaga 3" xfId="22030" hidden="1" xr:uid="{00000000-0005-0000-0000-0000DD5B0000}"/>
    <cellStyle name="Uwaga 3" xfId="22017" hidden="1" xr:uid="{00000000-0005-0000-0000-0000DE5B0000}"/>
    <cellStyle name="Uwaga 3" xfId="22016" hidden="1" xr:uid="{00000000-0005-0000-0000-0000DF5B0000}"/>
    <cellStyle name="Uwaga 3" xfId="22015" hidden="1" xr:uid="{00000000-0005-0000-0000-0000E05B0000}"/>
    <cellStyle name="Uwaga 3" xfId="22002" hidden="1" xr:uid="{00000000-0005-0000-0000-0000E15B0000}"/>
    <cellStyle name="Uwaga 3" xfId="22001" hidden="1" xr:uid="{00000000-0005-0000-0000-0000E25B0000}"/>
    <cellStyle name="Uwaga 3" xfId="22000" hidden="1" xr:uid="{00000000-0005-0000-0000-0000E35B0000}"/>
    <cellStyle name="Uwaga 3" xfId="21987" hidden="1" xr:uid="{00000000-0005-0000-0000-0000E45B0000}"/>
    <cellStyle name="Uwaga 3" xfId="21986" hidden="1" xr:uid="{00000000-0005-0000-0000-0000E55B0000}"/>
    <cellStyle name="Uwaga 3" xfId="21985" hidden="1" xr:uid="{00000000-0005-0000-0000-0000E65B0000}"/>
    <cellStyle name="Uwaga 3" xfId="21973" hidden="1" xr:uid="{00000000-0005-0000-0000-0000E75B0000}"/>
    <cellStyle name="Uwaga 3" xfId="21971" hidden="1" xr:uid="{00000000-0005-0000-0000-0000E85B0000}"/>
    <cellStyle name="Uwaga 3" xfId="21969" hidden="1" xr:uid="{00000000-0005-0000-0000-0000E95B0000}"/>
    <cellStyle name="Uwaga 3" xfId="21958" hidden="1" xr:uid="{00000000-0005-0000-0000-0000EA5B0000}"/>
    <cellStyle name="Uwaga 3" xfId="21956" hidden="1" xr:uid="{00000000-0005-0000-0000-0000EB5B0000}"/>
    <cellStyle name="Uwaga 3" xfId="21954" hidden="1" xr:uid="{00000000-0005-0000-0000-0000EC5B0000}"/>
    <cellStyle name="Uwaga 3" xfId="21943" hidden="1" xr:uid="{00000000-0005-0000-0000-0000ED5B0000}"/>
    <cellStyle name="Uwaga 3" xfId="21941" hidden="1" xr:uid="{00000000-0005-0000-0000-0000EE5B0000}"/>
    <cellStyle name="Uwaga 3" xfId="21939" hidden="1" xr:uid="{00000000-0005-0000-0000-0000EF5B0000}"/>
    <cellStyle name="Uwaga 3" xfId="21928" hidden="1" xr:uid="{00000000-0005-0000-0000-0000F05B0000}"/>
    <cellStyle name="Uwaga 3" xfId="21926" hidden="1" xr:uid="{00000000-0005-0000-0000-0000F15B0000}"/>
    <cellStyle name="Uwaga 3" xfId="21924" hidden="1" xr:uid="{00000000-0005-0000-0000-0000F25B0000}"/>
    <cellStyle name="Uwaga 3" xfId="21913" hidden="1" xr:uid="{00000000-0005-0000-0000-0000F35B0000}"/>
    <cellStyle name="Uwaga 3" xfId="21911" hidden="1" xr:uid="{00000000-0005-0000-0000-0000F45B0000}"/>
    <cellStyle name="Uwaga 3" xfId="21909" hidden="1" xr:uid="{00000000-0005-0000-0000-0000F55B0000}"/>
    <cellStyle name="Uwaga 3" xfId="21898" hidden="1" xr:uid="{00000000-0005-0000-0000-0000F65B0000}"/>
    <cellStyle name="Uwaga 3" xfId="21896" hidden="1" xr:uid="{00000000-0005-0000-0000-0000F75B0000}"/>
    <cellStyle name="Uwaga 3" xfId="21894" hidden="1" xr:uid="{00000000-0005-0000-0000-0000F85B0000}"/>
    <cellStyle name="Uwaga 3" xfId="21883" hidden="1" xr:uid="{00000000-0005-0000-0000-0000F95B0000}"/>
    <cellStyle name="Uwaga 3" xfId="21881" hidden="1" xr:uid="{00000000-0005-0000-0000-0000FA5B0000}"/>
    <cellStyle name="Uwaga 3" xfId="21879" hidden="1" xr:uid="{00000000-0005-0000-0000-0000FB5B0000}"/>
    <cellStyle name="Uwaga 3" xfId="21868" hidden="1" xr:uid="{00000000-0005-0000-0000-0000FC5B0000}"/>
    <cellStyle name="Uwaga 3" xfId="21866" hidden="1" xr:uid="{00000000-0005-0000-0000-0000FD5B0000}"/>
    <cellStyle name="Uwaga 3" xfId="21864" hidden="1" xr:uid="{00000000-0005-0000-0000-0000FE5B0000}"/>
    <cellStyle name="Uwaga 3" xfId="21853" hidden="1" xr:uid="{00000000-0005-0000-0000-0000FF5B0000}"/>
    <cellStyle name="Uwaga 3" xfId="21851" hidden="1" xr:uid="{00000000-0005-0000-0000-0000005C0000}"/>
    <cellStyle name="Uwaga 3" xfId="21849" hidden="1" xr:uid="{00000000-0005-0000-0000-0000015C0000}"/>
    <cellStyle name="Uwaga 3" xfId="21838" hidden="1" xr:uid="{00000000-0005-0000-0000-0000025C0000}"/>
    <cellStyle name="Uwaga 3" xfId="21836" hidden="1" xr:uid="{00000000-0005-0000-0000-0000035C0000}"/>
    <cellStyle name="Uwaga 3" xfId="21834" hidden="1" xr:uid="{00000000-0005-0000-0000-0000045C0000}"/>
    <cellStyle name="Uwaga 3" xfId="21823" hidden="1" xr:uid="{00000000-0005-0000-0000-0000055C0000}"/>
    <cellStyle name="Uwaga 3" xfId="21821" hidden="1" xr:uid="{00000000-0005-0000-0000-0000065C0000}"/>
    <cellStyle name="Uwaga 3" xfId="21819" hidden="1" xr:uid="{00000000-0005-0000-0000-0000075C0000}"/>
    <cellStyle name="Uwaga 3" xfId="21808" hidden="1" xr:uid="{00000000-0005-0000-0000-0000085C0000}"/>
    <cellStyle name="Uwaga 3" xfId="21806" hidden="1" xr:uid="{00000000-0005-0000-0000-0000095C0000}"/>
    <cellStyle name="Uwaga 3" xfId="21804" hidden="1" xr:uid="{00000000-0005-0000-0000-00000A5C0000}"/>
    <cellStyle name="Uwaga 3" xfId="21793" hidden="1" xr:uid="{00000000-0005-0000-0000-00000B5C0000}"/>
    <cellStyle name="Uwaga 3" xfId="21791" hidden="1" xr:uid="{00000000-0005-0000-0000-00000C5C0000}"/>
    <cellStyle name="Uwaga 3" xfId="21788" hidden="1" xr:uid="{00000000-0005-0000-0000-00000D5C0000}"/>
    <cellStyle name="Uwaga 3" xfId="21778" hidden="1" xr:uid="{00000000-0005-0000-0000-00000E5C0000}"/>
    <cellStyle name="Uwaga 3" xfId="21775" hidden="1" xr:uid="{00000000-0005-0000-0000-00000F5C0000}"/>
    <cellStyle name="Uwaga 3" xfId="21772" hidden="1" xr:uid="{00000000-0005-0000-0000-0000105C0000}"/>
    <cellStyle name="Uwaga 3" xfId="21763" hidden="1" xr:uid="{00000000-0005-0000-0000-0000115C0000}"/>
    <cellStyle name="Uwaga 3" xfId="21761" hidden="1" xr:uid="{00000000-0005-0000-0000-0000125C0000}"/>
    <cellStyle name="Uwaga 3" xfId="21758" hidden="1" xr:uid="{00000000-0005-0000-0000-0000135C0000}"/>
    <cellStyle name="Uwaga 3" xfId="21748" hidden="1" xr:uid="{00000000-0005-0000-0000-0000145C0000}"/>
    <cellStyle name="Uwaga 3" xfId="21746" hidden="1" xr:uid="{00000000-0005-0000-0000-0000155C0000}"/>
    <cellStyle name="Uwaga 3" xfId="21744" hidden="1" xr:uid="{00000000-0005-0000-0000-0000165C0000}"/>
    <cellStyle name="Uwaga 3" xfId="21733" hidden="1" xr:uid="{00000000-0005-0000-0000-0000175C0000}"/>
    <cellStyle name="Uwaga 3" xfId="21731" hidden="1" xr:uid="{00000000-0005-0000-0000-0000185C0000}"/>
    <cellStyle name="Uwaga 3" xfId="21729" hidden="1" xr:uid="{00000000-0005-0000-0000-0000195C0000}"/>
    <cellStyle name="Uwaga 3" xfId="21718" hidden="1" xr:uid="{00000000-0005-0000-0000-00001A5C0000}"/>
    <cellStyle name="Uwaga 3" xfId="21716" hidden="1" xr:uid="{00000000-0005-0000-0000-00001B5C0000}"/>
    <cellStyle name="Uwaga 3" xfId="21714" hidden="1" xr:uid="{00000000-0005-0000-0000-00001C5C0000}"/>
    <cellStyle name="Uwaga 3" xfId="21703" hidden="1" xr:uid="{00000000-0005-0000-0000-00001D5C0000}"/>
    <cellStyle name="Uwaga 3" xfId="21701" hidden="1" xr:uid="{00000000-0005-0000-0000-00001E5C0000}"/>
    <cellStyle name="Uwaga 3" xfId="21699" hidden="1" xr:uid="{00000000-0005-0000-0000-00001F5C0000}"/>
    <cellStyle name="Uwaga 3" xfId="21688" hidden="1" xr:uid="{00000000-0005-0000-0000-0000205C0000}"/>
    <cellStyle name="Uwaga 3" xfId="21686" hidden="1" xr:uid="{00000000-0005-0000-0000-0000215C0000}"/>
    <cellStyle name="Uwaga 3" xfId="21684" hidden="1" xr:uid="{00000000-0005-0000-0000-0000225C0000}"/>
    <cellStyle name="Uwaga 3" xfId="21673" hidden="1" xr:uid="{00000000-0005-0000-0000-0000235C0000}"/>
    <cellStyle name="Uwaga 3" xfId="21671" hidden="1" xr:uid="{00000000-0005-0000-0000-0000245C0000}"/>
    <cellStyle name="Uwaga 3" xfId="21668" hidden="1" xr:uid="{00000000-0005-0000-0000-0000255C0000}"/>
    <cellStyle name="Uwaga 3" xfId="21658" hidden="1" xr:uid="{00000000-0005-0000-0000-0000265C0000}"/>
    <cellStyle name="Uwaga 3" xfId="21655" hidden="1" xr:uid="{00000000-0005-0000-0000-0000275C0000}"/>
    <cellStyle name="Uwaga 3" xfId="21652" hidden="1" xr:uid="{00000000-0005-0000-0000-0000285C0000}"/>
    <cellStyle name="Uwaga 3" xfId="21643" hidden="1" xr:uid="{00000000-0005-0000-0000-0000295C0000}"/>
    <cellStyle name="Uwaga 3" xfId="21640" hidden="1" xr:uid="{00000000-0005-0000-0000-00002A5C0000}"/>
    <cellStyle name="Uwaga 3" xfId="21637" hidden="1" xr:uid="{00000000-0005-0000-0000-00002B5C0000}"/>
    <cellStyle name="Uwaga 3" xfId="21628" hidden="1" xr:uid="{00000000-0005-0000-0000-00002C5C0000}"/>
    <cellStyle name="Uwaga 3" xfId="21626" hidden="1" xr:uid="{00000000-0005-0000-0000-00002D5C0000}"/>
    <cellStyle name="Uwaga 3" xfId="21624" hidden="1" xr:uid="{00000000-0005-0000-0000-00002E5C0000}"/>
    <cellStyle name="Uwaga 3" xfId="21613" hidden="1" xr:uid="{00000000-0005-0000-0000-00002F5C0000}"/>
    <cellStyle name="Uwaga 3" xfId="21610" hidden="1" xr:uid="{00000000-0005-0000-0000-0000305C0000}"/>
    <cellStyle name="Uwaga 3" xfId="21607" hidden="1" xr:uid="{00000000-0005-0000-0000-0000315C0000}"/>
    <cellStyle name="Uwaga 3" xfId="21598" hidden="1" xr:uid="{00000000-0005-0000-0000-0000325C0000}"/>
    <cellStyle name="Uwaga 3" xfId="21595" hidden="1" xr:uid="{00000000-0005-0000-0000-0000335C0000}"/>
    <cellStyle name="Uwaga 3" xfId="21592" hidden="1" xr:uid="{00000000-0005-0000-0000-0000345C0000}"/>
    <cellStyle name="Uwaga 3" xfId="21583" hidden="1" xr:uid="{00000000-0005-0000-0000-0000355C0000}"/>
    <cellStyle name="Uwaga 3" xfId="21580" hidden="1" xr:uid="{00000000-0005-0000-0000-0000365C0000}"/>
    <cellStyle name="Uwaga 3" xfId="21577" hidden="1" xr:uid="{00000000-0005-0000-0000-0000375C0000}"/>
    <cellStyle name="Uwaga 3" xfId="21570" hidden="1" xr:uid="{00000000-0005-0000-0000-0000385C0000}"/>
    <cellStyle name="Uwaga 3" xfId="21566" hidden="1" xr:uid="{00000000-0005-0000-0000-0000395C0000}"/>
    <cellStyle name="Uwaga 3" xfId="21563" hidden="1" xr:uid="{00000000-0005-0000-0000-00003A5C0000}"/>
    <cellStyle name="Uwaga 3" xfId="21555" hidden="1" xr:uid="{00000000-0005-0000-0000-00003B5C0000}"/>
    <cellStyle name="Uwaga 3" xfId="21551" hidden="1" xr:uid="{00000000-0005-0000-0000-00003C5C0000}"/>
    <cellStyle name="Uwaga 3" xfId="21548" hidden="1" xr:uid="{00000000-0005-0000-0000-00003D5C0000}"/>
    <cellStyle name="Uwaga 3" xfId="21540" hidden="1" xr:uid="{00000000-0005-0000-0000-00003E5C0000}"/>
    <cellStyle name="Uwaga 3" xfId="21536" hidden="1" xr:uid="{00000000-0005-0000-0000-00003F5C0000}"/>
    <cellStyle name="Uwaga 3" xfId="21532" hidden="1" xr:uid="{00000000-0005-0000-0000-0000405C0000}"/>
    <cellStyle name="Uwaga 3" xfId="21525" hidden="1" xr:uid="{00000000-0005-0000-0000-0000415C0000}"/>
    <cellStyle name="Uwaga 3" xfId="21521" hidden="1" xr:uid="{00000000-0005-0000-0000-0000425C0000}"/>
    <cellStyle name="Uwaga 3" xfId="21518" hidden="1" xr:uid="{00000000-0005-0000-0000-0000435C0000}"/>
    <cellStyle name="Uwaga 3" xfId="21510" hidden="1" xr:uid="{00000000-0005-0000-0000-0000445C0000}"/>
    <cellStyle name="Uwaga 3" xfId="21506" hidden="1" xr:uid="{00000000-0005-0000-0000-0000455C0000}"/>
    <cellStyle name="Uwaga 3" xfId="21503" hidden="1" xr:uid="{00000000-0005-0000-0000-0000465C0000}"/>
    <cellStyle name="Uwaga 3" xfId="21494" hidden="1" xr:uid="{00000000-0005-0000-0000-0000475C0000}"/>
    <cellStyle name="Uwaga 3" xfId="21489" hidden="1" xr:uid="{00000000-0005-0000-0000-0000485C0000}"/>
    <cellStyle name="Uwaga 3" xfId="21485" hidden="1" xr:uid="{00000000-0005-0000-0000-0000495C0000}"/>
    <cellStyle name="Uwaga 3" xfId="21479" hidden="1" xr:uid="{00000000-0005-0000-0000-00004A5C0000}"/>
    <cellStyle name="Uwaga 3" xfId="21474" hidden="1" xr:uid="{00000000-0005-0000-0000-00004B5C0000}"/>
    <cellStyle name="Uwaga 3" xfId="21470" hidden="1" xr:uid="{00000000-0005-0000-0000-00004C5C0000}"/>
    <cellStyle name="Uwaga 3" xfId="21464" hidden="1" xr:uid="{00000000-0005-0000-0000-00004D5C0000}"/>
    <cellStyle name="Uwaga 3" xfId="21459" hidden="1" xr:uid="{00000000-0005-0000-0000-00004E5C0000}"/>
    <cellStyle name="Uwaga 3" xfId="21455" hidden="1" xr:uid="{00000000-0005-0000-0000-00004F5C0000}"/>
    <cellStyle name="Uwaga 3" xfId="21450" hidden="1" xr:uid="{00000000-0005-0000-0000-0000505C0000}"/>
    <cellStyle name="Uwaga 3" xfId="21446" hidden="1" xr:uid="{00000000-0005-0000-0000-0000515C0000}"/>
    <cellStyle name="Uwaga 3" xfId="21442" hidden="1" xr:uid="{00000000-0005-0000-0000-0000525C0000}"/>
    <cellStyle name="Uwaga 3" xfId="21435" hidden="1" xr:uid="{00000000-0005-0000-0000-0000535C0000}"/>
    <cellStyle name="Uwaga 3" xfId="21430" hidden="1" xr:uid="{00000000-0005-0000-0000-0000545C0000}"/>
    <cellStyle name="Uwaga 3" xfId="21426" hidden="1" xr:uid="{00000000-0005-0000-0000-0000555C0000}"/>
    <cellStyle name="Uwaga 3" xfId="21419" hidden="1" xr:uid="{00000000-0005-0000-0000-0000565C0000}"/>
    <cellStyle name="Uwaga 3" xfId="21414" hidden="1" xr:uid="{00000000-0005-0000-0000-0000575C0000}"/>
    <cellStyle name="Uwaga 3" xfId="21410" hidden="1" xr:uid="{00000000-0005-0000-0000-0000585C0000}"/>
    <cellStyle name="Uwaga 3" xfId="21405" hidden="1" xr:uid="{00000000-0005-0000-0000-0000595C0000}"/>
    <cellStyle name="Uwaga 3" xfId="21400" hidden="1" xr:uid="{00000000-0005-0000-0000-00005A5C0000}"/>
    <cellStyle name="Uwaga 3" xfId="21396" hidden="1" xr:uid="{00000000-0005-0000-0000-00005B5C0000}"/>
    <cellStyle name="Uwaga 3" xfId="21390" hidden="1" xr:uid="{00000000-0005-0000-0000-00005C5C0000}"/>
    <cellStyle name="Uwaga 3" xfId="21386" hidden="1" xr:uid="{00000000-0005-0000-0000-00005D5C0000}"/>
    <cellStyle name="Uwaga 3" xfId="21383" hidden="1" xr:uid="{00000000-0005-0000-0000-00005E5C0000}"/>
    <cellStyle name="Uwaga 3" xfId="21376" hidden="1" xr:uid="{00000000-0005-0000-0000-00005F5C0000}"/>
    <cellStyle name="Uwaga 3" xfId="21371" hidden="1" xr:uid="{00000000-0005-0000-0000-0000605C0000}"/>
    <cellStyle name="Uwaga 3" xfId="21366" hidden="1" xr:uid="{00000000-0005-0000-0000-0000615C0000}"/>
    <cellStyle name="Uwaga 3" xfId="21360" hidden="1" xr:uid="{00000000-0005-0000-0000-0000625C0000}"/>
    <cellStyle name="Uwaga 3" xfId="21355" hidden="1" xr:uid="{00000000-0005-0000-0000-0000635C0000}"/>
    <cellStyle name="Uwaga 3" xfId="21350" hidden="1" xr:uid="{00000000-0005-0000-0000-0000645C0000}"/>
    <cellStyle name="Uwaga 3" xfId="21345" hidden="1" xr:uid="{00000000-0005-0000-0000-0000655C0000}"/>
    <cellStyle name="Uwaga 3" xfId="21340" hidden="1" xr:uid="{00000000-0005-0000-0000-0000665C0000}"/>
    <cellStyle name="Uwaga 3" xfId="21335" hidden="1" xr:uid="{00000000-0005-0000-0000-0000675C0000}"/>
    <cellStyle name="Uwaga 3" xfId="21331" hidden="1" xr:uid="{00000000-0005-0000-0000-0000685C0000}"/>
    <cellStyle name="Uwaga 3" xfId="21327" hidden="1" xr:uid="{00000000-0005-0000-0000-0000695C0000}"/>
    <cellStyle name="Uwaga 3" xfId="21322" hidden="1" xr:uid="{00000000-0005-0000-0000-00006A5C0000}"/>
    <cellStyle name="Uwaga 3" xfId="21315" hidden="1" xr:uid="{00000000-0005-0000-0000-00006B5C0000}"/>
    <cellStyle name="Uwaga 3" xfId="21310" hidden="1" xr:uid="{00000000-0005-0000-0000-00006C5C0000}"/>
    <cellStyle name="Uwaga 3" xfId="21305" hidden="1" xr:uid="{00000000-0005-0000-0000-00006D5C0000}"/>
    <cellStyle name="Uwaga 3" xfId="21299" hidden="1" xr:uid="{00000000-0005-0000-0000-00006E5C0000}"/>
    <cellStyle name="Uwaga 3" xfId="21294" hidden="1" xr:uid="{00000000-0005-0000-0000-00006F5C0000}"/>
    <cellStyle name="Uwaga 3" xfId="21290" hidden="1" xr:uid="{00000000-0005-0000-0000-0000705C0000}"/>
    <cellStyle name="Uwaga 3" xfId="21285" hidden="1" xr:uid="{00000000-0005-0000-0000-0000715C0000}"/>
    <cellStyle name="Uwaga 3" xfId="21280" hidden="1" xr:uid="{00000000-0005-0000-0000-0000725C0000}"/>
    <cellStyle name="Uwaga 3" xfId="21275" hidden="1" xr:uid="{00000000-0005-0000-0000-0000735C0000}"/>
    <cellStyle name="Uwaga 3" xfId="21271" hidden="1" xr:uid="{00000000-0005-0000-0000-0000745C0000}"/>
    <cellStyle name="Uwaga 3" xfId="21266" hidden="1" xr:uid="{00000000-0005-0000-0000-0000755C0000}"/>
    <cellStyle name="Uwaga 3" xfId="21261" hidden="1" xr:uid="{00000000-0005-0000-0000-0000765C0000}"/>
    <cellStyle name="Uwaga 3" xfId="21256" hidden="1" xr:uid="{00000000-0005-0000-0000-0000775C0000}"/>
    <cellStyle name="Uwaga 3" xfId="21252" hidden="1" xr:uid="{00000000-0005-0000-0000-0000785C0000}"/>
    <cellStyle name="Uwaga 3" xfId="21248" hidden="1" xr:uid="{00000000-0005-0000-0000-0000795C0000}"/>
    <cellStyle name="Uwaga 3" xfId="21241" hidden="1" xr:uid="{00000000-0005-0000-0000-00007A5C0000}"/>
    <cellStyle name="Uwaga 3" xfId="21237" hidden="1" xr:uid="{00000000-0005-0000-0000-00007B5C0000}"/>
    <cellStyle name="Uwaga 3" xfId="21232" hidden="1" xr:uid="{00000000-0005-0000-0000-00007C5C0000}"/>
    <cellStyle name="Uwaga 3" xfId="21226" hidden="1" xr:uid="{00000000-0005-0000-0000-00007D5C0000}"/>
    <cellStyle name="Uwaga 3" xfId="21222" hidden="1" xr:uid="{00000000-0005-0000-0000-00007E5C0000}"/>
    <cellStyle name="Uwaga 3" xfId="21217" hidden="1" xr:uid="{00000000-0005-0000-0000-00007F5C0000}"/>
    <cellStyle name="Uwaga 3" xfId="21211" hidden="1" xr:uid="{00000000-0005-0000-0000-0000805C0000}"/>
    <cellStyle name="Uwaga 3" xfId="21207" hidden="1" xr:uid="{00000000-0005-0000-0000-0000815C0000}"/>
    <cellStyle name="Uwaga 3" xfId="21203" hidden="1" xr:uid="{00000000-0005-0000-0000-0000825C0000}"/>
    <cellStyle name="Uwaga 3" xfId="21196" hidden="1" xr:uid="{00000000-0005-0000-0000-0000835C0000}"/>
    <cellStyle name="Uwaga 3" xfId="21192" hidden="1" xr:uid="{00000000-0005-0000-0000-0000845C0000}"/>
    <cellStyle name="Uwaga 3" xfId="21188" hidden="1" xr:uid="{00000000-0005-0000-0000-0000855C0000}"/>
    <cellStyle name="Uwaga 3" xfId="22052" hidden="1" xr:uid="{00000000-0005-0000-0000-0000865C0000}"/>
    <cellStyle name="Uwaga 3" xfId="22050" hidden="1" xr:uid="{00000000-0005-0000-0000-0000875C0000}"/>
    <cellStyle name="Uwaga 3" xfId="22048" hidden="1" xr:uid="{00000000-0005-0000-0000-0000885C0000}"/>
    <cellStyle name="Uwaga 3" xfId="22035" hidden="1" xr:uid="{00000000-0005-0000-0000-0000895C0000}"/>
    <cellStyle name="Uwaga 3" xfId="22034" hidden="1" xr:uid="{00000000-0005-0000-0000-00008A5C0000}"/>
    <cellStyle name="Uwaga 3" xfId="22033" hidden="1" xr:uid="{00000000-0005-0000-0000-00008B5C0000}"/>
    <cellStyle name="Uwaga 3" xfId="22020" hidden="1" xr:uid="{00000000-0005-0000-0000-00008C5C0000}"/>
    <cellStyle name="Uwaga 3" xfId="22019" hidden="1" xr:uid="{00000000-0005-0000-0000-00008D5C0000}"/>
    <cellStyle name="Uwaga 3" xfId="22018" hidden="1" xr:uid="{00000000-0005-0000-0000-00008E5C0000}"/>
    <cellStyle name="Uwaga 3" xfId="22006" hidden="1" xr:uid="{00000000-0005-0000-0000-00008F5C0000}"/>
    <cellStyle name="Uwaga 3" xfId="22004" hidden="1" xr:uid="{00000000-0005-0000-0000-0000905C0000}"/>
    <cellStyle name="Uwaga 3" xfId="22003" hidden="1" xr:uid="{00000000-0005-0000-0000-0000915C0000}"/>
    <cellStyle name="Uwaga 3" xfId="21990" hidden="1" xr:uid="{00000000-0005-0000-0000-0000925C0000}"/>
    <cellStyle name="Uwaga 3" xfId="21989" hidden="1" xr:uid="{00000000-0005-0000-0000-0000935C0000}"/>
    <cellStyle name="Uwaga 3" xfId="21988" hidden="1" xr:uid="{00000000-0005-0000-0000-0000945C0000}"/>
    <cellStyle name="Uwaga 3" xfId="21976" hidden="1" xr:uid="{00000000-0005-0000-0000-0000955C0000}"/>
    <cellStyle name="Uwaga 3" xfId="21974" hidden="1" xr:uid="{00000000-0005-0000-0000-0000965C0000}"/>
    <cellStyle name="Uwaga 3" xfId="21972" hidden="1" xr:uid="{00000000-0005-0000-0000-0000975C0000}"/>
    <cellStyle name="Uwaga 3" xfId="21961" hidden="1" xr:uid="{00000000-0005-0000-0000-0000985C0000}"/>
    <cellStyle name="Uwaga 3" xfId="21959" hidden="1" xr:uid="{00000000-0005-0000-0000-0000995C0000}"/>
    <cellStyle name="Uwaga 3" xfId="21957" hidden="1" xr:uid="{00000000-0005-0000-0000-00009A5C0000}"/>
    <cellStyle name="Uwaga 3" xfId="21946" hidden="1" xr:uid="{00000000-0005-0000-0000-00009B5C0000}"/>
    <cellStyle name="Uwaga 3" xfId="21944" hidden="1" xr:uid="{00000000-0005-0000-0000-00009C5C0000}"/>
    <cellStyle name="Uwaga 3" xfId="21942" hidden="1" xr:uid="{00000000-0005-0000-0000-00009D5C0000}"/>
    <cellStyle name="Uwaga 3" xfId="21931" hidden="1" xr:uid="{00000000-0005-0000-0000-00009E5C0000}"/>
    <cellStyle name="Uwaga 3" xfId="21929" hidden="1" xr:uid="{00000000-0005-0000-0000-00009F5C0000}"/>
    <cellStyle name="Uwaga 3" xfId="21927" hidden="1" xr:uid="{00000000-0005-0000-0000-0000A05C0000}"/>
    <cellStyle name="Uwaga 3" xfId="21916" hidden="1" xr:uid="{00000000-0005-0000-0000-0000A15C0000}"/>
    <cellStyle name="Uwaga 3" xfId="21914" hidden="1" xr:uid="{00000000-0005-0000-0000-0000A25C0000}"/>
    <cellStyle name="Uwaga 3" xfId="21912" hidden="1" xr:uid="{00000000-0005-0000-0000-0000A35C0000}"/>
    <cellStyle name="Uwaga 3" xfId="21901" hidden="1" xr:uid="{00000000-0005-0000-0000-0000A45C0000}"/>
    <cellStyle name="Uwaga 3" xfId="21899" hidden="1" xr:uid="{00000000-0005-0000-0000-0000A55C0000}"/>
    <cellStyle name="Uwaga 3" xfId="21897" hidden="1" xr:uid="{00000000-0005-0000-0000-0000A65C0000}"/>
    <cellStyle name="Uwaga 3" xfId="21886" hidden="1" xr:uid="{00000000-0005-0000-0000-0000A75C0000}"/>
    <cellStyle name="Uwaga 3" xfId="21884" hidden="1" xr:uid="{00000000-0005-0000-0000-0000A85C0000}"/>
    <cellStyle name="Uwaga 3" xfId="21882" hidden="1" xr:uid="{00000000-0005-0000-0000-0000A95C0000}"/>
    <cellStyle name="Uwaga 3" xfId="21871" hidden="1" xr:uid="{00000000-0005-0000-0000-0000AA5C0000}"/>
    <cellStyle name="Uwaga 3" xfId="21869" hidden="1" xr:uid="{00000000-0005-0000-0000-0000AB5C0000}"/>
    <cellStyle name="Uwaga 3" xfId="21867" hidden="1" xr:uid="{00000000-0005-0000-0000-0000AC5C0000}"/>
    <cellStyle name="Uwaga 3" xfId="21856" hidden="1" xr:uid="{00000000-0005-0000-0000-0000AD5C0000}"/>
    <cellStyle name="Uwaga 3" xfId="21854" hidden="1" xr:uid="{00000000-0005-0000-0000-0000AE5C0000}"/>
    <cellStyle name="Uwaga 3" xfId="21852" hidden="1" xr:uid="{00000000-0005-0000-0000-0000AF5C0000}"/>
    <cellStyle name="Uwaga 3" xfId="21841" hidden="1" xr:uid="{00000000-0005-0000-0000-0000B05C0000}"/>
    <cellStyle name="Uwaga 3" xfId="21839" hidden="1" xr:uid="{00000000-0005-0000-0000-0000B15C0000}"/>
    <cellStyle name="Uwaga 3" xfId="21837" hidden="1" xr:uid="{00000000-0005-0000-0000-0000B25C0000}"/>
    <cellStyle name="Uwaga 3" xfId="21826" hidden="1" xr:uid="{00000000-0005-0000-0000-0000B35C0000}"/>
    <cellStyle name="Uwaga 3" xfId="21824" hidden="1" xr:uid="{00000000-0005-0000-0000-0000B45C0000}"/>
    <cellStyle name="Uwaga 3" xfId="21822" hidden="1" xr:uid="{00000000-0005-0000-0000-0000B55C0000}"/>
    <cellStyle name="Uwaga 3" xfId="21811" hidden="1" xr:uid="{00000000-0005-0000-0000-0000B65C0000}"/>
    <cellStyle name="Uwaga 3" xfId="21809" hidden="1" xr:uid="{00000000-0005-0000-0000-0000B75C0000}"/>
    <cellStyle name="Uwaga 3" xfId="21807" hidden="1" xr:uid="{00000000-0005-0000-0000-0000B85C0000}"/>
    <cellStyle name="Uwaga 3" xfId="21796" hidden="1" xr:uid="{00000000-0005-0000-0000-0000B95C0000}"/>
    <cellStyle name="Uwaga 3" xfId="21794" hidden="1" xr:uid="{00000000-0005-0000-0000-0000BA5C0000}"/>
    <cellStyle name="Uwaga 3" xfId="21792" hidden="1" xr:uid="{00000000-0005-0000-0000-0000BB5C0000}"/>
    <cellStyle name="Uwaga 3" xfId="21781" hidden="1" xr:uid="{00000000-0005-0000-0000-0000BC5C0000}"/>
    <cellStyle name="Uwaga 3" xfId="21779" hidden="1" xr:uid="{00000000-0005-0000-0000-0000BD5C0000}"/>
    <cellStyle name="Uwaga 3" xfId="21777" hidden="1" xr:uid="{00000000-0005-0000-0000-0000BE5C0000}"/>
    <cellStyle name="Uwaga 3" xfId="21766" hidden="1" xr:uid="{00000000-0005-0000-0000-0000BF5C0000}"/>
    <cellStyle name="Uwaga 3" xfId="21764" hidden="1" xr:uid="{00000000-0005-0000-0000-0000C05C0000}"/>
    <cellStyle name="Uwaga 3" xfId="21762" hidden="1" xr:uid="{00000000-0005-0000-0000-0000C15C0000}"/>
    <cellStyle name="Uwaga 3" xfId="21751" hidden="1" xr:uid="{00000000-0005-0000-0000-0000C25C0000}"/>
    <cellStyle name="Uwaga 3" xfId="21749" hidden="1" xr:uid="{00000000-0005-0000-0000-0000C35C0000}"/>
    <cellStyle name="Uwaga 3" xfId="21747" hidden="1" xr:uid="{00000000-0005-0000-0000-0000C45C0000}"/>
    <cellStyle name="Uwaga 3" xfId="21736" hidden="1" xr:uid="{00000000-0005-0000-0000-0000C55C0000}"/>
    <cellStyle name="Uwaga 3" xfId="21734" hidden="1" xr:uid="{00000000-0005-0000-0000-0000C65C0000}"/>
    <cellStyle name="Uwaga 3" xfId="21732" hidden="1" xr:uid="{00000000-0005-0000-0000-0000C75C0000}"/>
    <cellStyle name="Uwaga 3" xfId="21721" hidden="1" xr:uid="{00000000-0005-0000-0000-0000C85C0000}"/>
    <cellStyle name="Uwaga 3" xfId="21719" hidden="1" xr:uid="{00000000-0005-0000-0000-0000C95C0000}"/>
    <cellStyle name="Uwaga 3" xfId="21717" hidden="1" xr:uid="{00000000-0005-0000-0000-0000CA5C0000}"/>
    <cellStyle name="Uwaga 3" xfId="21706" hidden="1" xr:uid="{00000000-0005-0000-0000-0000CB5C0000}"/>
    <cellStyle name="Uwaga 3" xfId="21704" hidden="1" xr:uid="{00000000-0005-0000-0000-0000CC5C0000}"/>
    <cellStyle name="Uwaga 3" xfId="21702" hidden="1" xr:uid="{00000000-0005-0000-0000-0000CD5C0000}"/>
    <cellStyle name="Uwaga 3" xfId="21691" hidden="1" xr:uid="{00000000-0005-0000-0000-0000CE5C0000}"/>
    <cellStyle name="Uwaga 3" xfId="21689" hidden="1" xr:uid="{00000000-0005-0000-0000-0000CF5C0000}"/>
    <cellStyle name="Uwaga 3" xfId="21687" hidden="1" xr:uid="{00000000-0005-0000-0000-0000D05C0000}"/>
    <cellStyle name="Uwaga 3" xfId="21676" hidden="1" xr:uid="{00000000-0005-0000-0000-0000D15C0000}"/>
    <cellStyle name="Uwaga 3" xfId="21674" hidden="1" xr:uid="{00000000-0005-0000-0000-0000D25C0000}"/>
    <cellStyle name="Uwaga 3" xfId="21672" hidden="1" xr:uid="{00000000-0005-0000-0000-0000D35C0000}"/>
    <cellStyle name="Uwaga 3" xfId="21661" hidden="1" xr:uid="{00000000-0005-0000-0000-0000D45C0000}"/>
    <cellStyle name="Uwaga 3" xfId="21659" hidden="1" xr:uid="{00000000-0005-0000-0000-0000D55C0000}"/>
    <cellStyle name="Uwaga 3" xfId="21656" hidden="1" xr:uid="{00000000-0005-0000-0000-0000D65C0000}"/>
    <cellStyle name="Uwaga 3" xfId="21646" hidden="1" xr:uid="{00000000-0005-0000-0000-0000D75C0000}"/>
    <cellStyle name="Uwaga 3" xfId="21644" hidden="1" xr:uid="{00000000-0005-0000-0000-0000D85C0000}"/>
    <cellStyle name="Uwaga 3" xfId="21642" hidden="1" xr:uid="{00000000-0005-0000-0000-0000D95C0000}"/>
    <cellStyle name="Uwaga 3" xfId="21631" hidden="1" xr:uid="{00000000-0005-0000-0000-0000DA5C0000}"/>
    <cellStyle name="Uwaga 3" xfId="21629" hidden="1" xr:uid="{00000000-0005-0000-0000-0000DB5C0000}"/>
    <cellStyle name="Uwaga 3" xfId="21627" hidden="1" xr:uid="{00000000-0005-0000-0000-0000DC5C0000}"/>
    <cellStyle name="Uwaga 3" xfId="21616" hidden="1" xr:uid="{00000000-0005-0000-0000-0000DD5C0000}"/>
    <cellStyle name="Uwaga 3" xfId="21614" hidden="1" xr:uid="{00000000-0005-0000-0000-0000DE5C0000}"/>
    <cellStyle name="Uwaga 3" xfId="21611" hidden="1" xr:uid="{00000000-0005-0000-0000-0000DF5C0000}"/>
    <cellStyle name="Uwaga 3" xfId="21601" hidden="1" xr:uid="{00000000-0005-0000-0000-0000E05C0000}"/>
    <cellStyle name="Uwaga 3" xfId="21599" hidden="1" xr:uid="{00000000-0005-0000-0000-0000E15C0000}"/>
    <cellStyle name="Uwaga 3" xfId="21596" hidden="1" xr:uid="{00000000-0005-0000-0000-0000E25C0000}"/>
    <cellStyle name="Uwaga 3" xfId="21586" hidden="1" xr:uid="{00000000-0005-0000-0000-0000E35C0000}"/>
    <cellStyle name="Uwaga 3" xfId="21584" hidden="1" xr:uid="{00000000-0005-0000-0000-0000E45C0000}"/>
    <cellStyle name="Uwaga 3" xfId="21581" hidden="1" xr:uid="{00000000-0005-0000-0000-0000E55C0000}"/>
    <cellStyle name="Uwaga 3" xfId="21572" hidden="1" xr:uid="{00000000-0005-0000-0000-0000E65C0000}"/>
    <cellStyle name="Uwaga 3" xfId="21569" hidden="1" xr:uid="{00000000-0005-0000-0000-0000E75C0000}"/>
    <cellStyle name="Uwaga 3" xfId="21565" hidden="1" xr:uid="{00000000-0005-0000-0000-0000E85C0000}"/>
    <cellStyle name="Uwaga 3" xfId="21557" hidden="1" xr:uid="{00000000-0005-0000-0000-0000E95C0000}"/>
    <cellStyle name="Uwaga 3" xfId="21554" hidden="1" xr:uid="{00000000-0005-0000-0000-0000EA5C0000}"/>
    <cellStyle name="Uwaga 3" xfId="21550" hidden="1" xr:uid="{00000000-0005-0000-0000-0000EB5C0000}"/>
    <cellStyle name="Uwaga 3" xfId="21542" hidden="1" xr:uid="{00000000-0005-0000-0000-0000EC5C0000}"/>
    <cellStyle name="Uwaga 3" xfId="21539" hidden="1" xr:uid="{00000000-0005-0000-0000-0000ED5C0000}"/>
    <cellStyle name="Uwaga 3" xfId="21535" hidden="1" xr:uid="{00000000-0005-0000-0000-0000EE5C0000}"/>
    <cellStyle name="Uwaga 3" xfId="21527" hidden="1" xr:uid="{00000000-0005-0000-0000-0000EF5C0000}"/>
    <cellStyle name="Uwaga 3" xfId="21524" hidden="1" xr:uid="{00000000-0005-0000-0000-0000F05C0000}"/>
    <cellStyle name="Uwaga 3" xfId="21520" hidden="1" xr:uid="{00000000-0005-0000-0000-0000F15C0000}"/>
    <cellStyle name="Uwaga 3" xfId="21512" hidden="1" xr:uid="{00000000-0005-0000-0000-0000F25C0000}"/>
    <cellStyle name="Uwaga 3" xfId="21509" hidden="1" xr:uid="{00000000-0005-0000-0000-0000F35C0000}"/>
    <cellStyle name="Uwaga 3" xfId="21505" hidden="1" xr:uid="{00000000-0005-0000-0000-0000F45C0000}"/>
    <cellStyle name="Uwaga 3" xfId="21497" hidden="1" xr:uid="{00000000-0005-0000-0000-0000F55C0000}"/>
    <cellStyle name="Uwaga 3" xfId="21493" hidden="1" xr:uid="{00000000-0005-0000-0000-0000F65C0000}"/>
    <cellStyle name="Uwaga 3" xfId="21488" hidden="1" xr:uid="{00000000-0005-0000-0000-0000F75C0000}"/>
    <cellStyle name="Uwaga 3" xfId="21482" hidden="1" xr:uid="{00000000-0005-0000-0000-0000F85C0000}"/>
    <cellStyle name="Uwaga 3" xfId="21478" hidden="1" xr:uid="{00000000-0005-0000-0000-0000F95C0000}"/>
    <cellStyle name="Uwaga 3" xfId="21473" hidden="1" xr:uid="{00000000-0005-0000-0000-0000FA5C0000}"/>
    <cellStyle name="Uwaga 3" xfId="21467" hidden="1" xr:uid="{00000000-0005-0000-0000-0000FB5C0000}"/>
    <cellStyle name="Uwaga 3" xfId="21463" hidden="1" xr:uid="{00000000-0005-0000-0000-0000FC5C0000}"/>
    <cellStyle name="Uwaga 3" xfId="21458" hidden="1" xr:uid="{00000000-0005-0000-0000-0000FD5C0000}"/>
    <cellStyle name="Uwaga 3" xfId="21452" hidden="1" xr:uid="{00000000-0005-0000-0000-0000FE5C0000}"/>
    <cellStyle name="Uwaga 3" xfId="21449" hidden="1" xr:uid="{00000000-0005-0000-0000-0000FF5C0000}"/>
    <cellStyle name="Uwaga 3" xfId="21445" hidden="1" xr:uid="{00000000-0005-0000-0000-0000005D0000}"/>
    <cellStyle name="Uwaga 3" xfId="21437" hidden="1" xr:uid="{00000000-0005-0000-0000-0000015D0000}"/>
    <cellStyle name="Uwaga 3" xfId="21434" hidden="1" xr:uid="{00000000-0005-0000-0000-0000025D0000}"/>
    <cellStyle name="Uwaga 3" xfId="21429" hidden="1" xr:uid="{00000000-0005-0000-0000-0000035D0000}"/>
    <cellStyle name="Uwaga 3" xfId="21422" hidden="1" xr:uid="{00000000-0005-0000-0000-0000045D0000}"/>
    <cellStyle name="Uwaga 3" xfId="21418" hidden="1" xr:uid="{00000000-0005-0000-0000-0000055D0000}"/>
    <cellStyle name="Uwaga 3" xfId="21413" hidden="1" xr:uid="{00000000-0005-0000-0000-0000065D0000}"/>
    <cellStyle name="Uwaga 3" xfId="21407" hidden="1" xr:uid="{00000000-0005-0000-0000-0000075D0000}"/>
    <cellStyle name="Uwaga 3" xfId="21403" hidden="1" xr:uid="{00000000-0005-0000-0000-0000085D0000}"/>
    <cellStyle name="Uwaga 3" xfId="21398" hidden="1" xr:uid="{00000000-0005-0000-0000-0000095D0000}"/>
    <cellStyle name="Uwaga 3" xfId="21392" hidden="1" xr:uid="{00000000-0005-0000-0000-00000A5D0000}"/>
    <cellStyle name="Uwaga 3" xfId="21389" hidden="1" xr:uid="{00000000-0005-0000-0000-00000B5D0000}"/>
    <cellStyle name="Uwaga 3" xfId="21385" hidden="1" xr:uid="{00000000-0005-0000-0000-00000C5D0000}"/>
    <cellStyle name="Uwaga 3" xfId="21377" hidden="1" xr:uid="{00000000-0005-0000-0000-00000D5D0000}"/>
    <cellStyle name="Uwaga 3" xfId="21372" hidden="1" xr:uid="{00000000-0005-0000-0000-00000E5D0000}"/>
    <cellStyle name="Uwaga 3" xfId="21367" hidden="1" xr:uid="{00000000-0005-0000-0000-00000F5D0000}"/>
    <cellStyle name="Uwaga 3" xfId="21362" hidden="1" xr:uid="{00000000-0005-0000-0000-0000105D0000}"/>
    <cellStyle name="Uwaga 3" xfId="21357" hidden="1" xr:uid="{00000000-0005-0000-0000-0000115D0000}"/>
    <cellStyle name="Uwaga 3" xfId="21352" hidden="1" xr:uid="{00000000-0005-0000-0000-0000125D0000}"/>
    <cellStyle name="Uwaga 3" xfId="21347" hidden="1" xr:uid="{00000000-0005-0000-0000-0000135D0000}"/>
    <cellStyle name="Uwaga 3" xfId="21342" hidden="1" xr:uid="{00000000-0005-0000-0000-0000145D0000}"/>
    <cellStyle name="Uwaga 3" xfId="21337" hidden="1" xr:uid="{00000000-0005-0000-0000-0000155D0000}"/>
    <cellStyle name="Uwaga 3" xfId="21332" hidden="1" xr:uid="{00000000-0005-0000-0000-0000165D0000}"/>
    <cellStyle name="Uwaga 3" xfId="21328" hidden="1" xr:uid="{00000000-0005-0000-0000-0000175D0000}"/>
    <cellStyle name="Uwaga 3" xfId="21323" hidden="1" xr:uid="{00000000-0005-0000-0000-0000185D0000}"/>
    <cellStyle name="Uwaga 3" xfId="21316" hidden="1" xr:uid="{00000000-0005-0000-0000-0000195D0000}"/>
    <cellStyle name="Uwaga 3" xfId="21311" hidden="1" xr:uid="{00000000-0005-0000-0000-00001A5D0000}"/>
    <cellStyle name="Uwaga 3" xfId="21306" hidden="1" xr:uid="{00000000-0005-0000-0000-00001B5D0000}"/>
    <cellStyle name="Uwaga 3" xfId="21301" hidden="1" xr:uid="{00000000-0005-0000-0000-00001C5D0000}"/>
    <cellStyle name="Uwaga 3" xfId="21296" hidden="1" xr:uid="{00000000-0005-0000-0000-00001D5D0000}"/>
    <cellStyle name="Uwaga 3" xfId="21291" hidden="1" xr:uid="{00000000-0005-0000-0000-00001E5D0000}"/>
    <cellStyle name="Uwaga 3" xfId="21286" hidden="1" xr:uid="{00000000-0005-0000-0000-00001F5D0000}"/>
    <cellStyle name="Uwaga 3" xfId="21281" hidden="1" xr:uid="{00000000-0005-0000-0000-0000205D0000}"/>
    <cellStyle name="Uwaga 3" xfId="21276" hidden="1" xr:uid="{00000000-0005-0000-0000-0000215D0000}"/>
    <cellStyle name="Uwaga 3" xfId="21272" hidden="1" xr:uid="{00000000-0005-0000-0000-0000225D0000}"/>
    <cellStyle name="Uwaga 3" xfId="21267" hidden="1" xr:uid="{00000000-0005-0000-0000-0000235D0000}"/>
    <cellStyle name="Uwaga 3" xfId="21262" hidden="1" xr:uid="{00000000-0005-0000-0000-0000245D0000}"/>
    <cellStyle name="Uwaga 3" xfId="21257" hidden="1" xr:uid="{00000000-0005-0000-0000-0000255D0000}"/>
    <cellStyle name="Uwaga 3" xfId="21253" hidden="1" xr:uid="{00000000-0005-0000-0000-0000265D0000}"/>
    <cellStyle name="Uwaga 3" xfId="21249" hidden="1" xr:uid="{00000000-0005-0000-0000-0000275D0000}"/>
    <cellStyle name="Uwaga 3" xfId="21242" hidden="1" xr:uid="{00000000-0005-0000-0000-0000285D0000}"/>
    <cellStyle name="Uwaga 3" xfId="21238" hidden="1" xr:uid="{00000000-0005-0000-0000-0000295D0000}"/>
    <cellStyle name="Uwaga 3" xfId="21233" hidden="1" xr:uid="{00000000-0005-0000-0000-00002A5D0000}"/>
    <cellStyle name="Uwaga 3" xfId="21227" hidden="1" xr:uid="{00000000-0005-0000-0000-00002B5D0000}"/>
    <cellStyle name="Uwaga 3" xfId="21223" hidden="1" xr:uid="{00000000-0005-0000-0000-00002C5D0000}"/>
    <cellStyle name="Uwaga 3" xfId="21218" hidden="1" xr:uid="{00000000-0005-0000-0000-00002D5D0000}"/>
    <cellStyle name="Uwaga 3" xfId="21212" hidden="1" xr:uid="{00000000-0005-0000-0000-00002E5D0000}"/>
    <cellStyle name="Uwaga 3" xfId="21208" hidden="1" xr:uid="{00000000-0005-0000-0000-00002F5D0000}"/>
    <cellStyle name="Uwaga 3" xfId="21204" hidden="1" xr:uid="{00000000-0005-0000-0000-0000305D0000}"/>
    <cellStyle name="Uwaga 3" xfId="21197" hidden="1" xr:uid="{00000000-0005-0000-0000-0000315D0000}"/>
    <cellStyle name="Uwaga 3" xfId="21193" hidden="1" xr:uid="{00000000-0005-0000-0000-0000325D0000}"/>
    <cellStyle name="Uwaga 3" xfId="21189" hidden="1" xr:uid="{00000000-0005-0000-0000-0000335D0000}"/>
    <cellStyle name="Uwaga 3" xfId="22056" hidden="1" xr:uid="{00000000-0005-0000-0000-0000345D0000}"/>
    <cellStyle name="Uwaga 3" xfId="22055" hidden="1" xr:uid="{00000000-0005-0000-0000-0000355D0000}"/>
    <cellStyle name="Uwaga 3" xfId="22053" hidden="1" xr:uid="{00000000-0005-0000-0000-0000365D0000}"/>
    <cellStyle name="Uwaga 3" xfId="22040" hidden="1" xr:uid="{00000000-0005-0000-0000-0000375D0000}"/>
    <cellStyle name="Uwaga 3" xfId="22038" hidden="1" xr:uid="{00000000-0005-0000-0000-0000385D0000}"/>
    <cellStyle name="Uwaga 3" xfId="22036" hidden="1" xr:uid="{00000000-0005-0000-0000-0000395D0000}"/>
    <cellStyle name="Uwaga 3" xfId="22026" hidden="1" xr:uid="{00000000-0005-0000-0000-00003A5D0000}"/>
    <cellStyle name="Uwaga 3" xfId="22024" hidden="1" xr:uid="{00000000-0005-0000-0000-00003B5D0000}"/>
    <cellStyle name="Uwaga 3" xfId="22022" hidden="1" xr:uid="{00000000-0005-0000-0000-00003C5D0000}"/>
    <cellStyle name="Uwaga 3" xfId="22011" hidden="1" xr:uid="{00000000-0005-0000-0000-00003D5D0000}"/>
    <cellStyle name="Uwaga 3" xfId="22009" hidden="1" xr:uid="{00000000-0005-0000-0000-00003E5D0000}"/>
    <cellStyle name="Uwaga 3" xfId="22007" hidden="1" xr:uid="{00000000-0005-0000-0000-00003F5D0000}"/>
    <cellStyle name="Uwaga 3" xfId="21994" hidden="1" xr:uid="{00000000-0005-0000-0000-0000405D0000}"/>
    <cellStyle name="Uwaga 3" xfId="21992" hidden="1" xr:uid="{00000000-0005-0000-0000-0000415D0000}"/>
    <cellStyle name="Uwaga 3" xfId="21991" hidden="1" xr:uid="{00000000-0005-0000-0000-0000425D0000}"/>
    <cellStyle name="Uwaga 3" xfId="21978" hidden="1" xr:uid="{00000000-0005-0000-0000-0000435D0000}"/>
    <cellStyle name="Uwaga 3" xfId="21977" hidden="1" xr:uid="{00000000-0005-0000-0000-0000445D0000}"/>
    <cellStyle name="Uwaga 3" xfId="21975" hidden="1" xr:uid="{00000000-0005-0000-0000-0000455D0000}"/>
    <cellStyle name="Uwaga 3" xfId="21963" hidden="1" xr:uid="{00000000-0005-0000-0000-0000465D0000}"/>
    <cellStyle name="Uwaga 3" xfId="21962" hidden="1" xr:uid="{00000000-0005-0000-0000-0000475D0000}"/>
    <cellStyle name="Uwaga 3" xfId="21960" hidden="1" xr:uid="{00000000-0005-0000-0000-0000485D0000}"/>
    <cellStyle name="Uwaga 3" xfId="21948" hidden="1" xr:uid="{00000000-0005-0000-0000-0000495D0000}"/>
    <cellStyle name="Uwaga 3" xfId="21947" hidden="1" xr:uid="{00000000-0005-0000-0000-00004A5D0000}"/>
    <cellStyle name="Uwaga 3" xfId="21945" hidden="1" xr:uid="{00000000-0005-0000-0000-00004B5D0000}"/>
    <cellStyle name="Uwaga 3" xfId="21933" hidden="1" xr:uid="{00000000-0005-0000-0000-00004C5D0000}"/>
    <cellStyle name="Uwaga 3" xfId="21932" hidden="1" xr:uid="{00000000-0005-0000-0000-00004D5D0000}"/>
    <cellStyle name="Uwaga 3" xfId="21930" hidden="1" xr:uid="{00000000-0005-0000-0000-00004E5D0000}"/>
    <cellStyle name="Uwaga 3" xfId="21918" hidden="1" xr:uid="{00000000-0005-0000-0000-00004F5D0000}"/>
    <cellStyle name="Uwaga 3" xfId="21917" hidden="1" xr:uid="{00000000-0005-0000-0000-0000505D0000}"/>
    <cellStyle name="Uwaga 3" xfId="21915" hidden="1" xr:uid="{00000000-0005-0000-0000-0000515D0000}"/>
    <cellStyle name="Uwaga 3" xfId="21903" hidden="1" xr:uid="{00000000-0005-0000-0000-0000525D0000}"/>
    <cellStyle name="Uwaga 3" xfId="21902" hidden="1" xr:uid="{00000000-0005-0000-0000-0000535D0000}"/>
    <cellStyle name="Uwaga 3" xfId="21900" hidden="1" xr:uid="{00000000-0005-0000-0000-0000545D0000}"/>
    <cellStyle name="Uwaga 3" xfId="21888" hidden="1" xr:uid="{00000000-0005-0000-0000-0000555D0000}"/>
    <cellStyle name="Uwaga 3" xfId="21887" hidden="1" xr:uid="{00000000-0005-0000-0000-0000565D0000}"/>
    <cellStyle name="Uwaga 3" xfId="21885" hidden="1" xr:uid="{00000000-0005-0000-0000-0000575D0000}"/>
    <cellStyle name="Uwaga 3" xfId="21873" hidden="1" xr:uid="{00000000-0005-0000-0000-0000585D0000}"/>
    <cellStyle name="Uwaga 3" xfId="21872" hidden="1" xr:uid="{00000000-0005-0000-0000-0000595D0000}"/>
    <cellStyle name="Uwaga 3" xfId="21870" hidden="1" xr:uid="{00000000-0005-0000-0000-00005A5D0000}"/>
    <cellStyle name="Uwaga 3" xfId="21858" hidden="1" xr:uid="{00000000-0005-0000-0000-00005B5D0000}"/>
    <cellStyle name="Uwaga 3" xfId="21857" hidden="1" xr:uid="{00000000-0005-0000-0000-00005C5D0000}"/>
    <cellStyle name="Uwaga 3" xfId="21855" hidden="1" xr:uid="{00000000-0005-0000-0000-00005D5D0000}"/>
    <cellStyle name="Uwaga 3" xfId="21843" hidden="1" xr:uid="{00000000-0005-0000-0000-00005E5D0000}"/>
    <cellStyle name="Uwaga 3" xfId="21842" hidden="1" xr:uid="{00000000-0005-0000-0000-00005F5D0000}"/>
    <cellStyle name="Uwaga 3" xfId="21840" hidden="1" xr:uid="{00000000-0005-0000-0000-0000605D0000}"/>
    <cellStyle name="Uwaga 3" xfId="21828" hidden="1" xr:uid="{00000000-0005-0000-0000-0000615D0000}"/>
    <cellStyle name="Uwaga 3" xfId="21827" hidden="1" xr:uid="{00000000-0005-0000-0000-0000625D0000}"/>
    <cellStyle name="Uwaga 3" xfId="21825" hidden="1" xr:uid="{00000000-0005-0000-0000-0000635D0000}"/>
    <cellStyle name="Uwaga 3" xfId="21813" hidden="1" xr:uid="{00000000-0005-0000-0000-0000645D0000}"/>
    <cellStyle name="Uwaga 3" xfId="21812" hidden="1" xr:uid="{00000000-0005-0000-0000-0000655D0000}"/>
    <cellStyle name="Uwaga 3" xfId="21810" hidden="1" xr:uid="{00000000-0005-0000-0000-0000665D0000}"/>
    <cellStyle name="Uwaga 3" xfId="21798" hidden="1" xr:uid="{00000000-0005-0000-0000-0000675D0000}"/>
    <cellStyle name="Uwaga 3" xfId="21797" hidden="1" xr:uid="{00000000-0005-0000-0000-0000685D0000}"/>
    <cellStyle name="Uwaga 3" xfId="21795" hidden="1" xr:uid="{00000000-0005-0000-0000-0000695D0000}"/>
    <cellStyle name="Uwaga 3" xfId="21783" hidden="1" xr:uid="{00000000-0005-0000-0000-00006A5D0000}"/>
    <cellStyle name="Uwaga 3" xfId="21782" hidden="1" xr:uid="{00000000-0005-0000-0000-00006B5D0000}"/>
    <cellStyle name="Uwaga 3" xfId="21780" hidden="1" xr:uid="{00000000-0005-0000-0000-00006C5D0000}"/>
    <cellStyle name="Uwaga 3" xfId="21768" hidden="1" xr:uid="{00000000-0005-0000-0000-00006D5D0000}"/>
    <cellStyle name="Uwaga 3" xfId="21767" hidden="1" xr:uid="{00000000-0005-0000-0000-00006E5D0000}"/>
    <cellStyle name="Uwaga 3" xfId="21765" hidden="1" xr:uid="{00000000-0005-0000-0000-00006F5D0000}"/>
    <cellStyle name="Uwaga 3" xfId="21753" hidden="1" xr:uid="{00000000-0005-0000-0000-0000705D0000}"/>
    <cellStyle name="Uwaga 3" xfId="21752" hidden="1" xr:uid="{00000000-0005-0000-0000-0000715D0000}"/>
    <cellStyle name="Uwaga 3" xfId="21750" hidden="1" xr:uid="{00000000-0005-0000-0000-0000725D0000}"/>
    <cellStyle name="Uwaga 3" xfId="21738" hidden="1" xr:uid="{00000000-0005-0000-0000-0000735D0000}"/>
    <cellStyle name="Uwaga 3" xfId="21737" hidden="1" xr:uid="{00000000-0005-0000-0000-0000745D0000}"/>
    <cellStyle name="Uwaga 3" xfId="21735" hidden="1" xr:uid="{00000000-0005-0000-0000-0000755D0000}"/>
    <cellStyle name="Uwaga 3" xfId="21723" hidden="1" xr:uid="{00000000-0005-0000-0000-0000765D0000}"/>
    <cellStyle name="Uwaga 3" xfId="21722" hidden="1" xr:uid="{00000000-0005-0000-0000-0000775D0000}"/>
    <cellStyle name="Uwaga 3" xfId="21720" hidden="1" xr:uid="{00000000-0005-0000-0000-0000785D0000}"/>
    <cellStyle name="Uwaga 3" xfId="21708" hidden="1" xr:uid="{00000000-0005-0000-0000-0000795D0000}"/>
    <cellStyle name="Uwaga 3" xfId="21707" hidden="1" xr:uid="{00000000-0005-0000-0000-00007A5D0000}"/>
    <cellStyle name="Uwaga 3" xfId="21705" hidden="1" xr:uid="{00000000-0005-0000-0000-00007B5D0000}"/>
    <cellStyle name="Uwaga 3" xfId="21693" hidden="1" xr:uid="{00000000-0005-0000-0000-00007C5D0000}"/>
    <cellStyle name="Uwaga 3" xfId="21692" hidden="1" xr:uid="{00000000-0005-0000-0000-00007D5D0000}"/>
    <cellStyle name="Uwaga 3" xfId="21690" hidden="1" xr:uid="{00000000-0005-0000-0000-00007E5D0000}"/>
    <cellStyle name="Uwaga 3" xfId="21678" hidden="1" xr:uid="{00000000-0005-0000-0000-00007F5D0000}"/>
    <cellStyle name="Uwaga 3" xfId="21677" hidden="1" xr:uid="{00000000-0005-0000-0000-0000805D0000}"/>
    <cellStyle name="Uwaga 3" xfId="21675" hidden="1" xr:uid="{00000000-0005-0000-0000-0000815D0000}"/>
    <cellStyle name="Uwaga 3" xfId="21663" hidden="1" xr:uid="{00000000-0005-0000-0000-0000825D0000}"/>
    <cellStyle name="Uwaga 3" xfId="21662" hidden="1" xr:uid="{00000000-0005-0000-0000-0000835D0000}"/>
    <cellStyle name="Uwaga 3" xfId="21660" hidden="1" xr:uid="{00000000-0005-0000-0000-0000845D0000}"/>
    <cellStyle name="Uwaga 3" xfId="21648" hidden="1" xr:uid="{00000000-0005-0000-0000-0000855D0000}"/>
    <cellStyle name="Uwaga 3" xfId="21647" hidden="1" xr:uid="{00000000-0005-0000-0000-0000865D0000}"/>
    <cellStyle name="Uwaga 3" xfId="21645" hidden="1" xr:uid="{00000000-0005-0000-0000-0000875D0000}"/>
    <cellStyle name="Uwaga 3" xfId="21633" hidden="1" xr:uid="{00000000-0005-0000-0000-0000885D0000}"/>
    <cellStyle name="Uwaga 3" xfId="21632" hidden="1" xr:uid="{00000000-0005-0000-0000-0000895D0000}"/>
    <cellStyle name="Uwaga 3" xfId="21630" hidden="1" xr:uid="{00000000-0005-0000-0000-00008A5D0000}"/>
    <cellStyle name="Uwaga 3" xfId="21618" hidden="1" xr:uid="{00000000-0005-0000-0000-00008B5D0000}"/>
    <cellStyle name="Uwaga 3" xfId="21617" hidden="1" xr:uid="{00000000-0005-0000-0000-00008C5D0000}"/>
    <cellStyle name="Uwaga 3" xfId="21615" hidden="1" xr:uid="{00000000-0005-0000-0000-00008D5D0000}"/>
    <cellStyle name="Uwaga 3" xfId="21603" hidden="1" xr:uid="{00000000-0005-0000-0000-00008E5D0000}"/>
    <cellStyle name="Uwaga 3" xfId="21602" hidden="1" xr:uid="{00000000-0005-0000-0000-00008F5D0000}"/>
    <cellStyle name="Uwaga 3" xfId="21600" hidden="1" xr:uid="{00000000-0005-0000-0000-0000905D0000}"/>
    <cellStyle name="Uwaga 3" xfId="21588" hidden="1" xr:uid="{00000000-0005-0000-0000-0000915D0000}"/>
    <cellStyle name="Uwaga 3" xfId="21587" hidden="1" xr:uid="{00000000-0005-0000-0000-0000925D0000}"/>
    <cellStyle name="Uwaga 3" xfId="21585" hidden="1" xr:uid="{00000000-0005-0000-0000-0000935D0000}"/>
    <cellStyle name="Uwaga 3" xfId="21573" hidden="1" xr:uid="{00000000-0005-0000-0000-0000945D0000}"/>
    <cellStyle name="Uwaga 3" xfId="21571" hidden="1" xr:uid="{00000000-0005-0000-0000-0000955D0000}"/>
    <cellStyle name="Uwaga 3" xfId="21568" hidden="1" xr:uid="{00000000-0005-0000-0000-0000965D0000}"/>
    <cellStyle name="Uwaga 3" xfId="21558" hidden="1" xr:uid="{00000000-0005-0000-0000-0000975D0000}"/>
    <cellStyle name="Uwaga 3" xfId="21556" hidden="1" xr:uid="{00000000-0005-0000-0000-0000985D0000}"/>
    <cellStyle name="Uwaga 3" xfId="21553" hidden="1" xr:uid="{00000000-0005-0000-0000-0000995D0000}"/>
    <cellStyle name="Uwaga 3" xfId="21543" hidden="1" xr:uid="{00000000-0005-0000-0000-00009A5D0000}"/>
    <cellStyle name="Uwaga 3" xfId="21541" hidden="1" xr:uid="{00000000-0005-0000-0000-00009B5D0000}"/>
    <cellStyle name="Uwaga 3" xfId="21538" hidden="1" xr:uid="{00000000-0005-0000-0000-00009C5D0000}"/>
    <cellStyle name="Uwaga 3" xfId="21528" hidden="1" xr:uid="{00000000-0005-0000-0000-00009D5D0000}"/>
    <cellStyle name="Uwaga 3" xfId="21526" hidden="1" xr:uid="{00000000-0005-0000-0000-00009E5D0000}"/>
    <cellStyle name="Uwaga 3" xfId="21523" hidden="1" xr:uid="{00000000-0005-0000-0000-00009F5D0000}"/>
    <cellStyle name="Uwaga 3" xfId="21513" hidden="1" xr:uid="{00000000-0005-0000-0000-0000A05D0000}"/>
    <cellStyle name="Uwaga 3" xfId="21511" hidden="1" xr:uid="{00000000-0005-0000-0000-0000A15D0000}"/>
    <cellStyle name="Uwaga 3" xfId="21508" hidden="1" xr:uid="{00000000-0005-0000-0000-0000A25D0000}"/>
    <cellStyle name="Uwaga 3" xfId="21498" hidden="1" xr:uid="{00000000-0005-0000-0000-0000A35D0000}"/>
    <cellStyle name="Uwaga 3" xfId="21496" hidden="1" xr:uid="{00000000-0005-0000-0000-0000A45D0000}"/>
    <cellStyle name="Uwaga 3" xfId="21492" hidden="1" xr:uid="{00000000-0005-0000-0000-0000A55D0000}"/>
    <cellStyle name="Uwaga 3" xfId="21483" hidden="1" xr:uid="{00000000-0005-0000-0000-0000A65D0000}"/>
    <cellStyle name="Uwaga 3" xfId="21480" hidden="1" xr:uid="{00000000-0005-0000-0000-0000A75D0000}"/>
    <cellStyle name="Uwaga 3" xfId="21476" hidden="1" xr:uid="{00000000-0005-0000-0000-0000A85D0000}"/>
    <cellStyle name="Uwaga 3" xfId="21468" hidden="1" xr:uid="{00000000-0005-0000-0000-0000A95D0000}"/>
    <cellStyle name="Uwaga 3" xfId="21466" hidden="1" xr:uid="{00000000-0005-0000-0000-0000AA5D0000}"/>
    <cellStyle name="Uwaga 3" xfId="21462" hidden="1" xr:uid="{00000000-0005-0000-0000-0000AB5D0000}"/>
    <cellStyle name="Uwaga 3" xfId="21453" hidden="1" xr:uid="{00000000-0005-0000-0000-0000AC5D0000}"/>
    <cellStyle name="Uwaga 3" xfId="21451" hidden="1" xr:uid="{00000000-0005-0000-0000-0000AD5D0000}"/>
    <cellStyle name="Uwaga 3" xfId="21448" hidden="1" xr:uid="{00000000-0005-0000-0000-0000AE5D0000}"/>
    <cellStyle name="Uwaga 3" xfId="21438" hidden="1" xr:uid="{00000000-0005-0000-0000-0000AF5D0000}"/>
    <cellStyle name="Uwaga 3" xfId="21436" hidden="1" xr:uid="{00000000-0005-0000-0000-0000B05D0000}"/>
    <cellStyle name="Uwaga 3" xfId="21431" hidden="1" xr:uid="{00000000-0005-0000-0000-0000B15D0000}"/>
    <cellStyle name="Uwaga 3" xfId="21423" hidden="1" xr:uid="{00000000-0005-0000-0000-0000B25D0000}"/>
    <cellStyle name="Uwaga 3" xfId="21421" hidden="1" xr:uid="{00000000-0005-0000-0000-0000B35D0000}"/>
    <cellStyle name="Uwaga 3" xfId="21416" hidden="1" xr:uid="{00000000-0005-0000-0000-0000B45D0000}"/>
    <cellStyle name="Uwaga 3" xfId="21408" hidden="1" xr:uid="{00000000-0005-0000-0000-0000B55D0000}"/>
    <cellStyle name="Uwaga 3" xfId="21406" hidden="1" xr:uid="{00000000-0005-0000-0000-0000B65D0000}"/>
    <cellStyle name="Uwaga 3" xfId="21401" hidden="1" xr:uid="{00000000-0005-0000-0000-0000B75D0000}"/>
    <cellStyle name="Uwaga 3" xfId="21393" hidden="1" xr:uid="{00000000-0005-0000-0000-0000B85D0000}"/>
    <cellStyle name="Uwaga 3" xfId="21391" hidden="1" xr:uid="{00000000-0005-0000-0000-0000B95D0000}"/>
    <cellStyle name="Uwaga 3" xfId="21387" hidden="1" xr:uid="{00000000-0005-0000-0000-0000BA5D0000}"/>
    <cellStyle name="Uwaga 3" xfId="21378" hidden="1" xr:uid="{00000000-0005-0000-0000-0000BB5D0000}"/>
    <cellStyle name="Uwaga 3" xfId="21375" hidden="1" xr:uid="{00000000-0005-0000-0000-0000BC5D0000}"/>
    <cellStyle name="Uwaga 3" xfId="21370" hidden="1" xr:uid="{00000000-0005-0000-0000-0000BD5D0000}"/>
    <cellStyle name="Uwaga 3" xfId="21363" hidden="1" xr:uid="{00000000-0005-0000-0000-0000BE5D0000}"/>
    <cellStyle name="Uwaga 3" xfId="21359" hidden="1" xr:uid="{00000000-0005-0000-0000-0000BF5D0000}"/>
    <cellStyle name="Uwaga 3" xfId="21354" hidden="1" xr:uid="{00000000-0005-0000-0000-0000C05D0000}"/>
    <cellStyle name="Uwaga 3" xfId="21348" hidden="1" xr:uid="{00000000-0005-0000-0000-0000C15D0000}"/>
    <cellStyle name="Uwaga 3" xfId="21344" hidden="1" xr:uid="{00000000-0005-0000-0000-0000C25D0000}"/>
    <cellStyle name="Uwaga 3" xfId="21339" hidden="1" xr:uid="{00000000-0005-0000-0000-0000C35D0000}"/>
    <cellStyle name="Uwaga 3" xfId="21333" hidden="1" xr:uid="{00000000-0005-0000-0000-0000C45D0000}"/>
    <cellStyle name="Uwaga 3" xfId="21330" hidden="1" xr:uid="{00000000-0005-0000-0000-0000C55D0000}"/>
    <cellStyle name="Uwaga 3" xfId="21326" hidden="1" xr:uid="{00000000-0005-0000-0000-0000C65D0000}"/>
    <cellStyle name="Uwaga 3" xfId="21317" hidden="1" xr:uid="{00000000-0005-0000-0000-0000C75D0000}"/>
    <cellStyle name="Uwaga 3" xfId="21312" hidden="1" xr:uid="{00000000-0005-0000-0000-0000C85D0000}"/>
    <cellStyle name="Uwaga 3" xfId="21307" hidden="1" xr:uid="{00000000-0005-0000-0000-0000C95D0000}"/>
    <cellStyle name="Uwaga 3" xfId="21302" hidden="1" xr:uid="{00000000-0005-0000-0000-0000CA5D0000}"/>
    <cellStyle name="Uwaga 3" xfId="21297" hidden="1" xr:uid="{00000000-0005-0000-0000-0000CB5D0000}"/>
    <cellStyle name="Uwaga 3" xfId="21292" hidden="1" xr:uid="{00000000-0005-0000-0000-0000CC5D0000}"/>
    <cellStyle name="Uwaga 3" xfId="21287" hidden="1" xr:uid="{00000000-0005-0000-0000-0000CD5D0000}"/>
    <cellStyle name="Uwaga 3" xfId="21282" hidden="1" xr:uid="{00000000-0005-0000-0000-0000CE5D0000}"/>
    <cellStyle name="Uwaga 3" xfId="21277" hidden="1" xr:uid="{00000000-0005-0000-0000-0000CF5D0000}"/>
    <cellStyle name="Uwaga 3" xfId="21273" hidden="1" xr:uid="{00000000-0005-0000-0000-0000D05D0000}"/>
    <cellStyle name="Uwaga 3" xfId="21268" hidden="1" xr:uid="{00000000-0005-0000-0000-0000D15D0000}"/>
    <cellStyle name="Uwaga 3" xfId="21263" hidden="1" xr:uid="{00000000-0005-0000-0000-0000D25D0000}"/>
    <cellStyle name="Uwaga 3" xfId="21258" hidden="1" xr:uid="{00000000-0005-0000-0000-0000D35D0000}"/>
    <cellStyle name="Uwaga 3" xfId="21254" hidden="1" xr:uid="{00000000-0005-0000-0000-0000D45D0000}"/>
    <cellStyle name="Uwaga 3" xfId="21250" hidden="1" xr:uid="{00000000-0005-0000-0000-0000D55D0000}"/>
    <cellStyle name="Uwaga 3" xfId="21243" hidden="1" xr:uid="{00000000-0005-0000-0000-0000D65D0000}"/>
    <cellStyle name="Uwaga 3" xfId="21239" hidden="1" xr:uid="{00000000-0005-0000-0000-0000D75D0000}"/>
    <cellStyle name="Uwaga 3" xfId="21234" hidden="1" xr:uid="{00000000-0005-0000-0000-0000D85D0000}"/>
    <cellStyle name="Uwaga 3" xfId="21228" hidden="1" xr:uid="{00000000-0005-0000-0000-0000D95D0000}"/>
    <cellStyle name="Uwaga 3" xfId="21224" hidden="1" xr:uid="{00000000-0005-0000-0000-0000DA5D0000}"/>
    <cellStyle name="Uwaga 3" xfId="21219" hidden="1" xr:uid="{00000000-0005-0000-0000-0000DB5D0000}"/>
    <cellStyle name="Uwaga 3" xfId="21213" hidden="1" xr:uid="{00000000-0005-0000-0000-0000DC5D0000}"/>
    <cellStyle name="Uwaga 3" xfId="21209" hidden="1" xr:uid="{00000000-0005-0000-0000-0000DD5D0000}"/>
    <cellStyle name="Uwaga 3" xfId="21205" hidden="1" xr:uid="{00000000-0005-0000-0000-0000DE5D0000}"/>
    <cellStyle name="Uwaga 3" xfId="21198" hidden="1" xr:uid="{00000000-0005-0000-0000-0000DF5D0000}"/>
    <cellStyle name="Uwaga 3" xfId="21194" hidden="1" xr:uid="{00000000-0005-0000-0000-0000E05D0000}"/>
    <cellStyle name="Uwaga 3" xfId="21190" hidden="1" xr:uid="{00000000-0005-0000-0000-0000E15D0000}"/>
    <cellStyle name="Uwaga 3" xfId="21143" hidden="1" xr:uid="{00000000-0005-0000-0000-0000E25D0000}"/>
    <cellStyle name="Uwaga 3" xfId="21142" hidden="1" xr:uid="{00000000-0005-0000-0000-0000E35D0000}"/>
    <cellStyle name="Uwaga 3" xfId="21141" hidden="1" xr:uid="{00000000-0005-0000-0000-0000E45D0000}"/>
    <cellStyle name="Uwaga 3" xfId="21134" hidden="1" xr:uid="{00000000-0005-0000-0000-0000E55D0000}"/>
    <cellStyle name="Uwaga 3" xfId="21133" hidden="1" xr:uid="{00000000-0005-0000-0000-0000E65D0000}"/>
    <cellStyle name="Uwaga 3" xfId="21132" hidden="1" xr:uid="{00000000-0005-0000-0000-0000E75D0000}"/>
    <cellStyle name="Uwaga 3" xfId="21125" hidden="1" xr:uid="{00000000-0005-0000-0000-0000E85D0000}"/>
    <cellStyle name="Uwaga 3" xfId="21124" hidden="1" xr:uid="{00000000-0005-0000-0000-0000E95D0000}"/>
    <cellStyle name="Uwaga 3" xfId="21123" hidden="1" xr:uid="{00000000-0005-0000-0000-0000EA5D0000}"/>
    <cellStyle name="Uwaga 3" xfId="21116" hidden="1" xr:uid="{00000000-0005-0000-0000-0000EB5D0000}"/>
    <cellStyle name="Uwaga 3" xfId="21115" hidden="1" xr:uid="{00000000-0005-0000-0000-0000EC5D0000}"/>
    <cellStyle name="Uwaga 3" xfId="21114" hidden="1" xr:uid="{00000000-0005-0000-0000-0000ED5D0000}"/>
    <cellStyle name="Uwaga 3" xfId="21107" hidden="1" xr:uid="{00000000-0005-0000-0000-0000EE5D0000}"/>
    <cellStyle name="Uwaga 3" xfId="21106" hidden="1" xr:uid="{00000000-0005-0000-0000-0000EF5D0000}"/>
    <cellStyle name="Uwaga 3" xfId="21104" hidden="1" xr:uid="{00000000-0005-0000-0000-0000F05D0000}"/>
    <cellStyle name="Uwaga 3" xfId="21099" hidden="1" xr:uid="{00000000-0005-0000-0000-0000F15D0000}"/>
    <cellStyle name="Uwaga 3" xfId="21096" hidden="1" xr:uid="{00000000-0005-0000-0000-0000F25D0000}"/>
    <cellStyle name="Uwaga 3" xfId="21094" hidden="1" xr:uid="{00000000-0005-0000-0000-0000F35D0000}"/>
    <cellStyle name="Uwaga 3" xfId="21090" hidden="1" xr:uid="{00000000-0005-0000-0000-0000F45D0000}"/>
    <cellStyle name="Uwaga 3" xfId="21087" hidden="1" xr:uid="{00000000-0005-0000-0000-0000F55D0000}"/>
    <cellStyle name="Uwaga 3" xfId="21085" hidden="1" xr:uid="{00000000-0005-0000-0000-0000F65D0000}"/>
    <cellStyle name="Uwaga 3" xfId="21081" hidden="1" xr:uid="{00000000-0005-0000-0000-0000F75D0000}"/>
    <cellStyle name="Uwaga 3" xfId="21078" hidden="1" xr:uid="{00000000-0005-0000-0000-0000F85D0000}"/>
    <cellStyle name="Uwaga 3" xfId="21076" hidden="1" xr:uid="{00000000-0005-0000-0000-0000F95D0000}"/>
    <cellStyle name="Uwaga 3" xfId="21072" hidden="1" xr:uid="{00000000-0005-0000-0000-0000FA5D0000}"/>
    <cellStyle name="Uwaga 3" xfId="21070" hidden="1" xr:uid="{00000000-0005-0000-0000-0000FB5D0000}"/>
    <cellStyle name="Uwaga 3" xfId="21069" hidden="1" xr:uid="{00000000-0005-0000-0000-0000FC5D0000}"/>
    <cellStyle name="Uwaga 3" xfId="21063" hidden="1" xr:uid="{00000000-0005-0000-0000-0000FD5D0000}"/>
    <cellStyle name="Uwaga 3" xfId="21061" hidden="1" xr:uid="{00000000-0005-0000-0000-0000FE5D0000}"/>
    <cellStyle name="Uwaga 3" xfId="21058" hidden="1" xr:uid="{00000000-0005-0000-0000-0000FF5D0000}"/>
    <cellStyle name="Uwaga 3" xfId="21054" hidden="1" xr:uid="{00000000-0005-0000-0000-0000005E0000}"/>
    <cellStyle name="Uwaga 3" xfId="21051" hidden="1" xr:uid="{00000000-0005-0000-0000-0000015E0000}"/>
    <cellStyle name="Uwaga 3" xfId="21049" hidden="1" xr:uid="{00000000-0005-0000-0000-0000025E0000}"/>
    <cellStyle name="Uwaga 3" xfId="21045" hidden="1" xr:uid="{00000000-0005-0000-0000-0000035E0000}"/>
    <cellStyle name="Uwaga 3" xfId="21042" hidden="1" xr:uid="{00000000-0005-0000-0000-0000045E0000}"/>
    <cellStyle name="Uwaga 3" xfId="21040" hidden="1" xr:uid="{00000000-0005-0000-0000-0000055E0000}"/>
    <cellStyle name="Uwaga 3" xfId="21036" hidden="1" xr:uid="{00000000-0005-0000-0000-0000065E0000}"/>
    <cellStyle name="Uwaga 3" xfId="21034" hidden="1" xr:uid="{00000000-0005-0000-0000-0000075E0000}"/>
    <cellStyle name="Uwaga 3" xfId="21033" hidden="1" xr:uid="{00000000-0005-0000-0000-0000085E0000}"/>
    <cellStyle name="Uwaga 3" xfId="21027" hidden="1" xr:uid="{00000000-0005-0000-0000-0000095E0000}"/>
    <cellStyle name="Uwaga 3" xfId="21024" hidden="1" xr:uid="{00000000-0005-0000-0000-00000A5E0000}"/>
    <cellStyle name="Uwaga 3" xfId="21022" hidden="1" xr:uid="{00000000-0005-0000-0000-00000B5E0000}"/>
    <cellStyle name="Uwaga 3" xfId="21018" hidden="1" xr:uid="{00000000-0005-0000-0000-00000C5E0000}"/>
    <cellStyle name="Uwaga 3" xfId="21015" hidden="1" xr:uid="{00000000-0005-0000-0000-00000D5E0000}"/>
    <cellStyle name="Uwaga 3" xfId="21013" hidden="1" xr:uid="{00000000-0005-0000-0000-00000E5E0000}"/>
    <cellStyle name="Uwaga 3" xfId="21009" hidden="1" xr:uid="{00000000-0005-0000-0000-00000F5E0000}"/>
    <cellStyle name="Uwaga 3" xfId="21006" hidden="1" xr:uid="{00000000-0005-0000-0000-0000105E0000}"/>
    <cellStyle name="Uwaga 3" xfId="21004" hidden="1" xr:uid="{00000000-0005-0000-0000-0000115E0000}"/>
    <cellStyle name="Uwaga 3" xfId="21000" hidden="1" xr:uid="{00000000-0005-0000-0000-0000125E0000}"/>
    <cellStyle name="Uwaga 3" xfId="20998" hidden="1" xr:uid="{00000000-0005-0000-0000-0000135E0000}"/>
    <cellStyle name="Uwaga 3" xfId="20997" hidden="1" xr:uid="{00000000-0005-0000-0000-0000145E0000}"/>
    <cellStyle name="Uwaga 3" xfId="20990" hidden="1" xr:uid="{00000000-0005-0000-0000-0000155E0000}"/>
    <cellStyle name="Uwaga 3" xfId="20987" hidden="1" xr:uid="{00000000-0005-0000-0000-0000165E0000}"/>
    <cellStyle name="Uwaga 3" xfId="20985" hidden="1" xr:uid="{00000000-0005-0000-0000-0000175E0000}"/>
    <cellStyle name="Uwaga 3" xfId="20981" hidden="1" xr:uid="{00000000-0005-0000-0000-0000185E0000}"/>
    <cellStyle name="Uwaga 3" xfId="20978" hidden="1" xr:uid="{00000000-0005-0000-0000-0000195E0000}"/>
    <cellStyle name="Uwaga 3" xfId="20976" hidden="1" xr:uid="{00000000-0005-0000-0000-00001A5E0000}"/>
    <cellStyle name="Uwaga 3" xfId="20972" hidden="1" xr:uid="{00000000-0005-0000-0000-00001B5E0000}"/>
    <cellStyle name="Uwaga 3" xfId="20969" hidden="1" xr:uid="{00000000-0005-0000-0000-00001C5E0000}"/>
    <cellStyle name="Uwaga 3" xfId="20967" hidden="1" xr:uid="{00000000-0005-0000-0000-00001D5E0000}"/>
    <cellStyle name="Uwaga 3" xfId="20964" hidden="1" xr:uid="{00000000-0005-0000-0000-00001E5E0000}"/>
    <cellStyle name="Uwaga 3" xfId="20962" hidden="1" xr:uid="{00000000-0005-0000-0000-00001F5E0000}"/>
    <cellStyle name="Uwaga 3" xfId="20961" hidden="1" xr:uid="{00000000-0005-0000-0000-0000205E0000}"/>
    <cellStyle name="Uwaga 3" xfId="20955" hidden="1" xr:uid="{00000000-0005-0000-0000-0000215E0000}"/>
    <cellStyle name="Uwaga 3" xfId="20953" hidden="1" xr:uid="{00000000-0005-0000-0000-0000225E0000}"/>
    <cellStyle name="Uwaga 3" xfId="20951" hidden="1" xr:uid="{00000000-0005-0000-0000-0000235E0000}"/>
    <cellStyle name="Uwaga 3" xfId="20946" hidden="1" xr:uid="{00000000-0005-0000-0000-0000245E0000}"/>
    <cellStyle name="Uwaga 3" xfId="20944" hidden="1" xr:uid="{00000000-0005-0000-0000-0000255E0000}"/>
    <cellStyle name="Uwaga 3" xfId="20942" hidden="1" xr:uid="{00000000-0005-0000-0000-0000265E0000}"/>
    <cellStyle name="Uwaga 3" xfId="20937" hidden="1" xr:uid="{00000000-0005-0000-0000-0000275E0000}"/>
    <cellStyle name="Uwaga 3" xfId="20935" hidden="1" xr:uid="{00000000-0005-0000-0000-0000285E0000}"/>
    <cellStyle name="Uwaga 3" xfId="20933" hidden="1" xr:uid="{00000000-0005-0000-0000-0000295E0000}"/>
    <cellStyle name="Uwaga 3" xfId="20928" hidden="1" xr:uid="{00000000-0005-0000-0000-00002A5E0000}"/>
    <cellStyle name="Uwaga 3" xfId="20926" hidden="1" xr:uid="{00000000-0005-0000-0000-00002B5E0000}"/>
    <cellStyle name="Uwaga 3" xfId="20925" hidden="1" xr:uid="{00000000-0005-0000-0000-00002C5E0000}"/>
    <cellStyle name="Uwaga 3" xfId="20918" hidden="1" xr:uid="{00000000-0005-0000-0000-00002D5E0000}"/>
    <cellStyle name="Uwaga 3" xfId="20915" hidden="1" xr:uid="{00000000-0005-0000-0000-00002E5E0000}"/>
    <cellStyle name="Uwaga 3" xfId="20913" hidden="1" xr:uid="{00000000-0005-0000-0000-00002F5E0000}"/>
    <cellStyle name="Uwaga 3" xfId="20909" hidden="1" xr:uid="{00000000-0005-0000-0000-0000305E0000}"/>
    <cellStyle name="Uwaga 3" xfId="20906" hidden="1" xr:uid="{00000000-0005-0000-0000-0000315E0000}"/>
    <cellStyle name="Uwaga 3" xfId="20904" hidden="1" xr:uid="{00000000-0005-0000-0000-0000325E0000}"/>
    <cellStyle name="Uwaga 3" xfId="20900" hidden="1" xr:uid="{00000000-0005-0000-0000-0000335E0000}"/>
    <cellStyle name="Uwaga 3" xfId="20897" hidden="1" xr:uid="{00000000-0005-0000-0000-0000345E0000}"/>
    <cellStyle name="Uwaga 3" xfId="20895" hidden="1" xr:uid="{00000000-0005-0000-0000-0000355E0000}"/>
    <cellStyle name="Uwaga 3" xfId="20892" hidden="1" xr:uid="{00000000-0005-0000-0000-0000365E0000}"/>
    <cellStyle name="Uwaga 3" xfId="20890" hidden="1" xr:uid="{00000000-0005-0000-0000-0000375E0000}"/>
    <cellStyle name="Uwaga 3" xfId="20888" hidden="1" xr:uid="{00000000-0005-0000-0000-0000385E0000}"/>
    <cellStyle name="Uwaga 3" xfId="20882" hidden="1" xr:uid="{00000000-0005-0000-0000-0000395E0000}"/>
    <cellStyle name="Uwaga 3" xfId="20879" hidden="1" xr:uid="{00000000-0005-0000-0000-00003A5E0000}"/>
    <cellStyle name="Uwaga 3" xfId="20877" hidden="1" xr:uid="{00000000-0005-0000-0000-00003B5E0000}"/>
    <cellStyle name="Uwaga 3" xfId="20873" hidden="1" xr:uid="{00000000-0005-0000-0000-00003C5E0000}"/>
    <cellStyle name="Uwaga 3" xfId="20870" hidden="1" xr:uid="{00000000-0005-0000-0000-00003D5E0000}"/>
    <cellStyle name="Uwaga 3" xfId="20868" hidden="1" xr:uid="{00000000-0005-0000-0000-00003E5E0000}"/>
    <cellStyle name="Uwaga 3" xfId="20864" hidden="1" xr:uid="{00000000-0005-0000-0000-00003F5E0000}"/>
    <cellStyle name="Uwaga 3" xfId="20861" hidden="1" xr:uid="{00000000-0005-0000-0000-0000405E0000}"/>
    <cellStyle name="Uwaga 3" xfId="20859" hidden="1" xr:uid="{00000000-0005-0000-0000-0000415E0000}"/>
    <cellStyle name="Uwaga 3" xfId="20857" hidden="1" xr:uid="{00000000-0005-0000-0000-0000425E0000}"/>
    <cellStyle name="Uwaga 3" xfId="20855" hidden="1" xr:uid="{00000000-0005-0000-0000-0000435E0000}"/>
    <cellStyle name="Uwaga 3" xfId="20853" hidden="1" xr:uid="{00000000-0005-0000-0000-0000445E0000}"/>
    <cellStyle name="Uwaga 3" xfId="20848" hidden="1" xr:uid="{00000000-0005-0000-0000-0000455E0000}"/>
    <cellStyle name="Uwaga 3" xfId="20846" hidden="1" xr:uid="{00000000-0005-0000-0000-0000465E0000}"/>
    <cellStyle name="Uwaga 3" xfId="20843" hidden="1" xr:uid="{00000000-0005-0000-0000-0000475E0000}"/>
    <cellStyle name="Uwaga 3" xfId="20839" hidden="1" xr:uid="{00000000-0005-0000-0000-0000485E0000}"/>
    <cellStyle name="Uwaga 3" xfId="20836" hidden="1" xr:uid="{00000000-0005-0000-0000-0000495E0000}"/>
    <cellStyle name="Uwaga 3" xfId="20833" hidden="1" xr:uid="{00000000-0005-0000-0000-00004A5E0000}"/>
    <cellStyle name="Uwaga 3" xfId="20830" hidden="1" xr:uid="{00000000-0005-0000-0000-00004B5E0000}"/>
    <cellStyle name="Uwaga 3" xfId="20828" hidden="1" xr:uid="{00000000-0005-0000-0000-00004C5E0000}"/>
    <cellStyle name="Uwaga 3" xfId="20825" hidden="1" xr:uid="{00000000-0005-0000-0000-00004D5E0000}"/>
    <cellStyle name="Uwaga 3" xfId="20821" hidden="1" xr:uid="{00000000-0005-0000-0000-00004E5E0000}"/>
    <cellStyle name="Uwaga 3" xfId="20819" hidden="1" xr:uid="{00000000-0005-0000-0000-00004F5E0000}"/>
    <cellStyle name="Uwaga 3" xfId="20816" hidden="1" xr:uid="{00000000-0005-0000-0000-0000505E0000}"/>
    <cellStyle name="Uwaga 3" xfId="20811" hidden="1" xr:uid="{00000000-0005-0000-0000-0000515E0000}"/>
    <cellStyle name="Uwaga 3" xfId="20808" hidden="1" xr:uid="{00000000-0005-0000-0000-0000525E0000}"/>
    <cellStyle name="Uwaga 3" xfId="20805" hidden="1" xr:uid="{00000000-0005-0000-0000-0000535E0000}"/>
    <cellStyle name="Uwaga 3" xfId="20801" hidden="1" xr:uid="{00000000-0005-0000-0000-0000545E0000}"/>
    <cellStyle name="Uwaga 3" xfId="20798" hidden="1" xr:uid="{00000000-0005-0000-0000-0000555E0000}"/>
    <cellStyle name="Uwaga 3" xfId="20796" hidden="1" xr:uid="{00000000-0005-0000-0000-0000565E0000}"/>
    <cellStyle name="Uwaga 3" xfId="20793" hidden="1" xr:uid="{00000000-0005-0000-0000-0000575E0000}"/>
    <cellStyle name="Uwaga 3" xfId="20790" hidden="1" xr:uid="{00000000-0005-0000-0000-0000585E0000}"/>
    <cellStyle name="Uwaga 3" xfId="20787" hidden="1" xr:uid="{00000000-0005-0000-0000-0000595E0000}"/>
    <cellStyle name="Uwaga 3" xfId="20785" hidden="1" xr:uid="{00000000-0005-0000-0000-00005A5E0000}"/>
    <cellStyle name="Uwaga 3" xfId="20783" hidden="1" xr:uid="{00000000-0005-0000-0000-00005B5E0000}"/>
    <cellStyle name="Uwaga 3" xfId="20780" hidden="1" xr:uid="{00000000-0005-0000-0000-00005C5E0000}"/>
    <cellStyle name="Uwaga 3" xfId="20775" hidden="1" xr:uid="{00000000-0005-0000-0000-00005D5E0000}"/>
    <cellStyle name="Uwaga 3" xfId="20772" hidden="1" xr:uid="{00000000-0005-0000-0000-00005E5E0000}"/>
    <cellStyle name="Uwaga 3" xfId="20769" hidden="1" xr:uid="{00000000-0005-0000-0000-00005F5E0000}"/>
    <cellStyle name="Uwaga 3" xfId="20766" hidden="1" xr:uid="{00000000-0005-0000-0000-0000605E0000}"/>
    <cellStyle name="Uwaga 3" xfId="20763" hidden="1" xr:uid="{00000000-0005-0000-0000-0000615E0000}"/>
    <cellStyle name="Uwaga 3" xfId="20760" hidden="1" xr:uid="{00000000-0005-0000-0000-0000625E0000}"/>
    <cellStyle name="Uwaga 3" xfId="20757" hidden="1" xr:uid="{00000000-0005-0000-0000-0000635E0000}"/>
    <cellStyle name="Uwaga 3" xfId="20754" hidden="1" xr:uid="{00000000-0005-0000-0000-0000645E0000}"/>
    <cellStyle name="Uwaga 3" xfId="20751" hidden="1" xr:uid="{00000000-0005-0000-0000-0000655E0000}"/>
    <cellStyle name="Uwaga 3" xfId="20749" hidden="1" xr:uid="{00000000-0005-0000-0000-0000665E0000}"/>
    <cellStyle name="Uwaga 3" xfId="20747" hidden="1" xr:uid="{00000000-0005-0000-0000-0000675E0000}"/>
    <cellStyle name="Uwaga 3" xfId="20744" hidden="1" xr:uid="{00000000-0005-0000-0000-0000685E0000}"/>
    <cellStyle name="Uwaga 3" xfId="20739" hidden="1" xr:uid="{00000000-0005-0000-0000-0000695E0000}"/>
    <cellStyle name="Uwaga 3" xfId="20736" hidden="1" xr:uid="{00000000-0005-0000-0000-00006A5E0000}"/>
    <cellStyle name="Uwaga 3" xfId="20733" hidden="1" xr:uid="{00000000-0005-0000-0000-00006B5E0000}"/>
    <cellStyle name="Uwaga 3" xfId="20730" hidden="1" xr:uid="{00000000-0005-0000-0000-00006C5E0000}"/>
    <cellStyle name="Uwaga 3" xfId="20727" hidden="1" xr:uid="{00000000-0005-0000-0000-00006D5E0000}"/>
    <cellStyle name="Uwaga 3" xfId="20724" hidden="1" xr:uid="{00000000-0005-0000-0000-00006E5E0000}"/>
    <cellStyle name="Uwaga 3" xfId="20721" hidden="1" xr:uid="{00000000-0005-0000-0000-00006F5E0000}"/>
    <cellStyle name="Uwaga 3" xfId="20718" hidden="1" xr:uid="{00000000-0005-0000-0000-0000705E0000}"/>
    <cellStyle name="Uwaga 3" xfId="20715" hidden="1" xr:uid="{00000000-0005-0000-0000-0000715E0000}"/>
    <cellStyle name="Uwaga 3" xfId="20713" hidden="1" xr:uid="{00000000-0005-0000-0000-0000725E0000}"/>
    <cellStyle name="Uwaga 3" xfId="20711" hidden="1" xr:uid="{00000000-0005-0000-0000-0000735E0000}"/>
    <cellStyle name="Uwaga 3" xfId="20708" hidden="1" xr:uid="{00000000-0005-0000-0000-0000745E0000}"/>
    <cellStyle name="Uwaga 3" xfId="20702" hidden="1" xr:uid="{00000000-0005-0000-0000-0000755E0000}"/>
    <cellStyle name="Uwaga 3" xfId="20699" hidden="1" xr:uid="{00000000-0005-0000-0000-0000765E0000}"/>
    <cellStyle name="Uwaga 3" xfId="20697" hidden="1" xr:uid="{00000000-0005-0000-0000-0000775E0000}"/>
    <cellStyle name="Uwaga 3" xfId="20693" hidden="1" xr:uid="{00000000-0005-0000-0000-0000785E0000}"/>
    <cellStyle name="Uwaga 3" xfId="20690" hidden="1" xr:uid="{00000000-0005-0000-0000-0000795E0000}"/>
    <cellStyle name="Uwaga 3" xfId="20688" hidden="1" xr:uid="{00000000-0005-0000-0000-00007A5E0000}"/>
    <cellStyle name="Uwaga 3" xfId="20684" hidden="1" xr:uid="{00000000-0005-0000-0000-00007B5E0000}"/>
    <cellStyle name="Uwaga 3" xfId="20681" hidden="1" xr:uid="{00000000-0005-0000-0000-00007C5E0000}"/>
    <cellStyle name="Uwaga 3" xfId="20679" hidden="1" xr:uid="{00000000-0005-0000-0000-00007D5E0000}"/>
    <cellStyle name="Uwaga 3" xfId="20677" hidden="1" xr:uid="{00000000-0005-0000-0000-00007E5E0000}"/>
    <cellStyle name="Uwaga 3" xfId="20674" hidden="1" xr:uid="{00000000-0005-0000-0000-00007F5E0000}"/>
    <cellStyle name="Uwaga 3" xfId="20671" hidden="1" xr:uid="{00000000-0005-0000-0000-0000805E0000}"/>
    <cellStyle name="Uwaga 3" xfId="20668" hidden="1" xr:uid="{00000000-0005-0000-0000-0000815E0000}"/>
    <cellStyle name="Uwaga 3" xfId="20666" hidden="1" xr:uid="{00000000-0005-0000-0000-0000825E0000}"/>
    <cellStyle name="Uwaga 3" xfId="20664" hidden="1" xr:uid="{00000000-0005-0000-0000-0000835E0000}"/>
    <cellStyle name="Uwaga 3" xfId="20659" hidden="1" xr:uid="{00000000-0005-0000-0000-0000845E0000}"/>
    <cellStyle name="Uwaga 3" xfId="20657" hidden="1" xr:uid="{00000000-0005-0000-0000-0000855E0000}"/>
    <cellStyle name="Uwaga 3" xfId="20654" hidden="1" xr:uid="{00000000-0005-0000-0000-0000865E0000}"/>
    <cellStyle name="Uwaga 3" xfId="20650" hidden="1" xr:uid="{00000000-0005-0000-0000-0000875E0000}"/>
    <cellStyle name="Uwaga 3" xfId="20648" hidden="1" xr:uid="{00000000-0005-0000-0000-0000885E0000}"/>
    <cellStyle name="Uwaga 3" xfId="20645" hidden="1" xr:uid="{00000000-0005-0000-0000-0000895E0000}"/>
    <cellStyle name="Uwaga 3" xfId="20641" hidden="1" xr:uid="{00000000-0005-0000-0000-00008A5E0000}"/>
    <cellStyle name="Uwaga 3" xfId="20639" hidden="1" xr:uid="{00000000-0005-0000-0000-00008B5E0000}"/>
    <cellStyle name="Uwaga 3" xfId="20636" hidden="1" xr:uid="{00000000-0005-0000-0000-00008C5E0000}"/>
    <cellStyle name="Uwaga 3" xfId="20632" hidden="1" xr:uid="{00000000-0005-0000-0000-00008D5E0000}"/>
    <cellStyle name="Uwaga 3" xfId="20630" hidden="1" xr:uid="{00000000-0005-0000-0000-00008E5E0000}"/>
    <cellStyle name="Uwaga 3" xfId="20628" hidden="1" xr:uid="{00000000-0005-0000-0000-00008F5E0000}"/>
    <cellStyle name="Uwaga 3" xfId="22180" hidden="1" xr:uid="{00000000-0005-0000-0000-0000905E0000}"/>
    <cellStyle name="Uwaga 3" xfId="22181" hidden="1" xr:uid="{00000000-0005-0000-0000-0000915E0000}"/>
    <cellStyle name="Uwaga 3" xfId="22183" hidden="1" xr:uid="{00000000-0005-0000-0000-0000925E0000}"/>
    <cellStyle name="Uwaga 3" xfId="22195" hidden="1" xr:uid="{00000000-0005-0000-0000-0000935E0000}"/>
    <cellStyle name="Uwaga 3" xfId="22196" hidden="1" xr:uid="{00000000-0005-0000-0000-0000945E0000}"/>
    <cellStyle name="Uwaga 3" xfId="22201" hidden="1" xr:uid="{00000000-0005-0000-0000-0000955E0000}"/>
    <cellStyle name="Uwaga 3" xfId="22210" hidden="1" xr:uid="{00000000-0005-0000-0000-0000965E0000}"/>
    <cellStyle name="Uwaga 3" xfId="22211" hidden="1" xr:uid="{00000000-0005-0000-0000-0000975E0000}"/>
    <cellStyle name="Uwaga 3" xfId="22216" hidden="1" xr:uid="{00000000-0005-0000-0000-0000985E0000}"/>
    <cellStyle name="Uwaga 3" xfId="22225" hidden="1" xr:uid="{00000000-0005-0000-0000-0000995E0000}"/>
    <cellStyle name="Uwaga 3" xfId="22226" hidden="1" xr:uid="{00000000-0005-0000-0000-00009A5E0000}"/>
    <cellStyle name="Uwaga 3" xfId="22227" hidden="1" xr:uid="{00000000-0005-0000-0000-00009B5E0000}"/>
    <cellStyle name="Uwaga 3" xfId="22240" hidden="1" xr:uid="{00000000-0005-0000-0000-00009C5E0000}"/>
    <cellStyle name="Uwaga 3" xfId="22245" hidden="1" xr:uid="{00000000-0005-0000-0000-00009D5E0000}"/>
    <cellStyle name="Uwaga 3" xfId="22250" hidden="1" xr:uid="{00000000-0005-0000-0000-00009E5E0000}"/>
    <cellStyle name="Uwaga 3" xfId="22260" hidden="1" xr:uid="{00000000-0005-0000-0000-00009F5E0000}"/>
    <cellStyle name="Uwaga 3" xfId="22265" hidden="1" xr:uid="{00000000-0005-0000-0000-0000A05E0000}"/>
    <cellStyle name="Uwaga 3" xfId="22269" hidden="1" xr:uid="{00000000-0005-0000-0000-0000A15E0000}"/>
    <cellStyle name="Uwaga 3" xfId="22276" hidden="1" xr:uid="{00000000-0005-0000-0000-0000A25E0000}"/>
    <cellStyle name="Uwaga 3" xfId="22281" hidden="1" xr:uid="{00000000-0005-0000-0000-0000A35E0000}"/>
    <cellStyle name="Uwaga 3" xfId="22284" hidden="1" xr:uid="{00000000-0005-0000-0000-0000A45E0000}"/>
    <cellStyle name="Uwaga 3" xfId="22290" hidden="1" xr:uid="{00000000-0005-0000-0000-0000A55E0000}"/>
    <cellStyle name="Uwaga 3" xfId="22295" hidden="1" xr:uid="{00000000-0005-0000-0000-0000A65E0000}"/>
    <cellStyle name="Uwaga 3" xfId="22299" hidden="1" xr:uid="{00000000-0005-0000-0000-0000A75E0000}"/>
    <cellStyle name="Uwaga 3" xfId="22300" hidden="1" xr:uid="{00000000-0005-0000-0000-0000A85E0000}"/>
    <cellStyle name="Uwaga 3" xfId="22301" hidden="1" xr:uid="{00000000-0005-0000-0000-0000A95E0000}"/>
    <cellStyle name="Uwaga 3" xfId="22305" hidden="1" xr:uid="{00000000-0005-0000-0000-0000AA5E0000}"/>
    <cellStyle name="Uwaga 3" xfId="22317" hidden="1" xr:uid="{00000000-0005-0000-0000-0000AB5E0000}"/>
    <cellStyle name="Uwaga 3" xfId="22322" hidden="1" xr:uid="{00000000-0005-0000-0000-0000AC5E0000}"/>
    <cellStyle name="Uwaga 3" xfId="22327" hidden="1" xr:uid="{00000000-0005-0000-0000-0000AD5E0000}"/>
    <cellStyle name="Uwaga 3" xfId="22332" hidden="1" xr:uid="{00000000-0005-0000-0000-0000AE5E0000}"/>
    <cellStyle name="Uwaga 3" xfId="22337" hidden="1" xr:uid="{00000000-0005-0000-0000-0000AF5E0000}"/>
    <cellStyle name="Uwaga 3" xfId="22342" hidden="1" xr:uid="{00000000-0005-0000-0000-0000B05E0000}"/>
    <cellStyle name="Uwaga 3" xfId="22346" hidden="1" xr:uid="{00000000-0005-0000-0000-0000B15E0000}"/>
    <cellStyle name="Uwaga 3" xfId="22350" hidden="1" xr:uid="{00000000-0005-0000-0000-0000B25E0000}"/>
    <cellStyle name="Uwaga 3" xfId="22355" hidden="1" xr:uid="{00000000-0005-0000-0000-0000B35E0000}"/>
    <cellStyle name="Uwaga 3" xfId="22360" hidden="1" xr:uid="{00000000-0005-0000-0000-0000B45E0000}"/>
    <cellStyle name="Uwaga 3" xfId="22361" hidden="1" xr:uid="{00000000-0005-0000-0000-0000B55E0000}"/>
    <cellStyle name="Uwaga 3" xfId="22363" hidden="1" xr:uid="{00000000-0005-0000-0000-0000B65E0000}"/>
    <cellStyle name="Uwaga 3" xfId="22376" hidden="1" xr:uid="{00000000-0005-0000-0000-0000B75E0000}"/>
    <cellStyle name="Uwaga 3" xfId="22380" hidden="1" xr:uid="{00000000-0005-0000-0000-0000B85E0000}"/>
    <cellStyle name="Uwaga 3" xfId="22385" hidden="1" xr:uid="{00000000-0005-0000-0000-0000B95E0000}"/>
    <cellStyle name="Uwaga 3" xfId="22392" hidden="1" xr:uid="{00000000-0005-0000-0000-0000BA5E0000}"/>
    <cellStyle name="Uwaga 3" xfId="22396" hidden="1" xr:uid="{00000000-0005-0000-0000-0000BB5E0000}"/>
    <cellStyle name="Uwaga 3" xfId="22401" hidden="1" xr:uid="{00000000-0005-0000-0000-0000BC5E0000}"/>
    <cellStyle name="Uwaga 3" xfId="22406" hidden="1" xr:uid="{00000000-0005-0000-0000-0000BD5E0000}"/>
    <cellStyle name="Uwaga 3" xfId="22409" hidden="1" xr:uid="{00000000-0005-0000-0000-0000BE5E0000}"/>
    <cellStyle name="Uwaga 3" xfId="22414" hidden="1" xr:uid="{00000000-0005-0000-0000-0000BF5E0000}"/>
    <cellStyle name="Uwaga 3" xfId="22420" hidden="1" xr:uid="{00000000-0005-0000-0000-0000C05E0000}"/>
    <cellStyle name="Uwaga 3" xfId="22421" hidden="1" xr:uid="{00000000-0005-0000-0000-0000C15E0000}"/>
    <cellStyle name="Uwaga 3" xfId="22424" hidden="1" xr:uid="{00000000-0005-0000-0000-0000C25E0000}"/>
    <cellStyle name="Uwaga 3" xfId="22437" hidden="1" xr:uid="{00000000-0005-0000-0000-0000C35E0000}"/>
    <cellStyle name="Uwaga 3" xfId="22441" hidden="1" xr:uid="{00000000-0005-0000-0000-0000C45E0000}"/>
    <cellStyle name="Uwaga 3" xfId="22446" hidden="1" xr:uid="{00000000-0005-0000-0000-0000C55E0000}"/>
    <cellStyle name="Uwaga 3" xfId="22453" hidden="1" xr:uid="{00000000-0005-0000-0000-0000C65E0000}"/>
    <cellStyle name="Uwaga 3" xfId="22458" hidden="1" xr:uid="{00000000-0005-0000-0000-0000C75E0000}"/>
    <cellStyle name="Uwaga 3" xfId="22462" hidden="1" xr:uid="{00000000-0005-0000-0000-0000C85E0000}"/>
    <cellStyle name="Uwaga 3" xfId="22467" hidden="1" xr:uid="{00000000-0005-0000-0000-0000C95E0000}"/>
    <cellStyle name="Uwaga 3" xfId="22471" hidden="1" xr:uid="{00000000-0005-0000-0000-0000CA5E0000}"/>
    <cellStyle name="Uwaga 3" xfId="22476" hidden="1" xr:uid="{00000000-0005-0000-0000-0000CB5E0000}"/>
    <cellStyle name="Uwaga 3" xfId="22480" hidden="1" xr:uid="{00000000-0005-0000-0000-0000CC5E0000}"/>
    <cellStyle name="Uwaga 3" xfId="22481" hidden="1" xr:uid="{00000000-0005-0000-0000-0000CD5E0000}"/>
    <cellStyle name="Uwaga 3" xfId="22483" hidden="1" xr:uid="{00000000-0005-0000-0000-0000CE5E0000}"/>
    <cellStyle name="Uwaga 3" xfId="22495" hidden="1" xr:uid="{00000000-0005-0000-0000-0000CF5E0000}"/>
    <cellStyle name="Uwaga 3" xfId="22496" hidden="1" xr:uid="{00000000-0005-0000-0000-0000D05E0000}"/>
    <cellStyle name="Uwaga 3" xfId="22498" hidden="1" xr:uid="{00000000-0005-0000-0000-0000D15E0000}"/>
    <cellStyle name="Uwaga 3" xfId="22510" hidden="1" xr:uid="{00000000-0005-0000-0000-0000D25E0000}"/>
    <cellStyle name="Uwaga 3" xfId="22512" hidden="1" xr:uid="{00000000-0005-0000-0000-0000D35E0000}"/>
    <cellStyle name="Uwaga 3" xfId="22515" hidden="1" xr:uid="{00000000-0005-0000-0000-0000D45E0000}"/>
    <cellStyle name="Uwaga 3" xfId="22525" hidden="1" xr:uid="{00000000-0005-0000-0000-0000D55E0000}"/>
    <cellStyle name="Uwaga 3" xfId="22526" hidden="1" xr:uid="{00000000-0005-0000-0000-0000D65E0000}"/>
    <cellStyle name="Uwaga 3" xfId="22528" hidden="1" xr:uid="{00000000-0005-0000-0000-0000D75E0000}"/>
    <cellStyle name="Uwaga 3" xfId="22540" hidden="1" xr:uid="{00000000-0005-0000-0000-0000D85E0000}"/>
    <cellStyle name="Uwaga 3" xfId="22541" hidden="1" xr:uid="{00000000-0005-0000-0000-0000D95E0000}"/>
    <cellStyle name="Uwaga 3" xfId="22542" hidden="1" xr:uid="{00000000-0005-0000-0000-0000DA5E0000}"/>
    <cellStyle name="Uwaga 3" xfId="22556" hidden="1" xr:uid="{00000000-0005-0000-0000-0000DB5E0000}"/>
    <cellStyle name="Uwaga 3" xfId="22559" hidden="1" xr:uid="{00000000-0005-0000-0000-0000DC5E0000}"/>
    <cellStyle name="Uwaga 3" xfId="22563" hidden="1" xr:uid="{00000000-0005-0000-0000-0000DD5E0000}"/>
    <cellStyle name="Uwaga 3" xfId="22571" hidden="1" xr:uid="{00000000-0005-0000-0000-0000DE5E0000}"/>
    <cellStyle name="Uwaga 3" xfId="22574" hidden="1" xr:uid="{00000000-0005-0000-0000-0000DF5E0000}"/>
    <cellStyle name="Uwaga 3" xfId="22578" hidden="1" xr:uid="{00000000-0005-0000-0000-0000E05E0000}"/>
    <cellStyle name="Uwaga 3" xfId="22586" hidden="1" xr:uid="{00000000-0005-0000-0000-0000E15E0000}"/>
    <cellStyle name="Uwaga 3" xfId="22589" hidden="1" xr:uid="{00000000-0005-0000-0000-0000E25E0000}"/>
    <cellStyle name="Uwaga 3" xfId="22593" hidden="1" xr:uid="{00000000-0005-0000-0000-0000E35E0000}"/>
    <cellStyle name="Uwaga 3" xfId="22600" hidden="1" xr:uid="{00000000-0005-0000-0000-0000E45E0000}"/>
    <cellStyle name="Uwaga 3" xfId="22601" hidden="1" xr:uid="{00000000-0005-0000-0000-0000E55E0000}"/>
    <cellStyle name="Uwaga 3" xfId="22603" hidden="1" xr:uid="{00000000-0005-0000-0000-0000E65E0000}"/>
    <cellStyle name="Uwaga 3" xfId="22616" hidden="1" xr:uid="{00000000-0005-0000-0000-0000E75E0000}"/>
    <cellStyle name="Uwaga 3" xfId="22619" hidden="1" xr:uid="{00000000-0005-0000-0000-0000E85E0000}"/>
    <cellStyle name="Uwaga 3" xfId="22622" hidden="1" xr:uid="{00000000-0005-0000-0000-0000E95E0000}"/>
    <cellStyle name="Uwaga 3" xfId="22631" hidden="1" xr:uid="{00000000-0005-0000-0000-0000EA5E0000}"/>
    <cellStyle name="Uwaga 3" xfId="22634" hidden="1" xr:uid="{00000000-0005-0000-0000-0000EB5E0000}"/>
    <cellStyle name="Uwaga 3" xfId="22638" hidden="1" xr:uid="{00000000-0005-0000-0000-0000EC5E0000}"/>
    <cellStyle name="Uwaga 3" xfId="22646" hidden="1" xr:uid="{00000000-0005-0000-0000-0000ED5E0000}"/>
    <cellStyle name="Uwaga 3" xfId="22648" hidden="1" xr:uid="{00000000-0005-0000-0000-0000EE5E0000}"/>
    <cellStyle name="Uwaga 3" xfId="22651" hidden="1" xr:uid="{00000000-0005-0000-0000-0000EF5E0000}"/>
    <cellStyle name="Uwaga 3" xfId="22660" hidden="1" xr:uid="{00000000-0005-0000-0000-0000F05E0000}"/>
    <cellStyle name="Uwaga 3" xfId="22661" hidden="1" xr:uid="{00000000-0005-0000-0000-0000F15E0000}"/>
    <cellStyle name="Uwaga 3" xfId="22662" hidden="1" xr:uid="{00000000-0005-0000-0000-0000F25E0000}"/>
    <cellStyle name="Uwaga 3" xfId="22675" hidden="1" xr:uid="{00000000-0005-0000-0000-0000F35E0000}"/>
    <cellStyle name="Uwaga 3" xfId="22676" hidden="1" xr:uid="{00000000-0005-0000-0000-0000F45E0000}"/>
    <cellStyle name="Uwaga 3" xfId="22678" hidden="1" xr:uid="{00000000-0005-0000-0000-0000F55E0000}"/>
    <cellStyle name="Uwaga 3" xfId="22690" hidden="1" xr:uid="{00000000-0005-0000-0000-0000F65E0000}"/>
    <cellStyle name="Uwaga 3" xfId="22691" hidden="1" xr:uid="{00000000-0005-0000-0000-0000F75E0000}"/>
    <cellStyle name="Uwaga 3" xfId="22693" hidden="1" xr:uid="{00000000-0005-0000-0000-0000F85E0000}"/>
    <cellStyle name="Uwaga 3" xfId="22705" hidden="1" xr:uid="{00000000-0005-0000-0000-0000F95E0000}"/>
    <cellStyle name="Uwaga 3" xfId="22706" hidden="1" xr:uid="{00000000-0005-0000-0000-0000FA5E0000}"/>
    <cellStyle name="Uwaga 3" xfId="22708" hidden="1" xr:uid="{00000000-0005-0000-0000-0000FB5E0000}"/>
    <cellStyle name="Uwaga 3" xfId="22720" hidden="1" xr:uid="{00000000-0005-0000-0000-0000FC5E0000}"/>
    <cellStyle name="Uwaga 3" xfId="22721" hidden="1" xr:uid="{00000000-0005-0000-0000-0000FD5E0000}"/>
    <cellStyle name="Uwaga 3" xfId="22722" hidden="1" xr:uid="{00000000-0005-0000-0000-0000FE5E0000}"/>
    <cellStyle name="Uwaga 3" xfId="22736" hidden="1" xr:uid="{00000000-0005-0000-0000-0000FF5E0000}"/>
    <cellStyle name="Uwaga 3" xfId="22738" hidden="1" xr:uid="{00000000-0005-0000-0000-0000005F0000}"/>
    <cellStyle name="Uwaga 3" xfId="22741" hidden="1" xr:uid="{00000000-0005-0000-0000-0000015F0000}"/>
    <cellStyle name="Uwaga 3" xfId="22751" hidden="1" xr:uid="{00000000-0005-0000-0000-0000025F0000}"/>
    <cellStyle name="Uwaga 3" xfId="22754" hidden="1" xr:uid="{00000000-0005-0000-0000-0000035F0000}"/>
    <cellStyle name="Uwaga 3" xfId="22757" hidden="1" xr:uid="{00000000-0005-0000-0000-0000045F0000}"/>
    <cellStyle name="Uwaga 3" xfId="22766" hidden="1" xr:uid="{00000000-0005-0000-0000-0000055F0000}"/>
    <cellStyle name="Uwaga 3" xfId="22768" hidden="1" xr:uid="{00000000-0005-0000-0000-0000065F0000}"/>
    <cellStyle name="Uwaga 3" xfId="22771" hidden="1" xr:uid="{00000000-0005-0000-0000-0000075F0000}"/>
    <cellStyle name="Uwaga 3" xfId="22780" hidden="1" xr:uid="{00000000-0005-0000-0000-0000085F0000}"/>
    <cellStyle name="Uwaga 3" xfId="22781" hidden="1" xr:uid="{00000000-0005-0000-0000-0000095F0000}"/>
    <cellStyle name="Uwaga 3" xfId="22782" hidden="1" xr:uid="{00000000-0005-0000-0000-00000A5F0000}"/>
    <cellStyle name="Uwaga 3" xfId="22795" hidden="1" xr:uid="{00000000-0005-0000-0000-00000B5F0000}"/>
    <cellStyle name="Uwaga 3" xfId="22797" hidden="1" xr:uid="{00000000-0005-0000-0000-00000C5F0000}"/>
    <cellStyle name="Uwaga 3" xfId="22799" hidden="1" xr:uid="{00000000-0005-0000-0000-00000D5F0000}"/>
    <cellStyle name="Uwaga 3" xfId="22810" hidden="1" xr:uid="{00000000-0005-0000-0000-00000E5F0000}"/>
    <cellStyle name="Uwaga 3" xfId="22812" hidden="1" xr:uid="{00000000-0005-0000-0000-00000F5F0000}"/>
    <cellStyle name="Uwaga 3" xfId="22814" hidden="1" xr:uid="{00000000-0005-0000-0000-0000105F0000}"/>
    <cellStyle name="Uwaga 3" xfId="22825" hidden="1" xr:uid="{00000000-0005-0000-0000-0000115F0000}"/>
    <cellStyle name="Uwaga 3" xfId="22827" hidden="1" xr:uid="{00000000-0005-0000-0000-0000125F0000}"/>
    <cellStyle name="Uwaga 3" xfId="22829" hidden="1" xr:uid="{00000000-0005-0000-0000-0000135F0000}"/>
    <cellStyle name="Uwaga 3" xfId="22840" hidden="1" xr:uid="{00000000-0005-0000-0000-0000145F0000}"/>
    <cellStyle name="Uwaga 3" xfId="22841" hidden="1" xr:uid="{00000000-0005-0000-0000-0000155F0000}"/>
    <cellStyle name="Uwaga 3" xfId="22842" hidden="1" xr:uid="{00000000-0005-0000-0000-0000165F0000}"/>
    <cellStyle name="Uwaga 3" xfId="22855" hidden="1" xr:uid="{00000000-0005-0000-0000-0000175F0000}"/>
    <cellStyle name="Uwaga 3" xfId="22857" hidden="1" xr:uid="{00000000-0005-0000-0000-0000185F0000}"/>
    <cellStyle name="Uwaga 3" xfId="22859" hidden="1" xr:uid="{00000000-0005-0000-0000-0000195F0000}"/>
    <cellStyle name="Uwaga 3" xfId="22870" hidden="1" xr:uid="{00000000-0005-0000-0000-00001A5F0000}"/>
    <cellStyle name="Uwaga 3" xfId="22872" hidden="1" xr:uid="{00000000-0005-0000-0000-00001B5F0000}"/>
    <cellStyle name="Uwaga 3" xfId="22874" hidden="1" xr:uid="{00000000-0005-0000-0000-00001C5F0000}"/>
    <cellStyle name="Uwaga 3" xfId="22885" hidden="1" xr:uid="{00000000-0005-0000-0000-00001D5F0000}"/>
    <cellStyle name="Uwaga 3" xfId="22887" hidden="1" xr:uid="{00000000-0005-0000-0000-00001E5F0000}"/>
    <cellStyle name="Uwaga 3" xfId="22888" hidden="1" xr:uid="{00000000-0005-0000-0000-00001F5F0000}"/>
    <cellStyle name="Uwaga 3" xfId="22900" hidden="1" xr:uid="{00000000-0005-0000-0000-0000205F0000}"/>
    <cellStyle name="Uwaga 3" xfId="22901" hidden="1" xr:uid="{00000000-0005-0000-0000-0000215F0000}"/>
    <cellStyle name="Uwaga 3" xfId="22902" hidden="1" xr:uid="{00000000-0005-0000-0000-0000225F0000}"/>
    <cellStyle name="Uwaga 3" xfId="22915" hidden="1" xr:uid="{00000000-0005-0000-0000-0000235F0000}"/>
    <cellStyle name="Uwaga 3" xfId="22917" hidden="1" xr:uid="{00000000-0005-0000-0000-0000245F0000}"/>
    <cellStyle name="Uwaga 3" xfId="22919" hidden="1" xr:uid="{00000000-0005-0000-0000-0000255F0000}"/>
    <cellStyle name="Uwaga 3" xfId="22930" hidden="1" xr:uid="{00000000-0005-0000-0000-0000265F0000}"/>
    <cellStyle name="Uwaga 3" xfId="22932" hidden="1" xr:uid="{00000000-0005-0000-0000-0000275F0000}"/>
    <cellStyle name="Uwaga 3" xfId="22934" hidden="1" xr:uid="{00000000-0005-0000-0000-0000285F0000}"/>
    <cellStyle name="Uwaga 3" xfId="22945" hidden="1" xr:uid="{00000000-0005-0000-0000-0000295F0000}"/>
    <cellStyle name="Uwaga 3" xfId="22947" hidden="1" xr:uid="{00000000-0005-0000-0000-00002A5F0000}"/>
    <cellStyle name="Uwaga 3" xfId="22949" hidden="1" xr:uid="{00000000-0005-0000-0000-00002B5F0000}"/>
    <cellStyle name="Uwaga 3" xfId="22960" hidden="1" xr:uid="{00000000-0005-0000-0000-00002C5F0000}"/>
    <cellStyle name="Uwaga 3" xfId="22961" hidden="1" xr:uid="{00000000-0005-0000-0000-00002D5F0000}"/>
    <cellStyle name="Uwaga 3" xfId="22963" hidden="1" xr:uid="{00000000-0005-0000-0000-00002E5F0000}"/>
    <cellStyle name="Uwaga 3" xfId="22974" hidden="1" xr:uid="{00000000-0005-0000-0000-00002F5F0000}"/>
    <cellStyle name="Uwaga 3" xfId="22976" hidden="1" xr:uid="{00000000-0005-0000-0000-0000305F0000}"/>
    <cellStyle name="Uwaga 3" xfId="22977" hidden="1" xr:uid="{00000000-0005-0000-0000-0000315F0000}"/>
    <cellStyle name="Uwaga 3" xfId="22986" hidden="1" xr:uid="{00000000-0005-0000-0000-0000325F0000}"/>
    <cellStyle name="Uwaga 3" xfId="22989" hidden="1" xr:uid="{00000000-0005-0000-0000-0000335F0000}"/>
    <cellStyle name="Uwaga 3" xfId="22991" hidden="1" xr:uid="{00000000-0005-0000-0000-0000345F0000}"/>
    <cellStyle name="Uwaga 3" xfId="23002" hidden="1" xr:uid="{00000000-0005-0000-0000-0000355F0000}"/>
    <cellStyle name="Uwaga 3" xfId="23004" hidden="1" xr:uid="{00000000-0005-0000-0000-0000365F0000}"/>
    <cellStyle name="Uwaga 3" xfId="23006" hidden="1" xr:uid="{00000000-0005-0000-0000-0000375F0000}"/>
    <cellStyle name="Uwaga 3" xfId="23018" hidden="1" xr:uid="{00000000-0005-0000-0000-0000385F0000}"/>
    <cellStyle name="Uwaga 3" xfId="23020" hidden="1" xr:uid="{00000000-0005-0000-0000-0000395F0000}"/>
    <cellStyle name="Uwaga 3" xfId="23022" hidden="1" xr:uid="{00000000-0005-0000-0000-00003A5F0000}"/>
    <cellStyle name="Uwaga 3" xfId="23030" hidden="1" xr:uid="{00000000-0005-0000-0000-00003B5F0000}"/>
    <cellStyle name="Uwaga 3" xfId="23032" hidden="1" xr:uid="{00000000-0005-0000-0000-00003C5F0000}"/>
    <cellStyle name="Uwaga 3" xfId="23035" hidden="1" xr:uid="{00000000-0005-0000-0000-00003D5F0000}"/>
    <cellStyle name="Uwaga 3" xfId="23025" hidden="1" xr:uid="{00000000-0005-0000-0000-00003E5F0000}"/>
    <cellStyle name="Uwaga 3" xfId="23024" hidden="1" xr:uid="{00000000-0005-0000-0000-00003F5F0000}"/>
    <cellStyle name="Uwaga 3" xfId="23023" hidden="1" xr:uid="{00000000-0005-0000-0000-0000405F0000}"/>
    <cellStyle name="Uwaga 3" xfId="23010" hidden="1" xr:uid="{00000000-0005-0000-0000-0000415F0000}"/>
    <cellStyle name="Uwaga 3" xfId="23009" hidden="1" xr:uid="{00000000-0005-0000-0000-0000425F0000}"/>
    <cellStyle name="Uwaga 3" xfId="23008" hidden="1" xr:uid="{00000000-0005-0000-0000-0000435F0000}"/>
    <cellStyle name="Uwaga 3" xfId="22995" hidden="1" xr:uid="{00000000-0005-0000-0000-0000445F0000}"/>
    <cellStyle name="Uwaga 3" xfId="22994" hidden="1" xr:uid="{00000000-0005-0000-0000-0000455F0000}"/>
    <cellStyle name="Uwaga 3" xfId="22993" hidden="1" xr:uid="{00000000-0005-0000-0000-0000465F0000}"/>
    <cellStyle name="Uwaga 3" xfId="22980" hidden="1" xr:uid="{00000000-0005-0000-0000-0000475F0000}"/>
    <cellStyle name="Uwaga 3" xfId="22979" hidden="1" xr:uid="{00000000-0005-0000-0000-0000485F0000}"/>
    <cellStyle name="Uwaga 3" xfId="22978" hidden="1" xr:uid="{00000000-0005-0000-0000-0000495F0000}"/>
    <cellStyle name="Uwaga 3" xfId="22965" hidden="1" xr:uid="{00000000-0005-0000-0000-00004A5F0000}"/>
    <cellStyle name="Uwaga 3" xfId="22964" hidden="1" xr:uid="{00000000-0005-0000-0000-00004B5F0000}"/>
    <cellStyle name="Uwaga 3" xfId="22962" hidden="1" xr:uid="{00000000-0005-0000-0000-00004C5F0000}"/>
    <cellStyle name="Uwaga 3" xfId="22951" hidden="1" xr:uid="{00000000-0005-0000-0000-00004D5F0000}"/>
    <cellStyle name="Uwaga 3" xfId="22948" hidden="1" xr:uid="{00000000-0005-0000-0000-00004E5F0000}"/>
    <cellStyle name="Uwaga 3" xfId="22946" hidden="1" xr:uid="{00000000-0005-0000-0000-00004F5F0000}"/>
    <cellStyle name="Uwaga 3" xfId="22936" hidden="1" xr:uid="{00000000-0005-0000-0000-0000505F0000}"/>
    <cellStyle name="Uwaga 3" xfId="22933" hidden="1" xr:uid="{00000000-0005-0000-0000-0000515F0000}"/>
    <cellStyle name="Uwaga 3" xfId="22931" hidden="1" xr:uid="{00000000-0005-0000-0000-0000525F0000}"/>
    <cellStyle name="Uwaga 3" xfId="22921" hidden="1" xr:uid="{00000000-0005-0000-0000-0000535F0000}"/>
    <cellStyle name="Uwaga 3" xfId="22918" hidden="1" xr:uid="{00000000-0005-0000-0000-0000545F0000}"/>
    <cellStyle name="Uwaga 3" xfId="22916" hidden="1" xr:uid="{00000000-0005-0000-0000-0000555F0000}"/>
    <cellStyle name="Uwaga 3" xfId="22906" hidden="1" xr:uid="{00000000-0005-0000-0000-0000565F0000}"/>
    <cellStyle name="Uwaga 3" xfId="22904" hidden="1" xr:uid="{00000000-0005-0000-0000-0000575F0000}"/>
    <cellStyle name="Uwaga 3" xfId="22903" hidden="1" xr:uid="{00000000-0005-0000-0000-0000585F0000}"/>
    <cellStyle name="Uwaga 3" xfId="22891" hidden="1" xr:uid="{00000000-0005-0000-0000-0000595F0000}"/>
    <cellStyle name="Uwaga 3" xfId="22889" hidden="1" xr:uid="{00000000-0005-0000-0000-00005A5F0000}"/>
    <cellStyle name="Uwaga 3" xfId="22886" hidden="1" xr:uid="{00000000-0005-0000-0000-00005B5F0000}"/>
    <cellStyle name="Uwaga 3" xfId="22876" hidden="1" xr:uid="{00000000-0005-0000-0000-00005C5F0000}"/>
    <cellStyle name="Uwaga 3" xfId="22873" hidden="1" xr:uid="{00000000-0005-0000-0000-00005D5F0000}"/>
    <cellStyle name="Uwaga 3" xfId="22871" hidden="1" xr:uid="{00000000-0005-0000-0000-00005E5F0000}"/>
    <cellStyle name="Uwaga 3" xfId="22861" hidden="1" xr:uid="{00000000-0005-0000-0000-00005F5F0000}"/>
    <cellStyle name="Uwaga 3" xfId="22858" hidden="1" xr:uid="{00000000-0005-0000-0000-0000605F0000}"/>
    <cellStyle name="Uwaga 3" xfId="22856" hidden="1" xr:uid="{00000000-0005-0000-0000-0000615F0000}"/>
    <cellStyle name="Uwaga 3" xfId="22846" hidden="1" xr:uid="{00000000-0005-0000-0000-0000625F0000}"/>
    <cellStyle name="Uwaga 3" xfId="22844" hidden="1" xr:uid="{00000000-0005-0000-0000-0000635F0000}"/>
    <cellStyle name="Uwaga 3" xfId="22843" hidden="1" xr:uid="{00000000-0005-0000-0000-0000645F0000}"/>
    <cellStyle name="Uwaga 3" xfId="22831" hidden="1" xr:uid="{00000000-0005-0000-0000-0000655F0000}"/>
    <cellStyle name="Uwaga 3" xfId="22828" hidden="1" xr:uid="{00000000-0005-0000-0000-0000665F0000}"/>
    <cellStyle name="Uwaga 3" xfId="22826" hidden="1" xr:uid="{00000000-0005-0000-0000-0000675F0000}"/>
    <cellStyle name="Uwaga 3" xfId="22816" hidden="1" xr:uid="{00000000-0005-0000-0000-0000685F0000}"/>
    <cellStyle name="Uwaga 3" xfId="22813" hidden="1" xr:uid="{00000000-0005-0000-0000-0000695F0000}"/>
    <cellStyle name="Uwaga 3" xfId="22811" hidden="1" xr:uid="{00000000-0005-0000-0000-00006A5F0000}"/>
    <cellStyle name="Uwaga 3" xfId="22801" hidden="1" xr:uid="{00000000-0005-0000-0000-00006B5F0000}"/>
    <cellStyle name="Uwaga 3" xfId="22798" hidden="1" xr:uid="{00000000-0005-0000-0000-00006C5F0000}"/>
    <cellStyle name="Uwaga 3" xfId="22796" hidden="1" xr:uid="{00000000-0005-0000-0000-00006D5F0000}"/>
    <cellStyle name="Uwaga 3" xfId="22786" hidden="1" xr:uid="{00000000-0005-0000-0000-00006E5F0000}"/>
    <cellStyle name="Uwaga 3" xfId="22784" hidden="1" xr:uid="{00000000-0005-0000-0000-00006F5F0000}"/>
    <cellStyle name="Uwaga 3" xfId="22783" hidden="1" xr:uid="{00000000-0005-0000-0000-0000705F0000}"/>
    <cellStyle name="Uwaga 3" xfId="22770" hidden="1" xr:uid="{00000000-0005-0000-0000-0000715F0000}"/>
    <cellStyle name="Uwaga 3" xfId="22767" hidden="1" xr:uid="{00000000-0005-0000-0000-0000725F0000}"/>
    <cellStyle name="Uwaga 3" xfId="22765" hidden="1" xr:uid="{00000000-0005-0000-0000-0000735F0000}"/>
    <cellStyle name="Uwaga 3" xfId="22755" hidden="1" xr:uid="{00000000-0005-0000-0000-0000745F0000}"/>
    <cellStyle name="Uwaga 3" xfId="22752" hidden="1" xr:uid="{00000000-0005-0000-0000-0000755F0000}"/>
    <cellStyle name="Uwaga 3" xfId="22750" hidden="1" xr:uid="{00000000-0005-0000-0000-0000765F0000}"/>
    <cellStyle name="Uwaga 3" xfId="22740" hidden="1" xr:uid="{00000000-0005-0000-0000-0000775F0000}"/>
    <cellStyle name="Uwaga 3" xfId="22737" hidden="1" xr:uid="{00000000-0005-0000-0000-0000785F0000}"/>
    <cellStyle name="Uwaga 3" xfId="22735" hidden="1" xr:uid="{00000000-0005-0000-0000-0000795F0000}"/>
    <cellStyle name="Uwaga 3" xfId="22726" hidden="1" xr:uid="{00000000-0005-0000-0000-00007A5F0000}"/>
    <cellStyle name="Uwaga 3" xfId="22724" hidden="1" xr:uid="{00000000-0005-0000-0000-00007B5F0000}"/>
    <cellStyle name="Uwaga 3" xfId="22723" hidden="1" xr:uid="{00000000-0005-0000-0000-00007C5F0000}"/>
    <cellStyle name="Uwaga 3" xfId="22711" hidden="1" xr:uid="{00000000-0005-0000-0000-00007D5F0000}"/>
    <cellStyle name="Uwaga 3" xfId="22709" hidden="1" xr:uid="{00000000-0005-0000-0000-00007E5F0000}"/>
    <cellStyle name="Uwaga 3" xfId="22707" hidden="1" xr:uid="{00000000-0005-0000-0000-00007F5F0000}"/>
    <cellStyle name="Uwaga 3" xfId="22696" hidden="1" xr:uid="{00000000-0005-0000-0000-0000805F0000}"/>
    <cellStyle name="Uwaga 3" xfId="22694" hidden="1" xr:uid="{00000000-0005-0000-0000-0000815F0000}"/>
    <cellStyle name="Uwaga 3" xfId="22692" hidden="1" xr:uid="{00000000-0005-0000-0000-0000825F0000}"/>
    <cellStyle name="Uwaga 3" xfId="22681" hidden="1" xr:uid="{00000000-0005-0000-0000-0000835F0000}"/>
    <cellStyle name="Uwaga 3" xfId="22679" hidden="1" xr:uid="{00000000-0005-0000-0000-0000845F0000}"/>
    <cellStyle name="Uwaga 3" xfId="22677" hidden="1" xr:uid="{00000000-0005-0000-0000-0000855F0000}"/>
    <cellStyle name="Uwaga 3" xfId="22666" hidden="1" xr:uid="{00000000-0005-0000-0000-0000865F0000}"/>
    <cellStyle name="Uwaga 3" xfId="22664" hidden="1" xr:uid="{00000000-0005-0000-0000-0000875F0000}"/>
    <cellStyle name="Uwaga 3" xfId="22663" hidden="1" xr:uid="{00000000-0005-0000-0000-0000885F0000}"/>
    <cellStyle name="Uwaga 3" xfId="22650" hidden="1" xr:uid="{00000000-0005-0000-0000-0000895F0000}"/>
    <cellStyle name="Uwaga 3" xfId="22647" hidden="1" xr:uid="{00000000-0005-0000-0000-00008A5F0000}"/>
    <cellStyle name="Uwaga 3" xfId="22645" hidden="1" xr:uid="{00000000-0005-0000-0000-00008B5F0000}"/>
    <cellStyle name="Uwaga 3" xfId="22635" hidden="1" xr:uid="{00000000-0005-0000-0000-00008C5F0000}"/>
    <cellStyle name="Uwaga 3" xfId="22632" hidden="1" xr:uid="{00000000-0005-0000-0000-00008D5F0000}"/>
    <cellStyle name="Uwaga 3" xfId="22630" hidden="1" xr:uid="{00000000-0005-0000-0000-00008E5F0000}"/>
    <cellStyle name="Uwaga 3" xfId="22620" hidden="1" xr:uid="{00000000-0005-0000-0000-00008F5F0000}"/>
    <cellStyle name="Uwaga 3" xfId="22617" hidden="1" xr:uid="{00000000-0005-0000-0000-0000905F0000}"/>
    <cellStyle name="Uwaga 3" xfId="22615" hidden="1" xr:uid="{00000000-0005-0000-0000-0000915F0000}"/>
    <cellStyle name="Uwaga 3" xfId="22606" hidden="1" xr:uid="{00000000-0005-0000-0000-0000925F0000}"/>
    <cellStyle name="Uwaga 3" xfId="22604" hidden="1" xr:uid="{00000000-0005-0000-0000-0000935F0000}"/>
    <cellStyle name="Uwaga 3" xfId="22602" hidden="1" xr:uid="{00000000-0005-0000-0000-0000945F0000}"/>
    <cellStyle name="Uwaga 3" xfId="22590" hidden="1" xr:uid="{00000000-0005-0000-0000-0000955F0000}"/>
    <cellStyle name="Uwaga 3" xfId="22587" hidden="1" xr:uid="{00000000-0005-0000-0000-0000965F0000}"/>
    <cellStyle name="Uwaga 3" xfId="22585" hidden="1" xr:uid="{00000000-0005-0000-0000-0000975F0000}"/>
    <cellStyle name="Uwaga 3" xfId="22575" hidden="1" xr:uid="{00000000-0005-0000-0000-0000985F0000}"/>
    <cellStyle name="Uwaga 3" xfId="22572" hidden="1" xr:uid="{00000000-0005-0000-0000-0000995F0000}"/>
    <cellStyle name="Uwaga 3" xfId="22570" hidden="1" xr:uid="{00000000-0005-0000-0000-00009A5F0000}"/>
    <cellStyle name="Uwaga 3" xfId="22560" hidden="1" xr:uid="{00000000-0005-0000-0000-00009B5F0000}"/>
    <cellStyle name="Uwaga 3" xfId="22557" hidden="1" xr:uid="{00000000-0005-0000-0000-00009C5F0000}"/>
    <cellStyle name="Uwaga 3" xfId="22555" hidden="1" xr:uid="{00000000-0005-0000-0000-00009D5F0000}"/>
    <cellStyle name="Uwaga 3" xfId="22548" hidden="1" xr:uid="{00000000-0005-0000-0000-00009E5F0000}"/>
    <cellStyle name="Uwaga 3" xfId="22545" hidden="1" xr:uid="{00000000-0005-0000-0000-00009F5F0000}"/>
    <cellStyle name="Uwaga 3" xfId="22543" hidden="1" xr:uid="{00000000-0005-0000-0000-0000A05F0000}"/>
    <cellStyle name="Uwaga 3" xfId="22533" hidden="1" xr:uid="{00000000-0005-0000-0000-0000A15F0000}"/>
    <cellStyle name="Uwaga 3" xfId="22530" hidden="1" xr:uid="{00000000-0005-0000-0000-0000A25F0000}"/>
    <cellStyle name="Uwaga 3" xfId="22527" hidden="1" xr:uid="{00000000-0005-0000-0000-0000A35F0000}"/>
    <cellStyle name="Uwaga 3" xfId="22518" hidden="1" xr:uid="{00000000-0005-0000-0000-0000A45F0000}"/>
    <cellStyle name="Uwaga 3" xfId="22514" hidden="1" xr:uid="{00000000-0005-0000-0000-0000A55F0000}"/>
    <cellStyle name="Uwaga 3" xfId="22511" hidden="1" xr:uid="{00000000-0005-0000-0000-0000A65F0000}"/>
    <cellStyle name="Uwaga 3" xfId="22503" hidden="1" xr:uid="{00000000-0005-0000-0000-0000A75F0000}"/>
    <cellStyle name="Uwaga 3" xfId="22500" hidden="1" xr:uid="{00000000-0005-0000-0000-0000A85F0000}"/>
    <cellStyle name="Uwaga 3" xfId="22497" hidden="1" xr:uid="{00000000-0005-0000-0000-0000A95F0000}"/>
    <cellStyle name="Uwaga 3" xfId="22488" hidden="1" xr:uid="{00000000-0005-0000-0000-0000AA5F0000}"/>
    <cellStyle name="Uwaga 3" xfId="22485" hidden="1" xr:uid="{00000000-0005-0000-0000-0000AB5F0000}"/>
    <cellStyle name="Uwaga 3" xfId="22482" hidden="1" xr:uid="{00000000-0005-0000-0000-0000AC5F0000}"/>
    <cellStyle name="Uwaga 3" xfId="22472" hidden="1" xr:uid="{00000000-0005-0000-0000-0000AD5F0000}"/>
    <cellStyle name="Uwaga 3" xfId="22468" hidden="1" xr:uid="{00000000-0005-0000-0000-0000AE5F0000}"/>
    <cellStyle name="Uwaga 3" xfId="22465" hidden="1" xr:uid="{00000000-0005-0000-0000-0000AF5F0000}"/>
    <cellStyle name="Uwaga 3" xfId="22456" hidden="1" xr:uid="{00000000-0005-0000-0000-0000B05F0000}"/>
    <cellStyle name="Uwaga 3" xfId="22452" hidden="1" xr:uid="{00000000-0005-0000-0000-0000B15F0000}"/>
    <cellStyle name="Uwaga 3" xfId="22450" hidden="1" xr:uid="{00000000-0005-0000-0000-0000B25F0000}"/>
    <cellStyle name="Uwaga 3" xfId="22442" hidden="1" xr:uid="{00000000-0005-0000-0000-0000B35F0000}"/>
    <cellStyle name="Uwaga 3" xfId="22438" hidden="1" xr:uid="{00000000-0005-0000-0000-0000B45F0000}"/>
    <cellStyle name="Uwaga 3" xfId="22435" hidden="1" xr:uid="{00000000-0005-0000-0000-0000B55F0000}"/>
    <cellStyle name="Uwaga 3" xfId="22428" hidden="1" xr:uid="{00000000-0005-0000-0000-0000B65F0000}"/>
    <cellStyle name="Uwaga 3" xfId="22425" hidden="1" xr:uid="{00000000-0005-0000-0000-0000B75F0000}"/>
    <cellStyle name="Uwaga 3" xfId="22422" hidden="1" xr:uid="{00000000-0005-0000-0000-0000B85F0000}"/>
    <cellStyle name="Uwaga 3" xfId="22413" hidden="1" xr:uid="{00000000-0005-0000-0000-0000B95F0000}"/>
    <cellStyle name="Uwaga 3" xfId="22408" hidden="1" xr:uid="{00000000-0005-0000-0000-0000BA5F0000}"/>
    <cellStyle name="Uwaga 3" xfId="22405" hidden="1" xr:uid="{00000000-0005-0000-0000-0000BB5F0000}"/>
    <cellStyle name="Uwaga 3" xfId="22398" hidden="1" xr:uid="{00000000-0005-0000-0000-0000BC5F0000}"/>
    <cellStyle name="Uwaga 3" xfId="22393" hidden="1" xr:uid="{00000000-0005-0000-0000-0000BD5F0000}"/>
    <cellStyle name="Uwaga 3" xfId="22390" hidden="1" xr:uid="{00000000-0005-0000-0000-0000BE5F0000}"/>
    <cellStyle name="Uwaga 3" xfId="22383" hidden="1" xr:uid="{00000000-0005-0000-0000-0000BF5F0000}"/>
    <cellStyle name="Uwaga 3" xfId="22378" hidden="1" xr:uid="{00000000-0005-0000-0000-0000C05F0000}"/>
    <cellStyle name="Uwaga 3" xfId="22375" hidden="1" xr:uid="{00000000-0005-0000-0000-0000C15F0000}"/>
    <cellStyle name="Uwaga 3" xfId="22369" hidden="1" xr:uid="{00000000-0005-0000-0000-0000C25F0000}"/>
    <cellStyle name="Uwaga 3" xfId="22365" hidden="1" xr:uid="{00000000-0005-0000-0000-0000C35F0000}"/>
    <cellStyle name="Uwaga 3" xfId="22362" hidden="1" xr:uid="{00000000-0005-0000-0000-0000C45F0000}"/>
    <cellStyle name="Uwaga 3" xfId="22354" hidden="1" xr:uid="{00000000-0005-0000-0000-0000C55F0000}"/>
    <cellStyle name="Uwaga 3" xfId="22349" hidden="1" xr:uid="{00000000-0005-0000-0000-0000C65F0000}"/>
    <cellStyle name="Uwaga 3" xfId="22345" hidden="1" xr:uid="{00000000-0005-0000-0000-0000C75F0000}"/>
    <cellStyle name="Uwaga 3" xfId="22339" hidden="1" xr:uid="{00000000-0005-0000-0000-0000C85F0000}"/>
    <cellStyle name="Uwaga 3" xfId="22334" hidden="1" xr:uid="{00000000-0005-0000-0000-0000C95F0000}"/>
    <cellStyle name="Uwaga 3" xfId="22330" hidden="1" xr:uid="{00000000-0005-0000-0000-0000CA5F0000}"/>
    <cellStyle name="Uwaga 3" xfId="22324" hidden="1" xr:uid="{00000000-0005-0000-0000-0000CB5F0000}"/>
    <cellStyle name="Uwaga 3" xfId="22319" hidden="1" xr:uid="{00000000-0005-0000-0000-0000CC5F0000}"/>
    <cellStyle name="Uwaga 3" xfId="22315" hidden="1" xr:uid="{00000000-0005-0000-0000-0000CD5F0000}"/>
    <cellStyle name="Uwaga 3" xfId="22310" hidden="1" xr:uid="{00000000-0005-0000-0000-0000CE5F0000}"/>
    <cellStyle name="Uwaga 3" xfId="22306" hidden="1" xr:uid="{00000000-0005-0000-0000-0000CF5F0000}"/>
    <cellStyle name="Uwaga 3" xfId="22302" hidden="1" xr:uid="{00000000-0005-0000-0000-0000D05F0000}"/>
    <cellStyle name="Uwaga 3" xfId="22294" hidden="1" xr:uid="{00000000-0005-0000-0000-0000D15F0000}"/>
    <cellStyle name="Uwaga 3" xfId="22289" hidden="1" xr:uid="{00000000-0005-0000-0000-0000D25F0000}"/>
    <cellStyle name="Uwaga 3" xfId="22285" hidden="1" xr:uid="{00000000-0005-0000-0000-0000D35F0000}"/>
    <cellStyle name="Uwaga 3" xfId="22279" hidden="1" xr:uid="{00000000-0005-0000-0000-0000D45F0000}"/>
    <cellStyle name="Uwaga 3" xfId="22274" hidden="1" xr:uid="{00000000-0005-0000-0000-0000D55F0000}"/>
    <cellStyle name="Uwaga 3" xfId="22270" hidden="1" xr:uid="{00000000-0005-0000-0000-0000D65F0000}"/>
    <cellStyle name="Uwaga 3" xfId="22264" hidden="1" xr:uid="{00000000-0005-0000-0000-0000D75F0000}"/>
    <cellStyle name="Uwaga 3" xfId="22259" hidden="1" xr:uid="{00000000-0005-0000-0000-0000D85F0000}"/>
    <cellStyle name="Uwaga 3" xfId="22255" hidden="1" xr:uid="{00000000-0005-0000-0000-0000D95F0000}"/>
    <cellStyle name="Uwaga 3" xfId="22251" hidden="1" xr:uid="{00000000-0005-0000-0000-0000DA5F0000}"/>
    <cellStyle name="Uwaga 3" xfId="22246" hidden="1" xr:uid="{00000000-0005-0000-0000-0000DB5F0000}"/>
    <cellStyle name="Uwaga 3" xfId="22241" hidden="1" xr:uid="{00000000-0005-0000-0000-0000DC5F0000}"/>
    <cellStyle name="Uwaga 3" xfId="22236" hidden="1" xr:uid="{00000000-0005-0000-0000-0000DD5F0000}"/>
    <cellStyle name="Uwaga 3" xfId="22232" hidden="1" xr:uid="{00000000-0005-0000-0000-0000DE5F0000}"/>
    <cellStyle name="Uwaga 3" xfId="22228" hidden="1" xr:uid="{00000000-0005-0000-0000-0000DF5F0000}"/>
    <cellStyle name="Uwaga 3" xfId="22221" hidden="1" xr:uid="{00000000-0005-0000-0000-0000E05F0000}"/>
    <cellStyle name="Uwaga 3" xfId="22217" hidden="1" xr:uid="{00000000-0005-0000-0000-0000E15F0000}"/>
    <cellStyle name="Uwaga 3" xfId="22212" hidden="1" xr:uid="{00000000-0005-0000-0000-0000E25F0000}"/>
    <cellStyle name="Uwaga 3" xfId="22206" hidden="1" xr:uid="{00000000-0005-0000-0000-0000E35F0000}"/>
    <cellStyle name="Uwaga 3" xfId="22202" hidden="1" xr:uid="{00000000-0005-0000-0000-0000E45F0000}"/>
    <cellStyle name="Uwaga 3" xfId="22197" hidden="1" xr:uid="{00000000-0005-0000-0000-0000E55F0000}"/>
    <cellStyle name="Uwaga 3" xfId="22191" hidden="1" xr:uid="{00000000-0005-0000-0000-0000E65F0000}"/>
    <cellStyle name="Uwaga 3" xfId="22187" hidden="1" xr:uid="{00000000-0005-0000-0000-0000E75F0000}"/>
    <cellStyle name="Uwaga 3" xfId="22182" hidden="1" xr:uid="{00000000-0005-0000-0000-0000E85F0000}"/>
    <cellStyle name="Uwaga 3" xfId="22176" hidden="1" xr:uid="{00000000-0005-0000-0000-0000E95F0000}"/>
    <cellStyle name="Uwaga 3" xfId="22172" hidden="1" xr:uid="{00000000-0005-0000-0000-0000EA5F0000}"/>
    <cellStyle name="Uwaga 3" xfId="22168" hidden="1" xr:uid="{00000000-0005-0000-0000-0000EB5F0000}"/>
    <cellStyle name="Uwaga 3" xfId="23028" hidden="1" xr:uid="{00000000-0005-0000-0000-0000EC5F0000}"/>
    <cellStyle name="Uwaga 3" xfId="23027" hidden="1" xr:uid="{00000000-0005-0000-0000-0000ED5F0000}"/>
    <cellStyle name="Uwaga 3" xfId="23026" hidden="1" xr:uid="{00000000-0005-0000-0000-0000EE5F0000}"/>
    <cellStyle name="Uwaga 3" xfId="23013" hidden="1" xr:uid="{00000000-0005-0000-0000-0000EF5F0000}"/>
    <cellStyle name="Uwaga 3" xfId="23012" hidden="1" xr:uid="{00000000-0005-0000-0000-0000F05F0000}"/>
    <cellStyle name="Uwaga 3" xfId="23011" hidden="1" xr:uid="{00000000-0005-0000-0000-0000F15F0000}"/>
    <cellStyle name="Uwaga 3" xfId="22998" hidden="1" xr:uid="{00000000-0005-0000-0000-0000F25F0000}"/>
    <cellStyle name="Uwaga 3" xfId="22997" hidden="1" xr:uid="{00000000-0005-0000-0000-0000F35F0000}"/>
    <cellStyle name="Uwaga 3" xfId="22996" hidden="1" xr:uid="{00000000-0005-0000-0000-0000F45F0000}"/>
    <cellStyle name="Uwaga 3" xfId="22983" hidden="1" xr:uid="{00000000-0005-0000-0000-0000F55F0000}"/>
    <cellStyle name="Uwaga 3" xfId="22982" hidden="1" xr:uid="{00000000-0005-0000-0000-0000F65F0000}"/>
    <cellStyle name="Uwaga 3" xfId="22981" hidden="1" xr:uid="{00000000-0005-0000-0000-0000F75F0000}"/>
    <cellStyle name="Uwaga 3" xfId="22968" hidden="1" xr:uid="{00000000-0005-0000-0000-0000F85F0000}"/>
    <cellStyle name="Uwaga 3" xfId="22967" hidden="1" xr:uid="{00000000-0005-0000-0000-0000F95F0000}"/>
    <cellStyle name="Uwaga 3" xfId="22966" hidden="1" xr:uid="{00000000-0005-0000-0000-0000FA5F0000}"/>
    <cellStyle name="Uwaga 3" xfId="22954" hidden="1" xr:uid="{00000000-0005-0000-0000-0000FB5F0000}"/>
    <cellStyle name="Uwaga 3" xfId="22952" hidden="1" xr:uid="{00000000-0005-0000-0000-0000FC5F0000}"/>
    <cellStyle name="Uwaga 3" xfId="22950" hidden="1" xr:uid="{00000000-0005-0000-0000-0000FD5F0000}"/>
    <cellStyle name="Uwaga 3" xfId="22939" hidden="1" xr:uid="{00000000-0005-0000-0000-0000FE5F0000}"/>
    <cellStyle name="Uwaga 3" xfId="22937" hidden="1" xr:uid="{00000000-0005-0000-0000-0000FF5F0000}"/>
    <cellStyle name="Uwaga 3" xfId="22935" hidden="1" xr:uid="{00000000-0005-0000-0000-000000600000}"/>
    <cellStyle name="Uwaga 3" xfId="22924" hidden="1" xr:uid="{00000000-0005-0000-0000-000001600000}"/>
    <cellStyle name="Uwaga 3" xfId="22922" hidden="1" xr:uid="{00000000-0005-0000-0000-000002600000}"/>
    <cellStyle name="Uwaga 3" xfId="22920" hidden="1" xr:uid="{00000000-0005-0000-0000-000003600000}"/>
    <cellStyle name="Uwaga 3" xfId="22909" hidden="1" xr:uid="{00000000-0005-0000-0000-000004600000}"/>
    <cellStyle name="Uwaga 3" xfId="22907" hidden="1" xr:uid="{00000000-0005-0000-0000-000005600000}"/>
    <cellStyle name="Uwaga 3" xfId="22905" hidden="1" xr:uid="{00000000-0005-0000-0000-000006600000}"/>
    <cellStyle name="Uwaga 3" xfId="22894" hidden="1" xr:uid="{00000000-0005-0000-0000-000007600000}"/>
    <cellStyle name="Uwaga 3" xfId="22892" hidden="1" xr:uid="{00000000-0005-0000-0000-000008600000}"/>
    <cellStyle name="Uwaga 3" xfId="22890" hidden="1" xr:uid="{00000000-0005-0000-0000-000009600000}"/>
    <cellStyle name="Uwaga 3" xfId="22879" hidden="1" xr:uid="{00000000-0005-0000-0000-00000A600000}"/>
    <cellStyle name="Uwaga 3" xfId="22877" hidden="1" xr:uid="{00000000-0005-0000-0000-00000B600000}"/>
    <cellStyle name="Uwaga 3" xfId="22875" hidden="1" xr:uid="{00000000-0005-0000-0000-00000C600000}"/>
    <cellStyle name="Uwaga 3" xfId="22864" hidden="1" xr:uid="{00000000-0005-0000-0000-00000D600000}"/>
    <cellStyle name="Uwaga 3" xfId="22862" hidden="1" xr:uid="{00000000-0005-0000-0000-00000E600000}"/>
    <cellStyle name="Uwaga 3" xfId="22860" hidden="1" xr:uid="{00000000-0005-0000-0000-00000F600000}"/>
    <cellStyle name="Uwaga 3" xfId="22849" hidden="1" xr:uid="{00000000-0005-0000-0000-000010600000}"/>
    <cellStyle name="Uwaga 3" xfId="22847" hidden="1" xr:uid="{00000000-0005-0000-0000-000011600000}"/>
    <cellStyle name="Uwaga 3" xfId="22845" hidden="1" xr:uid="{00000000-0005-0000-0000-000012600000}"/>
    <cellStyle name="Uwaga 3" xfId="22834" hidden="1" xr:uid="{00000000-0005-0000-0000-000013600000}"/>
    <cellStyle name="Uwaga 3" xfId="22832" hidden="1" xr:uid="{00000000-0005-0000-0000-000014600000}"/>
    <cellStyle name="Uwaga 3" xfId="22830" hidden="1" xr:uid="{00000000-0005-0000-0000-000015600000}"/>
    <cellStyle name="Uwaga 3" xfId="22819" hidden="1" xr:uid="{00000000-0005-0000-0000-000016600000}"/>
    <cellStyle name="Uwaga 3" xfId="22817" hidden="1" xr:uid="{00000000-0005-0000-0000-000017600000}"/>
    <cellStyle name="Uwaga 3" xfId="22815" hidden="1" xr:uid="{00000000-0005-0000-0000-000018600000}"/>
    <cellStyle name="Uwaga 3" xfId="22804" hidden="1" xr:uid="{00000000-0005-0000-0000-000019600000}"/>
    <cellStyle name="Uwaga 3" xfId="22802" hidden="1" xr:uid="{00000000-0005-0000-0000-00001A600000}"/>
    <cellStyle name="Uwaga 3" xfId="22800" hidden="1" xr:uid="{00000000-0005-0000-0000-00001B600000}"/>
    <cellStyle name="Uwaga 3" xfId="22789" hidden="1" xr:uid="{00000000-0005-0000-0000-00001C600000}"/>
    <cellStyle name="Uwaga 3" xfId="22787" hidden="1" xr:uid="{00000000-0005-0000-0000-00001D600000}"/>
    <cellStyle name="Uwaga 3" xfId="22785" hidden="1" xr:uid="{00000000-0005-0000-0000-00001E600000}"/>
    <cellStyle name="Uwaga 3" xfId="22774" hidden="1" xr:uid="{00000000-0005-0000-0000-00001F600000}"/>
    <cellStyle name="Uwaga 3" xfId="22772" hidden="1" xr:uid="{00000000-0005-0000-0000-000020600000}"/>
    <cellStyle name="Uwaga 3" xfId="22769" hidden="1" xr:uid="{00000000-0005-0000-0000-000021600000}"/>
    <cellStyle name="Uwaga 3" xfId="22759" hidden="1" xr:uid="{00000000-0005-0000-0000-000022600000}"/>
    <cellStyle name="Uwaga 3" xfId="22756" hidden="1" xr:uid="{00000000-0005-0000-0000-000023600000}"/>
    <cellStyle name="Uwaga 3" xfId="22753" hidden="1" xr:uid="{00000000-0005-0000-0000-000024600000}"/>
    <cellStyle name="Uwaga 3" xfId="22744" hidden="1" xr:uid="{00000000-0005-0000-0000-000025600000}"/>
    <cellStyle name="Uwaga 3" xfId="22742" hidden="1" xr:uid="{00000000-0005-0000-0000-000026600000}"/>
    <cellStyle name="Uwaga 3" xfId="22739" hidden="1" xr:uid="{00000000-0005-0000-0000-000027600000}"/>
    <cellStyle name="Uwaga 3" xfId="22729" hidden="1" xr:uid="{00000000-0005-0000-0000-000028600000}"/>
    <cellStyle name="Uwaga 3" xfId="22727" hidden="1" xr:uid="{00000000-0005-0000-0000-000029600000}"/>
    <cellStyle name="Uwaga 3" xfId="22725" hidden="1" xr:uid="{00000000-0005-0000-0000-00002A600000}"/>
    <cellStyle name="Uwaga 3" xfId="22714" hidden="1" xr:uid="{00000000-0005-0000-0000-00002B600000}"/>
    <cellStyle name="Uwaga 3" xfId="22712" hidden="1" xr:uid="{00000000-0005-0000-0000-00002C600000}"/>
    <cellStyle name="Uwaga 3" xfId="22710" hidden="1" xr:uid="{00000000-0005-0000-0000-00002D600000}"/>
    <cellStyle name="Uwaga 3" xfId="22699" hidden="1" xr:uid="{00000000-0005-0000-0000-00002E600000}"/>
    <cellStyle name="Uwaga 3" xfId="22697" hidden="1" xr:uid="{00000000-0005-0000-0000-00002F600000}"/>
    <cellStyle name="Uwaga 3" xfId="22695" hidden="1" xr:uid="{00000000-0005-0000-0000-000030600000}"/>
    <cellStyle name="Uwaga 3" xfId="22684" hidden="1" xr:uid="{00000000-0005-0000-0000-000031600000}"/>
    <cellStyle name="Uwaga 3" xfId="22682" hidden="1" xr:uid="{00000000-0005-0000-0000-000032600000}"/>
    <cellStyle name="Uwaga 3" xfId="22680" hidden="1" xr:uid="{00000000-0005-0000-0000-000033600000}"/>
    <cellStyle name="Uwaga 3" xfId="22669" hidden="1" xr:uid="{00000000-0005-0000-0000-000034600000}"/>
    <cellStyle name="Uwaga 3" xfId="22667" hidden="1" xr:uid="{00000000-0005-0000-0000-000035600000}"/>
    <cellStyle name="Uwaga 3" xfId="22665" hidden="1" xr:uid="{00000000-0005-0000-0000-000036600000}"/>
    <cellStyle name="Uwaga 3" xfId="22654" hidden="1" xr:uid="{00000000-0005-0000-0000-000037600000}"/>
    <cellStyle name="Uwaga 3" xfId="22652" hidden="1" xr:uid="{00000000-0005-0000-0000-000038600000}"/>
    <cellStyle name="Uwaga 3" xfId="22649" hidden="1" xr:uid="{00000000-0005-0000-0000-000039600000}"/>
    <cellStyle name="Uwaga 3" xfId="22639" hidden="1" xr:uid="{00000000-0005-0000-0000-00003A600000}"/>
    <cellStyle name="Uwaga 3" xfId="22636" hidden="1" xr:uid="{00000000-0005-0000-0000-00003B600000}"/>
    <cellStyle name="Uwaga 3" xfId="22633" hidden="1" xr:uid="{00000000-0005-0000-0000-00003C600000}"/>
    <cellStyle name="Uwaga 3" xfId="22624" hidden="1" xr:uid="{00000000-0005-0000-0000-00003D600000}"/>
    <cellStyle name="Uwaga 3" xfId="22621" hidden="1" xr:uid="{00000000-0005-0000-0000-00003E600000}"/>
    <cellStyle name="Uwaga 3" xfId="22618" hidden="1" xr:uid="{00000000-0005-0000-0000-00003F600000}"/>
    <cellStyle name="Uwaga 3" xfId="22609" hidden="1" xr:uid="{00000000-0005-0000-0000-000040600000}"/>
    <cellStyle name="Uwaga 3" xfId="22607" hidden="1" xr:uid="{00000000-0005-0000-0000-000041600000}"/>
    <cellStyle name="Uwaga 3" xfId="22605" hidden="1" xr:uid="{00000000-0005-0000-0000-000042600000}"/>
    <cellStyle name="Uwaga 3" xfId="22594" hidden="1" xr:uid="{00000000-0005-0000-0000-000043600000}"/>
    <cellStyle name="Uwaga 3" xfId="22591" hidden="1" xr:uid="{00000000-0005-0000-0000-000044600000}"/>
    <cellStyle name="Uwaga 3" xfId="22588" hidden="1" xr:uid="{00000000-0005-0000-0000-000045600000}"/>
    <cellStyle name="Uwaga 3" xfId="22579" hidden="1" xr:uid="{00000000-0005-0000-0000-000046600000}"/>
    <cellStyle name="Uwaga 3" xfId="22576" hidden="1" xr:uid="{00000000-0005-0000-0000-000047600000}"/>
    <cellStyle name="Uwaga 3" xfId="22573" hidden="1" xr:uid="{00000000-0005-0000-0000-000048600000}"/>
    <cellStyle name="Uwaga 3" xfId="22564" hidden="1" xr:uid="{00000000-0005-0000-0000-000049600000}"/>
    <cellStyle name="Uwaga 3" xfId="22561" hidden="1" xr:uid="{00000000-0005-0000-0000-00004A600000}"/>
    <cellStyle name="Uwaga 3" xfId="22558" hidden="1" xr:uid="{00000000-0005-0000-0000-00004B600000}"/>
    <cellStyle name="Uwaga 3" xfId="22551" hidden="1" xr:uid="{00000000-0005-0000-0000-00004C600000}"/>
    <cellStyle name="Uwaga 3" xfId="22547" hidden="1" xr:uid="{00000000-0005-0000-0000-00004D600000}"/>
    <cellStyle name="Uwaga 3" xfId="22544" hidden="1" xr:uid="{00000000-0005-0000-0000-00004E600000}"/>
    <cellStyle name="Uwaga 3" xfId="22536" hidden="1" xr:uid="{00000000-0005-0000-0000-00004F600000}"/>
    <cellStyle name="Uwaga 3" xfId="22532" hidden="1" xr:uid="{00000000-0005-0000-0000-000050600000}"/>
    <cellStyle name="Uwaga 3" xfId="22529" hidden="1" xr:uid="{00000000-0005-0000-0000-000051600000}"/>
    <cellStyle name="Uwaga 3" xfId="22521" hidden="1" xr:uid="{00000000-0005-0000-0000-000052600000}"/>
    <cellStyle name="Uwaga 3" xfId="22517" hidden="1" xr:uid="{00000000-0005-0000-0000-000053600000}"/>
    <cellStyle name="Uwaga 3" xfId="22513" hidden="1" xr:uid="{00000000-0005-0000-0000-000054600000}"/>
    <cellStyle name="Uwaga 3" xfId="22506" hidden="1" xr:uid="{00000000-0005-0000-0000-000055600000}"/>
    <cellStyle name="Uwaga 3" xfId="22502" hidden="1" xr:uid="{00000000-0005-0000-0000-000056600000}"/>
    <cellStyle name="Uwaga 3" xfId="22499" hidden="1" xr:uid="{00000000-0005-0000-0000-000057600000}"/>
    <cellStyle name="Uwaga 3" xfId="22491" hidden="1" xr:uid="{00000000-0005-0000-0000-000058600000}"/>
    <cellStyle name="Uwaga 3" xfId="22487" hidden="1" xr:uid="{00000000-0005-0000-0000-000059600000}"/>
    <cellStyle name="Uwaga 3" xfId="22484" hidden="1" xr:uid="{00000000-0005-0000-0000-00005A600000}"/>
    <cellStyle name="Uwaga 3" xfId="22475" hidden="1" xr:uid="{00000000-0005-0000-0000-00005B600000}"/>
    <cellStyle name="Uwaga 3" xfId="22470" hidden="1" xr:uid="{00000000-0005-0000-0000-00005C600000}"/>
    <cellStyle name="Uwaga 3" xfId="22466" hidden="1" xr:uid="{00000000-0005-0000-0000-00005D600000}"/>
    <cellStyle name="Uwaga 3" xfId="22460" hidden="1" xr:uid="{00000000-0005-0000-0000-00005E600000}"/>
    <cellStyle name="Uwaga 3" xfId="22455" hidden="1" xr:uid="{00000000-0005-0000-0000-00005F600000}"/>
    <cellStyle name="Uwaga 3" xfId="22451" hidden="1" xr:uid="{00000000-0005-0000-0000-000060600000}"/>
    <cellStyle name="Uwaga 3" xfId="22445" hidden="1" xr:uid="{00000000-0005-0000-0000-000061600000}"/>
    <cellStyle name="Uwaga 3" xfId="22440" hidden="1" xr:uid="{00000000-0005-0000-0000-000062600000}"/>
    <cellStyle name="Uwaga 3" xfId="22436" hidden="1" xr:uid="{00000000-0005-0000-0000-000063600000}"/>
    <cellStyle name="Uwaga 3" xfId="22431" hidden="1" xr:uid="{00000000-0005-0000-0000-000064600000}"/>
    <cellStyle name="Uwaga 3" xfId="22427" hidden="1" xr:uid="{00000000-0005-0000-0000-000065600000}"/>
    <cellStyle name="Uwaga 3" xfId="22423" hidden="1" xr:uid="{00000000-0005-0000-0000-000066600000}"/>
    <cellStyle name="Uwaga 3" xfId="22416" hidden="1" xr:uid="{00000000-0005-0000-0000-000067600000}"/>
    <cellStyle name="Uwaga 3" xfId="22411" hidden="1" xr:uid="{00000000-0005-0000-0000-000068600000}"/>
    <cellStyle name="Uwaga 3" xfId="22407" hidden="1" xr:uid="{00000000-0005-0000-0000-000069600000}"/>
    <cellStyle name="Uwaga 3" xfId="22400" hidden="1" xr:uid="{00000000-0005-0000-0000-00006A600000}"/>
    <cellStyle name="Uwaga 3" xfId="22395" hidden="1" xr:uid="{00000000-0005-0000-0000-00006B600000}"/>
    <cellStyle name="Uwaga 3" xfId="22391" hidden="1" xr:uid="{00000000-0005-0000-0000-00006C600000}"/>
    <cellStyle name="Uwaga 3" xfId="22386" hidden="1" xr:uid="{00000000-0005-0000-0000-00006D600000}"/>
    <cellStyle name="Uwaga 3" xfId="22381" hidden="1" xr:uid="{00000000-0005-0000-0000-00006E600000}"/>
    <cellStyle name="Uwaga 3" xfId="22377" hidden="1" xr:uid="{00000000-0005-0000-0000-00006F600000}"/>
    <cellStyle name="Uwaga 3" xfId="22371" hidden="1" xr:uid="{00000000-0005-0000-0000-000070600000}"/>
    <cellStyle name="Uwaga 3" xfId="22367" hidden="1" xr:uid="{00000000-0005-0000-0000-000071600000}"/>
    <cellStyle name="Uwaga 3" xfId="22364" hidden="1" xr:uid="{00000000-0005-0000-0000-000072600000}"/>
    <cellStyle name="Uwaga 3" xfId="22357" hidden="1" xr:uid="{00000000-0005-0000-0000-000073600000}"/>
    <cellStyle name="Uwaga 3" xfId="22352" hidden="1" xr:uid="{00000000-0005-0000-0000-000074600000}"/>
    <cellStyle name="Uwaga 3" xfId="22347" hidden="1" xr:uid="{00000000-0005-0000-0000-000075600000}"/>
    <cellStyle name="Uwaga 3" xfId="22341" hidden="1" xr:uid="{00000000-0005-0000-0000-000076600000}"/>
    <cellStyle name="Uwaga 3" xfId="22336" hidden="1" xr:uid="{00000000-0005-0000-0000-000077600000}"/>
    <cellStyle name="Uwaga 3" xfId="22331" hidden="1" xr:uid="{00000000-0005-0000-0000-000078600000}"/>
    <cellStyle name="Uwaga 3" xfId="22326" hidden="1" xr:uid="{00000000-0005-0000-0000-000079600000}"/>
    <cellStyle name="Uwaga 3" xfId="22321" hidden="1" xr:uid="{00000000-0005-0000-0000-00007A600000}"/>
    <cellStyle name="Uwaga 3" xfId="22316" hidden="1" xr:uid="{00000000-0005-0000-0000-00007B600000}"/>
    <cellStyle name="Uwaga 3" xfId="22312" hidden="1" xr:uid="{00000000-0005-0000-0000-00007C600000}"/>
    <cellStyle name="Uwaga 3" xfId="22308" hidden="1" xr:uid="{00000000-0005-0000-0000-00007D600000}"/>
    <cellStyle name="Uwaga 3" xfId="22303" hidden="1" xr:uid="{00000000-0005-0000-0000-00007E600000}"/>
    <cellStyle name="Uwaga 3" xfId="22296" hidden="1" xr:uid="{00000000-0005-0000-0000-00007F600000}"/>
    <cellStyle name="Uwaga 3" xfId="22291" hidden="1" xr:uid="{00000000-0005-0000-0000-000080600000}"/>
    <cellStyle name="Uwaga 3" xfId="22286" hidden="1" xr:uid="{00000000-0005-0000-0000-000081600000}"/>
    <cellStyle name="Uwaga 3" xfId="22280" hidden="1" xr:uid="{00000000-0005-0000-0000-000082600000}"/>
    <cellStyle name="Uwaga 3" xfId="22275" hidden="1" xr:uid="{00000000-0005-0000-0000-000083600000}"/>
    <cellStyle name="Uwaga 3" xfId="22271" hidden="1" xr:uid="{00000000-0005-0000-0000-000084600000}"/>
    <cellStyle name="Uwaga 3" xfId="22266" hidden="1" xr:uid="{00000000-0005-0000-0000-000085600000}"/>
    <cellStyle name="Uwaga 3" xfId="22261" hidden="1" xr:uid="{00000000-0005-0000-0000-000086600000}"/>
    <cellStyle name="Uwaga 3" xfId="22256" hidden="1" xr:uid="{00000000-0005-0000-0000-000087600000}"/>
    <cellStyle name="Uwaga 3" xfId="22252" hidden="1" xr:uid="{00000000-0005-0000-0000-000088600000}"/>
    <cellStyle name="Uwaga 3" xfId="22247" hidden="1" xr:uid="{00000000-0005-0000-0000-000089600000}"/>
    <cellStyle name="Uwaga 3" xfId="22242" hidden="1" xr:uid="{00000000-0005-0000-0000-00008A600000}"/>
    <cellStyle name="Uwaga 3" xfId="22237" hidden="1" xr:uid="{00000000-0005-0000-0000-00008B600000}"/>
    <cellStyle name="Uwaga 3" xfId="22233" hidden="1" xr:uid="{00000000-0005-0000-0000-00008C600000}"/>
    <cellStyle name="Uwaga 3" xfId="22229" hidden="1" xr:uid="{00000000-0005-0000-0000-00008D600000}"/>
    <cellStyle name="Uwaga 3" xfId="22222" hidden="1" xr:uid="{00000000-0005-0000-0000-00008E600000}"/>
    <cellStyle name="Uwaga 3" xfId="22218" hidden="1" xr:uid="{00000000-0005-0000-0000-00008F600000}"/>
    <cellStyle name="Uwaga 3" xfId="22213" hidden="1" xr:uid="{00000000-0005-0000-0000-000090600000}"/>
    <cellStyle name="Uwaga 3" xfId="22207" hidden="1" xr:uid="{00000000-0005-0000-0000-000091600000}"/>
    <cellStyle name="Uwaga 3" xfId="22203" hidden="1" xr:uid="{00000000-0005-0000-0000-000092600000}"/>
    <cellStyle name="Uwaga 3" xfId="22198" hidden="1" xr:uid="{00000000-0005-0000-0000-000093600000}"/>
    <cellStyle name="Uwaga 3" xfId="22192" hidden="1" xr:uid="{00000000-0005-0000-0000-000094600000}"/>
    <cellStyle name="Uwaga 3" xfId="22188" hidden="1" xr:uid="{00000000-0005-0000-0000-000095600000}"/>
    <cellStyle name="Uwaga 3" xfId="22184" hidden="1" xr:uid="{00000000-0005-0000-0000-000096600000}"/>
    <cellStyle name="Uwaga 3" xfId="22177" hidden="1" xr:uid="{00000000-0005-0000-0000-000097600000}"/>
    <cellStyle name="Uwaga 3" xfId="22173" hidden="1" xr:uid="{00000000-0005-0000-0000-000098600000}"/>
    <cellStyle name="Uwaga 3" xfId="22169" hidden="1" xr:uid="{00000000-0005-0000-0000-000099600000}"/>
    <cellStyle name="Uwaga 3" xfId="23033" hidden="1" xr:uid="{00000000-0005-0000-0000-00009A600000}"/>
    <cellStyle name="Uwaga 3" xfId="23031" hidden="1" xr:uid="{00000000-0005-0000-0000-00009B600000}"/>
    <cellStyle name="Uwaga 3" xfId="23029" hidden="1" xr:uid="{00000000-0005-0000-0000-00009C600000}"/>
    <cellStyle name="Uwaga 3" xfId="23016" hidden="1" xr:uid="{00000000-0005-0000-0000-00009D600000}"/>
    <cellStyle name="Uwaga 3" xfId="23015" hidden="1" xr:uid="{00000000-0005-0000-0000-00009E600000}"/>
    <cellStyle name="Uwaga 3" xfId="23014" hidden="1" xr:uid="{00000000-0005-0000-0000-00009F600000}"/>
    <cellStyle name="Uwaga 3" xfId="23001" hidden="1" xr:uid="{00000000-0005-0000-0000-0000A0600000}"/>
    <cellStyle name="Uwaga 3" xfId="23000" hidden="1" xr:uid="{00000000-0005-0000-0000-0000A1600000}"/>
    <cellStyle name="Uwaga 3" xfId="22999" hidden="1" xr:uid="{00000000-0005-0000-0000-0000A2600000}"/>
    <cellStyle name="Uwaga 3" xfId="22987" hidden="1" xr:uid="{00000000-0005-0000-0000-0000A3600000}"/>
    <cellStyle name="Uwaga 3" xfId="22985" hidden="1" xr:uid="{00000000-0005-0000-0000-0000A4600000}"/>
    <cellStyle name="Uwaga 3" xfId="22984" hidden="1" xr:uid="{00000000-0005-0000-0000-0000A5600000}"/>
    <cellStyle name="Uwaga 3" xfId="22971" hidden="1" xr:uid="{00000000-0005-0000-0000-0000A6600000}"/>
    <cellStyle name="Uwaga 3" xfId="22970" hidden="1" xr:uid="{00000000-0005-0000-0000-0000A7600000}"/>
    <cellStyle name="Uwaga 3" xfId="22969" hidden="1" xr:uid="{00000000-0005-0000-0000-0000A8600000}"/>
    <cellStyle name="Uwaga 3" xfId="22957" hidden="1" xr:uid="{00000000-0005-0000-0000-0000A9600000}"/>
    <cellStyle name="Uwaga 3" xfId="22955" hidden="1" xr:uid="{00000000-0005-0000-0000-0000AA600000}"/>
    <cellStyle name="Uwaga 3" xfId="22953" hidden="1" xr:uid="{00000000-0005-0000-0000-0000AB600000}"/>
    <cellStyle name="Uwaga 3" xfId="22942" hidden="1" xr:uid="{00000000-0005-0000-0000-0000AC600000}"/>
    <cellStyle name="Uwaga 3" xfId="22940" hidden="1" xr:uid="{00000000-0005-0000-0000-0000AD600000}"/>
    <cellStyle name="Uwaga 3" xfId="22938" hidden="1" xr:uid="{00000000-0005-0000-0000-0000AE600000}"/>
    <cellStyle name="Uwaga 3" xfId="22927" hidden="1" xr:uid="{00000000-0005-0000-0000-0000AF600000}"/>
    <cellStyle name="Uwaga 3" xfId="22925" hidden="1" xr:uid="{00000000-0005-0000-0000-0000B0600000}"/>
    <cellStyle name="Uwaga 3" xfId="22923" hidden="1" xr:uid="{00000000-0005-0000-0000-0000B1600000}"/>
    <cellStyle name="Uwaga 3" xfId="22912" hidden="1" xr:uid="{00000000-0005-0000-0000-0000B2600000}"/>
    <cellStyle name="Uwaga 3" xfId="22910" hidden="1" xr:uid="{00000000-0005-0000-0000-0000B3600000}"/>
    <cellStyle name="Uwaga 3" xfId="22908" hidden="1" xr:uid="{00000000-0005-0000-0000-0000B4600000}"/>
    <cellStyle name="Uwaga 3" xfId="22897" hidden="1" xr:uid="{00000000-0005-0000-0000-0000B5600000}"/>
    <cellStyle name="Uwaga 3" xfId="22895" hidden="1" xr:uid="{00000000-0005-0000-0000-0000B6600000}"/>
    <cellStyle name="Uwaga 3" xfId="22893" hidden="1" xr:uid="{00000000-0005-0000-0000-0000B7600000}"/>
    <cellStyle name="Uwaga 3" xfId="22882" hidden="1" xr:uid="{00000000-0005-0000-0000-0000B8600000}"/>
    <cellStyle name="Uwaga 3" xfId="22880" hidden="1" xr:uid="{00000000-0005-0000-0000-0000B9600000}"/>
    <cellStyle name="Uwaga 3" xfId="22878" hidden="1" xr:uid="{00000000-0005-0000-0000-0000BA600000}"/>
    <cellStyle name="Uwaga 3" xfId="22867" hidden="1" xr:uid="{00000000-0005-0000-0000-0000BB600000}"/>
    <cellStyle name="Uwaga 3" xfId="22865" hidden="1" xr:uid="{00000000-0005-0000-0000-0000BC600000}"/>
    <cellStyle name="Uwaga 3" xfId="22863" hidden="1" xr:uid="{00000000-0005-0000-0000-0000BD600000}"/>
    <cellStyle name="Uwaga 3" xfId="22852" hidden="1" xr:uid="{00000000-0005-0000-0000-0000BE600000}"/>
    <cellStyle name="Uwaga 3" xfId="22850" hidden="1" xr:uid="{00000000-0005-0000-0000-0000BF600000}"/>
    <cellStyle name="Uwaga 3" xfId="22848" hidden="1" xr:uid="{00000000-0005-0000-0000-0000C0600000}"/>
    <cellStyle name="Uwaga 3" xfId="22837" hidden="1" xr:uid="{00000000-0005-0000-0000-0000C1600000}"/>
    <cellStyle name="Uwaga 3" xfId="22835" hidden="1" xr:uid="{00000000-0005-0000-0000-0000C2600000}"/>
    <cellStyle name="Uwaga 3" xfId="22833" hidden="1" xr:uid="{00000000-0005-0000-0000-0000C3600000}"/>
    <cellStyle name="Uwaga 3" xfId="22822" hidden="1" xr:uid="{00000000-0005-0000-0000-0000C4600000}"/>
    <cellStyle name="Uwaga 3" xfId="22820" hidden="1" xr:uid="{00000000-0005-0000-0000-0000C5600000}"/>
    <cellStyle name="Uwaga 3" xfId="22818" hidden="1" xr:uid="{00000000-0005-0000-0000-0000C6600000}"/>
    <cellStyle name="Uwaga 3" xfId="22807" hidden="1" xr:uid="{00000000-0005-0000-0000-0000C7600000}"/>
    <cellStyle name="Uwaga 3" xfId="22805" hidden="1" xr:uid="{00000000-0005-0000-0000-0000C8600000}"/>
    <cellStyle name="Uwaga 3" xfId="22803" hidden="1" xr:uid="{00000000-0005-0000-0000-0000C9600000}"/>
    <cellStyle name="Uwaga 3" xfId="22792" hidden="1" xr:uid="{00000000-0005-0000-0000-0000CA600000}"/>
    <cellStyle name="Uwaga 3" xfId="22790" hidden="1" xr:uid="{00000000-0005-0000-0000-0000CB600000}"/>
    <cellStyle name="Uwaga 3" xfId="22788" hidden="1" xr:uid="{00000000-0005-0000-0000-0000CC600000}"/>
    <cellStyle name="Uwaga 3" xfId="22777" hidden="1" xr:uid="{00000000-0005-0000-0000-0000CD600000}"/>
    <cellStyle name="Uwaga 3" xfId="22775" hidden="1" xr:uid="{00000000-0005-0000-0000-0000CE600000}"/>
    <cellStyle name="Uwaga 3" xfId="22773" hidden="1" xr:uid="{00000000-0005-0000-0000-0000CF600000}"/>
    <cellStyle name="Uwaga 3" xfId="22762" hidden="1" xr:uid="{00000000-0005-0000-0000-0000D0600000}"/>
    <cellStyle name="Uwaga 3" xfId="22760" hidden="1" xr:uid="{00000000-0005-0000-0000-0000D1600000}"/>
    <cellStyle name="Uwaga 3" xfId="22758" hidden="1" xr:uid="{00000000-0005-0000-0000-0000D2600000}"/>
    <cellStyle name="Uwaga 3" xfId="22747" hidden="1" xr:uid="{00000000-0005-0000-0000-0000D3600000}"/>
    <cellStyle name="Uwaga 3" xfId="22745" hidden="1" xr:uid="{00000000-0005-0000-0000-0000D4600000}"/>
    <cellStyle name="Uwaga 3" xfId="22743" hidden="1" xr:uid="{00000000-0005-0000-0000-0000D5600000}"/>
    <cellStyle name="Uwaga 3" xfId="22732" hidden="1" xr:uid="{00000000-0005-0000-0000-0000D6600000}"/>
    <cellStyle name="Uwaga 3" xfId="22730" hidden="1" xr:uid="{00000000-0005-0000-0000-0000D7600000}"/>
    <cellStyle name="Uwaga 3" xfId="22728" hidden="1" xr:uid="{00000000-0005-0000-0000-0000D8600000}"/>
    <cellStyle name="Uwaga 3" xfId="22717" hidden="1" xr:uid="{00000000-0005-0000-0000-0000D9600000}"/>
    <cellStyle name="Uwaga 3" xfId="22715" hidden="1" xr:uid="{00000000-0005-0000-0000-0000DA600000}"/>
    <cellStyle name="Uwaga 3" xfId="22713" hidden="1" xr:uid="{00000000-0005-0000-0000-0000DB600000}"/>
    <cellStyle name="Uwaga 3" xfId="22702" hidden="1" xr:uid="{00000000-0005-0000-0000-0000DC600000}"/>
    <cellStyle name="Uwaga 3" xfId="22700" hidden="1" xr:uid="{00000000-0005-0000-0000-0000DD600000}"/>
    <cellStyle name="Uwaga 3" xfId="22698" hidden="1" xr:uid="{00000000-0005-0000-0000-0000DE600000}"/>
    <cellStyle name="Uwaga 3" xfId="22687" hidden="1" xr:uid="{00000000-0005-0000-0000-0000DF600000}"/>
    <cellStyle name="Uwaga 3" xfId="22685" hidden="1" xr:uid="{00000000-0005-0000-0000-0000E0600000}"/>
    <cellStyle name="Uwaga 3" xfId="22683" hidden="1" xr:uid="{00000000-0005-0000-0000-0000E1600000}"/>
    <cellStyle name="Uwaga 3" xfId="22672" hidden="1" xr:uid="{00000000-0005-0000-0000-0000E2600000}"/>
    <cellStyle name="Uwaga 3" xfId="22670" hidden="1" xr:uid="{00000000-0005-0000-0000-0000E3600000}"/>
    <cellStyle name="Uwaga 3" xfId="22668" hidden="1" xr:uid="{00000000-0005-0000-0000-0000E4600000}"/>
    <cellStyle name="Uwaga 3" xfId="22657" hidden="1" xr:uid="{00000000-0005-0000-0000-0000E5600000}"/>
    <cellStyle name="Uwaga 3" xfId="22655" hidden="1" xr:uid="{00000000-0005-0000-0000-0000E6600000}"/>
    <cellStyle name="Uwaga 3" xfId="22653" hidden="1" xr:uid="{00000000-0005-0000-0000-0000E7600000}"/>
    <cellStyle name="Uwaga 3" xfId="22642" hidden="1" xr:uid="{00000000-0005-0000-0000-0000E8600000}"/>
    <cellStyle name="Uwaga 3" xfId="22640" hidden="1" xr:uid="{00000000-0005-0000-0000-0000E9600000}"/>
    <cellStyle name="Uwaga 3" xfId="22637" hidden="1" xr:uid="{00000000-0005-0000-0000-0000EA600000}"/>
    <cellStyle name="Uwaga 3" xfId="22627" hidden="1" xr:uid="{00000000-0005-0000-0000-0000EB600000}"/>
    <cellStyle name="Uwaga 3" xfId="22625" hidden="1" xr:uid="{00000000-0005-0000-0000-0000EC600000}"/>
    <cellStyle name="Uwaga 3" xfId="22623" hidden="1" xr:uid="{00000000-0005-0000-0000-0000ED600000}"/>
    <cellStyle name="Uwaga 3" xfId="22612" hidden="1" xr:uid="{00000000-0005-0000-0000-0000EE600000}"/>
    <cellStyle name="Uwaga 3" xfId="22610" hidden="1" xr:uid="{00000000-0005-0000-0000-0000EF600000}"/>
    <cellStyle name="Uwaga 3" xfId="22608" hidden="1" xr:uid="{00000000-0005-0000-0000-0000F0600000}"/>
    <cellStyle name="Uwaga 3" xfId="22597" hidden="1" xr:uid="{00000000-0005-0000-0000-0000F1600000}"/>
    <cellStyle name="Uwaga 3" xfId="22595" hidden="1" xr:uid="{00000000-0005-0000-0000-0000F2600000}"/>
    <cellStyle name="Uwaga 3" xfId="22592" hidden="1" xr:uid="{00000000-0005-0000-0000-0000F3600000}"/>
    <cellStyle name="Uwaga 3" xfId="22582" hidden="1" xr:uid="{00000000-0005-0000-0000-0000F4600000}"/>
    <cellStyle name="Uwaga 3" xfId="22580" hidden="1" xr:uid="{00000000-0005-0000-0000-0000F5600000}"/>
    <cellStyle name="Uwaga 3" xfId="22577" hidden="1" xr:uid="{00000000-0005-0000-0000-0000F6600000}"/>
    <cellStyle name="Uwaga 3" xfId="22567" hidden="1" xr:uid="{00000000-0005-0000-0000-0000F7600000}"/>
    <cellStyle name="Uwaga 3" xfId="22565" hidden="1" xr:uid="{00000000-0005-0000-0000-0000F8600000}"/>
    <cellStyle name="Uwaga 3" xfId="22562" hidden="1" xr:uid="{00000000-0005-0000-0000-0000F9600000}"/>
    <cellStyle name="Uwaga 3" xfId="22553" hidden="1" xr:uid="{00000000-0005-0000-0000-0000FA600000}"/>
    <cellStyle name="Uwaga 3" xfId="22550" hidden="1" xr:uid="{00000000-0005-0000-0000-0000FB600000}"/>
    <cellStyle name="Uwaga 3" xfId="22546" hidden="1" xr:uid="{00000000-0005-0000-0000-0000FC600000}"/>
    <cellStyle name="Uwaga 3" xfId="22538" hidden="1" xr:uid="{00000000-0005-0000-0000-0000FD600000}"/>
    <cellStyle name="Uwaga 3" xfId="22535" hidden="1" xr:uid="{00000000-0005-0000-0000-0000FE600000}"/>
    <cellStyle name="Uwaga 3" xfId="22531" hidden="1" xr:uid="{00000000-0005-0000-0000-0000FF600000}"/>
    <cellStyle name="Uwaga 3" xfId="22523" hidden="1" xr:uid="{00000000-0005-0000-0000-000000610000}"/>
    <cellStyle name="Uwaga 3" xfId="22520" hidden="1" xr:uid="{00000000-0005-0000-0000-000001610000}"/>
    <cellStyle name="Uwaga 3" xfId="22516" hidden="1" xr:uid="{00000000-0005-0000-0000-000002610000}"/>
    <cellStyle name="Uwaga 3" xfId="22508" hidden="1" xr:uid="{00000000-0005-0000-0000-000003610000}"/>
    <cellStyle name="Uwaga 3" xfId="22505" hidden="1" xr:uid="{00000000-0005-0000-0000-000004610000}"/>
    <cellStyle name="Uwaga 3" xfId="22501" hidden="1" xr:uid="{00000000-0005-0000-0000-000005610000}"/>
    <cellStyle name="Uwaga 3" xfId="22493" hidden="1" xr:uid="{00000000-0005-0000-0000-000006610000}"/>
    <cellStyle name="Uwaga 3" xfId="22490" hidden="1" xr:uid="{00000000-0005-0000-0000-000007610000}"/>
    <cellStyle name="Uwaga 3" xfId="22486" hidden="1" xr:uid="{00000000-0005-0000-0000-000008610000}"/>
    <cellStyle name="Uwaga 3" xfId="22478" hidden="1" xr:uid="{00000000-0005-0000-0000-000009610000}"/>
    <cellStyle name="Uwaga 3" xfId="22474" hidden="1" xr:uid="{00000000-0005-0000-0000-00000A610000}"/>
    <cellStyle name="Uwaga 3" xfId="22469" hidden="1" xr:uid="{00000000-0005-0000-0000-00000B610000}"/>
    <cellStyle name="Uwaga 3" xfId="22463" hidden="1" xr:uid="{00000000-0005-0000-0000-00000C610000}"/>
    <cellStyle name="Uwaga 3" xfId="22459" hidden="1" xr:uid="{00000000-0005-0000-0000-00000D610000}"/>
    <cellStyle name="Uwaga 3" xfId="22454" hidden="1" xr:uid="{00000000-0005-0000-0000-00000E610000}"/>
    <cellStyle name="Uwaga 3" xfId="22448" hidden="1" xr:uid="{00000000-0005-0000-0000-00000F610000}"/>
    <cellStyle name="Uwaga 3" xfId="22444" hidden="1" xr:uid="{00000000-0005-0000-0000-000010610000}"/>
    <cellStyle name="Uwaga 3" xfId="22439" hidden="1" xr:uid="{00000000-0005-0000-0000-000011610000}"/>
    <cellStyle name="Uwaga 3" xfId="22433" hidden="1" xr:uid="{00000000-0005-0000-0000-000012610000}"/>
    <cellStyle name="Uwaga 3" xfId="22430" hidden="1" xr:uid="{00000000-0005-0000-0000-000013610000}"/>
    <cellStyle name="Uwaga 3" xfId="22426" hidden="1" xr:uid="{00000000-0005-0000-0000-000014610000}"/>
    <cellStyle name="Uwaga 3" xfId="22418" hidden="1" xr:uid="{00000000-0005-0000-0000-000015610000}"/>
    <cellStyle name="Uwaga 3" xfId="22415" hidden="1" xr:uid="{00000000-0005-0000-0000-000016610000}"/>
    <cellStyle name="Uwaga 3" xfId="22410" hidden="1" xr:uid="{00000000-0005-0000-0000-000017610000}"/>
    <cellStyle name="Uwaga 3" xfId="22403" hidden="1" xr:uid="{00000000-0005-0000-0000-000018610000}"/>
    <cellStyle name="Uwaga 3" xfId="22399" hidden="1" xr:uid="{00000000-0005-0000-0000-000019610000}"/>
    <cellStyle name="Uwaga 3" xfId="22394" hidden="1" xr:uid="{00000000-0005-0000-0000-00001A610000}"/>
    <cellStyle name="Uwaga 3" xfId="22388" hidden="1" xr:uid="{00000000-0005-0000-0000-00001B610000}"/>
    <cellStyle name="Uwaga 3" xfId="22384" hidden="1" xr:uid="{00000000-0005-0000-0000-00001C610000}"/>
    <cellStyle name="Uwaga 3" xfId="22379" hidden="1" xr:uid="{00000000-0005-0000-0000-00001D610000}"/>
    <cellStyle name="Uwaga 3" xfId="22373" hidden="1" xr:uid="{00000000-0005-0000-0000-00001E610000}"/>
    <cellStyle name="Uwaga 3" xfId="22370" hidden="1" xr:uid="{00000000-0005-0000-0000-00001F610000}"/>
    <cellStyle name="Uwaga 3" xfId="22366" hidden="1" xr:uid="{00000000-0005-0000-0000-000020610000}"/>
    <cellStyle name="Uwaga 3" xfId="22358" hidden="1" xr:uid="{00000000-0005-0000-0000-000021610000}"/>
    <cellStyle name="Uwaga 3" xfId="22353" hidden="1" xr:uid="{00000000-0005-0000-0000-000022610000}"/>
    <cellStyle name="Uwaga 3" xfId="22348" hidden="1" xr:uid="{00000000-0005-0000-0000-000023610000}"/>
    <cellStyle name="Uwaga 3" xfId="22343" hidden="1" xr:uid="{00000000-0005-0000-0000-000024610000}"/>
    <cellStyle name="Uwaga 3" xfId="22338" hidden="1" xr:uid="{00000000-0005-0000-0000-000025610000}"/>
    <cellStyle name="Uwaga 3" xfId="22333" hidden="1" xr:uid="{00000000-0005-0000-0000-000026610000}"/>
    <cellStyle name="Uwaga 3" xfId="22328" hidden="1" xr:uid="{00000000-0005-0000-0000-000027610000}"/>
    <cellStyle name="Uwaga 3" xfId="22323" hidden="1" xr:uid="{00000000-0005-0000-0000-000028610000}"/>
    <cellStyle name="Uwaga 3" xfId="22318" hidden="1" xr:uid="{00000000-0005-0000-0000-000029610000}"/>
    <cellStyle name="Uwaga 3" xfId="22313" hidden="1" xr:uid="{00000000-0005-0000-0000-00002A610000}"/>
    <cellStyle name="Uwaga 3" xfId="22309" hidden="1" xr:uid="{00000000-0005-0000-0000-00002B610000}"/>
    <cellStyle name="Uwaga 3" xfId="22304" hidden="1" xr:uid="{00000000-0005-0000-0000-00002C610000}"/>
    <cellStyle name="Uwaga 3" xfId="22297" hidden="1" xr:uid="{00000000-0005-0000-0000-00002D610000}"/>
    <cellStyle name="Uwaga 3" xfId="22292" hidden="1" xr:uid="{00000000-0005-0000-0000-00002E610000}"/>
    <cellStyle name="Uwaga 3" xfId="22287" hidden="1" xr:uid="{00000000-0005-0000-0000-00002F610000}"/>
    <cellStyle name="Uwaga 3" xfId="22282" hidden="1" xr:uid="{00000000-0005-0000-0000-000030610000}"/>
    <cellStyle name="Uwaga 3" xfId="22277" hidden="1" xr:uid="{00000000-0005-0000-0000-000031610000}"/>
    <cellStyle name="Uwaga 3" xfId="22272" hidden="1" xr:uid="{00000000-0005-0000-0000-000032610000}"/>
    <cellStyle name="Uwaga 3" xfId="22267" hidden="1" xr:uid="{00000000-0005-0000-0000-000033610000}"/>
    <cellStyle name="Uwaga 3" xfId="22262" hidden="1" xr:uid="{00000000-0005-0000-0000-000034610000}"/>
    <cellStyle name="Uwaga 3" xfId="22257" hidden="1" xr:uid="{00000000-0005-0000-0000-000035610000}"/>
    <cellStyle name="Uwaga 3" xfId="22253" hidden="1" xr:uid="{00000000-0005-0000-0000-000036610000}"/>
    <cellStyle name="Uwaga 3" xfId="22248" hidden="1" xr:uid="{00000000-0005-0000-0000-000037610000}"/>
    <cellStyle name="Uwaga 3" xfId="22243" hidden="1" xr:uid="{00000000-0005-0000-0000-000038610000}"/>
    <cellStyle name="Uwaga 3" xfId="22238" hidden="1" xr:uid="{00000000-0005-0000-0000-000039610000}"/>
    <cellStyle name="Uwaga 3" xfId="22234" hidden="1" xr:uid="{00000000-0005-0000-0000-00003A610000}"/>
    <cellStyle name="Uwaga 3" xfId="22230" hidden="1" xr:uid="{00000000-0005-0000-0000-00003B610000}"/>
    <cellStyle name="Uwaga 3" xfId="22223" hidden="1" xr:uid="{00000000-0005-0000-0000-00003C610000}"/>
    <cellStyle name="Uwaga 3" xfId="22219" hidden="1" xr:uid="{00000000-0005-0000-0000-00003D610000}"/>
    <cellStyle name="Uwaga 3" xfId="22214" hidden="1" xr:uid="{00000000-0005-0000-0000-00003E610000}"/>
    <cellStyle name="Uwaga 3" xfId="22208" hidden="1" xr:uid="{00000000-0005-0000-0000-00003F610000}"/>
    <cellStyle name="Uwaga 3" xfId="22204" hidden="1" xr:uid="{00000000-0005-0000-0000-000040610000}"/>
    <cellStyle name="Uwaga 3" xfId="22199" hidden="1" xr:uid="{00000000-0005-0000-0000-000041610000}"/>
    <cellStyle name="Uwaga 3" xfId="22193" hidden="1" xr:uid="{00000000-0005-0000-0000-000042610000}"/>
    <cellStyle name="Uwaga 3" xfId="22189" hidden="1" xr:uid="{00000000-0005-0000-0000-000043610000}"/>
    <cellStyle name="Uwaga 3" xfId="22185" hidden="1" xr:uid="{00000000-0005-0000-0000-000044610000}"/>
    <cellStyle name="Uwaga 3" xfId="22178" hidden="1" xr:uid="{00000000-0005-0000-0000-000045610000}"/>
    <cellStyle name="Uwaga 3" xfId="22174" hidden="1" xr:uid="{00000000-0005-0000-0000-000046610000}"/>
    <cellStyle name="Uwaga 3" xfId="22170" hidden="1" xr:uid="{00000000-0005-0000-0000-000047610000}"/>
    <cellStyle name="Uwaga 3" xfId="23037" hidden="1" xr:uid="{00000000-0005-0000-0000-000048610000}"/>
    <cellStyle name="Uwaga 3" xfId="23036" hidden="1" xr:uid="{00000000-0005-0000-0000-000049610000}"/>
    <cellStyle name="Uwaga 3" xfId="23034" hidden="1" xr:uid="{00000000-0005-0000-0000-00004A610000}"/>
    <cellStyle name="Uwaga 3" xfId="23021" hidden="1" xr:uid="{00000000-0005-0000-0000-00004B610000}"/>
    <cellStyle name="Uwaga 3" xfId="23019" hidden="1" xr:uid="{00000000-0005-0000-0000-00004C610000}"/>
    <cellStyle name="Uwaga 3" xfId="23017" hidden="1" xr:uid="{00000000-0005-0000-0000-00004D610000}"/>
    <cellStyle name="Uwaga 3" xfId="23007" hidden="1" xr:uid="{00000000-0005-0000-0000-00004E610000}"/>
    <cellStyle name="Uwaga 3" xfId="23005" hidden="1" xr:uid="{00000000-0005-0000-0000-00004F610000}"/>
    <cellStyle name="Uwaga 3" xfId="23003" hidden="1" xr:uid="{00000000-0005-0000-0000-000050610000}"/>
    <cellStyle name="Uwaga 3" xfId="22992" hidden="1" xr:uid="{00000000-0005-0000-0000-000051610000}"/>
    <cellStyle name="Uwaga 3" xfId="22990" hidden="1" xr:uid="{00000000-0005-0000-0000-000052610000}"/>
    <cellStyle name="Uwaga 3" xfId="22988" hidden="1" xr:uid="{00000000-0005-0000-0000-000053610000}"/>
    <cellStyle name="Uwaga 3" xfId="22975" hidden="1" xr:uid="{00000000-0005-0000-0000-000054610000}"/>
    <cellStyle name="Uwaga 3" xfId="22973" hidden="1" xr:uid="{00000000-0005-0000-0000-000055610000}"/>
    <cellStyle name="Uwaga 3" xfId="22972" hidden="1" xr:uid="{00000000-0005-0000-0000-000056610000}"/>
    <cellStyle name="Uwaga 3" xfId="22959" hidden="1" xr:uid="{00000000-0005-0000-0000-000057610000}"/>
    <cellStyle name="Uwaga 3" xfId="22958" hidden="1" xr:uid="{00000000-0005-0000-0000-000058610000}"/>
    <cellStyle name="Uwaga 3" xfId="22956" hidden="1" xr:uid="{00000000-0005-0000-0000-000059610000}"/>
    <cellStyle name="Uwaga 3" xfId="22944" hidden="1" xr:uid="{00000000-0005-0000-0000-00005A610000}"/>
    <cellStyle name="Uwaga 3" xfId="22943" hidden="1" xr:uid="{00000000-0005-0000-0000-00005B610000}"/>
    <cellStyle name="Uwaga 3" xfId="22941" hidden="1" xr:uid="{00000000-0005-0000-0000-00005C610000}"/>
    <cellStyle name="Uwaga 3" xfId="22929" hidden="1" xr:uid="{00000000-0005-0000-0000-00005D610000}"/>
    <cellStyle name="Uwaga 3" xfId="22928" hidden="1" xr:uid="{00000000-0005-0000-0000-00005E610000}"/>
    <cellStyle name="Uwaga 3" xfId="22926" hidden="1" xr:uid="{00000000-0005-0000-0000-00005F610000}"/>
    <cellStyle name="Uwaga 3" xfId="22914" hidden="1" xr:uid="{00000000-0005-0000-0000-000060610000}"/>
    <cellStyle name="Uwaga 3" xfId="22913" hidden="1" xr:uid="{00000000-0005-0000-0000-000061610000}"/>
    <cellStyle name="Uwaga 3" xfId="22911" hidden="1" xr:uid="{00000000-0005-0000-0000-000062610000}"/>
    <cellStyle name="Uwaga 3" xfId="22899" hidden="1" xr:uid="{00000000-0005-0000-0000-000063610000}"/>
    <cellStyle name="Uwaga 3" xfId="22898" hidden="1" xr:uid="{00000000-0005-0000-0000-000064610000}"/>
    <cellStyle name="Uwaga 3" xfId="22896" hidden="1" xr:uid="{00000000-0005-0000-0000-000065610000}"/>
    <cellStyle name="Uwaga 3" xfId="22884" hidden="1" xr:uid="{00000000-0005-0000-0000-000066610000}"/>
    <cellStyle name="Uwaga 3" xfId="22883" hidden="1" xr:uid="{00000000-0005-0000-0000-000067610000}"/>
    <cellStyle name="Uwaga 3" xfId="22881" hidden="1" xr:uid="{00000000-0005-0000-0000-000068610000}"/>
    <cellStyle name="Uwaga 3" xfId="22869" hidden="1" xr:uid="{00000000-0005-0000-0000-000069610000}"/>
    <cellStyle name="Uwaga 3" xfId="22868" hidden="1" xr:uid="{00000000-0005-0000-0000-00006A610000}"/>
    <cellStyle name="Uwaga 3" xfId="22866" hidden="1" xr:uid="{00000000-0005-0000-0000-00006B610000}"/>
    <cellStyle name="Uwaga 3" xfId="22854" hidden="1" xr:uid="{00000000-0005-0000-0000-00006C610000}"/>
    <cellStyle name="Uwaga 3" xfId="22853" hidden="1" xr:uid="{00000000-0005-0000-0000-00006D610000}"/>
    <cellStyle name="Uwaga 3" xfId="22851" hidden="1" xr:uid="{00000000-0005-0000-0000-00006E610000}"/>
    <cellStyle name="Uwaga 3" xfId="22839" hidden="1" xr:uid="{00000000-0005-0000-0000-00006F610000}"/>
    <cellStyle name="Uwaga 3" xfId="22838" hidden="1" xr:uid="{00000000-0005-0000-0000-000070610000}"/>
    <cellStyle name="Uwaga 3" xfId="22836" hidden="1" xr:uid="{00000000-0005-0000-0000-000071610000}"/>
    <cellStyle name="Uwaga 3" xfId="22824" hidden="1" xr:uid="{00000000-0005-0000-0000-000072610000}"/>
    <cellStyle name="Uwaga 3" xfId="22823" hidden="1" xr:uid="{00000000-0005-0000-0000-000073610000}"/>
    <cellStyle name="Uwaga 3" xfId="22821" hidden="1" xr:uid="{00000000-0005-0000-0000-000074610000}"/>
    <cellStyle name="Uwaga 3" xfId="22809" hidden="1" xr:uid="{00000000-0005-0000-0000-000075610000}"/>
    <cellStyle name="Uwaga 3" xfId="22808" hidden="1" xr:uid="{00000000-0005-0000-0000-000076610000}"/>
    <cellStyle name="Uwaga 3" xfId="22806" hidden="1" xr:uid="{00000000-0005-0000-0000-000077610000}"/>
    <cellStyle name="Uwaga 3" xfId="22794" hidden="1" xr:uid="{00000000-0005-0000-0000-000078610000}"/>
    <cellStyle name="Uwaga 3" xfId="22793" hidden="1" xr:uid="{00000000-0005-0000-0000-000079610000}"/>
    <cellStyle name="Uwaga 3" xfId="22791" hidden="1" xr:uid="{00000000-0005-0000-0000-00007A610000}"/>
    <cellStyle name="Uwaga 3" xfId="22779" hidden="1" xr:uid="{00000000-0005-0000-0000-00007B610000}"/>
    <cellStyle name="Uwaga 3" xfId="22778" hidden="1" xr:uid="{00000000-0005-0000-0000-00007C610000}"/>
    <cellStyle name="Uwaga 3" xfId="22776" hidden="1" xr:uid="{00000000-0005-0000-0000-00007D610000}"/>
    <cellStyle name="Uwaga 3" xfId="22764" hidden="1" xr:uid="{00000000-0005-0000-0000-00007E610000}"/>
    <cellStyle name="Uwaga 3" xfId="22763" hidden="1" xr:uid="{00000000-0005-0000-0000-00007F610000}"/>
    <cellStyle name="Uwaga 3" xfId="22761" hidden="1" xr:uid="{00000000-0005-0000-0000-000080610000}"/>
    <cellStyle name="Uwaga 3" xfId="22749" hidden="1" xr:uid="{00000000-0005-0000-0000-000081610000}"/>
    <cellStyle name="Uwaga 3" xfId="22748" hidden="1" xr:uid="{00000000-0005-0000-0000-000082610000}"/>
    <cellStyle name="Uwaga 3" xfId="22746" hidden="1" xr:uid="{00000000-0005-0000-0000-000083610000}"/>
    <cellStyle name="Uwaga 3" xfId="22734" hidden="1" xr:uid="{00000000-0005-0000-0000-000084610000}"/>
    <cellStyle name="Uwaga 3" xfId="22733" hidden="1" xr:uid="{00000000-0005-0000-0000-000085610000}"/>
    <cellStyle name="Uwaga 3" xfId="22731" hidden="1" xr:uid="{00000000-0005-0000-0000-000086610000}"/>
    <cellStyle name="Uwaga 3" xfId="22719" hidden="1" xr:uid="{00000000-0005-0000-0000-000087610000}"/>
    <cellStyle name="Uwaga 3" xfId="22718" hidden="1" xr:uid="{00000000-0005-0000-0000-000088610000}"/>
    <cellStyle name="Uwaga 3" xfId="22716" hidden="1" xr:uid="{00000000-0005-0000-0000-000089610000}"/>
    <cellStyle name="Uwaga 3" xfId="22704" hidden="1" xr:uid="{00000000-0005-0000-0000-00008A610000}"/>
    <cellStyle name="Uwaga 3" xfId="22703" hidden="1" xr:uid="{00000000-0005-0000-0000-00008B610000}"/>
    <cellStyle name="Uwaga 3" xfId="22701" hidden="1" xr:uid="{00000000-0005-0000-0000-00008C610000}"/>
    <cellStyle name="Uwaga 3" xfId="22689" hidden="1" xr:uid="{00000000-0005-0000-0000-00008D610000}"/>
    <cellStyle name="Uwaga 3" xfId="22688" hidden="1" xr:uid="{00000000-0005-0000-0000-00008E610000}"/>
    <cellStyle name="Uwaga 3" xfId="22686" hidden="1" xr:uid="{00000000-0005-0000-0000-00008F610000}"/>
    <cellStyle name="Uwaga 3" xfId="22674" hidden="1" xr:uid="{00000000-0005-0000-0000-000090610000}"/>
    <cellStyle name="Uwaga 3" xfId="22673" hidden="1" xr:uid="{00000000-0005-0000-0000-000091610000}"/>
    <cellStyle name="Uwaga 3" xfId="22671" hidden="1" xr:uid="{00000000-0005-0000-0000-000092610000}"/>
    <cellStyle name="Uwaga 3" xfId="22659" hidden="1" xr:uid="{00000000-0005-0000-0000-000093610000}"/>
    <cellStyle name="Uwaga 3" xfId="22658" hidden="1" xr:uid="{00000000-0005-0000-0000-000094610000}"/>
    <cellStyle name="Uwaga 3" xfId="22656" hidden="1" xr:uid="{00000000-0005-0000-0000-000095610000}"/>
    <cellStyle name="Uwaga 3" xfId="22644" hidden="1" xr:uid="{00000000-0005-0000-0000-000096610000}"/>
    <cellStyle name="Uwaga 3" xfId="22643" hidden="1" xr:uid="{00000000-0005-0000-0000-000097610000}"/>
    <cellStyle name="Uwaga 3" xfId="22641" hidden="1" xr:uid="{00000000-0005-0000-0000-000098610000}"/>
    <cellStyle name="Uwaga 3" xfId="22629" hidden="1" xr:uid="{00000000-0005-0000-0000-000099610000}"/>
    <cellStyle name="Uwaga 3" xfId="22628" hidden="1" xr:uid="{00000000-0005-0000-0000-00009A610000}"/>
    <cellStyle name="Uwaga 3" xfId="22626" hidden="1" xr:uid="{00000000-0005-0000-0000-00009B610000}"/>
    <cellStyle name="Uwaga 3" xfId="22614" hidden="1" xr:uid="{00000000-0005-0000-0000-00009C610000}"/>
    <cellStyle name="Uwaga 3" xfId="22613" hidden="1" xr:uid="{00000000-0005-0000-0000-00009D610000}"/>
    <cellStyle name="Uwaga 3" xfId="22611" hidden="1" xr:uid="{00000000-0005-0000-0000-00009E610000}"/>
    <cellStyle name="Uwaga 3" xfId="22599" hidden="1" xr:uid="{00000000-0005-0000-0000-00009F610000}"/>
    <cellStyle name="Uwaga 3" xfId="22598" hidden="1" xr:uid="{00000000-0005-0000-0000-0000A0610000}"/>
    <cellStyle name="Uwaga 3" xfId="22596" hidden="1" xr:uid="{00000000-0005-0000-0000-0000A1610000}"/>
    <cellStyle name="Uwaga 3" xfId="22584" hidden="1" xr:uid="{00000000-0005-0000-0000-0000A2610000}"/>
    <cellStyle name="Uwaga 3" xfId="22583" hidden="1" xr:uid="{00000000-0005-0000-0000-0000A3610000}"/>
    <cellStyle name="Uwaga 3" xfId="22581" hidden="1" xr:uid="{00000000-0005-0000-0000-0000A4610000}"/>
    <cellStyle name="Uwaga 3" xfId="22569" hidden="1" xr:uid="{00000000-0005-0000-0000-0000A5610000}"/>
    <cellStyle name="Uwaga 3" xfId="22568" hidden="1" xr:uid="{00000000-0005-0000-0000-0000A6610000}"/>
    <cellStyle name="Uwaga 3" xfId="22566" hidden="1" xr:uid="{00000000-0005-0000-0000-0000A7610000}"/>
    <cellStyle name="Uwaga 3" xfId="22554" hidden="1" xr:uid="{00000000-0005-0000-0000-0000A8610000}"/>
    <cellStyle name="Uwaga 3" xfId="22552" hidden="1" xr:uid="{00000000-0005-0000-0000-0000A9610000}"/>
    <cellStyle name="Uwaga 3" xfId="22549" hidden="1" xr:uid="{00000000-0005-0000-0000-0000AA610000}"/>
    <cellStyle name="Uwaga 3" xfId="22539" hidden="1" xr:uid="{00000000-0005-0000-0000-0000AB610000}"/>
    <cellStyle name="Uwaga 3" xfId="22537" hidden="1" xr:uid="{00000000-0005-0000-0000-0000AC610000}"/>
    <cellStyle name="Uwaga 3" xfId="22534" hidden="1" xr:uid="{00000000-0005-0000-0000-0000AD610000}"/>
    <cellStyle name="Uwaga 3" xfId="22524" hidden="1" xr:uid="{00000000-0005-0000-0000-0000AE610000}"/>
    <cellStyle name="Uwaga 3" xfId="22522" hidden="1" xr:uid="{00000000-0005-0000-0000-0000AF610000}"/>
    <cellStyle name="Uwaga 3" xfId="22519" hidden="1" xr:uid="{00000000-0005-0000-0000-0000B0610000}"/>
    <cellStyle name="Uwaga 3" xfId="22509" hidden="1" xr:uid="{00000000-0005-0000-0000-0000B1610000}"/>
    <cellStyle name="Uwaga 3" xfId="22507" hidden="1" xr:uid="{00000000-0005-0000-0000-0000B2610000}"/>
    <cellStyle name="Uwaga 3" xfId="22504" hidden="1" xr:uid="{00000000-0005-0000-0000-0000B3610000}"/>
    <cellStyle name="Uwaga 3" xfId="22494" hidden="1" xr:uid="{00000000-0005-0000-0000-0000B4610000}"/>
    <cellStyle name="Uwaga 3" xfId="22492" hidden="1" xr:uid="{00000000-0005-0000-0000-0000B5610000}"/>
    <cellStyle name="Uwaga 3" xfId="22489" hidden="1" xr:uid="{00000000-0005-0000-0000-0000B6610000}"/>
    <cellStyle name="Uwaga 3" xfId="22479" hidden="1" xr:uid="{00000000-0005-0000-0000-0000B7610000}"/>
    <cellStyle name="Uwaga 3" xfId="22477" hidden="1" xr:uid="{00000000-0005-0000-0000-0000B8610000}"/>
    <cellStyle name="Uwaga 3" xfId="22473" hidden="1" xr:uid="{00000000-0005-0000-0000-0000B9610000}"/>
    <cellStyle name="Uwaga 3" xfId="22464" hidden="1" xr:uid="{00000000-0005-0000-0000-0000BA610000}"/>
    <cellStyle name="Uwaga 3" xfId="22461" hidden="1" xr:uid="{00000000-0005-0000-0000-0000BB610000}"/>
    <cellStyle name="Uwaga 3" xfId="22457" hidden="1" xr:uid="{00000000-0005-0000-0000-0000BC610000}"/>
    <cellStyle name="Uwaga 3" xfId="22449" hidden="1" xr:uid="{00000000-0005-0000-0000-0000BD610000}"/>
    <cellStyle name="Uwaga 3" xfId="22447" hidden="1" xr:uid="{00000000-0005-0000-0000-0000BE610000}"/>
    <cellStyle name="Uwaga 3" xfId="22443" hidden="1" xr:uid="{00000000-0005-0000-0000-0000BF610000}"/>
    <cellStyle name="Uwaga 3" xfId="22434" hidden="1" xr:uid="{00000000-0005-0000-0000-0000C0610000}"/>
    <cellStyle name="Uwaga 3" xfId="22432" hidden="1" xr:uid="{00000000-0005-0000-0000-0000C1610000}"/>
    <cellStyle name="Uwaga 3" xfId="22429" hidden="1" xr:uid="{00000000-0005-0000-0000-0000C2610000}"/>
    <cellStyle name="Uwaga 3" xfId="22419" hidden="1" xr:uid="{00000000-0005-0000-0000-0000C3610000}"/>
    <cellStyle name="Uwaga 3" xfId="22417" hidden="1" xr:uid="{00000000-0005-0000-0000-0000C4610000}"/>
    <cellStyle name="Uwaga 3" xfId="22412" hidden="1" xr:uid="{00000000-0005-0000-0000-0000C5610000}"/>
    <cellStyle name="Uwaga 3" xfId="22404" hidden="1" xr:uid="{00000000-0005-0000-0000-0000C6610000}"/>
    <cellStyle name="Uwaga 3" xfId="22402" hidden="1" xr:uid="{00000000-0005-0000-0000-0000C7610000}"/>
    <cellStyle name="Uwaga 3" xfId="22397" hidden="1" xr:uid="{00000000-0005-0000-0000-0000C8610000}"/>
    <cellStyle name="Uwaga 3" xfId="22389" hidden="1" xr:uid="{00000000-0005-0000-0000-0000C9610000}"/>
    <cellStyle name="Uwaga 3" xfId="22387" hidden="1" xr:uid="{00000000-0005-0000-0000-0000CA610000}"/>
    <cellStyle name="Uwaga 3" xfId="22382" hidden="1" xr:uid="{00000000-0005-0000-0000-0000CB610000}"/>
    <cellStyle name="Uwaga 3" xfId="22374" hidden="1" xr:uid="{00000000-0005-0000-0000-0000CC610000}"/>
    <cellStyle name="Uwaga 3" xfId="22372" hidden="1" xr:uid="{00000000-0005-0000-0000-0000CD610000}"/>
    <cellStyle name="Uwaga 3" xfId="22368" hidden="1" xr:uid="{00000000-0005-0000-0000-0000CE610000}"/>
    <cellStyle name="Uwaga 3" xfId="22359" hidden="1" xr:uid="{00000000-0005-0000-0000-0000CF610000}"/>
    <cellStyle name="Uwaga 3" xfId="22356" hidden="1" xr:uid="{00000000-0005-0000-0000-0000D0610000}"/>
    <cellStyle name="Uwaga 3" xfId="22351" hidden="1" xr:uid="{00000000-0005-0000-0000-0000D1610000}"/>
    <cellStyle name="Uwaga 3" xfId="22344" hidden="1" xr:uid="{00000000-0005-0000-0000-0000D2610000}"/>
    <cellStyle name="Uwaga 3" xfId="22340" hidden="1" xr:uid="{00000000-0005-0000-0000-0000D3610000}"/>
    <cellStyle name="Uwaga 3" xfId="22335" hidden="1" xr:uid="{00000000-0005-0000-0000-0000D4610000}"/>
    <cellStyle name="Uwaga 3" xfId="22329" hidden="1" xr:uid="{00000000-0005-0000-0000-0000D5610000}"/>
    <cellStyle name="Uwaga 3" xfId="22325" hidden="1" xr:uid="{00000000-0005-0000-0000-0000D6610000}"/>
    <cellStyle name="Uwaga 3" xfId="22320" hidden="1" xr:uid="{00000000-0005-0000-0000-0000D7610000}"/>
    <cellStyle name="Uwaga 3" xfId="22314" hidden="1" xr:uid="{00000000-0005-0000-0000-0000D8610000}"/>
    <cellStyle name="Uwaga 3" xfId="22311" hidden="1" xr:uid="{00000000-0005-0000-0000-0000D9610000}"/>
    <cellStyle name="Uwaga 3" xfId="22307" hidden="1" xr:uid="{00000000-0005-0000-0000-0000DA610000}"/>
    <cellStyle name="Uwaga 3" xfId="22298" hidden="1" xr:uid="{00000000-0005-0000-0000-0000DB610000}"/>
    <cellStyle name="Uwaga 3" xfId="22293" hidden="1" xr:uid="{00000000-0005-0000-0000-0000DC610000}"/>
    <cellStyle name="Uwaga 3" xfId="22288" hidden="1" xr:uid="{00000000-0005-0000-0000-0000DD610000}"/>
    <cellStyle name="Uwaga 3" xfId="22283" hidden="1" xr:uid="{00000000-0005-0000-0000-0000DE610000}"/>
    <cellStyle name="Uwaga 3" xfId="22278" hidden="1" xr:uid="{00000000-0005-0000-0000-0000DF610000}"/>
    <cellStyle name="Uwaga 3" xfId="22273" hidden="1" xr:uid="{00000000-0005-0000-0000-0000E0610000}"/>
    <cellStyle name="Uwaga 3" xfId="22268" hidden="1" xr:uid="{00000000-0005-0000-0000-0000E1610000}"/>
    <cellStyle name="Uwaga 3" xfId="22263" hidden="1" xr:uid="{00000000-0005-0000-0000-0000E2610000}"/>
    <cellStyle name="Uwaga 3" xfId="22258" hidden="1" xr:uid="{00000000-0005-0000-0000-0000E3610000}"/>
    <cellStyle name="Uwaga 3" xfId="22254" hidden="1" xr:uid="{00000000-0005-0000-0000-0000E4610000}"/>
    <cellStyle name="Uwaga 3" xfId="22249" hidden="1" xr:uid="{00000000-0005-0000-0000-0000E5610000}"/>
    <cellStyle name="Uwaga 3" xfId="22244" hidden="1" xr:uid="{00000000-0005-0000-0000-0000E6610000}"/>
    <cellStyle name="Uwaga 3" xfId="22239" hidden="1" xr:uid="{00000000-0005-0000-0000-0000E7610000}"/>
    <cellStyle name="Uwaga 3" xfId="22235" hidden="1" xr:uid="{00000000-0005-0000-0000-0000E8610000}"/>
    <cellStyle name="Uwaga 3" xfId="22231" hidden="1" xr:uid="{00000000-0005-0000-0000-0000E9610000}"/>
    <cellStyle name="Uwaga 3" xfId="22224" hidden="1" xr:uid="{00000000-0005-0000-0000-0000EA610000}"/>
    <cellStyle name="Uwaga 3" xfId="22220" hidden="1" xr:uid="{00000000-0005-0000-0000-0000EB610000}"/>
    <cellStyle name="Uwaga 3" xfId="22215" hidden="1" xr:uid="{00000000-0005-0000-0000-0000EC610000}"/>
    <cellStyle name="Uwaga 3" xfId="22209" hidden="1" xr:uid="{00000000-0005-0000-0000-0000ED610000}"/>
    <cellStyle name="Uwaga 3" xfId="22205" hidden="1" xr:uid="{00000000-0005-0000-0000-0000EE610000}"/>
    <cellStyle name="Uwaga 3" xfId="22200" hidden="1" xr:uid="{00000000-0005-0000-0000-0000EF610000}"/>
    <cellStyle name="Uwaga 3" xfId="22194" hidden="1" xr:uid="{00000000-0005-0000-0000-0000F0610000}"/>
    <cellStyle name="Uwaga 3" xfId="22190" hidden="1" xr:uid="{00000000-0005-0000-0000-0000F1610000}"/>
    <cellStyle name="Uwaga 3" xfId="22186" hidden="1" xr:uid="{00000000-0005-0000-0000-0000F2610000}"/>
    <cellStyle name="Uwaga 3" xfId="22179" hidden="1" xr:uid="{00000000-0005-0000-0000-0000F3610000}"/>
    <cellStyle name="Uwaga 3" xfId="22175" hidden="1" xr:uid="{00000000-0005-0000-0000-0000F4610000}"/>
    <cellStyle name="Uwaga 3" xfId="22171" hidden="1" xr:uid="{00000000-0005-0000-0000-0000F5610000}"/>
    <cellStyle name="Uwaga 3" xfId="21146" hidden="1" xr:uid="{00000000-0005-0000-0000-0000F6610000}"/>
    <cellStyle name="Uwaga 3" xfId="21145" hidden="1" xr:uid="{00000000-0005-0000-0000-0000F7610000}"/>
    <cellStyle name="Uwaga 3" xfId="21144" hidden="1" xr:uid="{00000000-0005-0000-0000-0000F8610000}"/>
    <cellStyle name="Uwaga 3" xfId="21137" hidden="1" xr:uid="{00000000-0005-0000-0000-0000F9610000}"/>
    <cellStyle name="Uwaga 3" xfId="21136" hidden="1" xr:uid="{00000000-0005-0000-0000-0000FA610000}"/>
    <cellStyle name="Uwaga 3" xfId="21135" hidden="1" xr:uid="{00000000-0005-0000-0000-0000FB610000}"/>
    <cellStyle name="Uwaga 3" xfId="21128" hidden="1" xr:uid="{00000000-0005-0000-0000-0000FC610000}"/>
    <cellStyle name="Uwaga 3" xfId="21127" hidden="1" xr:uid="{00000000-0005-0000-0000-0000FD610000}"/>
    <cellStyle name="Uwaga 3" xfId="21126" hidden="1" xr:uid="{00000000-0005-0000-0000-0000FE610000}"/>
    <cellStyle name="Uwaga 3" xfId="21119" hidden="1" xr:uid="{00000000-0005-0000-0000-0000FF610000}"/>
    <cellStyle name="Uwaga 3" xfId="21118" hidden="1" xr:uid="{00000000-0005-0000-0000-000000620000}"/>
    <cellStyle name="Uwaga 3" xfId="21117" hidden="1" xr:uid="{00000000-0005-0000-0000-000001620000}"/>
    <cellStyle name="Uwaga 3" xfId="21110" hidden="1" xr:uid="{00000000-0005-0000-0000-000002620000}"/>
    <cellStyle name="Uwaga 3" xfId="21109" hidden="1" xr:uid="{00000000-0005-0000-0000-000003620000}"/>
    <cellStyle name="Uwaga 3" xfId="21108" hidden="1" xr:uid="{00000000-0005-0000-0000-000004620000}"/>
    <cellStyle name="Uwaga 3" xfId="21101" hidden="1" xr:uid="{00000000-0005-0000-0000-000005620000}"/>
    <cellStyle name="Uwaga 3" xfId="21100" hidden="1" xr:uid="{00000000-0005-0000-0000-000006620000}"/>
    <cellStyle name="Uwaga 3" xfId="21098" hidden="1" xr:uid="{00000000-0005-0000-0000-000007620000}"/>
    <cellStyle name="Uwaga 3" xfId="21092" hidden="1" xr:uid="{00000000-0005-0000-0000-000008620000}"/>
    <cellStyle name="Uwaga 3" xfId="21091" hidden="1" xr:uid="{00000000-0005-0000-0000-000009620000}"/>
    <cellStyle name="Uwaga 3" xfId="21089" hidden="1" xr:uid="{00000000-0005-0000-0000-00000A620000}"/>
    <cellStyle name="Uwaga 3" xfId="21083" hidden="1" xr:uid="{00000000-0005-0000-0000-00000B620000}"/>
    <cellStyle name="Uwaga 3" xfId="21082" hidden="1" xr:uid="{00000000-0005-0000-0000-00000C620000}"/>
    <cellStyle name="Uwaga 3" xfId="21080" hidden="1" xr:uid="{00000000-0005-0000-0000-00000D620000}"/>
    <cellStyle name="Uwaga 3" xfId="21074" hidden="1" xr:uid="{00000000-0005-0000-0000-00000E620000}"/>
    <cellStyle name="Uwaga 3" xfId="21073" hidden="1" xr:uid="{00000000-0005-0000-0000-00000F620000}"/>
    <cellStyle name="Uwaga 3" xfId="21071" hidden="1" xr:uid="{00000000-0005-0000-0000-000010620000}"/>
    <cellStyle name="Uwaga 3" xfId="21065" hidden="1" xr:uid="{00000000-0005-0000-0000-000011620000}"/>
    <cellStyle name="Uwaga 3" xfId="21064" hidden="1" xr:uid="{00000000-0005-0000-0000-000012620000}"/>
    <cellStyle name="Uwaga 3" xfId="21062" hidden="1" xr:uid="{00000000-0005-0000-0000-000013620000}"/>
    <cellStyle name="Uwaga 3" xfId="21056" hidden="1" xr:uid="{00000000-0005-0000-0000-000014620000}"/>
    <cellStyle name="Uwaga 3" xfId="21055" hidden="1" xr:uid="{00000000-0005-0000-0000-000015620000}"/>
    <cellStyle name="Uwaga 3" xfId="21053" hidden="1" xr:uid="{00000000-0005-0000-0000-000016620000}"/>
    <cellStyle name="Uwaga 3" xfId="21047" hidden="1" xr:uid="{00000000-0005-0000-0000-000017620000}"/>
    <cellStyle name="Uwaga 3" xfId="21046" hidden="1" xr:uid="{00000000-0005-0000-0000-000018620000}"/>
    <cellStyle name="Uwaga 3" xfId="21044" hidden="1" xr:uid="{00000000-0005-0000-0000-000019620000}"/>
    <cellStyle name="Uwaga 3" xfId="21038" hidden="1" xr:uid="{00000000-0005-0000-0000-00001A620000}"/>
    <cellStyle name="Uwaga 3" xfId="21037" hidden="1" xr:uid="{00000000-0005-0000-0000-00001B620000}"/>
    <cellStyle name="Uwaga 3" xfId="21035" hidden="1" xr:uid="{00000000-0005-0000-0000-00001C620000}"/>
    <cellStyle name="Uwaga 3" xfId="21029" hidden="1" xr:uid="{00000000-0005-0000-0000-00001D620000}"/>
    <cellStyle name="Uwaga 3" xfId="21028" hidden="1" xr:uid="{00000000-0005-0000-0000-00001E620000}"/>
    <cellStyle name="Uwaga 3" xfId="21026" hidden="1" xr:uid="{00000000-0005-0000-0000-00001F620000}"/>
    <cellStyle name="Uwaga 3" xfId="21020" hidden="1" xr:uid="{00000000-0005-0000-0000-000020620000}"/>
    <cellStyle name="Uwaga 3" xfId="21019" hidden="1" xr:uid="{00000000-0005-0000-0000-000021620000}"/>
    <cellStyle name="Uwaga 3" xfId="21017" hidden="1" xr:uid="{00000000-0005-0000-0000-000022620000}"/>
    <cellStyle name="Uwaga 3" xfId="21011" hidden="1" xr:uid="{00000000-0005-0000-0000-000023620000}"/>
    <cellStyle name="Uwaga 3" xfId="21010" hidden="1" xr:uid="{00000000-0005-0000-0000-000024620000}"/>
    <cellStyle name="Uwaga 3" xfId="21008" hidden="1" xr:uid="{00000000-0005-0000-0000-000025620000}"/>
    <cellStyle name="Uwaga 3" xfId="21002" hidden="1" xr:uid="{00000000-0005-0000-0000-000026620000}"/>
    <cellStyle name="Uwaga 3" xfId="21001" hidden="1" xr:uid="{00000000-0005-0000-0000-000027620000}"/>
    <cellStyle name="Uwaga 3" xfId="20999" hidden="1" xr:uid="{00000000-0005-0000-0000-000028620000}"/>
    <cellStyle name="Uwaga 3" xfId="20993" hidden="1" xr:uid="{00000000-0005-0000-0000-000029620000}"/>
    <cellStyle name="Uwaga 3" xfId="20992" hidden="1" xr:uid="{00000000-0005-0000-0000-00002A620000}"/>
    <cellStyle name="Uwaga 3" xfId="20989" hidden="1" xr:uid="{00000000-0005-0000-0000-00002B620000}"/>
    <cellStyle name="Uwaga 3" xfId="20984" hidden="1" xr:uid="{00000000-0005-0000-0000-00002C620000}"/>
    <cellStyle name="Uwaga 3" xfId="20982" hidden="1" xr:uid="{00000000-0005-0000-0000-00002D620000}"/>
    <cellStyle name="Uwaga 3" xfId="20979" hidden="1" xr:uid="{00000000-0005-0000-0000-00002E620000}"/>
    <cellStyle name="Uwaga 3" xfId="20975" hidden="1" xr:uid="{00000000-0005-0000-0000-00002F620000}"/>
    <cellStyle name="Uwaga 3" xfId="20974" hidden="1" xr:uid="{00000000-0005-0000-0000-000030620000}"/>
    <cellStyle name="Uwaga 3" xfId="20971" hidden="1" xr:uid="{00000000-0005-0000-0000-000031620000}"/>
    <cellStyle name="Uwaga 3" xfId="20966" hidden="1" xr:uid="{00000000-0005-0000-0000-000032620000}"/>
    <cellStyle name="Uwaga 3" xfId="20965" hidden="1" xr:uid="{00000000-0005-0000-0000-000033620000}"/>
    <cellStyle name="Uwaga 3" xfId="20963" hidden="1" xr:uid="{00000000-0005-0000-0000-000034620000}"/>
    <cellStyle name="Uwaga 3" xfId="20957" hidden="1" xr:uid="{00000000-0005-0000-0000-000035620000}"/>
    <cellStyle name="Uwaga 3" xfId="20956" hidden="1" xr:uid="{00000000-0005-0000-0000-000036620000}"/>
    <cellStyle name="Uwaga 3" xfId="20954" hidden="1" xr:uid="{00000000-0005-0000-0000-000037620000}"/>
    <cellStyle name="Uwaga 3" xfId="20948" hidden="1" xr:uid="{00000000-0005-0000-0000-000038620000}"/>
    <cellStyle name="Uwaga 3" xfId="20947" hidden="1" xr:uid="{00000000-0005-0000-0000-000039620000}"/>
    <cellStyle name="Uwaga 3" xfId="20945" hidden="1" xr:uid="{00000000-0005-0000-0000-00003A620000}"/>
    <cellStyle name="Uwaga 3" xfId="20939" hidden="1" xr:uid="{00000000-0005-0000-0000-00003B620000}"/>
    <cellStyle name="Uwaga 3" xfId="20938" hidden="1" xr:uid="{00000000-0005-0000-0000-00003C620000}"/>
    <cellStyle name="Uwaga 3" xfId="20936" hidden="1" xr:uid="{00000000-0005-0000-0000-00003D620000}"/>
    <cellStyle name="Uwaga 3" xfId="20930" hidden="1" xr:uid="{00000000-0005-0000-0000-00003E620000}"/>
    <cellStyle name="Uwaga 3" xfId="20929" hidden="1" xr:uid="{00000000-0005-0000-0000-00003F620000}"/>
    <cellStyle name="Uwaga 3" xfId="20927" hidden="1" xr:uid="{00000000-0005-0000-0000-000040620000}"/>
    <cellStyle name="Uwaga 3" xfId="20921" hidden="1" xr:uid="{00000000-0005-0000-0000-000041620000}"/>
    <cellStyle name="Uwaga 3" xfId="20920" hidden="1" xr:uid="{00000000-0005-0000-0000-000042620000}"/>
    <cellStyle name="Uwaga 3" xfId="20917" hidden="1" xr:uid="{00000000-0005-0000-0000-000043620000}"/>
    <cellStyle name="Uwaga 3" xfId="20912" hidden="1" xr:uid="{00000000-0005-0000-0000-000044620000}"/>
    <cellStyle name="Uwaga 3" xfId="20910" hidden="1" xr:uid="{00000000-0005-0000-0000-000045620000}"/>
    <cellStyle name="Uwaga 3" xfId="20907" hidden="1" xr:uid="{00000000-0005-0000-0000-000046620000}"/>
    <cellStyle name="Uwaga 3" xfId="20903" hidden="1" xr:uid="{00000000-0005-0000-0000-000047620000}"/>
    <cellStyle name="Uwaga 3" xfId="20901" hidden="1" xr:uid="{00000000-0005-0000-0000-000048620000}"/>
    <cellStyle name="Uwaga 3" xfId="20898" hidden="1" xr:uid="{00000000-0005-0000-0000-000049620000}"/>
    <cellStyle name="Uwaga 3" xfId="20894" hidden="1" xr:uid="{00000000-0005-0000-0000-00004A620000}"/>
    <cellStyle name="Uwaga 3" xfId="20893" hidden="1" xr:uid="{00000000-0005-0000-0000-00004B620000}"/>
    <cellStyle name="Uwaga 3" xfId="20891" hidden="1" xr:uid="{00000000-0005-0000-0000-00004C620000}"/>
    <cellStyle name="Uwaga 3" xfId="20885" hidden="1" xr:uid="{00000000-0005-0000-0000-00004D620000}"/>
    <cellStyle name="Uwaga 3" xfId="20883" hidden="1" xr:uid="{00000000-0005-0000-0000-00004E620000}"/>
    <cellStyle name="Uwaga 3" xfId="20880" hidden="1" xr:uid="{00000000-0005-0000-0000-00004F620000}"/>
    <cellStyle name="Uwaga 3" xfId="20876" hidden="1" xr:uid="{00000000-0005-0000-0000-000050620000}"/>
    <cellStyle name="Uwaga 3" xfId="20874" hidden="1" xr:uid="{00000000-0005-0000-0000-000051620000}"/>
    <cellStyle name="Uwaga 3" xfId="20871" hidden="1" xr:uid="{00000000-0005-0000-0000-000052620000}"/>
    <cellStyle name="Uwaga 3" xfId="20867" hidden="1" xr:uid="{00000000-0005-0000-0000-000053620000}"/>
    <cellStyle name="Uwaga 3" xfId="20865" hidden="1" xr:uid="{00000000-0005-0000-0000-000054620000}"/>
    <cellStyle name="Uwaga 3" xfId="20862" hidden="1" xr:uid="{00000000-0005-0000-0000-000055620000}"/>
    <cellStyle name="Uwaga 3" xfId="20858" hidden="1" xr:uid="{00000000-0005-0000-0000-000056620000}"/>
    <cellStyle name="Uwaga 3" xfId="20856" hidden="1" xr:uid="{00000000-0005-0000-0000-000057620000}"/>
    <cellStyle name="Uwaga 3" xfId="20854" hidden="1" xr:uid="{00000000-0005-0000-0000-000058620000}"/>
    <cellStyle name="Uwaga 3" xfId="20849" hidden="1" xr:uid="{00000000-0005-0000-0000-000059620000}"/>
    <cellStyle name="Uwaga 3" xfId="20847" hidden="1" xr:uid="{00000000-0005-0000-0000-00005A620000}"/>
    <cellStyle name="Uwaga 3" xfId="20845" hidden="1" xr:uid="{00000000-0005-0000-0000-00005B620000}"/>
    <cellStyle name="Uwaga 3" xfId="20840" hidden="1" xr:uid="{00000000-0005-0000-0000-00005C620000}"/>
    <cellStyle name="Uwaga 3" xfId="20838" hidden="1" xr:uid="{00000000-0005-0000-0000-00005D620000}"/>
    <cellStyle name="Uwaga 3" xfId="20835" hidden="1" xr:uid="{00000000-0005-0000-0000-00005E620000}"/>
    <cellStyle name="Uwaga 3" xfId="20831" hidden="1" xr:uid="{00000000-0005-0000-0000-00005F620000}"/>
    <cellStyle name="Uwaga 3" xfId="20829" hidden="1" xr:uid="{00000000-0005-0000-0000-000060620000}"/>
    <cellStyle name="Uwaga 3" xfId="20827" hidden="1" xr:uid="{00000000-0005-0000-0000-000061620000}"/>
    <cellStyle name="Uwaga 3" xfId="20822" hidden="1" xr:uid="{00000000-0005-0000-0000-000062620000}"/>
    <cellStyle name="Uwaga 3" xfId="20820" hidden="1" xr:uid="{00000000-0005-0000-0000-000063620000}"/>
    <cellStyle name="Uwaga 3" xfId="20818" hidden="1" xr:uid="{00000000-0005-0000-0000-000064620000}"/>
    <cellStyle name="Uwaga 3" xfId="20812" hidden="1" xr:uid="{00000000-0005-0000-0000-000065620000}"/>
    <cellStyle name="Uwaga 3" xfId="20809" hidden="1" xr:uid="{00000000-0005-0000-0000-000066620000}"/>
    <cellStyle name="Uwaga 3" xfId="20806" hidden="1" xr:uid="{00000000-0005-0000-0000-000067620000}"/>
    <cellStyle name="Uwaga 3" xfId="20803" hidden="1" xr:uid="{00000000-0005-0000-0000-000068620000}"/>
    <cellStyle name="Uwaga 3" xfId="20800" hidden="1" xr:uid="{00000000-0005-0000-0000-000069620000}"/>
    <cellStyle name="Uwaga 3" xfId="20797" hidden="1" xr:uid="{00000000-0005-0000-0000-00006A620000}"/>
    <cellStyle name="Uwaga 3" xfId="20794" hidden="1" xr:uid="{00000000-0005-0000-0000-00006B620000}"/>
    <cellStyle name="Uwaga 3" xfId="20791" hidden="1" xr:uid="{00000000-0005-0000-0000-00006C620000}"/>
    <cellStyle name="Uwaga 3" xfId="20788" hidden="1" xr:uid="{00000000-0005-0000-0000-00006D620000}"/>
    <cellStyle name="Uwaga 3" xfId="20786" hidden="1" xr:uid="{00000000-0005-0000-0000-00006E620000}"/>
    <cellStyle name="Uwaga 3" xfId="20784" hidden="1" xr:uid="{00000000-0005-0000-0000-00006F620000}"/>
    <cellStyle name="Uwaga 3" xfId="20781" hidden="1" xr:uid="{00000000-0005-0000-0000-000070620000}"/>
    <cellStyle name="Uwaga 3" xfId="20777" hidden="1" xr:uid="{00000000-0005-0000-0000-000071620000}"/>
    <cellStyle name="Uwaga 3" xfId="20774" hidden="1" xr:uid="{00000000-0005-0000-0000-000072620000}"/>
    <cellStyle name="Uwaga 3" xfId="20771" hidden="1" xr:uid="{00000000-0005-0000-0000-000073620000}"/>
    <cellStyle name="Uwaga 3" xfId="20767" hidden="1" xr:uid="{00000000-0005-0000-0000-000074620000}"/>
    <cellStyle name="Uwaga 3" xfId="20764" hidden="1" xr:uid="{00000000-0005-0000-0000-000075620000}"/>
    <cellStyle name="Uwaga 3" xfId="20761" hidden="1" xr:uid="{00000000-0005-0000-0000-000076620000}"/>
    <cellStyle name="Uwaga 3" xfId="20759" hidden="1" xr:uid="{00000000-0005-0000-0000-000077620000}"/>
    <cellStyle name="Uwaga 3" xfId="20756" hidden="1" xr:uid="{00000000-0005-0000-0000-000078620000}"/>
    <cellStyle name="Uwaga 3" xfId="20753" hidden="1" xr:uid="{00000000-0005-0000-0000-000079620000}"/>
    <cellStyle name="Uwaga 3" xfId="20750" hidden="1" xr:uid="{00000000-0005-0000-0000-00007A620000}"/>
    <cellStyle name="Uwaga 3" xfId="20748" hidden="1" xr:uid="{00000000-0005-0000-0000-00007B620000}"/>
    <cellStyle name="Uwaga 3" xfId="20746" hidden="1" xr:uid="{00000000-0005-0000-0000-00007C620000}"/>
    <cellStyle name="Uwaga 3" xfId="20741" hidden="1" xr:uid="{00000000-0005-0000-0000-00007D620000}"/>
    <cellStyle name="Uwaga 3" xfId="20738" hidden="1" xr:uid="{00000000-0005-0000-0000-00007E620000}"/>
    <cellStyle name="Uwaga 3" xfId="20735" hidden="1" xr:uid="{00000000-0005-0000-0000-00007F620000}"/>
    <cellStyle name="Uwaga 3" xfId="20731" hidden="1" xr:uid="{00000000-0005-0000-0000-000080620000}"/>
    <cellStyle name="Uwaga 3" xfId="20728" hidden="1" xr:uid="{00000000-0005-0000-0000-000081620000}"/>
    <cellStyle name="Uwaga 3" xfId="20725" hidden="1" xr:uid="{00000000-0005-0000-0000-000082620000}"/>
    <cellStyle name="Uwaga 3" xfId="20722" hidden="1" xr:uid="{00000000-0005-0000-0000-000083620000}"/>
    <cellStyle name="Uwaga 3" xfId="20719" hidden="1" xr:uid="{00000000-0005-0000-0000-000084620000}"/>
    <cellStyle name="Uwaga 3" xfId="20716" hidden="1" xr:uid="{00000000-0005-0000-0000-000085620000}"/>
    <cellStyle name="Uwaga 3" xfId="20714" hidden="1" xr:uid="{00000000-0005-0000-0000-000086620000}"/>
    <cellStyle name="Uwaga 3" xfId="20712" hidden="1" xr:uid="{00000000-0005-0000-0000-000087620000}"/>
    <cellStyle name="Uwaga 3" xfId="20709" hidden="1" xr:uid="{00000000-0005-0000-0000-000088620000}"/>
    <cellStyle name="Uwaga 3" xfId="20704" hidden="1" xr:uid="{00000000-0005-0000-0000-000089620000}"/>
    <cellStyle name="Uwaga 3" xfId="20701" hidden="1" xr:uid="{00000000-0005-0000-0000-00008A620000}"/>
    <cellStyle name="Uwaga 3" xfId="20698" hidden="1" xr:uid="{00000000-0005-0000-0000-00008B620000}"/>
    <cellStyle name="Uwaga 3" xfId="20694" hidden="1" xr:uid="{00000000-0005-0000-0000-00008C620000}"/>
    <cellStyle name="Uwaga 3" xfId="20691" hidden="1" xr:uid="{00000000-0005-0000-0000-00008D620000}"/>
    <cellStyle name="Uwaga 3" xfId="20689" hidden="1" xr:uid="{00000000-0005-0000-0000-00008E620000}"/>
    <cellStyle name="Uwaga 3" xfId="20686" hidden="1" xr:uid="{00000000-0005-0000-0000-00008F620000}"/>
    <cellStyle name="Uwaga 3" xfId="20683" hidden="1" xr:uid="{00000000-0005-0000-0000-000090620000}"/>
    <cellStyle name="Uwaga 3" xfId="20680" hidden="1" xr:uid="{00000000-0005-0000-0000-000091620000}"/>
    <cellStyle name="Uwaga 3" xfId="20678" hidden="1" xr:uid="{00000000-0005-0000-0000-000092620000}"/>
    <cellStyle name="Uwaga 3" xfId="20675" hidden="1" xr:uid="{00000000-0005-0000-0000-000093620000}"/>
    <cellStyle name="Uwaga 3" xfId="20672" hidden="1" xr:uid="{00000000-0005-0000-0000-000094620000}"/>
    <cellStyle name="Uwaga 3" xfId="20669" hidden="1" xr:uid="{00000000-0005-0000-0000-000095620000}"/>
    <cellStyle name="Uwaga 3" xfId="20667" hidden="1" xr:uid="{00000000-0005-0000-0000-000096620000}"/>
    <cellStyle name="Uwaga 3" xfId="20665" hidden="1" xr:uid="{00000000-0005-0000-0000-000097620000}"/>
    <cellStyle name="Uwaga 3" xfId="20660" hidden="1" xr:uid="{00000000-0005-0000-0000-000098620000}"/>
    <cellStyle name="Uwaga 3" xfId="20658" hidden="1" xr:uid="{00000000-0005-0000-0000-000099620000}"/>
    <cellStyle name="Uwaga 3" xfId="20655" hidden="1" xr:uid="{00000000-0005-0000-0000-00009A620000}"/>
    <cellStyle name="Uwaga 3" xfId="20651" hidden="1" xr:uid="{00000000-0005-0000-0000-00009B620000}"/>
    <cellStyle name="Uwaga 3" xfId="20649" hidden="1" xr:uid="{00000000-0005-0000-0000-00009C620000}"/>
    <cellStyle name="Uwaga 3" xfId="20646" hidden="1" xr:uid="{00000000-0005-0000-0000-00009D620000}"/>
    <cellStyle name="Uwaga 3" xfId="20642" hidden="1" xr:uid="{00000000-0005-0000-0000-00009E620000}"/>
    <cellStyle name="Uwaga 3" xfId="20640" hidden="1" xr:uid="{00000000-0005-0000-0000-00009F620000}"/>
    <cellStyle name="Uwaga 3" xfId="20638" hidden="1" xr:uid="{00000000-0005-0000-0000-0000A0620000}"/>
    <cellStyle name="Uwaga 3" xfId="20633" hidden="1" xr:uid="{00000000-0005-0000-0000-0000A1620000}"/>
    <cellStyle name="Uwaga 3" xfId="20631" hidden="1" xr:uid="{00000000-0005-0000-0000-0000A2620000}"/>
    <cellStyle name="Uwaga 3" xfId="20629" hidden="1" xr:uid="{00000000-0005-0000-0000-0000A3620000}"/>
    <cellStyle name="Uwaga 3" xfId="23125" hidden="1" xr:uid="{00000000-0005-0000-0000-0000A4620000}"/>
    <cellStyle name="Uwaga 3" xfId="23126" hidden="1" xr:uid="{00000000-0005-0000-0000-0000A5620000}"/>
    <cellStyle name="Uwaga 3" xfId="23128" hidden="1" xr:uid="{00000000-0005-0000-0000-0000A6620000}"/>
    <cellStyle name="Uwaga 3" xfId="23140" hidden="1" xr:uid="{00000000-0005-0000-0000-0000A7620000}"/>
    <cellStyle name="Uwaga 3" xfId="23141" hidden="1" xr:uid="{00000000-0005-0000-0000-0000A8620000}"/>
    <cellStyle name="Uwaga 3" xfId="23146" hidden="1" xr:uid="{00000000-0005-0000-0000-0000A9620000}"/>
    <cellStyle name="Uwaga 3" xfId="23155" hidden="1" xr:uid="{00000000-0005-0000-0000-0000AA620000}"/>
    <cellStyle name="Uwaga 3" xfId="23156" hidden="1" xr:uid="{00000000-0005-0000-0000-0000AB620000}"/>
    <cellStyle name="Uwaga 3" xfId="23161" hidden="1" xr:uid="{00000000-0005-0000-0000-0000AC620000}"/>
    <cellStyle name="Uwaga 3" xfId="23170" hidden="1" xr:uid="{00000000-0005-0000-0000-0000AD620000}"/>
    <cellStyle name="Uwaga 3" xfId="23171" hidden="1" xr:uid="{00000000-0005-0000-0000-0000AE620000}"/>
    <cellStyle name="Uwaga 3" xfId="23172" hidden="1" xr:uid="{00000000-0005-0000-0000-0000AF620000}"/>
    <cellStyle name="Uwaga 3" xfId="23185" hidden="1" xr:uid="{00000000-0005-0000-0000-0000B0620000}"/>
    <cellStyle name="Uwaga 3" xfId="23190" hidden="1" xr:uid="{00000000-0005-0000-0000-0000B1620000}"/>
    <cellStyle name="Uwaga 3" xfId="23195" hidden="1" xr:uid="{00000000-0005-0000-0000-0000B2620000}"/>
    <cellStyle name="Uwaga 3" xfId="23205" hidden="1" xr:uid="{00000000-0005-0000-0000-0000B3620000}"/>
    <cellStyle name="Uwaga 3" xfId="23210" hidden="1" xr:uid="{00000000-0005-0000-0000-0000B4620000}"/>
    <cellStyle name="Uwaga 3" xfId="23214" hidden="1" xr:uid="{00000000-0005-0000-0000-0000B5620000}"/>
    <cellStyle name="Uwaga 3" xfId="23221" hidden="1" xr:uid="{00000000-0005-0000-0000-0000B6620000}"/>
    <cellStyle name="Uwaga 3" xfId="23226" hidden="1" xr:uid="{00000000-0005-0000-0000-0000B7620000}"/>
    <cellStyle name="Uwaga 3" xfId="23229" hidden="1" xr:uid="{00000000-0005-0000-0000-0000B8620000}"/>
    <cellStyle name="Uwaga 3" xfId="23235" hidden="1" xr:uid="{00000000-0005-0000-0000-0000B9620000}"/>
    <cellStyle name="Uwaga 3" xfId="23240" hidden="1" xr:uid="{00000000-0005-0000-0000-0000BA620000}"/>
    <cellStyle name="Uwaga 3" xfId="23244" hidden="1" xr:uid="{00000000-0005-0000-0000-0000BB620000}"/>
    <cellStyle name="Uwaga 3" xfId="23245" hidden="1" xr:uid="{00000000-0005-0000-0000-0000BC620000}"/>
    <cellStyle name="Uwaga 3" xfId="23246" hidden="1" xr:uid="{00000000-0005-0000-0000-0000BD620000}"/>
    <cellStyle name="Uwaga 3" xfId="23250" hidden="1" xr:uid="{00000000-0005-0000-0000-0000BE620000}"/>
    <cellStyle name="Uwaga 3" xfId="23262" hidden="1" xr:uid="{00000000-0005-0000-0000-0000BF620000}"/>
    <cellStyle name="Uwaga 3" xfId="23267" hidden="1" xr:uid="{00000000-0005-0000-0000-0000C0620000}"/>
    <cellStyle name="Uwaga 3" xfId="23272" hidden="1" xr:uid="{00000000-0005-0000-0000-0000C1620000}"/>
    <cellStyle name="Uwaga 3" xfId="23277" hidden="1" xr:uid="{00000000-0005-0000-0000-0000C2620000}"/>
    <cellStyle name="Uwaga 3" xfId="23282" hidden="1" xr:uid="{00000000-0005-0000-0000-0000C3620000}"/>
    <cellStyle name="Uwaga 3" xfId="23287" hidden="1" xr:uid="{00000000-0005-0000-0000-0000C4620000}"/>
    <cellStyle name="Uwaga 3" xfId="23291" hidden="1" xr:uid="{00000000-0005-0000-0000-0000C5620000}"/>
    <cellStyle name="Uwaga 3" xfId="23295" hidden="1" xr:uid="{00000000-0005-0000-0000-0000C6620000}"/>
    <cellStyle name="Uwaga 3" xfId="23300" hidden="1" xr:uid="{00000000-0005-0000-0000-0000C7620000}"/>
    <cellStyle name="Uwaga 3" xfId="23305" hidden="1" xr:uid="{00000000-0005-0000-0000-0000C8620000}"/>
    <cellStyle name="Uwaga 3" xfId="23306" hidden="1" xr:uid="{00000000-0005-0000-0000-0000C9620000}"/>
    <cellStyle name="Uwaga 3" xfId="23308" hidden="1" xr:uid="{00000000-0005-0000-0000-0000CA620000}"/>
    <cellStyle name="Uwaga 3" xfId="23321" hidden="1" xr:uid="{00000000-0005-0000-0000-0000CB620000}"/>
    <cellStyle name="Uwaga 3" xfId="23325" hidden="1" xr:uid="{00000000-0005-0000-0000-0000CC620000}"/>
    <cellStyle name="Uwaga 3" xfId="23330" hidden="1" xr:uid="{00000000-0005-0000-0000-0000CD620000}"/>
    <cellStyle name="Uwaga 3" xfId="23337" hidden="1" xr:uid="{00000000-0005-0000-0000-0000CE620000}"/>
    <cellStyle name="Uwaga 3" xfId="23341" hidden="1" xr:uid="{00000000-0005-0000-0000-0000CF620000}"/>
    <cellStyle name="Uwaga 3" xfId="23346" hidden="1" xr:uid="{00000000-0005-0000-0000-0000D0620000}"/>
    <cellStyle name="Uwaga 3" xfId="23351" hidden="1" xr:uid="{00000000-0005-0000-0000-0000D1620000}"/>
    <cellStyle name="Uwaga 3" xfId="23354" hidden="1" xr:uid="{00000000-0005-0000-0000-0000D2620000}"/>
    <cellStyle name="Uwaga 3" xfId="23359" hidden="1" xr:uid="{00000000-0005-0000-0000-0000D3620000}"/>
    <cellStyle name="Uwaga 3" xfId="23365" hidden="1" xr:uid="{00000000-0005-0000-0000-0000D4620000}"/>
    <cellStyle name="Uwaga 3" xfId="23366" hidden="1" xr:uid="{00000000-0005-0000-0000-0000D5620000}"/>
    <cellStyle name="Uwaga 3" xfId="23369" hidden="1" xr:uid="{00000000-0005-0000-0000-0000D6620000}"/>
    <cellStyle name="Uwaga 3" xfId="23382" hidden="1" xr:uid="{00000000-0005-0000-0000-0000D7620000}"/>
    <cellStyle name="Uwaga 3" xfId="23386" hidden="1" xr:uid="{00000000-0005-0000-0000-0000D8620000}"/>
    <cellStyle name="Uwaga 3" xfId="23391" hidden="1" xr:uid="{00000000-0005-0000-0000-0000D9620000}"/>
    <cellStyle name="Uwaga 3" xfId="23398" hidden="1" xr:uid="{00000000-0005-0000-0000-0000DA620000}"/>
    <cellStyle name="Uwaga 3" xfId="23403" hidden="1" xr:uid="{00000000-0005-0000-0000-0000DB620000}"/>
    <cellStyle name="Uwaga 3" xfId="23407" hidden="1" xr:uid="{00000000-0005-0000-0000-0000DC620000}"/>
    <cellStyle name="Uwaga 3" xfId="23412" hidden="1" xr:uid="{00000000-0005-0000-0000-0000DD620000}"/>
    <cellStyle name="Uwaga 3" xfId="23416" hidden="1" xr:uid="{00000000-0005-0000-0000-0000DE620000}"/>
    <cellStyle name="Uwaga 3" xfId="23421" hidden="1" xr:uid="{00000000-0005-0000-0000-0000DF620000}"/>
    <cellStyle name="Uwaga 3" xfId="23425" hidden="1" xr:uid="{00000000-0005-0000-0000-0000E0620000}"/>
    <cellStyle name="Uwaga 3" xfId="23426" hidden="1" xr:uid="{00000000-0005-0000-0000-0000E1620000}"/>
    <cellStyle name="Uwaga 3" xfId="23428" hidden="1" xr:uid="{00000000-0005-0000-0000-0000E2620000}"/>
    <cellStyle name="Uwaga 3" xfId="23440" hidden="1" xr:uid="{00000000-0005-0000-0000-0000E3620000}"/>
    <cellStyle name="Uwaga 3" xfId="23441" hidden="1" xr:uid="{00000000-0005-0000-0000-0000E4620000}"/>
    <cellStyle name="Uwaga 3" xfId="23443" hidden="1" xr:uid="{00000000-0005-0000-0000-0000E5620000}"/>
    <cellStyle name="Uwaga 3" xfId="23455" hidden="1" xr:uid="{00000000-0005-0000-0000-0000E6620000}"/>
    <cellStyle name="Uwaga 3" xfId="23457" hidden="1" xr:uid="{00000000-0005-0000-0000-0000E7620000}"/>
    <cellStyle name="Uwaga 3" xfId="23460" hidden="1" xr:uid="{00000000-0005-0000-0000-0000E8620000}"/>
    <cellStyle name="Uwaga 3" xfId="23470" hidden="1" xr:uid="{00000000-0005-0000-0000-0000E9620000}"/>
    <cellStyle name="Uwaga 3" xfId="23471" hidden="1" xr:uid="{00000000-0005-0000-0000-0000EA620000}"/>
    <cellStyle name="Uwaga 3" xfId="23473" hidden="1" xr:uid="{00000000-0005-0000-0000-0000EB620000}"/>
    <cellStyle name="Uwaga 3" xfId="23485" hidden="1" xr:uid="{00000000-0005-0000-0000-0000EC620000}"/>
    <cellStyle name="Uwaga 3" xfId="23486" hidden="1" xr:uid="{00000000-0005-0000-0000-0000ED620000}"/>
    <cellStyle name="Uwaga 3" xfId="23487" hidden="1" xr:uid="{00000000-0005-0000-0000-0000EE620000}"/>
    <cellStyle name="Uwaga 3" xfId="23501" hidden="1" xr:uid="{00000000-0005-0000-0000-0000EF620000}"/>
    <cellStyle name="Uwaga 3" xfId="23504" hidden="1" xr:uid="{00000000-0005-0000-0000-0000F0620000}"/>
    <cellStyle name="Uwaga 3" xfId="23508" hidden="1" xr:uid="{00000000-0005-0000-0000-0000F1620000}"/>
    <cellStyle name="Uwaga 3" xfId="23516" hidden="1" xr:uid="{00000000-0005-0000-0000-0000F2620000}"/>
    <cellStyle name="Uwaga 3" xfId="23519" hidden="1" xr:uid="{00000000-0005-0000-0000-0000F3620000}"/>
    <cellStyle name="Uwaga 3" xfId="23523" hidden="1" xr:uid="{00000000-0005-0000-0000-0000F4620000}"/>
    <cellStyle name="Uwaga 3" xfId="23531" hidden="1" xr:uid="{00000000-0005-0000-0000-0000F5620000}"/>
    <cellStyle name="Uwaga 3" xfId="23534" hidden="1" xr:uid="{00000000-0005-0000-0000-0000F6620000}"/>
    <cellStyle name="Uwaga 3" xfId="23538" hidden="1" xr:uid="{00000000-0005-0000-0000-0000F7620000}"/>
    <cellStyle name="Uwaga 3" xfId="23545" hidden="1" xr:uid="{00000000-0005-0000-0000-0000F8620000}"/>
    <cellStyle name="Uwaga 3" xfId="23546" hidden="1" xr:uid="{00000000-0005-0000-0000-0000F9620000}"/>
    <cellStyle name="Uwaga 3" xfId="23548" hidden="1" xr:uid="{00000000-0005-0000-0000-0000FA620000}"/>
    <cellStyle name="Uwaga 3" xfId="23561" hidden="1" xr:uid="{00000000-0005-0000-0000-0000FB620000}"/>
    <cellStyle name="Uwaga 3" xfId="23564" hidden="1" xr:uid="{00000000-0005-0000-0000-0000FC620000}"/>
    <cellStyle name="Uwaga 3" xfId="23567" hidden="1" xr:uid="{00000000-0005-0000-0000-0000FD620000}"/>
    <cellStyle name="Uwaga 3" xfId="23576" hidden="1" xr:uid="{00000000-0005-0000-0000-0000FE620000}"/>
    <cellStyle name="Uwaga 3" xfId="23579" hidden="1" xr:uid="{00000000-0005-0000-0000-0000FF620000}"/>
    <cellStyle name="Uwaga 3" xfId="23583" hidden="1" xr:uid="{00000000-0005-0000-0000-000000630000}"/>
    <cellStyle name="Uwaga 3" xfId="23591" hidden="1" xr:uid="{00000000-0005-0000-0000-000001630000}"/>
    <cellStyle name="Uwaga 3" xfId="23593" hidden="1" xr:uid="{00000000-0005-0000-0000-000002630000}"/>
    <cellStyle name="Uwaga 3" xfId="23596" hidden="1" xr:uid="{00000000-0005-0000-0000-000003630000}"/>
    <cellStyle name="Uwaga 3" xfId="23605" hidden="1" xr:uid="{00000000-0005-0000-0000-000004630000}"/>
    <cellStyle name="Uwaga 3" xfId="23606" hidden="1" xr:uid="{00000000-0005-0000-0000-000005630000}"/>
    <cellStyle name="Uwaga 3" xfId="23607" hidden="1" xr:uid="{00000000-0005-0000-0000-000006630000}"/>
    <cellStyle name="Uwaga 3" xfId="23620" hidden="1" xr:uid="{00000000-0005-0000-0000-000007630000}"/>
    <cellStyle name="Uwaga 3" xfId="23621" hidden="1" xr:uid="{00000000-0005-0000-0000-000008630000}"/>
    <cellStyle name="Uwaga 3" xfId="23623" hidden="1" xr:uid="{00000000-0005-0000-0000-000009630000}"/>
    <cellStyle name="Uwaga 3" xfId="23635" hidden="1" xr:uid="{00000000-0005-0000-0000-00000A630000}"/>
    <cellStyle name="Uwaga 3" xfId="23636" hidden="1" xr:uid="{00000000-0005-0000-0000-00000B630000}"/>
    <cellStyle name="Uwaga 3" xfId="23638" hidden="1" xr:uid="{00000000-0005-0000-0000-00000C630000}"/>
    <cellStyle name="Uwaga 3" xfId="23650" hidden="1" xr:uid="{00000000-0005-0000-0000-00000D630000}"/>
    <cellStyle name="Uwaga 3" xfId="23651" hidden="1" xr:uid="{00000000-0005-0000-0000-00000E630000}"/>
    <cellStyle name="Uwaga 3" xfId="23653" hidden="1" xr:uid="{00000000-0005-0000-0000-00000F630000}"/>
    <cellStyle name="Uwaga 3" xfId="23665" hidden="1" xr:uid="{00000000-0005-0000-0000-000010630000}"/>
    <cellStyle name="Uwaga 3" xfId="23666" hidden="1" xr:uid="{00000000-0005-0000-0000-000011630000}"/>
    <cellStyle name="Uwaga 3" xfId="23667" hidden="1" xr:uid="{00000000-0005-0000-0000-000012630000}"/>
    <cellStyle name="Uwaga 3" xfId="23681" hidden="1" xr:uid="{00000000-0005-0000-0000-000013630000}"/>
    <cellStyle name="Uwaga 3" xfId="23683" hidden="1" xr:uid="{00000000-0005-0000-0000-000014630000}"/>
    <cellStyle name="Uwaga 3" xfId="23686" hidden="1" xr:uid="{00000000-0005-0000-0000-000015630000}"/>
    <cellStyle name="Uwaga 3" xfId="23696" hidden="1" xr:uid="{00000000-0005-0000-0000-000016630000}"/>
    <cellStyle name="Uwaga 3" xfId="23699" hidden="1" xr:uid="{00000000-0005-0000-0000-000017630000}"/>
    <cellStyle name="Uwaga 3" xfId="23702" hidden="1" xr:uid="{00000000-0005-0000-0000-000018630000}"/>
    <cellStyle name="Uwaga 3" xfId="23711" hidden="1" xr:uid="{00000000-0005-0000-0000-000019630000}"/>
    <cellStyle name="Uwaga 3" xfId="23713" hidden="1" xr:uid="{00000000-0005-0000-0000-00001A630000}"/>
    <cellStyle name="Uwaga 3" xfId="23716" hidden="1" xr:uid="{00000000-0005-0000-0000-00001B630000}"/>
    <cellStyle name="Uwaga 3" xfId="23725" hidden="1" xr:uid="{00000000-0005-0000-0000-00001C630000}"/>
    <cellStyle name="Uwaga 3" xfId="23726" hidden="1" xr:uid="{00000000-0005-0000-0000-00001D630000}"/>
    <cellStyle name="Uwaga 3" xfId="23727" hidden="1" xr:uid="{00000000-0005-0000-0000-00001E630000}"/>
    <cellStyle name="Uwaga 3" xfId="23740" hidden="1" xr:uid="{00000000-0005-0000-0000-00001F630000}"/>
    <cellStyle name="Uwaga 3" xfId="23742" hidden="1" xr:uid="{00000000-0005-0000-0000-000020630000}"/>
    <cellStyle name="Uwaga 3" xfId="23744" hidden="1" xr:uid="{00000000-0005-0000-0000-000021630000}"/>
    <cellStyle name="Uwaga 3" xfId="23755" hidden="1" xr:uid="{00000000-0005-0000-0000-000022630000}"/>
    <cellStyle name="Uwaga 3" xfId="23757" hidden="1" xr:uid="{00000000-0005-0000-0000-000023630000}"/>
    <cellStyle name="Uwaga 3" xfId="23759" hidden="1" xr:uid="{00000000-0005-0000-0000-000024630000}"/>
    <cellStyle name="Uwaga 3" xfId="23770" hidden="1" xr:uid="{00000000-0005-0000-0000-000025630000}"/>
    <cellStyle name="Uwaga 3" xfId="23772" hidden="1" xr:uid="{00000000-0005-0000-0000-000026630000}"/>
    <cellStyle name="Uwaga 3" xfId="23774" hidden="1" xr:uid="{00000000-0005-0000-0000-000027630000}"/>
    <cellStyle name="Uwaga 3" xfId="23785" hidden="1" xr:uid="{00000000-0005-0000-0000-000028630000}"/>
    <cellStyle name="Uwaga 3" xfId="23786" hidden="1" xr:uid="{00000000-0005-0000-0000-000029630000}"/>
    <cellStyle name="Uwaga 3" xfId="23787" hidden="1" xr:uid="{00000000-0005-0000-0000-00002A630000}"/>
    <cellStyle name="Uwaga 3" xfId="23800" hidden="1" xr:uid="{00000000-0005-0000-0000-00002B630000}"/>
    <cellStyle name="Uwaga 3" xfId="23802" hidden="1" xr:uid="{00000000-0005-0000-0000-00002C630000}"/>
    <cellStyle name="Uwaga 3" xfId="23804" hidden="1" xr:uid="{00000000-0005-0000-0000-00002D630000}"/>
    <cellStyle name="Uwaga 3" xfId="23815" hidden="1" xr:uid="{00000000-0005-0000-0000-00002E630000}"/>
    <cellStyle name="Uwaga 3" xfId="23817" hidden="1" xr:uid="{00000000-0005-0000-0000-00002F630000}"/>
    <cellStyle name="Uwaga 3" xfId="23819" hidden="1" xr:uid="{00000000-0005-0000-0000-000030630000}"/>
    <cellStyle name="Uwaga 3" xfId="23830" hidden="1" xr:uid="{00000000-0005-0000-0000-000031630000}"/>
    <cellStyle name="Uwaga 3" xfId="23832" hidden="1" xr:uid="{00000000-0005-0000-0000-000032630000}"/>
    <cellStyle name="Uwaga 3" xfId="23833" hidden="1" xr:uid="{00000000-0005-0000-0000-000033630000}"/>
    <cellStyle name="Uwaga 3" xfId="23845" hidden="1" xr:uid="{00000000-0005-0000-0000-000034630000}"/>
    <cellStyle name="Uwaga 3" xfId="23846" hidden="1" xr:uid="{00000000-0005-0000-0000-000035630000}"/>
    <cellStyle name="Uwaga 3" xfId="23847" hidden="1" xr:uid="{00000000-0005-0000-0000-000036630000}"/>
    <cellStyle name="Uwaga 3" xfId="23860" hidden="1" xr:uid="{00000000-0005-0000-0000-000037630000}"/>
    <cellStyle name="Uwaga 3" xfId="23862" hidden="1" xr:uid="{00000000-0005-0000-0000-000038630000}"/>
    <cellStyle name="Uwaga 3" xfId="23864" hidden="1" xr:uid="{00000000-0005-0000-0000-000039630000}"/>
    <cellStyle name="Uwaga 3" xfId="23875" hidden="1" xr:uid="{00000000-0005-0000-0000-00003A630000}"/>
    <cellStyle name="Uwaga 3" xfId="23877" hidden="1" xr:uid="{00000000-0005-0000-0000-00003B630000}"/>
    <cellStyle name="Uwaga 3" xfId="23879" hidden="1" xr:uid="{00000000-0005-0000-0000-00003C630000}"/>
    <cellStyle name="Uwaga 3" xfId="23890" hidden="1" xr:uid="{00000000-0005-0000-0000-00003D630000}"/>
    <cellStyle name="Uwaga 3" xfId="23892" hidden="1" xr:uid="{00000000-0005-0000-0000-00003E630000}"/>
    <cellStyle name="Uwaga 3" xfId="23894" hidden="1" xr:uid="{00000000-0005-0000-0000-00003F630000}"/>
    <cellStyle name="Uwaga 3" xfId="23905" hidden="1" xr:uid="{00000000-0005-0000-0000-000040630000}"/>
    <cellStyle name="Uwaga 3" xfId="23906" hidden="1" xr:uid="{00000000-0005-0000-0000-000041630000}"/>
    <cellStyle name="Uwaga 3" xfId="23908" hidden="1" xr:uid="{00000000-0005-0000-0000-000042630000}"/>
    <cellStyle name="Uwaga 3" xfId="23919" hidden="1" xr:uid="{00000000-0005-0000-0000-000043630000}"/>
    <cellStyle name="Uwaga 3" xfId="23921" hidden="1" xr:uid="{00000000-0005-0000-0000-000044630000}"/>
    <cellStyle name="Uwaga 3" xfId="23922" hidden="1" xr:uid="{00000000-0005-0000-0000-000045630000}"/>
    <cellStyle name="Uwaga 3" xfId="23931" hidden="1" xr:uid="{00000000-0005-0000-0000-000046630000}"/>
    <cellStyle name="Uwaga 3" xfId="23934" hidden="1" xr:uid="{00000000-0005-0000-0000-000047630000}"/>
    <cellStyle name="Uwaga 3" xfId="23936" hidden="1" xr:uid="{00000000-0005-0000-0000-000048630000}"/>
    <cellStyle name="Uwaga 3" xfId="23947" hidden="1" xr:uid="{00000000-0005-0000-0000-000049630000}"/>
    <cellStyle name="Uwaga 3" xfId="23949" hidden="1" xr:uid="{00000000-0005-0000-0000-00004A630000}"/>
    <cellStyle name="Uwaga 3" xfId="23951" hidden="1" xr:uid="{00000000-0005-0000-0000-00004B630000}"/>
    <cellStyle name="Uwaga 3" xfId="23963" hidden="1" xr:uid="{00000000-0005-0000-0000-00004C630000}"/>
    <cellStyle name="Uwaga 3" xfId="23965" hidden="1" xr:uid="{00000000-0005-0000-0000-00004D630000}"/>
    <cellStyle name="Uwaga 3" xfId="23967" hidden="1" xr:uid="{00000000-0005-0000-0000-00004E630000}"/>
    <cellStyle name="Uwaga 3" xfId="23975" hidden="1" xr:uid="{00000000-0005-0000-0000-00004F630000}"/>
    <cellStyle name="Uwaga 3" xfId="23977" hidden="1" xr:uid="{00000000-0005-0000-0000-000050630000}"/>
    <cellStyle name="Uwaga 3" xfId="23980" hidden="1" xr:uid="{00000000-0005-0000-0000-000051630000}"/>
    <cellStyle name="Uwaga 3" xfId="23970" hidden="1" xr:uid="{00000000-0005-0000-0000-000052630000}"/>
    <cellStyle name="Uwaga 3" xfId="23969" hidden="1" xr:uid="{00000000-0005-0000-0000-000053630000}"/>
    <cellStyle name="Uwaga 3" xfId="23968" hidden="1" xr:uid="{00000000-0005-0000-0000-000054630000}"/>
    <cellStyle name="Uwaga 3" xfId="23955" hidden="1" xr:uid="{00000000-0005-0000-0000-000055630000}"/>
    <cellStyle name="Uwaga 3" xfId="23954" hidden="1" xr:uid="{00000000-0005-0000-0000-000056630000}"/>
    <cellStyle name="Uwaga 3" xfId="23953" hidden="1" xr:uid="{00000000-0005-0000-0000-000057630000}"/>
    <cellStyle name="Uwaga 3" xfId="23940" hidden="1" xr:uid="{00000000-0005-0000-0000-000058630000}"/>
    <cellStyle name="Uwaga 3" xfId="23939" hidden="1" xr:uid="{00000000-0005-0000-0000-000059630000}"/>
    <cellStyle name="Uwaga 3" xfId="23938" hidden="1" xr:uid="{00000000-0005-0000-0000-00005A630000}"/>
    <cellStyle name="Uwaga 3" xfId="23925" hidden="1" xr:uid="{00000000-0005-0000-0000-00005B630000}"/>
    <cellStyle name="Uwaga 3" xfId="23924" hidden="1" xr:uid="{00000000-0005-0000-0000-00005C630000}"/>
    <cellStyle name="Uwaga 3" xfId="23923" hidden="1" xr:uid="{00000000-0005-0000-0000-00005D630000}"/>
    <cellStyle name="Uwaga 3" xfId="23910" hidden="1" xr:uid="{00000000-0005-0000-0000-00005E630000}"/>
    <cellStyle name="Uwaga 3" xfId="23909" hidden="1" xr:uid="{00000000-0005-0000-0000-00005F630000}"/>
    <cellStyle name="Uwaga 3" xfId="23907" hidden="1" xr:uid="{00000000-0005-0000-0000-000060630000}"/>
    <cellStyle name="Uwaga 3" xfId="23896" hidden="1" xr:uid="{00000000-0005-0000-0000-000061630000}"/>
    <cellStyle name="Uwaga 3" xfId="23893" hidden="1" xr:uid="{00000000-0005-0000-0000-000062630000}"/>
    <cellStyle name="Uwaga 3" xfId="23891" hidden="1" xr:uid="{00000000-0005-0000-0000-000063630000}"/>
    <cellStyle name="Uwaga 3" xfId="23881" hidden="1" xr:uid="{00000000-0005-0000-0000-000064630000}"/>
    <cellStyle name="Uwaga 3" xfId="23878" hidden="1" xr:uid="{00000000-0005-0000-0000-000065630000}"/>
    <cellStyle name="Uwaga 3" xfId="23876" hidden="1" xr:uid="{00000000-0005-0000-0000-000066630000}"/>
    <cellStyle name="Uwaga 3" xfId="23866" hidden="1" xr:uid="{00000000-0005-0000-0000-000067630000}"/>
    <cellStyle name="Uwaga 3" xfId="23863" hidden="1" xr:uid="{00000000-0005-0000-0000-000068630000}"/>
    <cellStyle name="Uwaga 3" xfId="23861" hidden="1" xr:uid="{00000000-0005-0000-0000-000069630000}"/>
    <cellStyle name="Uwaga 3" xfId="23851" hidden="1" xr:uid="{00000000-0005-0000-0000-00006A630000}"/>
    <cellStyle name="Uwaga 3" xfId="23849" hidden="1" xr:uid="{00000000-0005-0000-0000-00006B630000}"/>
    <cellStyle name="Uwaga 3" xfId="23848" hidden="1" xr:uid="{00000000-0005-0000-0000-00006C630000}"/>
    <cellStyle name="Uwaga 3" xfId="23836" hidden="1" xr:uid="{00000000-0005-0000-0000-00006D630000}"/>
    <cellStyle name="Uwaga 3" xfId="23834" hidden="1" xr:uid="{00000000-0005-0000-0000-00006E630000}"/>
    <cellStyle name="Uwaga 3" xfId="23831" hidden="1" xr:uid="{00000000-0005-0000-0000-00006F630000}"/>
    <cellStyle name="Uwaga 3" xfId="23821" hidden="1" xr:uid="{00000000-0005-0000-0000-000070630000}"/>
    <cellStyle name="Uwaga 3" xfId="23818" hidden="1" xr:uid="{00000000-0005-0000-0000-000071630000}"/>
    <cellStyle name="Uwaga 3" xfId="23816" hidden="1" xr:uid="{00000000-0005-0000-0000-000072630000}"/>
    <cellStyle name="Uwaga 3" xfId="23806" hidden="1" xr:uid="{00000000-0005-0000-0000-000073630000}"/>
    <cellStyle name="Uwaga 3" xfId="23803" hidden="1" xr:uid="{00000000-0005-0000-0000-000074630000}"/>
    <cellStyle name="Uwaga 3" xfId="23801" hidden="1" xr:uid="{00000000-0005-0000-0000-000075630000}"/>
    <cellStyle name="Uwaga 3" xfId="23791" hidden="1" xr:uid="{00000000-0005-0000-0000-000076630000}"/>
    <cellStyle name="Uwaga 3" xfId="23789" hidden="1" xr:uid="{00000000-0005-0000-0000-000077630000}"/>
    <cellStyle name="Uwaga 3" xfId="23788" hidden="1" xr:uid="{00000000-0005-0000-0000-000078630000}"/>
    <cellStyle name="Uwaga 3" xfId="23776" hidden="1" xr:uid="{00000000-0005-0000-0000-000079630000}"/>
    <cellStyle name="Uwaga 3" xfId="23773" hidden="1" xr:uid="{00000000-0005-0000-0000-00007A630000}"/>
    <cellStyle name="Uwaga 3" xfId="23771" hidden="1" xr:uid="{00000000-0005-0000-0000-00007B630000}"/>
    <cellStyle name="Uwaga 3" xfId="23761" hidden="1" xr:uid="{00000000-0005-0000-0000-00007C630000}"/>
    <cellStyle name="Uwaga 3" xfId="23758" hidden="1" xr:uid="{00000000-0005-0000-0000-00007D630000}"/>
    <cellStyle name="Uwaga 3" xfId="23756" hidden="1" xr:uid="{00000000-0005-0000-0000-00007E630000}"/>
    <cellStyle name="Uwaga 3" xfId="23746" hidden="1" xr:uid="{00000000-0005-0000-0000-00007F630000}"/>
    <cellStyle name="Uwaga 3" xfId="23743" hidden="1" xr:uid="{00000000-0005-0000-0000-000080630000}"/>
    <cellStyle name="Uwaga 3" xfId="23741" hidden="1" xr:uid="{00000000-0005-0000-0000-000081630000}"/>
    <cellStyle name="Uwaga 3" xfId="23731" hidden="1" xr:uid="{00000000-0005-0000-0000-000082630000}"/>
    <cellStyle name="Uwaga 3" xfId="23729" hidden="1" xr:uid="{00000000-0005-0000-0000-000083630000}"/>
    <cellStyle name="Uwaga 3" xfId="23728" hidden="1" xr:uid="{00000000-0005-0000-0000-000084630000}"/>
    <cellStyle name="Uwaga 3" xfId="23715" hidden="1" xr:uid="{00000000-0005-0000-0000-000085630000}"/>
    <cellStyle name="Uwaga 3" xfId="23712" hidden="1" xr:uid="{00000000-0005-0000-0000-000086630000}"/>
    <cellStyle name="Uwaga 3" xfId="23710" hidden="1" xr:uid="{00000000-0005-0000-0000-000087630000}"/>
    <cellStyle name="Uwaga 3" xfId="23700" hidden="1" xr:uid="{00000000-0005-0000-0000-000088630000}"/>
    <cellStyle name="Uwaga 3" xfId="23697" hidden="1" xr:uid="{00000000-0005-0000-0000-000089630000}"/>
    <cellStyle name="Uwaga 3" xfId="23695" hidden="1" xr:uid="{00000000-0005-0000-0000-00008A630000}"/>
    <cellStyle name="Uwaga 3" xfId="23685" hidden="1" xr:uid="{00000000-0005-0000-0000-00008B630000}"/>
    <cellStyle name="Uwaga 3" xfId="23682" hidden="1" xr:uid="{00000000-0005-0000-0000-00008C630000}"/>
    <cellStyle name="Uwaga 3" xfId="23680" hidden="1" xr:uid="{00000000-0005-0000-0000-00008D630000}"/>
    <cellStyle name="Uwaga 3" xfId="23671" hidden="1" xr:uid="{00000000-0005-0000-0000-00008E630000}"/>
    <cellStyle name="Uwaga 3" xfId="23669" hidden="1" xr:uid="{00000000-0005-0000-0000-00008F630000}"/>
    <cellStyle name="Uwaga 3" xfId="23668" hidden="1" xr:uid="{00000000-0005-0000-0000-000090630000}"/>
    <cellStyle name="Uwaga 3" xfId="23656" hidden="1" xr:uid="{00000000-0005-0000-0000-000091630000}"/>
    <cellStyle name="Uwaga 3" xfId="23654" hidden="1" xr:uid="{00000000-0005-0000-0000-000092630000}"/>
    <cellStyle name="Uwaga 3" xfId="23652" hidden="1" xr:uid="{00000000-0005-0000-0000-000093630000}"/>
    <cellStyle name="Uwaga 3" xfId="23641" hidden="1" xr:uid="{00000000-0005-0000-0000-000094630000}"/>
    <cellStyle name="Uwaga 3" xfId="23639" hidden="1" xr:uid="{00000000-0005-0000-0000-000095630000}"/>
    <cellStyle name="Uwaga 3" xfId="23637" hidden="1" xr:uid="{00000000-0005-0000-0000-000096630000}"/>
    <cellStyle name="Uwaga 3" xfId="23626" hidden="1" xr:uid="{00000000-0005-0000-0000-000097630000}"/>
    <cellStyle name="Uwaga 3" xfId="23624" hidden="1" xr:uid="{00000000-0005-0000-0000-000098630000}"/>
    <cellStyle name="Uwaga 3" xfId="23622" hidden="1" xr:uid="{00000000-0005-0000-0000-000099630000}"/>
    <cellStyle name="Uwaga 3" xfId="23611" hidden="1" xr:uid="{00000000-0005-0000-0000-00009A630000}"/>
    <cellStyle name="Uwaga 3" xfId="23609" hidden="1" xr:uid="{00000000-0005-0000-0000-00009B630000}"/>
    <cellStyle name="Uwaga 3" xfId="23608" hidden="1" xr:uid="{00000000-0005-0000-0000-00009C630000}"/>
    <cellStyle name="Uwaga 3" xfId="23595" hidden="1" xr:uid="{00000000-0005-0000-0000-00009D630000}"/>
    <cellStyle name="Uwaga 3" xfId="23592" hidden="1" xr:uid="{00000000-0005-0000-0000-00009E630000}"/>
    <cellStyle name="Uwaga 3" xfId="23590" hidden="1" xr:uid="{00000000-0005-0000-0000-00009F630000}"/>
    <cellStyle name="Uwaga 3" xfId="23580" hidden="1" xr:uid="{00000000-0005-0000-0000-0000A0630000}"/>
    <cellStyle name="Uwaga 3" xfId="23577" hidden="1" xr:uid="{00000000-0005-0000-0000-0000A1630000}"/>
    <cellStyle name="Uwaga 3" xfId="23575" hidden="1" xr:uid="{00000000-0005-0000-0000-0000A2630000}"/>
    <cellStyle name="Uwaga 3" xfId="23565" hidden="1" xr:uid="{00000000-0005-0000-0000-0000A3630000}"/>
    <cellStyle name="Uwaga 3" xfId="23562" hidden="1" xr:uid="{00000000-0005-0000-0000-0000A4630000}"/>
    <cellStyle name="Uwaga 3" xfId="23560" hidden="1" xr:uid="{00000000-0005-0000-0000-0000A5630000}"/>
    <cellStyle name="Uwaga 3" xfId="23551" hidden="1" xr:uid="{00000000-0005-0000-0000-0000A6630000}"/>
    <cellStyle name="Uwaga 3" xfId="23549" hidden="1" xr:uid="{00000000-0005-0000-0000-0000A7630000}"/>
    <cellStyle name="Uwaga 3" xfId="23547" hidden="1" xr:uid="{00000000-0005-0000-0000-0000A8630000}"/>
    <cellStyle name="Uwaga 3" xfId="23535" hidden="1" xr:uid="{00000000-0005-0000-0000-0000A9630000}"/>
    <cellStyle name="Uwaga 3" xfId="23532" hidden="1" xr:uid="{00000000-0005-0000-0000-0000AA630000}"/>
    <cellStyle name="Uwaga 3" xfId="23530" hidden="1" xr:uid="{00000000-0005-0000-0000-0000AB630000}"/>
    <cellStyle name="Uwaga 3" xfId="23520" hidden="1" xr:uid="{00000000-0005-0000-0000-0000AC630000}"/>
    <cellStyle name="Uwaga 3" xfId="23517" hidden="1" xr:uid="{00000000-0005-0000-0000-0000AD630000}"/>
    <cellStyle name="Uwaga 3" xfId="23515" hidden="1" xr:uid="{00000000-0005-0000-0000-0000AE630000}"/>
    <cellStyle name="Uwaga 3" xfId="23505" hidden="1" xr:uid="{00000000-0005-0000-0000-0000AF630000}"/>
    <cellStyle name="Uwaga 3" xfId="23502" hidden="1" xr:uid="{00000000-0005-0000-0000-0000B0630000}"/>
    <cellStyle name="Uwaga 3" xfId="23500" hidden="1" xr:uid="{00000000-0005-0000-0000-0000B1630000}"/>
    <cellStyle name="Uwaga 3" xfId="23493" hidden="1" xr:uid="{00000000-0005-0000-0000-0000B2630000}"/>
    <cellStyle name="Uwaga 3" xfId="23490" hidden="1" xr:uid="{00000000-0005-0000-0000-0000B3630000}"/>
    <cellStyle name="Uwaga 3" xfId="23488" hidden="1" xr:uid="{00000000-0005-0000-0000-0000B4630000}"/>
    <cellStyle name="Uwaga 3" xfId="23478" hidden="1" xr:uid="{00000000-0005-0000-0000-0000B5630000}"/>
    <cellStyle name="Uwaga 3" xfId="23475" hidden="1" xr:uid="{00000000-0005-0000-0000-0000B6630000}"/>
    <cellStyle name="Uwaga 3" xfId="23472" hidden="1" xr:uid="{00000000-0005-0000-0000-0000B7630000}"/>
    <cellStyle name="Uwaga 3" xfId="23463" hidden="1" xr:uid="{00000000-0005-0000-0000-0000B8630000}"/>
    <cellStyle name="Uwaga 3" xfId="23459" hidden="1" xr:uid="{00000000-0005-0000-0000-0000B9630000}"/>
    <cellStyle name="Uwaga 3" xfId="23456" hidden="1" xr:uid="{00000000-0005-0000-0000-0000BA630000}"/>
    <cellStyle name="Uwaga 3" xfId="23448" hidden="1" xr:uid="{00000000-0005-0000-0000-0000BB630000}"/>
    <cellStyle name="Uwaga 3" xfId="23445" hidden="1" xr:uid="{00000000-0005-0000-0000-0000BC630000}"/>
    <cellStyle name="Uwaga 3" xfId="23442" hidden="1" xr:uid="{00000000-0005-0000-0000-0000BD630000}"/>
    <cellStyle name="Uwaga 3" xfId="23433" hidden="1" xr:uid="{00000000-0005-0000-0000-0000BE630000}"/>
    <cellStyle name="Uwaga 3" xfId="23430" hidden="1" xr:uid="{00000000-0005-0000-0000-0000BF630000}"/>
    <cellStyle name="Uwaga 3" xfId="23427" hidden="1" xr:uid="{00000000-0005-0000-0000-0000C0630000}"/>
    <cellStyle name="Uwaga 3" xfId="23417" hidden="1" xr:uid="{00000000-0005-0000-0000-0000C1630000}"/>
    <cellStyle name="Uwaga 3" xfId="23413" hidden="1" xr:uid="{00000000-0005-0000-0000-0000C2630000}"/>
    <cellStyle name="Uwaga 3" xfId="23410" hidden="1" xr:uid="{00000000-0005-0000-0000-0000C3630000}"/>
    <cellStyle name="Uwaga 3" xfId="23401" hidden="1" xr:uid="{00000000-0005-0000-0000-0000C4630000}"/>
    <cellStyle name="Uwaga 3" xfId="23397" hidden="1" xr:uid="{00000000-0005-0000-0000-0000C5630000}"/>
    <cellStyle name="Uwaga 3" xfId="23395" hidden="1" xr:uid="{00000000-0005-0000-0000-0000C6630000}"/>
    <cellStyle name="Uwaga 3" xfId="23387" hidden="1" xr:uid="{00000000-0005-0000-0000-0000C7630000}"/>
    <cellStyle name="Uwaga 3" xfId="23383" hidden="1" xr:uid="{00000000-0005-0000-0000-0000C8630000}"/>
    <cellStyle name="Uwaga 3" xfId="23380" hidden="1" xr:uid="{00000000-0005-0000-0000-0000C9630000}"/>
    <cellStyle name="Uwaga 3" xfId="23373" hidden="1" xr:uid="{00000000-0005-0000-0000-0000CA630000}"/>
    <cellStyle name="Uwaga 3" xfId="23370" hidden="1" xr:uid="{00000000-0005-0000-0000-0000CB630000}"/>
    <cellStyle name="Uwaga 3" xfId="23367" hidden="1" xr:uid="{00000000-0005-0000-0000-0000CC630000}"/>
    <cellStyle name="Uwaga 3" xfId="23358" hidden="1" xr:uid="{00000000-0005-0000-0000-0000CD630000}"/>
    <cellStyle name="Uwaga 3" xfId="23353" hidden="1" xr:uid="{00000000-0005-0000-0000-0000CE630000}"/>
    <cellStyle name="Uwaga 3" xfId="23350" hidden="1" xr:uid="{00000000-0005-0000-0000-0000CF630000}"/>
    <cellStyle name="Uwaga 3" xfId="23343" hidden="1" xr:uid="{00000000-0005-0000-0000-0000D0630000}"/>
    <cellStyle name="Uwaga 3" xfId="23338" hidden="1" xr:uid="{00000000-0005-0000-0000-0000D1630000}"/>
    <cellStyle name="Uwaga 3" xfId="23335" hidden="1" xr:uid="{00000000-0005-0000-0000-0000D2630000}"/>
    <cellStyle name="Uwaga 3" xfId="23328" hidden="1" xr:uid="{00000000-0005-0000-0000-0000D3630000}"/>
    <cellStyle name="Uwaga 3" xfId="23323" hidden="1" xr:uid="{00000000-0005-0000-0000-0000D4630000}"/>
    <cellStyle name="Uwaga 3" xfId="23320" hidden="1" xr:uid="{00000000-0005-0000-0000-0000D5630000}"/>
    <cellStyle name="Uwaga 3" xfId="23314" hidden="1" xr:uid="{00000000-0005-0000-0000-0000D6630000}"/>
    <cellStyle name="Uwaga 3" xfId="23310" hidden="1" xr:uid="{00000000-0005-0000-0000-0000D7630000}"/>
    <cellStyle name="Uwaga 3" xfId="23307" hidden="1" xr:uid="{00000000-0005-0000-0000-0000D8630000}"/>
    <cellStyle name="Uwaga 3" xfId="23299" hidden="1" xr:uid="{00000000-0005-0000-0000-0000D9630000}"/>
    <cellStyle name="Uwaga 3" xfId="23294" hidden="1" xr:uid="{00000000-0005-0000-0000-0000DA630000}"/>
    <cellStyle name="Uwaga 3" xfId="23290" hidden="1" xr:uid="{00000000-0005-0000-0000-0000DB630000}"/>
    <cellStyle name="Uwaga 3" xfId="23284" hidden="1" xr:uid="{00000000-0005-0000-0000-0000DC630000}"/>
    <cellStyle name="Uwaga 3" xfId="23279" hidden="1" xr:uid="{00000000-0005-0000-0000-0000DD630000}"/>
    <cellStyle name="Uwaga 3" xfId="23275" hidden="1" xr:uid="{00000000-0005-0000-0000-0000DE630000}"/>
    <cellStyle name="Uwaga 3" xfId="23269" hidden="1" xr:uid="{00000000-0005-0000-0000-0000DF630000}"/>
    <cellStyle name="Uwaga 3" xfId="23264" hidden="1" xr:uid="{00000000-0005-0000-0000-0000E0630000}"/>
    <cellStyle name="Uwaga 3" xfId="23260" hidden="1" xr:uid="{00000000-0005-0000-0000-0000E1630000}"/>
    <cellStyle name="Uwaga 3" xfId="23255" hidden="1" xr:uid="{00000000-0005-0000-0000-0000E2630000}"/>
    <cellStyle name="Uwaga 3" xfId="23251" hidden="1" xr:uid="{00000000-0005-0000-0000-0000E3630000}"/>
    <cellStyle name="Uwaga 3" xfId="23247" hidden="1" xr:uid="{00000000-0005-0000-0000-0000E4630000}"/>
    <cellStyle name="Uwaga 3" xfId="23239" hidden="1" xr:uid="{00000000-0005-0000-0000-0000E5630000}"/>
    <cellStyle name="Uwaga 3" xfId="23234" hidden="1" xr:uid="{00000000-0005-0000-0000-0000E6630000}"/>
    <cellStyle name="Uwaga 3" xfId="23230" hidden="1" xr:uid="{00000000-0005-0000-0000-0000E7630000}"/>
    <cellStyle name="Uwaga 3" xfId="23224" hidden="1" xr:uid="{00000000-0005-0000-0000-0000E8630000}"/>
    <cellStyle name="Uwaga 3" xfId="23219" hidden="1" xr:uid="{00000000-0005-0000-0000-0000E9630000}"/>
    <cellStyle name="Uwaga 3" xfId="23215" hidden="1" xr:uid="{00000000-0005-0000-0000-0000EA630000}"/>
    <cellStyle name="Uwaga 3" xfId="23209" hidden="1" xr:uid="{00000000-0005-0000-0000-0000EB630000}"/>
    <cellStyle name="Uwaga 3" xfId="23204" hidden="1" xr:uid="{00000000-0005-0000-0000-0000EC630000}"/>
    <cellStyle name="Uwaga 3" xfId="23200" hidden="1" xr:uid="{00000000-0005-0000-0000-0000ED630000}"/>
    <cellStyle name="Uwaga 3" xfId="23196" hidden="1" xr:uid="{00000000-0005-0000-0000-0000EE630000}"/>
    <cellStyle name="Uwaga 3" xfId="23191" hidden="1" xr:uid="{00000000-0005-0000-0000-0000EF630000}"/>
    <cellStyle name="Uwaga 3" xfId="23186" hidden="1" xr:uid="{00000000-0005-0000-0000-0000F0630000}"/>
    <cellStyle name="Uwaga 3" xfId="23181" hidden="1" xr:uid="{00000000-0005-0000-0000-0000F1630000}"/>
    <cellStyle name="Uwaga 3" xfId="23177" hidden="1" xr:uid="{00000000-0005-0000-0000-0000F2630000}"/>
    <cellStyle name="Uwaga 3" xfId="23173" hidden="1" xr:uid="{00000000-0005-0000-0000-0000F3630000}"/>
    <cellStyle name="Uwaga 3" xfId="23166" hidden="1" xr:uid="{00000000-0005-0000-0000-0000F4630000}"/>
    <cellStyle name="Uwaga 3" xfId="23162" hidden="1" xr:uid="{00000000-0005-0000-0000-0000F5630000}"/>
    <cellStyle name="Uwaga 3" xfId="23157" hidden="1" xr:uid="{00000000-0005-0000-0000-0000F6630000}"/>
    <cellStyle name="Uwaga 3" xfId="23151" hidden="1" xr:uid="{00000000-0005-0000-0000-0000F7630000}"/>
    <cellStyle name="Uwaga 3" xfId="23147" hidden="1" xr:uid="{00000000-0005-0000-0000-0000F8630000}"/>
    <cellStyle name="Uwaga 3" xfId="23142" hidden="1" xr:uid="{00000000-0005-0000-0000-0000F9630000}"/>
    <cellStyle name="Uwaga 3" xfId="23136" hidden="1" xr:uid="{00000000-0005-0000-0000-0000FA630000}"/>
    <cellStyle name="Uwaga 3" xfId="23132" hidden="1" xr:uid="{00000000-0005-0000-0000-0000FB630000}"/>
    <cellStyle name="Uwaga 3" xfId="23127" hidden="1" xr:uid="{00000000-0005-0000-0000-0000FC630000}"/>
    <cellStyle name="Uwaga 3" xfId="23121" hidden="1" xr:uid="{00000000-0005-0000-0000-0000FD630000}"/>
    <cellStyle name="Uwaga 3" xfId="23117" hidden="1" xr:uid="{00000000-0005-0000-0000-0000FE630000}"/>
    <cellStyle name="Uwaga 3" xfId="23113" hidden="1" xr:uid="{00000000-0005-0000-0000-0000FF630000}"/>
    <cellStyle name="Uwaga 3" xfId="23973" hidden="1" xr:uid="{00000000-0005-0000-0000-000000640000}"/>
    <cellStyle name="Uwaga 3" xfId="23972" hidden="1" xr:uid="{00000000-0005-0000-0000-000001640000}"/>
    <cellStyle name="Uwaga 3" xfId="23971" hidden="1" xr:uid="{00000000-0005-0000-0000-000002640000}"/>
    <cellStyle name="Uwaga 3" xfId="23958" hidden="1" xr:uid="{00000000-0005-0000-0000-000003640000}"/>
    <cellStyle name="Uwaga 3" xfId="23957" hidden="1" xr:uid="{00000000-0005-0000-0000-000004640000}"/>
    <cellStyle name="Uwaga 3" xfId="23956" hidden="1" xr:uid="{00000000-0005-0000-0000-000005640000}"/>
    <cellStyle name="Uwaga 3" xfId="23943" hidden="1" xr:uid="{00000000-0005-0000-0000-000006640000}"/>
    <cellStyle name="Uwaga 3" xfId="23942" hidden="1" xr:uid="{00000000-0005-0000-0000-000007640000}"/>
    <cellStyle name="Uwaga 3" xfId="23941" hidden="1" xr:uid="{00000000-0005-0000-0000-000008640000}"/>
    <cellStyle name="Uwaga 3" xfId="23928" hidden="1" xr:uid="{00000000-0005-0000-0000-000009640000}"/>
    <cellStyle name="Uwaga 3" xfId="23927" hidden="1" xr:uid="{00000000-0005-0000-0000-00000A640000}"/>
    <cellStyle name="Uwaga 3" xfId="23926" hidden="1" xr:uid="{00000000-0005-0000-0000-00000B640000}"/>
    <cellStyle name="Uwaga 3" xfId="23913" hidden="1" xr:uid="{00000000-0005-0000-0000-00000C640000}"/>
    <cellStyle name="Uwaga 3" xfId="23912" hidden="1" xr:uid="{00000000-0005-0000-0000-00000D640000}"/>
    <cellStyle name="Uwaga 3" xfId="23911" hidden="1" xr:uid="{00000000-0005-0000-0000-00000E640000}"/>
    <cellStyle name="Uwaga 3" xfId="23899" hidden="1" xr:uid="{00000000-0005-0000-0000-00000F640000}"/>
    <cellStyle name="Uwaga 3" xfId="23897" hidden="1" xr:uid="{00000000-0005-0000-0000-000010640000}"/>
    <cellStyle name="Uwaga 3" xfId="23895" hidden="1" xr:uid="{00000000-0005-0000-0000-000011640000}"/>
    <cellStyle name="Uwaga 3" xfId="23884" hidden="1" xr:uid="{00000000-0005-0000-0000-000012640000}"/>
    <cellStyle name="Uwaga 3" xfId="23882" hidden="1" xr:uid="{00000000-0005-0000-0000-000013640000}"/>
    <cellStyle name="Uwaga 3" xfId="23880" hidden="1" xr:uid="{00000000-0005-0000-0000-000014640000}"/>
    <cellStyle name="Uwaga 3" xfId="23869" hidden="1" xr:uid="{00000000-0005-0000-0000-000015640000}"/>
    <cellStyle name="Uwaga 3" xfId="23867" hidden="1" xr:uid="{00000000-0005-0000-0000-000016640000}"/>
    <cellStyle name="Uwaga 3" xfId="23865" hidden="1" xr:uid="{00000000-0005-0000-0000-000017640000}"/>
    <cellStyle name="Uwaga 3" xfId="23854" hidden="1" xr:uid="{00000000-0005-0000-0000-000018640000}"/>
    <cellStyle name="Uwaga 3" xfId="23852" hidden="1" xr:uid="{00000000-0005-0000-0000-000019640000}"/>
    <cellStyle name="Uwaga 3" xfId="23850" hidden="1" xr:uid="{00000000-0005-0000-0000-00001A640000}"/>
    <cellStyle name="Uwaga 3" xfId="23839" hidden="1" xr:uid="{00000000-0005-0000-0000-00001B640000}"/>
    <cellStyle name="Uwaga 3" xfId="23837" hidden="1" xr:uid="{00000000-0005-0000-0000-00001C640000}"/>
    <cellStyle name="Uwaga 3" xfId="23835" hidden="1" xr:uid="{00000000-0005-0000-0000-00001D640000}"/>
    <cellStyle name="Uwaga 3" xfId="23824" hidden="1" xr:uid="{00000000-0005-0000-0000-00001E640000}"/>
    <cellStyle name="Uwaga 3" xfId="23822" hidden="1" xr:uid="{00000000-0005-0000-0000-00001F640000}"/>
    <cellStyle name="Uwaga 3" xfId="23820" hidden="1" xr:uid="{00000000-0005-0000-0000-000020640000}"/>
    <cellStyle name="Uwaga 3" xfId="23809" hidden="1" xr:uid="{00000000-0005-0000-0000-000021640000}"/>
    <cellStyle name="Uwaga 3" xfId="23807" hidden="1" xr:uid="{00000000-0005-0000-0000-000022640000}"/>
    <cellStyle name="Uwaga 3" xfId="23805" hidden="1" xr:uid="{00000000-0005-0000-0000-000023640000}"/>
    <cellStyle name="Uwaga 3" xfId="23794" hidden="1" xr:uid="{00000000-0005-0000-0000-000024640000}"/>
    <cellStyle name="Uwaga 3" xfId="23792" hidden="1" xr:uid="{00000000-0005-0000-0000-000025640000}"/>
    <cellStyle name="Uwaga 3" xfId="23790" hidden="1" xr:uid="{00000000-0005-0000-0000-000026640000}"/>
    <cellStyle name="Uwaga 3" xfId="23779" hidden="1" xr:uid="{00000000-0005-0000-0000-000027640000}"/>
    <cellStyle name="Uwaga 3" xfId="23777" hidden="1" xr:uid="{00000000-0005-0000-0000-000028640000}"/>
    <cellStyle name="Uwaga 3" xfId="23775" hidden="1" xr:uid="{00000000-0005-0000-0000-000029640000}"/>
    <cellStyle name="Uwaga 3" xfId="23764" hidden="1" xr:uid="{00000000-0005-0000-0000-00002A640000}"/>
    <cellStyle name="Uwaga 3" xfId="23762" hidden="1" xr:uid="{00000000-0005-0000-0000-00002B640000}"/>
    <cellStyle name="Uwaga 3" xfId="23760" hidden="1" xr:uid="{00000000-0005-0000-0000-00002C640000}"/>
    <cellStyle name="Uwaga 3" xfId="23749" hidden="1" xr:uid="{00000000-0005-0000-0000-00002D640000}"/>
    <cellStyle name="Uwaga 3" xfId="23747" hidden="1" xr:uid="{00000000-0005-0000-0000-00002E640000}"/>
    <cellStyle name="Uwaga 3" xfId="23745" hidden="1" xr:uid="{00000000-0005-0000-0000-00002F640000}"/>
    <cellStyle name="Uwaga 3" xfId="23734" hidden="1" xr:uid="{00000000-0005-0000-0000-000030640000}"/>
    <cellStyle name="Uwaga 3" xfId="23732" hidden="1" xr:uid="{00000000-0005-0000-0000-000031640000}"/>
    <cellStyle name="Uwaga 3" xfId="23730" hidden="1" xr:uid="{00000000-0005-0000-0000-000032640000}"/>
    <cellStyle name="Uwaga 3" xfId="23719" hidden="1" xr:uid="{00000000-0005-0000-0000-000033640000}"/>
    <cellStyle name="Uwaga 3" xfId="23717" hidden="1" xr:uid="{00000000-0005-0000-0000-000034640000}"/>
    <cellStyle name="Uwaga 3" xfId="23714" hidden="1" xr:uid="{00000000-0005-0000-0000-000035640000}"/>
    <cellStyle name="Uwaga 3" xfId="23704" hidden="1" xr:uid="{00000000-0005-0000-0000-000036640000}"/>
    <cellStyle name="Uwaga 3" xfId="23701" hidden="1" xr:uid="{00000000-0005-0000-0000-000037640000}"/>
    <cellStyle name="Uwaga 3" xfId="23698" hidden="1" xr:uid="{00000000-0005-0000-0000-000038640000}"/>
    <cellStyle name="Uwaga 3" xfId="23689" hidden="1" xr:uid="{00000000-0005-0000-0000-000039640000}"/>
    <cellStyle name="Uwaga 3" xfId="23687" hidden="1" xr:uid="{00000000-0005-0000-0000-00003A640000}"/>
    <cellStyle name="Uwaga 3" xfId="23684" hidden="1" xr:uid="{00000000-0005-0000-0000-00003B640000}"/>
    <cellStyle name="Uwaga 3" xfId="23674" hidden="1" xr:uid="{00000000-0005-0000-0000-00003C640000}"/>
    <cellStyle name="Uwaga 3" xfId="23672" hidden="1" xr:uid="{00000000-0005-0000-0000-00003D640000}"/>
    <cellStyle name="Uwaga 3" xfId="23670" hidden="1" xr:uid="{00000000-0005-0000-0000-00003E640000}"/>
    <cellStyle name="Uwaga 3" xfId="23659" hidden="1" xr:uid="{00000000-0005-0000-0000-00003F640000}"/>
    <cellStyle name="Uwaga 3" xfId="23657" hidden="1" xr:uid="{00000000-0005-0000-0000-000040640000}"/>
    <cellStyle name="Uwaga 3" xfId="23655" hidden="1" xr:uid="{00000000-0005-0000-0000-000041640000}"/>
    <cellStyle name="Uwaga 3" xfId="23644" hidden="1" xr:uid="{00000000-0005-0000-0000-000042640000}"/>
    <cellStyle name="Uwaga 3" xfId="23642" hidden="1" xr:uid="{00000000-0005-0000-0000-000043640000}"/>
    <cellStyle name="Uwaga 3" xfId="23640" hidden="1" xr:uid="{00000000-0005-0000-0000-000044640000}"/>
    <cellStyle name="Uwaga 3" xfId="23629" hidden="1" xr:uid="{00000000-0005-0000-0000-000045640000}"/>
    <cellStyle name="Uwaga 3" xfId="23627" hidden="1" xr:uid="{00000000-0005-0000-0000-000046640000}"/>
    <cellStyle name="Uwaga 3" xfId="23625" hidden="1" xr:uid="{00000000-0005-0000-0000-000047640000}"/>
    <cellStyle name="Uwaga 3" xfId="23614" hidden="1" xr:uid="{00000000-0005-0000-0000-000048640000}"/>
    <cellStyle name="Uwaga 3" xfId="23612" hidden="1" xr:uid="{00000000-0005-0000-0000-000049640000}"/>
    <cellStyle name="Uwaga 3" xfId="23610" hidden="1" xr:uid="{00000000-0005-0000-0000-00004A640000}"/>
    <cellStyle name="Uwaga 3" xfId="23599" hidden="1" xr:uid="{00000000-0005-0000-0000-00004B640000}"/>
    <cellStyle name="Uwaga 3" xfId="23597" hidden="1" xr:uid="{00000000-0005-0000-0000-00004C640000}"/>
    <cellStyle name="Uwaga 3" xfId="23594" hidden="1" xr:uid="{00000000-0005-0000-0000-00004D640000}"/>
    <cellStyle name="Uwaga 3" xfId="23584" hidden="1" xr:uid="{00000000-0005-0000-0000-00004E640000}"/>
    <cellStyle name="Uwaga 3" xfId="23581" hidden="1" xr:uid="{00000000-0005-0000-0000-00004F640000}"/>
    <cellStyle name="Uwaga 3" xfId="23578" hidden="1" xr:uid="{00000000-0005-0000-0000-000050640000}"/>
    <cellStyle name="Uwaga 3" xfId="23569" hidden="1" xr:uid="{00000000-0005-0000-0000-000051640000}"/>
    <cellStyle name="Uwaga 3" xfId="23566" hidden="1" xr:uid="{00000000-0005-0000-0000-000052640000}"/>
    <cellStyle name="Uwaga 3" xfId="23563" hidden="1" xr:uid="{00000000-0005-0000-0000-000053640000}"/>
    <cellStyle name="Uwaga 3" xfId="23554" hidden="1" xr:uid="{00000000-0005-0000-0000-000054640000}"/>
    <cellStyle name="Uwaga 3" xfId="23552" hidden="1" xr:uid="{00000000-0005-0000-0000-000055640000}"/>
    <cellStyle name="Uwaga 3" xfId="23550" hidden="1" xr:uid="{00000000-0005-0000-0000-000056640000}"/>
    <cellStyle name="Uwaga 3" xfId="23539" hidden="1" xr:uid="{00000000-0005-0000-0000-000057640000}"/>
    <cellStyle name="Uwaga 3" xfId="23536" hidden="1" xr:uid="{00000000-0005-0000-0000-000058640000}"/>
    <cellStyle name="Uwaga 3" xfId="23533" hidden="1" xr:uid="{00000000-0005-0000-0000-000059640000}"/>
    <cellStyle name="Uwaga 3" xfId="23524" hidden="1" xr:uid="{00000000-0005-0000-0000-00005A640000}"/>
    <cellStyle name="Uwaga 3" xfId="23521" hidden="1" xr:uid="{00000000-0005-0000-0000-00005B640000}"/>
    <cellStyle name="Uwaga 3" xfId="23518" hidden="1" xr:uid="{00000000-0005-0000-0000-00005C640000}"/>
    <cellStyle name="Uwaga 3" xfId="23509" hidden="1" xr:uid="{00000000-0005-0000-0000-00005D640000}"/>
    <cellStyle name="Uwaga 3" xfId="23506" hidden="1" xr:uid="{00000000-0005-0000-0000-00005E640000}"/>
    <cellStyle name="Uwaga 3" xfId="23503" hidden="1" xr:uid="{00000000-0005-0000-0000-00005F640000}"/>
    <cellStyle name="Uwaga 3" xfId="23496" hidden="1" xr:uid="{00000000-0005-0000-0000-000060640000}"/>
    <cellStyle name="Uwaga 3" xfId="23492" hidden="1" xr:uid="{00000000-0005-0000-0000-000061640000}"/>
    <cellStyle name="Uwaga 3" xfId="23489" hidden="1" xr:uid="{00000000-0005-0000-0000-000062640000}"/>
    <cellStyle name="Uwaga 3" xfId="23481" hidden="1" xr:uid="{00000000-0005-0000-0000-000063640000}"/>
    <cellStyle name="Uwaga 3" xfId="23477" hidden="1" xr:uid="{00000000-0005-0000-0000-000064640000}"/>
    <cellStyle name="Uwaga 3" xfId="23474" hidden="1" xr:uid="{00000000-0005-0000-0000-000065640000}"/>
    <cellStyle name="Uwaga 3" xfId="23466" hidden="1" xr:uid="{00000000-0005-0000-0000-000066640000}"/>
    <cellStyle name="Uwaga 3" xfId="23462" hidden="1" xr:uid="{00000000-0005-0000-0000-000067640000}"/>
    <cellStyle name="Uwaga 3" xfId="23458" hidden="1" xr:uid="{00000000-0005-0000-0000-000068640000}"/>
    <cellStyle name="Uwaga 3" xfId="23451" hidden="1" xr:uid="{00000000-0005-0000-0000-000069640000}"/>
    <cellStyle name="Uwaga 3" xfId="23447" hidden="1" xr:uid="{00000000-0005-0000-0000-00006A640000}"/>
    <cellStyle name="Uwaga 3" xfId="23444" hidden="1" xr:uid="{00000000-0005-0000-0000-00006B640000}"/>
    <cellStyle name="Uwaga 3" xfId="23436" hidden="1" xr:uid="{00000000-0005-0000-0000-00006C640000}"/>
    <cellStyle name="Uwaga 3" xfId="23432" hidden="1" xr:uid="{00000000-0005-0000-0000-00006D640000}"/>
    <cellStyle name="Uwaga 3" xfId="23429" hidden="1" xr:uid="{00000000-0005-0000-0000-00006E640000}"/>
    <cellStyle name="Uwaga 3" xfId="23420" hidden="1" xr:uid="{00000000-0005-0000-0000-00006F640000}"/>
    <cellStyle name="Uwaga 3" xfId="23415" hidden="1" xr:uid="{00000000-0005-0000-0000-000070640000}"/>
    <cellStyle name="Uwaga 3" xfId="23411" hidden="1" xr:uid="{00000000-0005-0000-0000-000071640000}"/>
    <cellStyle name="Uwaga 3" xfId="23405" hidden="1" xr:uid="{00000000-0005-0000-0000-000072640000}"/>
    <cellStyle name="Uwaga 3" xfId="23400" hidden="1" xr:uid="{00000000-0005-0000-0000-000073640000}"/>
    <cellStyle name="Uwaga 3" xfId="23396" hidden="1" xr:uid="{00000000-0005-0000-0000-000074640000}"/>
    <cellStyle name="Uwaga 3" xfId="23390" hidden="1" xr:uid="{00000000-0005-0000-0000-000075640000}"/>
    <cellStyle name="Uwaga 3" xfId="23385" hidden="1" xr:uid="{00000000-0005-0000-0000-000076640000}"/>
    <cellStyle name="Uwaga 3" xfId="23381" hidden="1" xr:uid="{00000000-0005-0000-0000-000077640000}"/>
    <cellStyle name="Uwaga 3" xfId="23376" hidden="1" xr:uid="{00000000-0005-0000-0000-000078640000}"/>
    <cellStyle name="Uwaga 3" xfId="23372" hidden="1" xr:uid="{00000000-0005-0000-0000-000079640000}"/>
    <cellStyle name="Uwaga 3" xfId="23368" hidden="1" xr:uid="{00000000-0005-0000-0000-00007A640000}"/>
    <cellStyle name="Uwaga 3" xfId="23361" hidden="1" xr:uid="{00000000-0005-0000-0000-00007B640000}"/>
    <cellStyle name="Uwaga 3" xfId="23356" hidden="1" xr:uid="{00000000-0005-0000-0000-00007C640000}"/>
    <cellStyle name="Uwaga 3" xfId="23352" hidden="1" xr:uid="{00000000-0005-0000-0000-00007D640000}"/>
    <cellStyle name="Uwaga 3" xfId="23345" hidden="1" xr:uid="{00000000-0005-0000-0000-00007E640000}"/>
    <cellStyle name="Uwaga 3" xfId="23340" hidden="1" xr:uid="{00000000-0005-0000-0000-00007F640000}"/>
    <cellStyle name="Uwaga 3" xfId="23336" hidden="1" xr:uid="{00000000-0005-0000-0000-000080640000}"/>
    <cellStyle name="Uwaga 3" xfId="23331" hidden="1" xr:uid="{00000000-0005-0000-0000-000081640000}"/>
    <cellStyle name="Uwaga 3" xfId="23326" hidden="1" xr:uid="{00000000-0005-0000-0000-000082640000}"/>
    <cellStyle name="Uwaga 3" xfId="23322" hidden="1" xr:uid="{00000000-0005-0000-0000-000083640000}"/>
    <cellStyle name="Uwaga 3" xfId="23316" hidden="1" xr:uid="{00000000-0005-0000-0000-000084640000}"/>
    <cellStyle name="Uwaga 3" xfId="23312" hidden="1" xr:uid="{00000000-0005-0000-0000-000085640000}"/>
    <cellStyle name="Uwaga 3" xfId="23309" hidden="1" xr:uid="{00000000-0005-0000-0000-000086640000}"/>
    <cellStyle name="Uwaga 3" xfId="23302" hidden="1" xr:uid="{00000000-0005-0000-0000-000087640000}"/>
    <cellStyle name="Uwaga 3" xfId="23297" hidden="1" xr:uid="{00000000-0005-0000-0000-000088640000}"/>
    <cellStyle name="Uwaga 3" xfId="23292" hidden="1" xr:uid="{00000000-0005-0000-0000-000089640000}"/>
    <cellStyle name="Uwaga 3" xfId="23286" hidden="1" xr:uid="{00000000-0005-0000-0000-00008A640000}"/>
    <cellStyle name="Uwaga 3" xfId="23281" hidden="1" xr:uid="{00000000-0005-0000-0000-00008B640000}"/>
    <cellStyle name="Uwaga 3" xfId="23276" hidden="1" xr:uid="{00000000-0005-0000-0000-00008C640000}"/>
    <cellStyle name="Uwaga 3" xfId="23271" hidden="1" xr:uid="{00000000-0005-0000-0000-00008D640000}"/>
    <cellStyle name="Uwaga 3" xfId="23266" hidden="1" xr:uid="{00000000-0005-0000-0000-00008E640000}"/>
    <cellStyle name="Uwaga 3" xfId="23261" hidden="1" xr:uid="{00000000-0005-0000-0000-00008F640000}"/>
    <cellStyle name="Uwaga 3" xfId="23257" hidden="1" xr:uid="{00000000-0005-0000-0000-000090640000}"/>
    <cellStyle name="Uwaga 3" xfId="23253" hidden="1" xr:uid="{00000000-0005-0000-0000-000091640000}"/>
    <cellStyle name="Uwaga 3" xfId="23248" hidden="1" xr:uid="{00000000-0005-0000-0000-000092640000}"/>
    <cellStyle name="Uwaga 3" xfId="23241" hidden="1" xr:uid="{00000000-0005-0000-0000-000093640000}"/>
    <cellStyle name="Uwaga 3" xfId="23236" hidden="1" xr:uid="{00000000-0005-0000-0000-000094640000}"/>
    <cellStyle name="Uwaga 3" xfId="23231" hidden="1" xr:uid="{00000000-0005-0000-0000-000095640000}"/>
    <cellStyle name="Uwaga 3" xfId="23225" hidden="1" xr:uid="{00000000-0005-0000-0000-000096640000}"/>
    <cellStyle name="Uwaga 3" xfId="23220" hidden="1" xr:uid="{00000000-0005-0000-0000-000097640000}"/>
    <cellStyle name="Uwaga 3" xfId="23216" hidden="1" xr:uid="{00000000-0005-0000-0000-000098640000}"/>
    <cellStyle name="Uwaga 3" xfId="23211" hidden="1" xr:uid="{00000000-0005-0000-0000-000099640000}"/>
    <cellStyle name="Uwaga 3" xfId="23206" hidden="1" xr:uid="{00000000-0005-0000-0000-00009A640000}"/>
    <cellStyle name="Uwaga 3" xfId="23201" hidden="1" xr:uid="{00000000-0005-0000-0000-00009B640000}"/>
    <cellStyle name="Uwaga 3" xfId="23197" hidden="1" xr:uid="{00000000-0005-0000-0000-00009C640000}"/>
    <cellStyle name="Uwaga 3" xfId="23192" hidden="1" xr:uid="{00000000-0005-0000-0000-00009D640000}"/>
    <cellStyle name="Uwaga 3" xfId="23187" hidden="1" xr:uid="{00000000-0005-0000-0000-00009E640000}"/>
    <cellStyle name="Uwaga 3" xfId="23182" hidden="1" xr:uid="{00000000-0005-0000-0000-00009F640000}"/>
    <cellStyle name="Uwaga 3" xfId="23178" hidden="1" xr:uid="{00000000-0005-0000-0000-0000A0640000}"/>
    <cellStyle name="Uwaga 3" xfId="23174" hidden="1" xr:uid="{00000000-0005-0000-0000-0000A1640000}"/>
    <cellStyle name="Uwaga 3" xfId="23167" hidden="1" xr:uid="{00000000-0005-0000-0000-0000A2640000}"/>
    <cellStyle name="Uwaga 3" xfId="23163" hidden="1" xr:uid="{00000000-0005-0000-0000-0000A3640000}"/>
    <cellStyle name="Uwaga 3" xfId="23158" hidden="1" xr:uid="{00000000-0005-0000-0000-0000A4640000}"/>
    <cellStyle name="Uwaga 3" xfId="23152" hidden="1" xr:uid="{00000000-0005-0000-0000-0000A5640000}"/>
    <cellStyle name="Uwaga 3" xfId="23148" hidden="1" xr:uid="{00000000-0005-0000-0000-0000A6640000}"/>
    <cellStyle name="Uwaga 3" xfId="23143" hidden="1" xr:uid="{00000000-0005-0000-0000-0000A7640000}"/>
    <cellStyle name="Uwaga 3" xfId="23137" hidden="1" xr:uid="{00000000-0005-0000-0000-0000A8640000}"/>
    <cellStyle name="Uwaga 3" xfId="23133" hidden="1" xr:uid="{00000000-0005-0000-0000-0000A9640000}"/>
    <cellStyle name="Uwaga 3" xfId="23129" hidden="1" xr:uid="{00000000-0005-0000-0000-0000AA640000}"/>
    <cellStyle name="Uwaga 3" xfId="23122" hidden="1" xr:uid="{00000000-0005-0000-0000-0000AB640000}"/>
    <cellStyle name="Uwaga 3" xfId="23118" hidden="1" xr:uid="{00000000-0005-0000-0000-0000AC640000}"/>
    <cellStyle name="Uwaga 3" xfId="23114" hidden="1" xr:uid="{00000000-0005-0000-0000-0000AD640000}"/>
    <cellStyle name="Uwaga 3" xfId="23978" hidden="1" xr:uid="{00000000-0005-0000-0000-0000AE640000}"/>
    <cellStyle name="Uwaga 3" xfId="23976" hidden="1" xr:uid="{00000000-0005-0000-0000-0000AF640000}"/>
    <cellStyle name="Uwaga 3" xfId="23974" hidden="1" xr:uid="{00000000-0005-0000-0000-0000B0640000}"/>
    <cellStyle name="Uwaga 3" xfId="23961" hidden="1" xr:uid="{00000000-0005-0000-0000-0000B1640000}"/>
    <cellStyle name="Uwaga 3" xfId="23960" hidden="1" xr:uid="{00000000-0005-0000-0000-0000B2640000}"/>
    <cellStyle name="Uwaga 3" xfId="23959" hidden="1" xr:uid="{00000000-0005-0000-0000-0000B3640000}"/>
    <cellStyle name="Uwaga 3" xfId="23946" hidden="1" xr:uid="{00000000-0005-0000-0000-0000B4640000}"/>
    <cellStyle name="Uwaga 3" xfId="23945" hidden="1" xr:uid="{00000000-0005-0000-0000-0000B5640000}"/>
    <cellStyle name="Uwaga 3" xfId="23944" hidden="1" xr:uid="{00000000-0005-0000-0000-0000B6640000}"/>
    <cellStyle name="Uwaga 3" xfId="23932" hidden="1" xr:uid="{00000000-0005-0000-0000-0000B7640000}"/>
    <cellStyle name="Uwaga 3" xfId="23930" hidden="1" xr:uid="{00000000-0005-0000-0000-0000B8640000}"/>
    <cellStyle name="Uwaga 3" xfId="23929" hidden="1" xr:uid="{00000000-0005-0000-0000-0000B9640000}"/>
    <cellStyle name="Uwaga 3" xfId="23916" hidden="1" xr:uid="{00000000-0005-0000-0000-0000BA640000}"/>
    <cellStyle name="Uwaga 3" xfId="23915" hidden="1" xr:uid="{00000000-0005-0000-0000-0000BB640000}"/>
    <cellStyle name="Uwaga 3" xfId="23914" hidden="1" xr:uid="{00000000-0005-0000-0000-0000BC640000}"/>
    <cellStyle name="Uwaga 3" xfId="23902" hidden="1" xr:uid="{00000000-0005-0000-0000-0000BD640000}"/>
    <cellStyle name="Uwaga 3" xfId="23900" hidden="1" xr:uid="{00000000-0005-0000-0000-0000BE640000}"/>
    <cellStyle name="Uwaga 3" xfId="23898" hidden="1" xr:uid="{00000000-0005-0000-0000-0000BF640000}"/>
    <cellStyle name="Uwaga 3" xfId="23887" hidden="1" xr:uid="{00000000-0005-0000-0000-0000C0640000}"/>
    <cellStyle name="Uwaga 3" xfId="23885" hidden="1" xr:uid="{00000000-0005-0000-0000-0000C1640000}"/>
    <cellStyle name="Uwaga 3" xfId="23883" hidden="1" xr:uid="{00000000-0005-0000-0000-0000C2640000}"/>
    <cellStyle name="Uwaga 3" xfId="23872" hidden="1" xr:uid="{00000000-0005-0000-0000-0000C3640000}"/>
    <cellStyle name="Uwaga 3" xfId="23870" hidden="1" xr:uid="{00000000-0005-0000-0000-0000C4640000}"/>
    <cellStyle name="Uwaga 3" xfId="23868" hidden="1" xr:uid="{00000000-0005-0000-0000-0000C5640000}"/>
    <cellStyle name="Uwaga 3" xfId="23857" hidden="1" xr:uid="{00000000-0005-0000-0000-0000C6640000}"/>
    <cellStyle name="Uwaga 3" xfId="23855" hidden="1" xr:uid="{00000000-0005-0000-0000-0000C7640000}"/>
    <cellStyle name="Uwaga 3" xfId="23853" hidden="1" xr:uid="{00000000-0005-0000-0000-0000C8640000}"/>
    <cellStyle name="Uwaga 3" xfId="23842" hidden="1" xr:uid="{00000000-0005-0000-0000-0000C9640000}"/>
    <cellStyle name="Uwaga 3" xfId="23840" hidden="1" xr:uid="{00000000-0005-0000-0000-0000CA640000}"/>
    <cellStyle name="Uwaga 3" xfId="23838" hidden="1" xr:uid="{00000000-0005-0000-0000-0000CB640000}"/>
    <cellStyle name="Uwaga 3" xfId="23827" hidden="1" xr:uid="{00000000-0005-0000-0000-0000CC640000}"/>
    <cellStyle name="Uwaga 3" xfId="23825" hidden="1" xr:uid="{00000000-0005-0000-0000-0000CD640000}"/>
    <cellStyle name="Uwaga 3" xfId="23823" hidden="1" xr:uid="{00000000-0005-0000-0000-0000CE640000}"/>
    <cellStyle name="Uwaga 3" xfId="23812" hidden="1" xr:uid="{00000000-0005-0000-0000-0000CF640000}"/>
    <cellStyle name="Uwaga 3" xfId="23810" hidden="1" xr:uid="{00000000-0005-0000-0000-0000D0640000}"/>
    <cellStyle name="Uwaga 3" xfId="23808" hidden="1" xr:uid="{00000000-0005-0000-0000-0000D1640000}"/>
    <cellStyle name="Uwaga 3" xfId="23797" hidden="1" xr:uid="{00000000-0005-0000-0000-0000D2640000}"/>
    <cellStyle name="Uwaga 3" xfId="23795" hidden="1" xr:uid="{00000000-0005-0000-0000-0000D3640000}"/>
    <cellStyle name="Uwaga 3" xfId="23793" hidden="1" xr:uid="{00000000-0005-0000-0000-0000D4640000}"/>
    <cellStyle name="Uwaga 3" xfId="23782" hidden="1" xr:uid="{00000000-0005-0000-0000-0000D5640000}"/>
    <cellStyle name="Uwaga 3" xfId="23780" hidden="1" xr:uid="{00000000-0005-0000-0000-0000D6640000}"/>
    <cellStyle name="Uwaga 3" xfId="23778" hidden="1" xr:uid="{00000000-0005-0000-0000-0000D7640000}"/>
    <cellStyle name="Uwaga 3" xfId="23767" hidden="1" xr:uid="{00000000-0005-0000-0000-0000D8640000}"/>
    <cellStyle name="Uwaga 3" xfId="23765" hidden="1" xr:uid="{00000000-0005-0000-0000-0000D9640000}"/>
    <cellStyle name="Uwaga 3" xfId="23763" hidden="1" xr:uid="{00000000-0005-0000-0000-0000DA640000}"/>
    <cellStyle name="Uwaga 3" xfId="23752" hidden="1" xr:uid="{00000000-0005-0000-0000-0000DB640000}"/>
    <cellStyle name="Uwaga 3" xfId="23750" hidden="1" xr:uid="{00000000-0005-0000-0000-0000DC640000}"/>
    <cellStyle name="Uwaga 3" xfId="23748" hidden="1" xr:uid="{00000000-0005-0000-0000-0000DD640000}"/>
    <cellStyle name="Uwaga 3" xfId="23737" hidden="1" xr:uid="{00000000-0005-0000-0000-0000DE640000}"/>
    <cellStyle name="Uwaga 3" xfId="23735" hidden="1" xr:uid="{00000000-0005-0000-0000-0000DF640000}"/>
    <cellStyle name="Uwaga 3" xfId="23733" hidden="1" xr:uid="{00000000-0005-0000-0000-0000E0640000}"/>
    <cellStyle name="Uwaga 3" xfId="23722" hidden="1" xr:uid="{00000000-0005-0000-0000-0000E1640000}"/>
    <cellStyle name="Uwaga 3" xfId="23720" hidden="1" xr:uid="{00000000-0005-0000-0000-0000E2640000}"/>
    <cellStyle name="Uwaga 3" xfId="23718" hidden="1" xr:uid="{00000000-0005-0000-0000-0000E3640000}"/>
    <cellStyle name="Uwaga 3" xfId="23707" hidden="1" xr:uid="{00000000-0005-0000-0000-0000E4640000}"/>
    <cellStyle name="Uwaga 3" xfId="23705" hidden="1" xr:uid="{00000000-0005-0000-0000-0000E5640000}"/>
    <cellStyle name="Uwaga 3" xfId="23703" hidden="1" xr:uid="{00000000-0005-0000-0000-0000E6640000}"/>
    <cellStyle name="Uwaga 3" xfId="23692" hidden="1" xr:uid="{00000000-0005-0000-0000-0000E7640000}"/>
    <cellStyle name="Uwaga 3" xfId="23690" hidden="1" xr:uid="{00000000-0005-0000-0000-0000E8640000}"/>
    <cellStyle name="Uwaga 3" xfId="23688" hidden="1" xr:uid="{00000000-0005-0000-0000-0000E9640000}"/>
    <cellStyle name="Uwaga 3" xfId="23677" hidden="1" xr:uid="{00000000-0005-0000-0000-0000EA640000}"/>
    <cellStyle name="Uwaga 3" xfId="23675" hidden="1" xr:uid="{00000000-0005-0000-0000-0000EB640000}"/>
    <cellStyle name="Uwaga 3" xfId="23673" hidden="1" xr:uid="{00000000-0005-0000-0000-0000EC640000}"/>
    <cellStyle name="Uwaga 3" xfId="23662" hidden="1" xr:uid="{00000000-0005-0000-0000-0000ED640000}"/>
    <cellStyle name="Uwaga 3" xfId="23660" hidden="1" xr:uid="{00000000-0005-0000-0000-0000EE640000}"/>
    <cellStyle name="Uwaga 3" xfId="23658" hidden="1" xr:uid="{00000000-0005-0000-0000-0000EF640000}"/>
    <cellStyle name="Uwaga 3" xfId="23647" hidden="1" xr:uid="{00000000-0005-0000-0000-0000F0640000}"/>
    <cellStyle name="Uwaga 3" xfId="23645" hidden="1" xr:uid="{00000000-0005-0000-0000-0000F1640000}"/>
    <cellStyle name="Uwaga 3" xfId="23643" hidden="1" xr:uid="{00000000-0005-0000-0000-0000F2640000}"/>
    <cellStyle name="Uwaga 3" xfId="23632" hidden="1" xr:uid="{00000000-0005-0000-0000-0000F3640000}"/>
    <cellStyle name="Uwaga 3" xfId="23630" hidden="1" xr:uid="{00000000-0005-0000-0000-0000F4640000}"/>
    <cellStyle name="Uwaga 3" xfId="23628" hidden="1" xr:uid="{00000000-0005-0000-0000-0000F5640000}"/>
    <cellStyle name="Uwaga 3" xfId="23617" hidden="1" xr:uid="{00000000-0005-0000-0000-0000F6640000}"/>
    <cellStyle name="Uwaga 3" xfId="23615" hidden="1" xr:uid="{00000000-0005-0000-0000-0000F7640000}"/>
    <cellStyle name="Uwaga 3" xfId="23613" hidden="1" xr:uid="{00000000-0005-0000-0000-0000F8640000}"/>
    <cellStyle name="Uwaga 3" xfId="23602" hidden="1" xr:uid="{00000000-0005-0000-0000-0000F9640000}"/>
    <cellStyle name="Uwaga 3" xfId="23600" hidden="1" xr:uid="{00000000-0005-0000-0000-0000FA640000}"/>
    <cellStyle name="Uwaga 3" xfId="23598" hidden="1" xr:uid="{00000000-0005-0000-0000-0000FB640000}"/>
    <cellStyle name="Uwaga 3" xfId="23587" hidden="1" xr:uid="{00000000-0005-0000-0000-0000FC640000}"/>
    <cellStyle name="Uwaga 3" xfId="23585" hidden="1" xr:uid="{00000000-0005-0000-0000-0000FD640000}"/>
    <cellStyle name="Uwaga 3" xfId="23582" hidden="1" xr:uid="{00000000-0005-0000-0000-0000FE640000}"/>
    <cellStyle name="Uwaga 3" xfId="23572" hidden="1" xr:uid="{00000000-0005-0000-0000-0000FF640000}"/>
    <cellStyle name="Uwaga 3" xfId="23570" hidden="1" xr:uid="{00000000-0005-0000-0000-000000650000}"/>
    <cellStyle name="Uwaga 3" xfId="23568" hidden="1" xr:uid="{00000000-0005-0000-0000-000001650000}"/>
    <cellStyle name="Uwaga 3" xfId="23557" hidden="1" xr:uid="{00000000-0005-0000-0000-000002650000}"/>
    <cellStyle name="Uwaga 3" xfId="23555" hidden="1" xr:uid="{00000000-0005-0000-0000-000003650000}"/>
    <cellStyle name="Uwaga 3" xfId="23553" hidden="1" xr:uid="{00000000-0005-0000-0000-000004650000}"/>
    <cellStyle name="Uwaga 3" xfId="23542" hidden="1" xr:uid="{00000000-0005-0000-0000-000005650000}"/>
    <cellStyle name="Uwaga 3" xfId="23540" hidden="1" xr:uid="{00000000-0005-0000-0000-000006650000}"/>
    <cellStyle name="Uwaga 3" xfId="23537" hidden="1" xr:uid="{00000000-0005-0000-0000-000007650000}"/>
    <cellStyle name="Uwaga 3" xfId="23527" hidden="1" xr:uid="{00000000-0005-0000-0000-000008650000}"/>
    <cellStyle name="Uwaga 3" xfId="23525" hidden="1" xr:uid="{00000000-0005-0000-0000-000009650000}"/>
    <cellStyle name="Uwaga 3" xfId="23522" hidden="1" xr:uid="{00000000-0005-0000-0000-00000A650000}"/>
    <cellStyle name="Uwaga 3" xfId="23512" hidden="1" xr:uid="{00000000-0005-0000-0000-00000B650000}"/>
    <cellStyle name="Uwaga 3" xfId="23510" hidden="1" xr:uid="{00000000-0005-0000-0000-00000C650000}"/>
    <cellStyle name="Uwaga 3" xfId="23507" hidden="1" xr:uid="{00000000-0005-0000-0000-00000D650000}"/>
    <cellStyle name="Uwaga 3" xfId="23498" hidden="1" xr:uid="{00000000-0005-0000-0000-00000E650000}"/>
    <cellStyle name="Uwaga 3" xfId="23495" hidden="1" xr:uid="{00000000-0005-0000-0000-00000F650000}"/>
    <cellStyle name="Uwaga 3" xfId="23491" hidden="1" xr:uid="{00000000-0005-0000-0000-000010650000}"/>
    <cellStyle name="Uwaga 3" xfId="23483" hidden="1" xr:uid="{00000000-0005-0000-0000-000011650000}"/>
    <cellStyle name="Uwaga 3" xfId="23480" hidden="1" xr:uid="{00000000-0005-0000-0000-000012650000}"/>
    <cellStyle name="Uwaga 3" xfId="23476" hidden="1" xr:uid="{00000000-0005-0000-0000-000013650000}"/>
    <cellStyle name="Uwaga 3" xfId="23468" hidden="1" xr:uid="{00000000-0005-0000-0000-000014650000}"/>
    <cellStyle name="Uwaga 3" xfId="23465" hidden="1" xr:uid="{00000000-0005-0000-0000-000015650000}"/>
    <cellStyle name="Uwaga 3" xfId="23461" hidden="1" xr:uid="{00000000-0005-0000-0000-000016650000}"/>
    <cellStyle name="Uwaga 3" xfId="23453" hidden="1" xr:uid="{00000000-0005-0000-0000-000017650000}"/>
    <cellStyle name="Uwaga 3" xfId="23450" hidden="1" xr:uid="{00000000-0005-0000-0000-000018650000}"/>
    <cellStyle name="Uwaga 3" xfId="23446" hidden="1" xr:uid="{00000000-0005-0000-0000-000019650000}"/>
    <cellStyle name="Uwaga 3" xfId="23438" hidden="1" xr:uid="{00000000-0005-0000-0000-00001A650000}"/>
    <cellStyle name="Uwaga 3" xfId="23435" hidden="1" xr:uid="{00000000-0005-0000-0000-00001B650000}"/>
    <cellStyle name="Uwaga 3" xfId="23431" hidden="1" xr:uid="{00000000-0005-0000-0000-00001C650000}"/>
    <cellStyle name="Uwaga 3" xfId="23423" hidden="1" xr:uid="{00000000-0005-0000-0000-00001D650000}"/>
    <cellStyle name="Uwaga 3" xfId="23419" hidden="1" xr:uid="{00000000-0005-0000-0000-00001E650000}"/>
    <cellStyle name="Uwaga 3" xfId="23414" hidden="1" xr:uid="{00000000-0005-0000-0000-00001F650000}"/>
    <cellStyle name="Uwaga 3" xfId="23408" hidden="1" xr:uid="{00000000-0005-0000-0000-000020650000}"/>
    <cellStyle name="Uwaga 3" xfId="23404" hidden="1" xr:uid="{00000000-0005-0000-0000-000021650000}"/>
    <cellStyle name="Uwaga 3" xfId="23399" hidden="1" xr:uid="{00000000-0005-0000-0000-000022650000}"/>
    <cellStyle name="Uwaga 3" xfId="23393" hidden="1" xr:uid="{00000000-0005-0000-0000-000023650000}"/>
    <cellStyle name="Uwaga 3" xfId="23389" hidden="1" xr:uid="{00000000-0005-0000-0000-000024650000}"/>
    <cellStyle name="Uwaga 3" xfId="23384" hidden="1" xr:uid="{00000000-0005-0000-0000-000025650000}"/>
    <cellStyle name="Uwaga 3" xfId="23378" hidden="1" xr:uid="{00000000-0005-0000-0000-000026650000}"/>
    <cellStyle name="Uwaga 3" xfId="23375" hidden="1" xr:uid="{00000000-0005-0000-0000-000027650000}"/>
    <cellStyle name="Uwaga 3" xfId="23371" hidden="1" xr:uid="{00000000-0005-0000-0000-000028650000}"/>
    <cellStyle name="Uwaga 3" xfId="23363" hidden="1" xr:uid="{00000000-0005-0000-0000-000029650000}"/>
    <cellStyle name="Uwaga 3" xfId="23360" hidden="1" xr:uid="{00000000-0005-0000-0000-00002A650000}"/>
    <cellStyle name="Uwaga 3" xfId="23355" hidden="1" xr:uid="{00000000-0005-0000-0000-00002B650000}"/>
    <cellStyle name="Uwaga 3" xfId="23348" hidden="1" xr:uid="{00000000-0005-0000-0000-00002C650000}"/>
    <cellStyle name="Uwaga 3" xfId="23344" hidden="1" xr:uid="{00000000-0005-0000-0000-00002D650000}"/>
    <cellStyle name="Uwaga 3" xfId="23339" hidden="1" xr:uid="{00000000-0005-0000-0000-00002E650000}"/>
    <cellStyle name="Uwaga 3" xfId="23333" hidden="1" xr:uid="{00000000-0005-0000-0000-00002F650000}"/>
    <cellStyle name="Uwaga 3" xfId="23329" hidden="1" xr:uid="{00000000-0005-0000-0000-000030650000}"/>
    <cellStyle name="Uwaga 3" xfId="23324" hidden="1" xr:uid="{00000000-0005-0000-0000-000031650000}"/>
    <cellStyle name="Uwaga 3" xfId="23318" hidden="1" xr:uid="{00000000-0005-0000-0000-000032650000}"/>
    <cellStyle name="Uwaga 3" xfId="23315" hidden="1" xr:uid="{00000000-0005-0000-0000-000033650000}"/>
    <cellStyle name="Uwaga 3" xfId="23311" hidden="1" xr:uid="{00000000-0005-0000-0000-000034650000}"/>
    <cellStyle name="Uwaga 3" xfId="23303" hidden="1" xr:uid="{00000000-0005-0000-0000-000035650000}"/>
    <cellStyle name="Uwaga 3" xfId="23298" hidden="1" xr:uid="{00000000-0005-0000-0000-000036650000}"/>
    <cellStyle name="Uwaga 3" xfId="23293" hidden="1" xr:uid="{00000000-0005-0000-0000-000037650000}"/>
    <cellStyle name="Uwaga 3" xfId="23288" hidden="1" xr:uid="{00000000-0005-0000-0000-000038650000}"/>
    <cellStyle name="Uwaga 3" xfId="23283" hidden="1" xr:uid="{00000000-0005-0000-0000-000039650000}"/>
    <cellStyle name="Uwaga 3" xfId="23278" hidden="1" xr:uid="{00000000-0005-0000-0000-00003A650000}"/>
    <cellStyle name="Uwaga 3" xfId="23273" hidden="1" xr:uid="{00000000-0005-0000-0000-00003B650000}"/>
    <cellStyle name="Uwaga 3" xfId="23268" hidden="1" xr:uid="{00000000-0005-0000-0000-00003C650000}"/>
    <cellStyle name="Uwaga 3" xfId="23263" hidden="1" xr:uid="{00000000-0005-0000-0000-00003D650000}"/>
    <cellStyle name="Uwaga 3" xfId="23258" hidden="1" xr:uid="{00000000-0005-0000-0000-00003E650000}"/>
    <cellStyle name="Uwaga 3" xfId="23254" hidden="1" xr:uid="{00000000-0005-0000-0000-00003F650000}"/>
    <cellStyle name="Uwaga 3" xfId="23249" hidden="1" xr:uid="{00000000-0005-0000-0000-000040650000}"/>
    <cellStyle name="Uwaga 3" xfId="23242" hidden="1" xr:uid="{00000000-0005-0000-0000-000041650000}"/>
    <cellStyle name="Uwaga 3" xfId="23237" hidden="1" xr:uid="{00000000-0005-0000-0000-000042650000}"/>
    <cellStyle name="Uwaga 3" xfId="23232" hidden="1" xr:uid="{00000000-0005-0000-0000-000043650000}"/>
    <cellStyle name="Uwaga 3" xfId="23227" hidden="1" xr:uid="{00000000-0005-0000-0000-000044650000}"/>
    <cellStyle name="Uwaga 3" xfId="23222" hidden="1" xr:uid="{00000000-0005-0000-0000-000045650000}"/>
    <cellStyle name="Uwaga 3" xfId="23217" hidden="1" xr:uid="{00000000-0005-0000-0000-000046650000}"/>
    <cellStyle name="Uwaga 3" xfId="23212" hidden="1" xr:uid="{00000000-0005-0000-0000-000047650000}"/>
    <cellStyle name="Uwaga 3" xfId="23207" hidden="1" xr:uid="{00000000-0005-0000-0000-000048650000}"/>
    <cellStyle name="Uwaga 3" xfId="23202" hidden="1" xr:uid="{00000000-0005-0000-0000-000049650000}"/>
    <cellStyle name="Uwaga 3" xfId="23198" hidden="1" xr:uid="{00000000-0005-0000-0000-00004A650000}"/>
    <cellStyle name="Uwaga 3" xfId="23193" hidden="1" xr:uid="{00000000-0005-0000-0000-00004B650000}"/>
    <cellStyle name="Uwaga 3" xfId="23188" hidden="1" xr:uid="{00000000-0005-0000-0000-00004C650000}"/>
    <cellStyle name="Uwaga 3" xfId="23183" hidden="1" xr:uid="{00000000-0005-0000-0000-00004D650000}"/>
    <cellStyle name="Uwaga 3" xfId="23179" hidden="1" xr:uid="{00000000-0005-0000-0000-00004E650000}"/>
    <cellStyle name="Uwaga 3" xfId="23175" hidden="1" xr:uid="{00000000-0005-0000-0000-00004F650000}"/>
    <cellStyle name="Uwaga 3" xfId="23168" hidden="1" xr:uid="{00000000-0005-0000-0000-000050650000}"/>
    <cellStyle name="Uwaga 3" xfId="23164" hidden="1" xr:uid="{00000000-0005-0000-0000-000051650000}"/>
    <cellStyle name="Uwaga 3" xfId="23159" hidden="1" xr:uid="{00000000-0005-0000-0000-000052650000}"/>
    <cellStyle name="Uwaga 3" xfId="23153" hidden="1" xr:uid="{00000000-0005-0000-0000-000053650000}"/>
    <cellStyle name="Uwaga 3" xfId="23149" hidden="1" xr:uid="{00000000-0005-0000-0000-000054650000}"/>
    <cellStyle name="Uwaga 3" xfId="23144" hidden="1" xr:uid="{00000000-0005-0000-0000-000055650000}"/>
    <cellStyle name="Uwaga 3" xfId="23138" hidden="1" xr:uid="{00000000-0005-0000-0000-000056650000}"/>
    <cellStyle name="Uwaga 3" xfId="23134" hidden="1" xr:uid="{00000000-0005-0000-0000-000057650000}"/>
    <cellStyle name="Uwaga 3" xfId="23130" hidden="1" xr:uid="{00000000-0005-0000-0000-000058650000}"/>
    <cellStyle name="Uwaga 3" xfId="23123" hidden="1" xr:uid="{00000000-0005-0000-0000-000059650000}"/>
    <cellStyle name="Uwaga 3" xfId="23119" hidden="1" xr:uid="{00000000-0005-0000-0000-00005A650000}"/>
    <cellStyle name="Uwaga 3" xfId="23115" hidden="1" xr:uid="{00000000-0005-0000-0000-00005B650000}"/>
    <cellStyle name="Uwaga 3" xfId="23982" hidden="1" xr:uid="{00000000-0005-0000-0000-00005C650000}"/>
    <cellStyle name="Uwaga 3" xfId="23981" hidden="1" xr:uid="{00000000-0005-0000-0000-00005D650000}"/>
    <cellStyle name="Uwaga 3" xfId="23979" hidden="1" xr:uid="{00000000-0005-0000-0000-00005E650000}"/>
    <cellStyle name="Uwaga 3" xfId="23966" hidden="1" xr:uid="{00000000-0005-0000-0000-00005F650000}"/>
    <cellStyle name="Uwaga 3" xfId="23964" hidden="1" xr:uid="{00000000-0005-0000-0000-000060650000}"/>
    <cellStyle name="Uwaga 3" xfId="23962" hidden="1" xr:uid="{00000000-0005-0000-0000-000061650000}"/>
    <cellStyle name="Uwaga 3" xfId="23952" hidden="1" xr:uid="{00000000-0005-0000-0000-000062650000}"/>
    <cellStyle name="Uwaga 3" xfId="23950" hidden="1" xr:uid="{00000000-0005-0000-0000-000063650000}"/>
    <cellStyle name="Uwaga 3" xfId="23948" hidden="1" xr:uid="{00000000-0005-0000-0000-000064650000}"/>
    <cellStyle name="Uwaga 3" xfId="23937" hidden="1" xr:uid="{00000000-0005-0000-0000-000065650000}"/>
    <cellStyle name="Uwaga 3" xfId="23935" hidden="1" xr:uid="{00000000-0005-0000-0000-000066650000}"/>
    <cellStyle name="Uwaga 3" xfId="23933" hidden="1" xr:uid="{00000000-0005-0000-0000-000067650000}"/>
    <cellStyle name="Uwaga 3" xfId="23920" hidden="1" xr:uid="{00000000-0005-0000-0000-000068650000}"/>
    <cellStyle name="Uwaga 3" xfId="23918" hidden="1" xr:uid="{00000000-0005-0000-0000-000069650000}"/>
    <cellStyle name="Uwaga 3" xfId="23917" hidden="1" xr:uid="{00000000-0005-0000-0000-00006A650000}"/>
    <cellStyle name="Uwaga 3" xfId="23904" hidden="1" xr:uid="{00000000-0005-0000-0000-00006B650000}"/>
    <cellStyle name="Uwaga 3" xfId="23903" hidden="1" xr:uid="{00000000-0005-0000-0000-00006C650000}"/>
    <cellStyle name="Uwaga 3" xfId="23901" hidden="1" xr:uid="{00000000-0005-0000-0000-00006D650000}"/>
    <cellStyle name="Uwaga 3" xfId="23889" hidden="1" xr:uid="{00000000-0005-0000-0000-00006E650000}"/>
    <cellStyle name="Uwaga 3" xfId="23888" hidden="1" xr:uid="{00000000-0005-0000-0000-00006F650000}"/>
    <cellStyle name="Uwaga 3" xfId="23886" hidden="1" xr:uid="{00000000-0005-0000-0000-000070650000}"/>
    <cellStyle name="Uwaga 3" xfId="23874" hidden="1" xr:uid="{00000000-0005-0000-0000-000071650000}"/>
    <cellStyle name="Uwaga 3" xfId="23873" hidden="1" xr:uid="{00000000-0005-0000-0000-000072650000}"/>
    <cellStyle name="Uwaga 3" xfId="23871" hidden="1" xr:uid="{00000000-0005-0000-0000-000073650000}"/>
    <cellStyle name="Uwaga 3" xfId="23859" hidden="1" xr:uid="{00000000-0005-0000-0000-000074650000}"/>
    <cellStyle name="Uwaga 3" xfId="23858" hidden="1" xr:uid="{00000000-0005-0000-0000-000075650000}"/>
    <cellStyle name="Uwaga 3" xfId="23856" hidden="1" xr:uid="{00000000-0005-0000-0000-000076650000}"/>
    <cellStyle name="Uwaga 3" xfId="23844" hidden="1" xr:uid="{00000000-0005-0000-0000-000077650000}"/>
    <cellStyle name="Uwaga 3" xfId="23843" hidden="1" xr:uid="{00000000-0005-0000-0000-000078650000}"/>
    <cellStyle name="Uwaga 3" xfId="23841" hidden="1" xr:uid="{00000000-0005-0000-0000-000079650000}"/>
    <cellStyle name="Uwaga 3" xfId="23829" hidden="1" xr:uid="{00000000-0005-0000-0000-00007A650000}"/>
    <cellStyle name="Uwaga 3" xfId="23828" hidden="1" xr:uid="{00000000-0005-0000-0000-00007B650000}"/>
    <cellStyle name="Uwaga 3" xfId="23826" hidden="1" xr:uid="{00000000-0005-0000-0000-00007C650000}"/>
    <cellStyle name="Uwaga 3" xfId="23814" hidden="1" xr:uid="{00000000-0005-0000-0000-00007D650000}"/>
    <cellStyle name="Uwaga 3" xfId="23813" hidden="1" xr:uid="{00000000-0005-0000-0000-00007E650000}"/>
    <cellStyle name="Uwaga 3" xfId="23811" hidden="1" xr:uid="{00000000-0005-0000-0000-00007F650000}"/>
    <cellStyle name="Uwaga 3" xfId="23799" hidden="1" xr:uid="{00000000-0005-0000-0000-000080650000}"/>
    <cellStyle name="Uwaga 3" xfId="23798" hidden="1" xr:uid="{00000000-0005-0000-0000-000081650000}"/>
    <cellStyle name="Uwaga 3" xfId="23796" hidden="1" xr:uid="{00000000-0005-0000-0000-000082650000}"/>
    <cellStyle name="Uwaga 3" xfId="23784" hidden="1" xr:uid="{00000000-0005-0000-0000-000083650000}"/>
    <cellStyle name="Uwaga 3" xfId="23783" hidden="1" xr:uid="{00000000-0005-0000-0000-000084650000}"/>
    <cellStyle name="Uwaga 3" xfId="23781" hidden="1" xr:uid="{00000000-0005-0000-0000-000085650000}"/>
    <cellStyle name="Uwaga 3" xfId="23769" hidden="1" xr:uid="{00000000-0005-0000-0000-000086650000}"/>
    <cellStyle name="Uwaga 3" xfId="23768" hidden="1" xr:uid="{00000000-0005-0000-0000-000087650000}"/>
    <cellStyle name="Uwaga 3" xfId="23766" hidden="1" xr:uid="{00000000-0005-0000-0000-000088650000}"/>
    <cellStyle name="Uwaga 3" xfId="23754" hidden="1" xr:uid="{00000000-0005-0000-0000-000089650000}"/>
    <cellStyle name="Uwaga 3" xfId="23753" hidden="1" xr:uid="{00000000-0005-0000-0000-00008A650000}"/>
    <cellStyle name="Uwaga 3" xfId="23751" hidden="1" xr:uid="{00000000-0005-0000-0000-00008B650000}"/>
    <cellStyle name="Uwaga 3" xfId="23739" hidden="1" xr:uid="{00000000-0005-0000-0000-00008C650000}"/>
    <cellStyle name="Uwaga 3" xfId="23738" hidden="1" xr:uid="{00000000-0005-0000-0000-00008D650000}"/>
    <cellStyle name="Uwaga 3" xfId="23736" hidden="1" xr:uid="{00000000-0005-0000-0000-00008E650000}"/>
    <cellStyle name="Uwaga 3" xfId="23724" hidden="1" xr:uid="{00000000-0005-0000-0000-00008F650000}"/>
    <cellStyle name="Uwaga 3" xfId="23723" hidden="1" xr:uid="{00000000-0005-0000-0000-000090650000}"/>
    <cellStyle name="Uwaga 3" xfId="23721" hidden="1" xr:uid="{00000000-0005-0000-0000-000091650000}"/>
    <cellStyle name="Uwaga 3" xfId="23709" hidden="1" xr:uid="{00000000-0005-0000-0000-000092650000}"/>
    <cellStyle name="Uwaga 3" xfId="23708" hidden="1" xr:uid="{00000000-0005-0000-0000-000093650000}"/>
    <cellStyle name="Uwaga 3" xfId="23706" hidden="1" xr:uid="{00000000-0005-0000-0000-000094650000}"/>
    <cellStyle name="Uwaga 3" xfId="23694" hidden="1" xr:uid="{00000000-0005-0000-0000-000095650000}"/>
    <cellStyle name="Uwaga 3" xfId="23693" hidden="1" xr:uid="{00000000-0005-0000-0000-000096650000}"/>
    <cellStyle name="Uwaga 3" xfId="23691" hidden="1" xr:uid="{00000000-0005-0000-0000-000097650000}"/>
    <cellStyle name="Uwaga 3" xfId="23679" hidden="1" xr:uid="{00000000-0005-0000-0000-000098650000}"/>
    <cellStyle name="Uwaga 3" xfId="23678" hidden="1" xr:uid="{00000000-0005-0000-0000-000099650000}"/>
    <cellStyle name="Uwaga 3" xfId="23676" hidden="1" xr:uid="{00000000-0005-0000-0000-00009A650000}"/>
    <cellStyle name="Uwaga 3" xfId="23664" hidden="1" xr:uid="{00000000-0005-0000-0000-00009B650000}"/>
    <cellStyle name="Uwaga 3" xfId="23663" hidden="1" xr:uid="{00000000-0005-0000-0000-00009C650000}"/>
    <cellStyle name="Uwaga 3" xfId="23661" hidden="1" xr:uid="{00000000-0005-0000-0000-00009D650000}"/>
    <cellStyle name="Uwaga 3" xfId="23649" hidden="1" xr:uid="{00000000-0005-0000-0000-00009E650000}"/>
    <cellStyle name="Uwaga 3" xfId="23648" hidden="1" xr:uid="{00000000-0005-0000-0000-00009F650000}"/>
    <cellStyle name="Uwaga 3" xfId="23646" hidden="1" xr:uid="{00000000-0005-0000-0000-0000A0650000}"/>
    <cellStyle name="Uwaga 3" xfId="23634" hidden="1" xr:uid="{00000000-0005-0000-0000-0000A1650000}"/>
    <cellStyle name="Uwaga 3" xfId="23633" hidden="1" xr:uid="{00000000-0005-0000-0000-0000A2650000}"/>
    <cellStyle name="Uwaga 3" xfId="23631" hidden="1" xr:uid="{00000000-0005-0000-0000-0000A3650000}"/>
    <cellStyle name="Uwaga 3" xfId="23619" hidden="1" xr:uid="{00000000-0005-0000-0000-0000A4650000}"/>
    <cellStyle name="Uwaga 3" xfId="23618" hidden="1" xr:uid="{00000000-0005-0000-0000-0000A5650000}"/>
    <cellStyle name="Uwaga 3" xfId="23616" hidden="1" xr:uid="{00000000-0005-0000-0000-0000A6650000}"/>
    <cellStyle name="Uwaga 3" xfId="23604" hidden="1" xr:uid="{00000000-0005-0000-0000-0000A7650000}"/>
    <cellStyle name="Uwaga 3" xfId="23603" hidden="1" xr:uid="{00000000-0005-0000-0000-0000A8650000}"/>
    <cellStyle name="Uwaga 3" xfId="23601" hidden="1" xr:uid="{00000000-0005-0000-0000-0000A9650000}"/>
    <cellStyle name="Uwaga 3" xfId="23589" hidden="1" xr:uid="{00000000-0005-0000-0000-0000AA650000}"/>
    <cellStyle name="Uwaga 3" xfId="23588" hidden="1" xr:uid="{00000000-0005-0000-0000-0000AB650000}"/>
    <cellStyle name="Uwaga 3" xfId="23586" hidden="1" xr:uid="{00000000-0005-0000-0000-0000AC650000}"/>
    <cellStyle name="Uwaga 3" xfId="23574" hidden="1" xr:uid="{00000000-0005-0000-0000-0000AD650000}"/>
    <cellStyle name="Uwaga 3" xfId="23573" hidden="1" xr:uid="{00000000-0005-0000-0000-0000AE650000}"/>
    <cellStyle name="Uwaga 3" xfId="23571" hidden="1" xr:uid="{00000000-0005-0000-0000-0000AF650000}"/>
    <cellStyle name="Uwaga 3" xfId="23559" hidden="1" xr:uid="{00000000-0005-0000-0000-0000B0650000}"/>
    <cellStyle name="Uwaga 3" xfId="23558" hidden="1" xr:uid="{00000000-0005-0000-0000-0000B1650000}"/>
    <cellStyle name="Uwaga 3" xfId="23556" hidden="1" xr:uid="{00000000-0005-0000-0000-0000B2650000}"/>
    <cellStyle name="Uwaga 3" xfId="23544" hidden="1" xr:uid="{00000000-0005-0000-0000-0000B3650000}"/>
    <cellStyle name="Uwaga 3" xfId="23543" hidden="1" xr:uid="{00000000-0005-0000-0000-0000B4650000}"/>
    <cellStyle name="Uwaga 3" xfId="23541" hidden="1" xr:uid="{00000000-0005-0000-0000-0000B5650000}"/>
    <cellStyle name="Uwaga 3" xfId="23529" hidden="1" xr:uid="{00000000-0005-0000-0000-0000B6650000}"/>
    <cellStyle name="Uwaga 3" xfId="23528" hidden="1" xr:uid="{00000000-0005-0000-0000-0000B7650000}"/>
    <cellStyle name="Uwaga 3" xfId="23526" hidden="1" xr:uid="{00000000-0005-0000-0000-0000B8650000}"/>
    <cellStyle name="Uwaga 3" xfId="23514" hidden="1" xr:uid="{00000000-0005-0000-0000-0000B9650000}"/>
    <cellStyle name="Uwaga 3" xfId="23513" hidden="1" xr:uid="{00000000-0005-0000-0000-0000BA650000}"/>
    <cellStyle name="Uwaga 3" xfId="23511" hidden="1" xr:uid="{00000000-0005-0000-0000-0000BB650000}"/>
    <cellStyle name="Uwaga 3" xfId="23499" hidden="1" xr:uid="{00000000-0005-0000-0000-0000BC650000}"/>
    <cellStyle name="Uwaga 3" xfId="23497" hidden="1" xr:uid="{00000000-0005-0000-0000-0000BD650000}"/>
    <cellStyle name="Uwaga 3" xfId="23494" hidden="1" xr:uid="{00000000-0005-0000-0000-0000BE650000}"/>
    <cellStyle name="Uwaga 3" xfId="23484" hidden="1" xr:uid="{00000000-0005-0000-0000-0000BF650000}"/>
    <cellStyle name="Uwaga 3" xfId="23482" hidden="1" xr:uid="{00000000-0005-0000-0000-0000C0650000}"/>
    <cellStyle name="Uwaga 3" xfId="23479" hidden="1" xr:uid="{00000000-0005-0000-0000-0000C1650000}"/>
    <cellStyle name="Uwaga 3" xfId="23469" hidden="1" xr:uid="{00000000-0005-0000-0000-0000C2650000}"/>
    <cellStyle name="Uwaga 3" xfId="23467" hidden="1" xr:uid="{00000000-0005-0000-0000-0000C3650000}"/>
    <cellStyle name="Uwaga 3" xfId="23464" hidden="1" xr:uid="{00000000-0005-0000-0000-0000C4650000}"/>
    <cellStyle name="Uwaga 3" xfId="23454" hidden="1" xr:uid="{00000000-0005-0000-0000-0000C5650000}"/>
    <cellStyle name="Uwaga 3" xfId="23452" hidden="1" xr:uid="{00000000-0005-0000-0000-0000C6650000}"/>
    <cellStyle name="Uwaga 3" xfId="23449" hidden="1" xr:uid="{00000000-0005-0000-0000-0000C7650000}"/>
    <cellStyle name="Uwaga 3" xfId="23439" hidden="1" xr:uid="{00000000-0005-0000-0000-0000C8650000}"/>
    <cellStyle name="Uwaga 3" xfId="23437" hidden="1" xr:uid="{00000000-0005-0000-0000-0000C9650000}"/>
    <cellStyle name="Uwaga 3" xfId="23434" hidden="1" xr:uid="{00000000-0005-0000-0000-0000CA650000}"/>
    <cellStyle name="Uwaga 3" xfId="23424" hidden="1" xr:uid="{00000000-0005-0000-0000-0000CB650000}"/>
    <cellStyle name="Uwaga 3" xfId="23422" hidden="1" xr:uid="{00000000-0005-0000-0000-0000CC650000}"/>
    <cellStyle name="Uwaga 3" xfId="23418" hidden="1" xr:uid="{00000000-0005-0000-0000-0000CD650000}"/>
    <cellStyle name="Uwaga 3" xfId="23409" hidden="1" xr:uid="{00000000-0005-0000-0000-0000CE650000}"/>
    <cellStyle name="Uwaga 3" xfId="23406" hidden="1" xr:uid="{00000000-0005-0000-0000-0000CF650000}"/>
    <cellStyle name="Uwaga 3" xfId="23402" hidden="1" xr:uid="{00000000-0005-0000-0000-0000D0650000}"/>
    <cellStyle name="Uwaga 3" xfId="23394" hidden="1" xr:uid="{00000000-0005-0000-0000-0000D1650000}"/>
    <cellStyle name="Uwaga 3" xfId="23392" hidden="1" xr:uid="{00000000-0005-0000-0000-0000D2650000}"/>
    <cellStyle name="Uwaga 3" xfId="23388" hidden="1" xr:uid="{00000000-0005-0000-0000-0000D3650000}"/>
    <cellStyle name="Uwaga 3" xfId="23379" hidden="1" xr:uid="{00000000-0005-0000-0000-0000D4650000}"/>
    <cellStyle name="Uwaga 3" xfId="23377" hidden="1" xr:uid="{00000000-0005-0000-0000-0000D5650000}"/>
    <cellStyle name="Uwaga 3" xfId="23374" hidden="1" xr:uid="{00000000-0005-0000-0000-0000D6650000}"/>
    <cellStyle name="Uwaga 3" xfId="23364" hidden="1" xr:uid="{00000000-0005-0000-0000-0000D7650000}"/>
    <cellStyle name="Uwaga 3" xfId="23362" hidden="1" xr:uid="{00000000-0005-0000-0000-0000D8650000}"/>
    <cellStyle name="Uwaga 3" xfId="23357" hidden="1" xr:uid="{00000000-0005-0000-0000-0000D9650000}"/>
    <cellStyle name="Uwaga 3" xfId="23349" hidden="1" xr:uid="{00000000-0005-0000-0000-0000DA650000}"/>
    <cellStyle name="Uwaga 3" xfId="23347" hidden="1" xr:uid="{00000000-0005-0000-0000-0000DB650000}"/>
    <cellStyle name="Uwaga 3" xfId="23342" hidden="1" xr:uid="{00000000-0005-0000-0000-0000DC650000}"/>
    <cellStyle name="Uwaga 3" xfId="23334" hidden="1" xr:uid="{00000000-0005-0000-0000-0000DD650000}"/>
    <cellStyle name="Uwaga 3" xfId="23332" hidden="1" xr:uid="{00000000-0005-0000-0000-0000DE650000}"/>
    <cellStyle name="Uwaga 3" xfId="23327" hidden="1" xr:uid="{00000000-0005-0000-0000-0000DF650000}"/>
    <cellStyle name="Uwaga 3" xfId="23319" hidden="1" xr:uid="{00000000-0005-0000-0000-0000E0650000}"/>
    <cellStyle name="Uwaga 3" xfId="23317" hidden="1" xr:uid="{00000000-0005-0000-0000-0000E1650000}"/>
    <cellStyle name="Uwaga 3" xfId="23313" hidden="1" xr:uid="{00000000-0005-0000-0000-0000E2650000}"/>
    <cellStyle name="Uwaga 3" xfId="23304" hidden="1" xr:uid="{00000000-0005-0000-0000-0000E3650000}"/>
    <cellStyle name="Uwaga 3" xfId="23301" hidden="1" xr:uid="{00000000-0005-0000-0000-0000E4650000}"/>
    <cellStyle name="Uwaga 3" xfId="23296" hidden="1" xr:uid="{00000000-0005-0000-0000-0000E5650000}"/>
    <cellStyle name="Uwaga 3" xfId="23289" hidden="1" xr:uid="{00000000-0005-0000-0000-0000E6650000}"/>
    <cellStyle name="Uwaga 3" xfId="23285" hidden="1" xr:uid="{00000000-0005-0000-0000-0000E7650000}"/>
    <cellStyle name="Uwaga 3" xfId="23280" hidden="1" xr:uid="{00000000-0005-0000-0000-0000E8650000}"/>
    <cellStyle name="Uwaga 3" xfId="23274" hidden="1" xr:uid="{00000000-0005-0000-0000-0000E9650000}"/>
    <cellStyle name="Uwaga 3" xfId="23270" hidden="1" xr:uid="{00000000-0005-0000-0000-0000EA650000}"/>
    <cellStyle name="Uwaga 3" xfId="23265" hidden="1" xr:uid="{00000000-0005-0000-0000-0000EB650000}"/>
    <cellStyle name="Uwaga 3" xfId="23259" hidden="1" xr:uid="{00000000-0005-0000-0000-0000EC650000}"/>
    <cellStyle name="Uwaga 3" xfId="23256" hidden="1" xr:uid="{00000000-0005-0000-0000-0000ED650000}"/>
    <cellStyle name="Uwaga 3" xfId="23252" hidden="1" xr:uid="{00000000-0005-0000-0000-0000EE650000}"/>
    <cellStyle name="Uwaga 3" xfId="23243" hidden="1" xr:uid="{00000000-0005-0000-0000-0000EF650000}"/>
    <cellStyle name="Uwaga 3" xfId="23238" hidden="1" xr:uid="{00000000-0005-0000-0000-0000F0650000}"/>
    <cellStyle name="Uwaga 3" xfId="23233" hidden="1" xr:uid="{00000000-0005-0000-0000-0000F1650000}"/>
    <cellStyle name="Uwaga 3" xfId="23228" hidden="1" xr:uid="{00000000-0005-0000-0000-0000F2650000}"/>
    <cellStyle name="Uwaga 3" xfId="23223" hidden="1" xr:uid="{00000000-0005-0000-0000-0000F3650000}"/>
    <cellStyle name="Uwaga 3" xfId="23218" hidden="1" xr:uid="{00000000-0005-0000-0000-0000F4650000}"/>
    <cellStyle name="Uwaga 3" xfId="23213" hidden="1" xr:uid="{00000000-0005-0000-0000-0000F5650000}"/>
    <cellStyle name="Uwaga 3" xfId="23208" hidden="1" xr:uid="{00000000-0005-0000-0000-0000F6650000}"/>
    <cellStyle name="Uwaga 3" xfId="23203" hidden="1" xr:uid="{00000000-0005-0000-0000-0000F7650000}"/>
    <cellStyle name="Uwaga 3" xfId="23199" hidden="1" xr:uid="{00000000-0005-0000-0000-0000F8650000}"/>
    <cellStyle name="Uwaga 3" xfId="23194" hidden="1" xr:uid="{00000000-0005-0000-0000-0000F9650000}"/>
    <cellStyle name="Uwaga 3" xfId="23189" hidden="1" xr:uid="{00000000-0005-0000-0000-0000FA650000}"/>
    <cellStyle name="Uwaga 3" xfId="23184" hidden="1" xr:uid="{00000000-0005-0000-0000-0000FB650000}"/>
    <cellStyle name="Uwaga 3" xfId="23180" hidden="1" xr:uid="{00000000-0005-0000-0000-0000FC650000}"/>
    <cellStyle name="Uwaga 3" xfId="23176" hidden="1" xr:uid="{00000000-0005-0000-0000-0000FD650000}"/>
    <cellStyle name="Uwaga 3" xfId="23169" hidden="1" xr:uid="{00000000-0005-0000-0000-0000FE650000}"/>
    <cellStyle name="Uwaga 3" xfId="23165" hidden="1" xr:uid="{00000000-0005-0000-0000-0000FF650000}"/>
    <cellStyle name="Uwaga 3" xfId="23160" hidden="1" xr:uid="{00000000-0005-0000-0000-000000660000}"/>
    <cellStyle name="Uwaga 3" xfId="23154" hidden="1" xr:uid="{00000000-0005-0000-0000-000001660000}"/>
    <cellStyle name="Uwaga 3" xfId="23150" hidden="1" xr:uid="{00000000-0005-0000-0000-000002660000}"/>
    <cellStyle name="Uwaga 3" xfId="23145" hidden="1" xr:uid="{00000000-0005-0000-0000-000003660000}"/>
    <cellStyle name="Uwaga 3" xfId="23139" hidden="1" xr:uid="{00000000-0005-0000-0000-000004660000}"/>
    <cellStyle name="Uwaga 3" xfId="23135" hidden="1" xr:uid="{00000000-0005-0000-0000-000005660000}"/>
    <cellStyle name="Uwaga 3" xfId="23131" hidden="1" xr:uid="{00000000-0005-0000-0000-000006660000}"/>
    <cellStyle name="Uwaga 3" xfId="23124" hidden="1" xr:uid="{00000000-0005-0000-0000-000007660000}"/>
    <cellStyle name="Uwaga 3" xfId="23120" hidden="1" xr:uid="{00000000-0005-0000-0000-000008660000}"/>
    <cellStyle name="Uwaga 3" xfId="23116" hidden="1" xr:uid="{00000000-0005-0000-0000-000009660000}"/>
    <cellStyle name="Uwaga 3" xfId="24064" hidden="1" xr:uid="{00000000-0005-0000-0000-00000A660000}"/>
    <cellStyle name="Uwaga 3" xfId="24065" hidden="1" xr:uid="{00000000-0005-0000-0000-00000B660000}"/>
    <cellStyle name="Uwaga 3" xfId="24067" hidden="1" xr:uid="{00000000-0005-0000-0000-00000C660000}"/>
    <cellStyle name="Uwaga 3" xfId="24073" hidden="1" xr:uid="{00000000-0005-0000-0000-00000D660000}"/>
    <cellStyle name="Uwaga 3" xfId="24074" hidden="1" xr:uid="{00000000-0005-0000-0000-00000E660000}"/>
    <cellStyle name="Uwaga 3" xfId="24077" hidden="1" xr:uid="{00000000-0005-0000-0000-00000F660000}"/>
    <cellStyle name="Uwaga 3" xfId="24082" hidden="1" xr:uid="{00000000-0005-0000-0000-000010660000}"/>
    <cellStyle name="Uwaga 3" xfId="24083" hidden="1" xr:uid="{00000000-0005-0000-0000-000011660000}"/>
    <cellStyle name="Uwaga 3" xfId="24086" hidden="1" xr:uid="{00000000-0005-0000-0000-000012660000}"/>
    <cellStyle name="Uwaga 3" xfId="24091" hidden="1" xr:uid="{00000000-0005-0000-0000-000013660000}"/>
    <cellStyle name="Uwaga 3" xfId="24092" hidden="1" xr:uid="{00000000-0005-0000-0000-000014660000}"/>
    <cellStyle name="Uwaga 3" xfId="24093" hidden="1" xr:uid="{00000000-0005-0000-0000-000015660000}"/>
    <cellStyle name="Uwaga 3" xfId="24100" hidden="1" xr:uid="{00000000-0005-0000-0000-000016660000}"/>
    <cellStyle name="Uwaga 3" xfId="24103" hidden="1" xr:uid="{00000000-0005-0000-0000-000017660000}"/>
    <cellStyle name="Uwaga 3" xfId="24106" hidden="1" xr:uid="{00000000-0005-0000-0000-000018660000}"/>
    <cellStyle name="Uwaga 3" xfId="24112" hidden="1" xr:uid="{00000000-0005-0000-0000-000019660000}"/>
    <cellStyle name="Uwaga 3" xfId="24115" hidden="1" xr:uid="{00000000-0005-0000-0000-00001A660000}"/>
    <cellStyle name="Uwaga 3" xfId="24117" hidden="1" xr:uid="{00000000-0005-0000-0000-00001B660000}"/>
    <cellStyle name="Uwaga 3" xfId="24122" hidden="1" xr:uid="{00000000-0005-0000-0000-00001C660000}"/>
    <cellStyle name="Uwaga 3" xfId="24125" hidden="1" xr:uid="{00000000-0005-0000-0000-00001D660000}"/>
    <cellStyle name="Uwaga 3" xfId="24126" hidden="1" xr:uid="{00000000-0005-0000-0000-00001E660000}"/>
    <cellStyle name="Uwaga 3" xfId="24130" hidden="1" xr:uid="{00000000-0005-0000-0000-00001F660000}"/>
    <cellStyle name="Uwaga 3" xfId="24133" hidden="1" xr:uid="{00000000-0005-0000-0000-000020660000}"/>
    <cellStyle name="Uwaga 3" xfId="24135" hidden="1" xr:uid="{00000000-0005-0000-0000-000021660000}"/>
    <cellStyle name="Uwaga 3" xfId="24136" hidden="1" xr:uid="{00000000-0005-0000-0000-000022660000}"/>
    <cellStyle name="Uwaga 3" xfId="24137" hidden="1" xr:uid="{00000000-0005-0000-0000-000023660000}"/>
    <cellStyle name="Uwaga 3" xfId="24140" hidden="1" xr:uid="{00000000-0005-0000-0000-000024660000}"/>
    <cellStyle name="Uwaga 3" xfId="24147" hidden="1" xr:uid="{00000000-0005-0000-0000-000025660000}"/>
    <cellStyle name="Uwaga 3" xfId="24150" hidden="1" xr:uid="{00000000-0005-0000-0000-000026660000}"/>
    <cellStyle name="Uwaga 3" xfId="24153" hidden="1" xr:uid="{00000000-0005-0000-0000-000027660000}"/>
    <cellStyle name="Uwaga 3" xfId="24156" hidden="1" xr:uid="{00000000-0005-0000-0000-000028660000}"/>
    <cellStyle name="Uwaga 3" xfId="24159" hidden="1" xr:uid="{00000000-0005-0000-0000-000029660000}"/>
    <cellStyle name="Uwaga 3" xfId="24162" hidden="1" xr:uid="{00000000-0005-0000-0000-00002A660000}"/>
    <cellStyle name="Uwaga 3" xfId="24164" hidden="1" xr:uid="{00000000-0005-0000-0000-00002B660000}"/>
    <cellStyle name="Uwaga 3" xfId="24167" hidden="1" xr:uid="{00000000-0005-0000-0000-00002C660000}"/>
    <cellStyle name="Uwaga 3" xfId="24170" hidden="1" xr:uid="{00000000-0005-0000-0000-00002D660000}"/>
    <cellStyle name="Uwaga 3" xfId="24172" hidden="1" xr:uid="{00000000-0005-0000-0000-00002E660000}"/>
    <cellStyle name="Uwaga 3" xfId="24173" hidden="1" xr:uid="{00000000-0005-0000-0000-00002F660000}"/>
    <cellStyle name="Uwaga 3" xfId="24175" hidden="1" xr:uid="{00000000-0005-0000-0000-000030660000}"/>
    <cellStyle name="Uwaga 3" xfId="24182" hidden="1" xr:uid="{00000000-0005-0000-0000-000031660000}"/>
    <cellStyle name="Uwaga 3" xfId="24185" hidden="1" xr:uid="{00000000-0005-0000-0000-000032660000}"/>
    <cellStyle name="Uwaga 3" xfId="24188" hidden="1" xr:uid="{00000000-0005-0000-0000-000033660000}"/>
    <cellStyle name="Uwaga 3" xfId="24192" hidden="1" xr:uid="{00000000-0005-0000-0000-000034660000}"/>
    <cellStyle name="Uwaga 3" xfId="24195" hidden="1" xr:uid="{00000000-0005-0000-0000-000035660000}"/>
    <cellStyle name="Uwaga 3" xfId="24198" hidden="1" xr:uid="{00000000-0005-0000-0000-000036660000}"/>
    <cellStyle name="Uwaga 3" xfId="24200" hidden="1" xr:uid="{00000000-0005-0000-0000-000037660000}"/>
    <cellStyle name="Uwaga 3" xfId="24203" hidden="1" xr:uid="{00000000-0005-0000-0000-000038660000}"/>
    <cellStyle name="Uwaga 3" xfId="24206" hidden="1" xr:uid="{00000000-0005-0000-0000-000039660000}"/>
    <cellStyle name="Uwaga 3" xfId="24208" hidden="1" xr:uid="{00000000-0005-0000-0000-00003A660000}"/>
    <cellStyle name="Uwaga 3" xfId="24209" hidden="1" xr:uid="{00000000-0005-0000-0000-00003B660000}"/>
    <cellStyle name="Uwaga 3" xfId="24212" hidden="1" xr:uid="{00000000-0005-0000-0000-00003C660000}"/>
    <cellStyle name="Uwaga 3" xfId="24219" hidden="1" xr:uid="{00000000-0005-0000-0000-00003D660000}"/>
    <cellStyle name="Uwaga 3" xfId="24222" hidden="1" xr:uid="{00000000-0005-0000-0000-00003E660000}"/>
    <cellStyle name="Uwaga 3" xfId="24225" hidden="1" xr:uid="{00000000-0005-0000-0000-00003F660000}"/>
    <cellStyle name="Uwaga 3" xfId="24229" hidden="1" xr:uid="{00000000-0005-0000-0000-000040660000}"/>
    <cellStyle name="Uwaga 3" xfId="24232" hidden="1" xr:uid="{00000000-0005-0000-0000-000041660000}"/>
    <cellStyle name="Uwaga 3" xfId="24234" hidden="1" xr:uid="{00000000-0005-0000-0000-000042660000}"/>
    <cellStyle name="Uwaga 3" xfId="24237" hidden="1" xr:uid="{00000000-0005-0000-0000-000043660000}"/>
    <cellStyle name="Uwaga 3" xfId="24240" hidden="1" xr:uid="{00000000-0005-0000-0000-000044660000}"/>
    <cellStyle name="Uwaga 3" xfId="24243" hidden="1" xr:uid="{00000000-0005-0000-0000-000045660000}"/>
    <cellStyle name="Uwaga 3" xfId="24244" hidden="1" xr:uid="{00000000-0005-0000-0000-000046660000}"/>
    <cellStyle name="Uwaga 3" xfId="24245" hidden="1" xr:uid="{00000000-0005-0000-0000-000047660000}"/>
    <cellStyle name="Uwaga 3" xfId="24247" hidden="1" xr:uid="{00000000-0005-0000-0000-000048660000}"/>
    <cellStyle name="Uwaga 3" xfId="24253" hidden="1" xr:uid="{00000000-0005-0000-0000-000049660000}"/>
    <cellStyle name="Uwaga 3" xfId="24254" hidden="1" xr:uid="{00000000-0005-0000-0000-00004A660000}"/>
    <cellStyle name="Uwaga 3" xfId="24256" hidden="1" xr:uid="{00000000-0005-0000-0000-00004B660000}"/>
    <cellStyle name="Uwaga 3" xfId="24262" hidden="1" xr:uid="{00000000-0005-0000-0000-00004C660000}"/>
    <cellStyle name="Uwaga 3" xfId="24264" hidden="1" xr:uid="{00000000-0005-0000-0000-00004D660000}"/>
    <cellStyle name="Uwaga 3" xfId="24267" hidden="1" xr:uid="{00000000-0005-0000-0000-00004E660000}"/>
    <cellStyle name="Uwaga 3" xfId="24271" hidden="1" xr:uid="{00000000-0005-0000-0000-00004F660000}"/>
    <cellStyle name="Uwaga 3" xfId="24272" hidden="1" xr:uid="{00000000-0005-0000-0000-000050660000}"/>
    <cellStyle name="Uwaga 3" xfId="24274" hidden="1" xr:uid="{00000000-0005-0000-0000-000051660000}"/>
    <cellStyle name="Uwaga 3" xfId="24280" hidden="1" xr:uid="{00000000-0005-0000-0000-000052660000}"/>
    <cellStyle name="Uwaga 3" xfId="24281" hidden="1" xr:uid="{00000000-0005-0000-0000-000053660000}"/>
    <cellStyle name="Uwaga 3" xfId="24282" hidden="1" xr:uid="{00000000-0005-0000-0000-000054660000}"/>
    <cellStyle name="Uwaga 3" xfId="24290" hidden="1" xr:uid="{00000000-0005-0000-0000-000055660000}"/>
    <cellStyle name="Uwaga 3" xfId="24293" hidden="1" xr:uid="{00000000-0005-0000-0000-000056660000}"/>
    <cellStyle name="Uwaga 3" xfId="24296" hidden="1" xr:uid="{00000000-0005-0000-0000-000057660000}"/>
    <cellStyle name="Uwaga 3" xfId="24299" hidden="1" xr:uid="{00000000-0005-0000-0000-000058660000}"/>
    <cellStyle name="Uwaga 3" xfId="24302" hidden="1" xr:uid="{00000000-0005-0000-0000-000059660000}"/>
    <cellStyle name="Uwaga 3" xfId="24305" hidden="1" xr:uid="{00000000-0005-0000-0000-00005A660000}"/>
    <cellStyle name="Uwaga 3" xfId="24308" hidden="1" xr:uid="{00000000-0005-0000-0000-00005B660000}"/>
    <cellStyle name="Uwaga 3" xfId="24311" hidden="1" xr:uid="{00000000-0005-0000-0000-00005C660000}"/>
    <cellStyle name="Uwaga 3" xfId="24314" hidden="1" xr:uid="{00000000-0005-0000-0000-00005D660000}"/>
    <cellStyle name="Uwaga 3" xfId="24316" hidden="1" xr:uid="{00000000-0005-0000-0000-00005E660000}"/>
    <cellStyle name="Uwaga 3" xfId="24317" hidden="1" xr:uid="{00000000-0005-0000-0000-00005F660000}"/>
    <cellStyle name="Uwaga 3" xfId="24319" hidden="1" xr:uid="{00000000-0005-0000-0000-000060660000}"/>
    <cellStyle name="Uwaga 3" xfId="24326" hidden="1" xr:uid="{00000000-0005-0000-0000-000061660000}"/>
    <cellStyle name="Uwaga 3" xfId="24329" hidden="1" xr:uid="{00000000-0005-0000-0000-000062660000}"/>
    <cellStyle name="Uwaga 3" xfId="24332" hidden="1" xr:uid="{00000000-0005-0000-0000-000063660000}"/>
    <cellStyle name="Uwaga 3" xfId="24335" hidden="1" xr:uid="{00000000-0005-0000-0000-000064660000}"/>
    <cellStyle name="Uwaga 3" xfId="24338" hidden="1" xr:uid="{00000000-0005-0000-0000-000065660000}"/>
    <cellStyle name="Uwaga 3" xfId="24341" hidden="1" xr:uid="{00000000-0005-0000-0000-000066660000}"/>
    <cellStyle name="Uwaga 3" xfId="24344" hidden="1" xr:uid="{00000000-0005-0000-0000-000067660000}"/>
    <cellStyle name="Uwaga 3" xfId="24346" hidden="1" xr:uid="{00000000-0005-0000-0000-000068660000}"/>
    <cellStyle name="Uwaga 3" xfId="24349" hidden="1" xr:uid="{00000000-0005-0000-0000-000069660000}"/>
    <cellStyle name="Uwaga 3" xfId="24352" hidden="1" xr:uid="{00000000-0005-0000-0000-00006A660000}"/>
    <cellStyle name="Uwaga 3" xfId="24353" hidden="1" xr:uid="{00000000-0005-0000-0000-00006B660000}"/>
    <cellStyle name="Uwaga 3" xfId="24354" hidden="1" xr:uid="{00000000-0005-0000-0000-00006C660000}"/>
    <cellStyle name="Uwaga 3" xfId="24361" hidden="1" xr:uid="{00000000-0005-0000-0000-00006D660000}"/>
    <cellStyle name="Uwaga 3" xfId="24362" hidden="1" xr:uid="{00000000-0005-0000-0000-00006E660000}"/>
    <cellStyle name="Uwaga 3" xfId="24364" hidden="1" xr:uid="{00000000-0005-0000-0000-00006F660000}"/>
    <cellStyle name="Uwaga 3" xfId="24370" hidden="1" xr:uid="{00000000-0005-0000-0000-000070660000}"/>
    <cellStyle name="Uwaga 3" xfId="24371" hidden="1" xr:uid="{00000000-0005-0000-0000-000071660000}"/>
    <cellStyle name="Uwaga 3" xfId="24373" hidden="1" xr:uid="{00000000-0005-0000-0000-000072660000}"/>
    <cellStyle name="Uwaga 3" xfId="24379" hidden="1" xr:uid="{00000000-0005-0000-0000-000073660000}"/>
    <cellStyle name="Uwaga 3" xfId="24380" hidden="1" xr:uid="{00000000-0005-0000-0000-000074660000}"/>
    <cellStyle name="Uwaga 3" xfId="24382" hidden="1" xr:uid="{00000000-0005-0000-0000-000075660000}"/>
    <cellStyle name="Uwaga 3" xfId="24388" hidden="1" xr:uid="{00000000-0005-0000-0000-000076660000}"/>
    <cellStyle name="Uwaga 3" xfId="24389" hidden="1" xr:uid="{00000000-0005-0000-0000-000077660000}"/>
    <cellStyle name="Uwaga 3" xfId="24390" hidden="1" xr:uid="{00000000-0005-0000-0000-000078660000}"/>
    <cellStyle name="Uwaga 3" xfId="24398" hidden="1" xr:uid="{00000000-0005-0000-0000-000079660000}"/>
    <cellStyle name="Uwaga 3" xfId="24400" hidden="1" xr:uid="{00000000-0005-0000-0000-00007A660000}"/>
    <cellStyle name="Uwaga 3" xfId="24403" hidden="1" xr:uid="{00000000-0005-0000-0000-00007B660000}"/>
    <cellStyle name="Uwaga 3" xfId="24407" hidden="1" xr:uid="{00000000-0005-0000-0000-00007C660000}"/>
    <cellStyle name="Uwaga 3" xfId="24410" hidden="1" xr:uid="{00000000-0005-0000-0000-00007D660000}"/>
    <cellStyle name="Uwaga 3" xfId="24413" hidden="1" xr:uid="{00000000-0005-0000-0000-00007E660000}"/>
    <cellStyle name="Uwaga 3" xfId="24416" hidden="1" xr:uid="{00000000-0005-0000-0000-00007F660000}"/>
    <cellStyle name="Uwaga 3" xfId="24418" hidden="1" xr:uid="{00000000-0005-0000-0000-000080660000}"/>
    <cellStyle name="Uwaga 3" xfId="24421" hidden="1" xr:uid="{00000000-0005-0000-0000-000081660000}"/>
    <cellStyle name="Uwaga 3" xfId="24424" hidden="1" xr:uid="{00000000-0005-0000-0000-000082660000}"/>
    <cellStyle name="Uwaga 3" xfId="24425" hidden="1" xr:uid="{00000000-0005-0000-0000-000083660000}"/>
    <cellStyle name="Uwaga 3" xfId="24426" hidden="1" xr:uid="{00000000-0005-0000-0000-000084660000}"/>
    <cellStyle name="Uwaga 3" xfId="24433" hidden="1" xr:uid="{00000000-0005-0000-0000-000085660000}"/>
    <cellStyle name="Uwaga 3" xfId="24435" hidden="1" xr:uid="{00000000-0005-0000-0000-000086660000}"/>
    <cellStyle name="Uwaga 3" xfId="24437" hidden="1" xr:uid="{00000000-0005-0000-0000-000087660000}"/>
    <cellStyle name="Uwaga 3" xfId="24442" hidden="1" xr:uid="{00000000-0005-0000-0000-000088660000}"/>
    <cellStyle name="Uwaga 3" xfId="24444" hidden="1" xr:uid="{00000000-0005-0000-0000-000089660000}"/>
    <cellStyle name="Uwaga 3" xfId="24446" hidden="1" xr:uid="{00000000-0005-0000-0000-00008A660000}"/>
    <cellStyle name="Uwaga 3" xfId="24451" hidden="1" xr:uid="{00000000-0005-0000-0000-00008B660000}"/>
    <cellStyle name="Uwaga 3" xfId="24453" hidden="1" xr:uid="{00000000-0005-0000-0000-00008C660000}"/>
    <cellStyle name="Uwaga 3" xfId="24455" hidden="1" xr:uid="{00000000-0005-0000-0000-00008D660000}"/>
    <cellStyle name="Uwaga 3" xfId="24460" hidden="1" xr:uid="{00000000-0005-0000-0000-00008E660000}"/>
    <cellStyle name="Uwaga 3" xfId="24461" hidden="1" xr:uid="{00000000-0005-0000-0000-00008F660000}"/>
    <cellStyle name="Uwaga 3" xfId="24462" hidden="1" xr:uid="{00000000-0005-0000-0000-000090660000}"/>
    <cellStyle name="Uwaga 3" xfId="24469" hidden="1" xr:uid="{00000000-0005-0000-0000-000091660000}"/>
    <cellStyle name="Uwaga 3" xfId="24471" hidden="1" xr:uid="{00000000-0005-0000-0000-000092660000}"/>
    <cellStyle name="Uwaga 3" xfId="24473" hidden="1" xr:uid="{00000000-0005-0000-0000-000093660000}"/>
    <cellStyle name="Uwaga 3" xfId="24478" hidden="1" xr:uid="{00000000-0005-0000-0000-000094660000}"/>
    <cellStyle name="Uwaga 3" xfId="24480" hidden="1" xr:uid="{00000000-0005-0000-0000-000095660000}"/>
    <cellStyle name="Uwaga 3" xfId="24482" hidden="1" xr:uid="{00000000-0005-0000-0000-000096660000}"/>
    <cellStyle name="Uwaga 3" xfId="24487" hidden="1" xr:uid="{00000000-0005-0000-0000-000097660000}"/>
    <cellStyle name="Uwaga 3" xfId="24489" hidden="1" xr:uid="{00000000-0005-0000-0000-000098660000}"/>
    <cellStyle name="Uwaga 3" xfId="24490" hidden="1" xr:uid="{00000000-0005-0000-0000-000099660000}"/>
    <cellStyle name="Uwaga 3" xfId="24496" hidden="1" xr:uid="{00000000-0005-0000-0000-00009A660000}"/>
    <cellStyle name="Uwaga 3" xfId="24497" hidden="1" xr:uid="{00000000-0005-0000-0000-00009B660000}"/>
    <cellStyle name="Uwaga 3" xfId="24498" hidden="1" xr:uid="{00000000-0005-0000-0000-00009C660000}"/>
    <cellStyle name="Uwaga 3" xfId="24505" hidden="1" xr:uid="{00000000-0005-0000-0000-00009D660000}"/>
    <cellStyle name="Uwaga 3" xfId="24507" hidden="1" xr:uid="{00000000-0005-0000-0000-00009E660000}"/>
    <cellStyle name="Uwaga 3" xfId="24509" hidden="1" xr:uid="{00000000-0005-0000-0000-00009F660000}"/>
    <cellStyle name="Uwaga 3" xfId="24514" hidden="1" xr:uid="{00000000-0005-0000-0000-0000A0660000}"/>
    <cellStyle name="Uwaga 3" xfId="24516" hidden="1" xr:uid="{00000000-0005-0000-0000-0000A1660000}"/>
    <cellStyle name="Uwaga 3" xfId="24518" hidden="1" xr:uid="{00000000-0005-0000-0000-0000A2660000}"/>
    <cellStyle name="Uwaga 3" xfId="24523" hidden="1" xr:uid="{00000000-0005-0000-0000-0000A3660000}"/>
    <cellStyle name="Uwaga 3" xfId="24525" hidden="1" xr:uid="{00000000-0005-0000-0000-0000A4660000}"/>
    <cellStyle name="Uwaga 3" xfId="24527" hidden="1" xr:uid="{00000000-0005-0000-0000-0000A5660000}"/>
    <cellStyle name="Uwaga 3" xfId="24532" hidden="1" xr:uid="{00000000-0005-0000-0000-0000A6660000}"/>
    <cellStyle name="Uwaga 3" xfId="24533" hidden="1" xr:uid="{00000000-0005-0000-0000-0000A7660000}"/>
    <cellStyle name="Uwaga 3" xfId="24535" hidden="1" xr:uid="{00000000-0005-0000-0000-0000A8660000}"/>
    <cellStyle name="Uwaga 3" xfId="24541" hidden="1" xr:uid="{00000000-0005-0000-0000-0000A9660000}"/>
    <cellStyle name="Uwaga 3" xfId="24542" hidden="1" xr:uid="{00000000-0005-0000-0000-0000AA660000}"/>
    <cellStyle name="Uwaga 3" xfId="24543" hidden="1" xr:uid="{00000000-0005-0000-0000-0000AB660000}"/>
    <cellStyle name="Uwaga 3" xfId="24550" hidden="1" xr:uid="{00000000-0005-0000-0000-0000AC660000}"/>
    <cellStyle name="Uwaga 3" xfId="24551" hidden="1" xr:uid="{00000000-0005-0000-0000-0000AD660000}"/>
    <cellStyle name="Uwaga 3" xfId="24552" hidden="1" xr:uid="{00000000-0005-0000-0000-0000AE660000}"/>
    <cellStyle name="Uwaga 3" xfId="24559" hidden="1" xr:uid="{00000000-0005-0000-0000-0000AF660000}"/>
    <cellStyle name="Uwaga 3" xfId="24560" hidden="1" xr:uid="{00000000-0005-0000-0000-0000B0660000}"/>
    <cellStyle name="Uwaga 3" xfId="24561" hidden="1" xr:uid="{00000000-0005-0000-0000-0000B1660000}"/>
    <cellStyle name="Uwaga 3" xfId="24568" hidden="1" xr:uid="{00000000-0005-0000-0000-0000B2660000}"/>
    <cellStyle name="Uwaga 3" xfId="24569" hidden="1" xr:uid="{00000000-0005-0000-0000-0000B3660000}"/>
    <cellStyle name="Uwaga 3" xfId="24570" hidden="1" xr:uid="{00000000-0005-0000-0000-0000B4660000}"/>
    <cellStyle name="Uwaga 3" xfId="24577" hidden="1" xr:uid="{00000000-0005-0000-0000-0000B5660000}"/>
    <cellStyle name="Uwaga 3" xfId="24578" hidden="1" xr:uid="{00000000-0005-0000-0000-0000B6660000}"/>
    <cellStyle name="Uwaga 3" xfId="24579" hidden="1" xr:uid="{00000000-0005-0000-0000-0000B7660000}"/>
    <cellStyle name="Uwaga 3" xfId="24629" hidden="1" xr:uid="{00000000-0005-0000-0000-0000B8660000}"/>
    <cellStyle name="Uwaga 3" xfId="24630" hidden="1" xr:uid="{00000000-0005-0000-0000-0000B9660000}"/>
    <cellStyle name="Uwaga 3" xfId="24632" hidden="1" xr:uid="{00000000-0005-0000-0000-0000BA660000}"/>
    <cellStyle name="Uwaga 3" xfId="24644" hidden="1" xr:uid="{00000000-0005-0000-0000-0000BB660000}"/>
    <cellStyle name="Uwaga 3" xfId="24645" hidden="1" xr:uid="{00000000-0005-0000-0000-0000BC660000}"/>
    <cellStyle name="Uwaga 3" xfId="24650" hidden="1" xr:uid="{00000000-0005-0000-0000-0000BD660000}"/>
    <cellStyle name="Uwaga 3" xfId="24659" hidden="1" xr:uid="{00000000-0005-0000-0000-0000BE660000}"/>
    <cellStyle name="Uwaga 3" xfId="24660" hidden="1" xr:uid="{00000000-0005-0000-0000-0000BF660000}"/>
    <cellStyle name="Uwaga 3" xfId="24665" hidden="1" xr:uid="{00000000-0005-0000-0000-0000C0660000}"/>
    <cellStyle name="Uwaga 3" xfId="24674" hidden="1" xr:uid="{00000000-0005-0000-0000-0000C1660000}"/>
    <cellStyle name="Uwaga 3" xfId="24675" hidden="1" xr:uid="{00000000-0005-0000-0000-0000C2660000}"/>
    <cellStyle name="Uwaga 3" xfId="24676" hidden="1" xr:uid="{00000000-0005-0000-0000-0000C3660000}"/>
    <cellStyle name="Uwaga 3" xfId="24689" hidden="1" xr:uid="{00000000-0005-0000-0000-0000C4660000}"/>
    <cellStyle name="Uwaga 3" xfId="24694" hidden="1" xr:uid="{00000000-0005-0000-0000-0000C5660000}"/>
    <cellStyle name="Uwaga 3" xfId="24699" hidden="1" xr:uid="{00000000-0005-0000-0000-0000C6660000}"/>
    <cellStyle name="Uwaga 3" xfId="24709" hidden="1" xr:uid="{00000000-0005-0000-0000-0000C7660000}"/>
    <cellStyle name="Uwaga 3" xfId="24714" hidden="1" xr:uid="{00000000-0005-0000-0000-0000C8660000}"/>
    <cellStyle name="Uwaga 3" xfId="24718" hidden="1" xr:uid="{00000000-0005-0000-0000-0000C9660000}"/>
    <cellStyle name="Uwaga 3" xfId="24725" hidden="1" xr:uid="{00000000-0005-0000-0000-0000CA660000}"/>
    <cellStyle name="Uwaga 3" xfId="24730" hidden="1" xr:uid="{00000000-0005-0000-0000-0000CB660000}"/>
    <cellStyle name="Uwaga 3" xfId="24733" hidden="1" xr:uid="{00000000-0005-0000-0000-0000CC660000}"/>
    <cellStyle name="Uwaga 3" xfId="24739" hidden="1" xr:uid="{00000000-0005-0000-0000-0000CD660000}"/>
    <cellStyle name="Uwaga 3" xfId="24744" hidden="1" xr:uid="{00000000-0005-0000-0000-0000CE660000}"/>
    <cellStyle name="Uwaga 3" xfId="24748" hidden="1" xr:uid="{00000000-0005-0000-0000-0000CF660000}"/>
    <cellStyle name="Uwaga 3" xfId="24749" hidden="1" xr:uid="{00000000-0005-0000-0000-0000D0660000}"/>
    <cellStyle name="Uwaga 3" xfId="24750" hidden="1" xr:uid="{00000000-0005-0000-0000-0000D1660000}"/>
    <cellStyle name="Uwaga 3" xfId="24754" hidden="1" xr:uid="{00000000-0005-0000-0000-0000D2660000}"/>
    <cellStyle name="Uwaga 3" xfId="24766" hidden="1" xr:uid="{00000000-0005-0000-0000-0000D3660000}"/>
    <cellStyle name="Uwaga 3" xfId="24771" hidden="1" xr:uid="{00000000-0005-0000-0000-0000D4660000}"/>
    <cellStyle name="Uwaga 3" xfId="24776" hidden="1" xr:uid="{00000000-0005-0000-0000-0000D5660000}"/>
    <cellStyle name="Uwaga 3" xfId="24781" hidden="1" xr:uid="{00000000-0005-0000-0000-0000D6660000}"/>
    <cellStyle name="Uwaga 3" xfId="24786" hidden="1" xr:uid="{00000000-0005-0000-0000-0000D7660000}"/>
    <cellStyle name="Uwaga 3" xfId="24791" hidden="1" xr:uid="{00000000-0005-0000-0000-0000D8660000}"/>
    <cellStyle name="Uwaga 3" xfId="24795" hidden="1" xr:uid="{00000000-0005-0000-0000-0000D9660000}"/>
    <cellStyle name="Uwaga 3" xfId="24799" hidden="1" xr:uid="{00000000-0005-0000-0000-0000DA660000}"/>
    <cellStyle name="Uwaga 3" xfId="24804" hidden="1" xr:uid="{00000000-0005-0000-0000-0000DB660000}"/>
    <cellStyle name="Uwaga 3" xfId="24809" hidden="1" xr:uid="{00000000-0005-0000-0000-0000DC660000}"/>
    <cellStyle name="Uwaga 3" xfId="24810" hidden="1" xr:uid="{00000000-0005-0000-0000-0000DD660000}"/>
    <cellStyle name="Uwaga 3" xfId="24812" hidden="1" xr:uid="{00000000-0005-0000-0000-0000DE660000}"/>
    <cellStyle name="Uwaga 3" xfId="24825" hidden="1" xr:uid="{00000000-0005-0000-0000-0000DF660000}"/>
    <cellStyle name="Uwaga 3" xfId="24829" hidden="1" xr:uid="{00000000-0005-0000-0000-0000E0660000}"/>
    <cellStyle name="Uwaga 3" xfId="24834" hidden="1" xr:uid="{00000000-0005-0000-0000-0000E1660000}"/>
    <cellStyle name="Uwaga 3" xfId="24841" hidden="1" xr:uid="{00000000-0005-0000-0000-0000E2660000}"/>
    <cellStyle name="Uwaga 3" xfId="24845" hidden="1" xr:uid="{00000000-0005-0000-0000-0000E3660000}"/>
    <cellStyle name="Uwaga 3" xfId="24850" hidden="1" xr:uid="{00000000-0005-0000-0000-0000E4660000}"/>
    <cellStyle name="Uwaga 3" xfId="24855" hidden="1" xr:uid="{00000000-0005-0000-0000-0000E5660000}"/>
    <cellStyle name="Uwaga 3" xfId="24858" hidden="1" xr:uid="{00000000-0005-0000-0000-0000E6660000}"/>
    <cellStyle name="Uwaga 3" xfId="24863" hidden="1" xr:uid="{00000000-0005-0000-0000-0000E7660000}"/>
    <cellStyle name="Uwaga 3" xfId="24869" hidden="1" xr:uid="{00000000-0005-0000-0000-0000E8660000}"/>
    <cellStyle name="Uwaga 3" xfId="24870" hidden="1" xr:uid="{00000000-0005-0000-0000-0000E9660000}"/>
    <cellStyle name="Uwaga 3" xfId="24873" hidden="1" xr:uid="{00000000-0005-0000-0000-0000EA660000}"/>
    <cellStyle name="Uwaga 3" xfId="24886" hidden="1" xr:uid="{00000000-0005-0000-0000-0000EB660000}"/>
    <cellStyle name="Uwaga 3" xfId="24890" hidden="1" xr:uid="{00000000-0005-0000-0000-0000EC660000}"/>
    <cellStyle name="Uwaga 3" xfId="24895" hidden="1" xr:uid="{00000000-0005-0000-0000-0000ED660000}"/>
    <cellStyle name="Uwaga 3" xfId="24902" hidden="1" xr:uid="{00000000-0005-0000-0000-0000EE660000}"/>
    <cellStyle name="Uwaga 3" xfId="24907" hidden="1" xr:uid="{00000000-0005-0000-0000-0000EF660000}"/>
    <cellStyle name="Uwaga 3" xfId="24911" hidden="1" xr:uid="{00000000-0005-0000-0000-0000F0660000}"/>
    <cellStyle name="Uwaga 3" xfId="24916" hidden="1" xr:uid="{00000000-0005-0000-0000-0000F1660000}"/>
    <cellStyle name="Uwaga 3" xfId="24920" hidden="1" xr:uid="{00000000-0005-0000-0000-0000F2660000}"/>
    <cellStyle name="Uwaga 3" xfId="24925" hidden="1" xr:uid="{00000000-0005-0000-0000-0000F3660000}"/>
    <cellStyle name="Uwaga 3" xfId="24929" hidden="1" xr:uid="{00000000-0005-0000-0000-0000F4660000}"/>
    <cellStyle name="Uwaga 3" xfId="24930" hidden="1" xr:uid="{00000000-0005-0000-0000-0000F5660000}"/>
    <cellStyle name="Uwaga 3" xfId="24932" hidden="1" xr:uid="{00000000-0005-0000-0000-0000F6660000}"/>
    <cellStyle name="Uwaga 3" xfId="24944" hidden="1" xr:uid="{00000000-0005-0000-0000-0000F7660000}"/>
    <cellStyle name="Uwaga 3" xfId="24945" hidden="1" xr:uid="{00000000-0005-0000-0000-0000F8660000}"/>
    <cellStyle name="Uwaga 3" xfId="24947" hidden="1" xr:uid="{00000000-0005-0000-0000-0000F9660000}"/>
    <cellStyle name="Uwaga 3" xfId="24959" hidden="1" xr:uid="{00000000-0005-0000-0000-0000FA660000}"/>
    <cellStyle name="Uwaga 3" xfId="24961" hidden="1" xr:uid="{00000000-0005-0000-0000-0000FB660000}"/>
    <cellStyle name="Uwaga 3" xfId="24964" hidden="1" xr:uid="{00000000-0005-0000-0000-0000FC660000}"/>
    <cellStyle name="Uwaga 3" xfId="24974" hidden="1" xr:uid="{00000000-0005-0000-0000-0000FD660000}"/>
    <cellStyle name="Uwaga 3" xfId="24975" hidden="1" xr:uid="{00000000-0005-0000-0000-0000FE660000}"/>
    <cellStyle name="Uwaga 3" xfId="24977" hidden="1" xr:uid="{00000000-0005-0000-0000-0000FF660000}"/>
    <cellStyle name="Uwaga 3" xfId="24989" hidden="1" xr:uid="{00000000-0005-0000-0000-000000670000}"/>
    <cellStyle name="Uwaga 3" xfId="24990" hidden="1" xr:uid="{00000000-0005-0000-0000-000001670000}"/>
    <cellStyle name="Uwaga 3" xfId="24991" hidden="1" xr:uid="{00000000-0005-0000-0000-000002670000}"/>
    <cellStyle name="Uwaga 3" xfId="25005" hidden="1" xr:uid="{00000000-0005-0000-0000-000003670000}"/>
    <cellStyle name="Uwaga 3" xfId="25008" hidden="1" xr:uid="{00000000-0005-0000-0000-000004670000}"/>
    <cellStyle name="Uwaga 3" xfId="25012" hidden="1" xr:uid="{00000000-0005-0000-0000-000005670000}"/>
    <cellStyle name="Uwaga 3" xfId="25020" hidden="1" xr:uid="{00000000-0005-0000-0000-000006670000}"/>
    <cellStyle name="Uwaga 3" xfId="25023" hidden="1" xr:uid="{00000000-0005-0000-0000-000007670000}"/>
    <cellStyle name="Uwaga 3" xfId="25027" hidden="1" xr:uid="{00000000-0005-0000-0000-000008670000}"/>
    <cellStyle name="Uwaga 3" xfId="25035" hidden="1" xr:uid="{00000000-0005-0000-0000-000009670000}"/>
    <cellStyle name="Uwaga 3" xfId="25038" hidden="1" xr:uid="{00000000-0005-0000-0000-00000A670000}"/>
    <cellStyle name="Uwaga 3" xfId="25042" hidden="1" xr:uid="{00000000-0005-0000-0000-00000B670000}"/>
    <cellStyle name="Uwaga 3" xfId="25049" hidden="1" xr:uid="{00000000-0005-0000-0000-00000C670000}"/>
    <cellStyle name="Uwaga 3" xfId="25050" hidden="1" xr:uid="{00000000-0005-0000-0000-00000D670000}"/>
    <cellStyle name="Uwaga 3" xfId="25052" hidden="1" xr:uid="{00000000-0005-0000-0000-00000E670000}"/>
    <cellStyle name="Uwaga 3" xfId="25065" hidden="1" xr:uid="{00000000-0005-0000-0000-00000F670000}"/>
    <cellStyle name="Uwaga 3" xfId="25068" hidden="1" xr:uid="{00000000-0005-0000-0000-000010670000}"/>
    <cellStyle name="Uwaga 3" xfId="25071" hidden="1" xr:uid="{00000000-0005-0000-0000-000011670000}"/>
    <cellStyle name="Uwaga 3" xfId="25080" hidden="1" xr:uid="{00000000-0005-0000-0000-000012670000}"/>
    <cellStyle name="Uwaga 3" xfId="25083" hidden="1" xr:uid="{00000000-0005-0000-0000-000013670000}"/>
    <cellStyle name="Uwaga 3" xfId="25087" hidden="1" xr:uid="{00000000-0005-0000-0000-000014670000}"/>
    <cellStyle name="Uwaga 3" xfId="25095" hidden="1" xr:uid="{00000000-0005-0000-0000-000015670000}"/>
    <cellStyle name="Uwaga 3" xfId="25097" hidden="1" xr:uid="{00000000-0005-0000-0000-000016670000}"/>
    <cellStyle name="Uwaga 3" xfId="25100" hidden="1" xr:uid="{00000000-0005-0000-0000-000017670000}"/>
    <cellStyle name="Uwaga 3" xfId="25109" hidden="1" xr:uid="{00000000-0005-0000-0000-000018670000}"/>
    <cellStyle name="Uwaga 3" xfId="25110" hidden="1" xr:uid="{00000000-0005-0000-0000-000019670000}"/>
    <cellStyle name="Uwaga 3" xfId="25111" hidden="1" xr:uid="{00000000-0005-0000-0000-00001A670000}"/>
    <cellStyle name="Uwaga 3" xfId="25124" hidden="1" xr:uid="{00000000-0005-0000-0000-00001B670000}"/>
    <cellStyle name="Uwaga 3" xfId="25125" hidden="1" xr:uid="{00000000-0005-0000-0000-00001C670000}"/>
    <cellStyle name="Uwaga 3" xfId="25127" hidden="1" xr:uid="{00000000-0005-0000-0000-00001D670000}"/>
    <cellStyle name="Uwaga 3" xfId="25139" hidden="1" xr:uid="{00000000-0005-0000-0000-00001E670000}"/>
    <cellStyle name="Uwaga 3" xfId="25140" hidden="1" xr:uid="{00000000-0005-0000-0000-00001F670000}"/>
    <cellStyle name="Uwaga 3" xfId="25142" hidden="1" xr:uid="{00000000-0005-0000-0000-000020670000}"/>
    <cellStyle name="Uwaga 3" xfId="25154" hidden="1" xr:uid="{00000000-0005-0000-0000-000021670000}"/>
    <cellStyle name="Uwaga 3" xfId="25155" hidden="1" xr:uid="{00000000-0005-0000-0000-000022670000}"/>
    <cellStyle name="Uwaga 3" xfId="25157" hidden="1" xr:uid="{00000000-0005-0000-0000-000023670000}"/>
    <cellStyle name="Uwaga 3" xfId="25169" hidden="1" xr:uid="{00000000-0005-0000-0000-000024670000}"/>
    <cellStyle name="Uwaga 3" xfId="25170" hidden="1" xr:uid="{00000000-0005-0000-0000-000025670000}"/>
    <cellStyle name="Uwaga 3" xfId="25171" hidden="1" xr:uid="{00000000-0005-0000-0000-000026670000}"/>
    <cellStyle name="Uwaga 3" xfId="25185" hidden="1" xr:uid="{00000000-0005-0000-0000-000027670000}"/>
    <cellStyle name="Uwaga 3" xfId="25187" hidden="1" xr:uid="{00000000-0005-0000-0000-000028670000}"/>
    <cellStyle name="Uwaga 3" xfId="25190" hidden="1" xr:uid="{00000000-0005-0000-0000-000029670000}"/>
    <cellStyle name="Uwaga 3" xfId="25200" hidden="1" xr:uid="{00000000-0005-0000-0000-00002A670000}"/>
    <cellStyle name="Uwaga 3" xfId="25203" hidden="1" xr:uid="{00000000-0005-0000-0000-00002B670000}"/>
    <cellStyle name="Uwaga 3" xfId="25206" hidden="1" xr:uid="{00000000-0005-0000-0000-00002C670000}"/>
    <cellStyle name="Uwaga 3" xfId="25215" hidden="1" xr:uid="{00000000-0005-0000-0000-00002D670000}"/>
    <cellStyle name="Uwaga 3" xfId="25217" hidden="1" xr:uid="{00000000-0005-0000-0000-00002E670000}"/>
    <cellStyle name="Uwaga 3" xfId="25220" hidden="1" xr:uid="{00000000-0005-0000-0000-00002F670000}"/>
    <cellStyle name="Uwaga 3" xfId="25229" hidden="1" xr:uid="{00000000-0005-0000-0000-000030670000}"/>
    <cellStyle name="Uwaga 3" xfId="25230" hidden="1" xr:uid="{00000000-0005-0000-0000-000031670000}"/>
    <cellStyle name="Uwaga 3" xfId="25231" hidden="1" xr:uid="{00000000-0005-0000-0000-000032670000}"/>
    <cellStyle name="Uwaga 3" xfId="25244" hidden="1" xr:uid="{00000000-0005-0000-0000-000033670000}"/>
    <cellStyle name="Uwaga 3" xfId="25246" hidden="1" xr:uid="{00000000-0005-0000-0000-000034670000}"/>
    <cellStyle name="Uwaga 3" xfId="25248" hidden="1" xr:uid="{00000000-0005-0000-0000-000035670000}"/>
    <cellStyle name="Uwaga 3" xfId="25259" hidden="1" xr:uid="{00000000-0005-0000-0000-000036670000}"/>
    <cellStyle name="Uwaga 3" xfId="25261" hidden="1" xr:uid="{00000000-0005-0000-0000-000037670000}"/>
    <cellStyle name="Uwaga 3" xfId="25263" hidden="1" xr:uid="{00000000-0005-0000-0000-000038670000}"/>
    <cellStyle name="Uwaga 3" xfId="25274" hidden="1" xr:uid="{00000000-0005-0000-0000-000039670000}"/>
    <cellStyle name="Uwaga 3" xfId="25276" hidden="1" xr:uid="{00000000-0005-0000-0000-00003A670000}"/>
    <cellStyle name="Uwaga 3" xfId="25278" hidden="1" xr:uid="{00000000-0005-0000-0000-00003B670000}"/>
    <cellStyle name="Uwaga 3" xfId="25289" hidden="1" xr:uid="{00000000-0005-0000-0000-00003C670000}"/>
    <cellStyle name="Uwaga 3" xfId="25290" hidden="1" xr:uid="{00000000-0005-0000-0000-00003D670000}"/>
    <cellStyle name="Uwaga 3" xfId="25291" hidden="1" xr:uid="{00000000-0005-0000-0000-00003E670000}"/>
    <cellStyle name="Uwaga 3" xfId="25304" hidden="1" xr:uid="{00000000-0005-0000-0000-00003F670000}"/>
    <cellStyle name="Uwaga 3" xfId="25306" hidden="1" xr:uid="{00000000-0005-0000-0000-000040670000}"/>
    <cellStyle name="Uwaga 3" xfId="25308" hidden="1" xr:uid="{00000000-0005-0000-0000-000041670000}"/>
    <cellStyle name="Uwaga 3" xfId="25319" hidden="1" xr:uid="{00000000-0005-0000-0000-000042670000}"/>
    <cellStyle name="Uwaga 3" xfId="25321" hidden="1" xr:uid="{00000000-0005-0000-0000-000043670000}"/>
    <cellStyle name="Uwaga 3" xfId="25323" hidden="1" xr:uid="{00000000-0005-0000-0000-000044670000}"/>
    <cellStyle name="Uwaga 3" xfId="25334" hidden="1" xr:uid="{00000000-0005-0000-0000-000045670000}"/>
    <cellStyle name="Uwaga 3" xfId="25336" hidden="1" xr:uid="{00000000-0005-0000-0000-000046670000}"/>
    <cellStyle name="Uwaga 3" xfId="25337" hidden="1" xr:uid="{00000000-0005-0000-0000-000047670000}"/>
    <cellStyle name="Uwaga 3" xfId="25349" hidden="1" xr:uid="{00000000-0005-0000-0000-000048670000}"/>
    <cellStyle name="Uwaga 3" xfId="25350" hidden="1" xr:uid="{00000000-0005-0000-0000-000049670000}"/>
    <cellStyle name="Uwaga 3" xfId="25351" hidden="1" xr:uid="{00000000-0005-0000-0000-00004A670000}"/>
    <cellStyle name="Uwaga 3" xfId="25364" hidden="1" xr:uid="{00000000-0005-0000-0000-00004B670000}"/>
    <cellStyle name="Uwaga 3" xfId="25366" hidden="1" xr:uid="{00000000-0005-0000-0000-00004C670000}"/>
    <cellStyle name="Uwaga 3" xfId="25368" hidden="1" xr:uid="{00000000-0005-0000-0000-00004D670000}"/>
    <cellStyle name="Uwaga 3" xfId="25379" hidden="1" xr:uid="{00000000-0005-0000-0000-00004E670000}"/>
    <cellStyle name="Uwaga 3" xfId="25381" hidden="1" xr:uid="{00000000-0005-0000-0000-00004F670000}"/>
    <cellStyle name="Uwaga 3" xfId="25383" hidden="1" xr:uid="{00000000-0005-0000-0000-000050670000}"/>
    <cellStyle name="Uwaga 3" xfId="25394" hidden="1" xr:uid="{00000000-0005-0000-0000-000051670000}"/>
    <cellStyle name="Uwaga 3" xfId="25396" hidden="1" xr:uid="{00000000-0005-0000-0000-000052670000}"/>
    <cellStyle name="Uwaga 3" xfId="25398" hidden="1" xr:uid="{00000000-0005-0000-0000-000053670000}"/>
    <cellStyle name="Uwaga 3" xfId="25409" hidden="1" xr:uid="{00000000-0005-0000-0000-000054670000}"/>
    <cellStyle name="Uwaga 3" xfId="25410" hidden="1" xr:uid="{00000000-0005-0000-0000-000055670000}"/>
    <cellStyle name="Uwaga 3" xfId="25412" hidden="1" xr:uid="{00000000-0005-0000-0000-000056670000}"/>
    <cellStyle name="Uwaga 3" xfId="25423" hidden="1" xr:uid="{00000000-0005-0000-0000-000057670000}"/>
    <cellStyle name="Uwaga 3" xfId="25425" hidden="1" xr:uid="{00000000-0005-0000-0000-000058670000}"/>
    <cellStyle name="Uwaga 3" xfId="25426" hidden="1" xr:uid="{00000000-0005-0000-0000-000059670000}"/>
    <cellStyle name="Uwaga 3" xfId="25435" hidden="1" xr:uid="{00000000-0005-0000-0000-00005A670000}"/>
    <cellStyle name="Uwaga 3" xfId="25438" hidden="1" xr:uid="{00000000-0005-0000-0000-00005B670000}"/>
    <cellStyle name="Uwaga 3" xfId="25440" hidden="1" xr:uid="{00000000-0005-0000-0000-00005C670000}"/>
    <cellStyle name="Uwaga 3" xfId="25451" hidden="1" xr:uid="{00000000-0005-0000-0000-00005D670000}"/>
    <cellStyle name="Uwaga 3" xfId="25453" hidden="1" xr:uid="{00000000-0005-0000-0000-00005E670000}"/>
    <cellStyle name="Uwaga 3" xfId="25455" hidden="1" xr:uid="{00000000-0005-0000-0000-00005F670000}"/>
    <cellStyle name="Uwaga 3" xfId="25467" hidden="1" xr:uid="{00000000-0005-0000-0000-000060670000}"/>
    <cellStyle name="Uwaga 3" xfId="25469" hidden="1" xr:uid="{00000000-0005-0000-0000-000061670000}"/>
    <cellStyle name="Uwaga 3" xfId="25471" hidden="1" xr:uid="{00000000-0005-0000-0000-000062670000}"/>
    <cellStyle name="Uwaga 3" xfId="25479" hidden="1" xr:uid="{00000000-0005-0000-0000-000063670000}"/>
    <cellStyle name="Uwaga 3" xfId="25481" hidden="1" xr:uid="{00000000-0005-0000-0000-000064670000}"/>
    <cellStyle name="Uwaga 3" xfId="25484" hidden="1" xr:uid="{00000000-0005-0000-0000-000065670000}"/>
    <cellStyle name="Uwaga 3" xfId="25474" hidden="1" xr:uid="{00000000-0005-0000-0000-000066670000}"/>
    <cellStyle name="Uwaga 3" xfId="25473" hidden="1" xr:uid="{00000000-0005-0000-0000-000067670000}"/>
    <cellStyle name="Uwaga 3" xfId="25472" hidden="1" xr:uid="{00000000-0005-0000-0000-000068670000}"/>
    <cellStyle name="Uwaga 3" xfId="25459" hidden="1" xr:uid="{00000000-0005-0000-0000-000069670000}"/>
    <cellStyle name="Uwaga 3" xfId="25458" hidden="1" xr:uid="{00000000-0005-0000-0000-00006A670000}"/>
    <cellStyle name="Uwaga 3" xfId="25457" hidden="1" xr:uid="{00000000-0005-0000-0000-00006B670000}"/>
    <cellStyle name="Uwaga 3" xfId="25444" hidden="1" xr:uid="{00000000-0005-0000-0000-00006C670000}"/>
    <cellStyle name="Uwaga 3" xfId="25443" hidden="1" xr:uid="{00000000-0005-0000-0000-00006D670000}"/>
    <cellStyle name="Uwaga 3" xfId="25442" hidden="1" xr:uid="{00000000-0005-0000-0000-00006E670000}"/>
    <cellStyle name="Uwaga 3" xfId="25429" hidden="1" xr:uid="{00000000-0005-0000-0000-00006F670000}"/>
    <cellStyle name="Uwaga 3" xfId="25428" hidden="1" xr:uid="{00000000-0005-0000-0000-000070670000}"/>
    <cellStyle name="Uwaga 3" xfId="25427" hidden="1" xr:uid="{00000000-0005-0000-0000-000071670000}"/>
    <cellStyle name="Uwaga 3" xfId="25414" hidden="1" xr:uid="{00000000-0005-0000-0000-000072670000}"/>
    <cellStyle name="Uwaga 3" xfId="25413" hidden="1" xr:uid="{00000000-0005-0000-0000-000073670000}"/>
    <cellStyle name="Uwaga 3" xfId="25411" hidden="1" xr:uid="{00000000-0005-0000-0000-000074670000}"/>
    <cellStyle name="Uwaga 3" xfId="25400" hidden="1" xr:uid="{00000000-0005-0000-0000-000075670000}"/>
    <cellStyle name="Uwaga 3" xfId="25397" hidden="1" xr:uid="{00000000-0005-0000-0000-000076670000}"/>
    <cellStyle name="Uwaga 3" xfId="25395" hidden="1" xr:uid="{00000000-0005-0000-0000-000077670000}"/>
    <cellStyle name="Uwaga 3" xfId="25385" hidden="1" xr:uid="{00000000-0005-0000-0000-000078670000}"/>
    <cellStyle name="Uwaga 3" xfId="25382" hidden="1" xr:uid="{00000000-0005-0000-0000-000079670000}"/>
    <cellStyle name="Uwaga 3" xfId="25380" hidden="1" xr:uid="{00000000-0005-0000-0000-00007A670000}"/>
    <cellStyle name="Uwaga 3" xfId="25370" hidden="1" xr:uid="{00000000-0005-0000-0000-00007B670000}"/>
    <cellStyle name="Uwaga 3" xfId="25367" hidden="1" xr:uid="{00000000-0005-0000-0000-00007C670000}"/>
    <cellStyle name="Uwaga 3" xfId="25365" hidden="1" xr:uid="{00000000-0005-0000-0000-00007D670000}"/>
    <cellStyle name="Uwaga 3" xfId="25355" hidden="1" xr:uid="{00000000-0005-0000-0000-00007E670000}"/>
    <cellStyle name="Uwaga 3" xfId="25353" hidden="1" xr:uid="{00000000-0005-0000-0000-00007F670000}"/>
    <cellStyle name="Uwaga 3" xfId="25352" hidden="1" xr:uid="{00000000-0005-0000-0000-000080670000}"/>
    <cellStyle name="Uwaga 3" xfId="25340" hidden="1" xr:uid="{00000000-0005-0000-0000-000081670000}"/>
    <cellStyle name="Uwaga 3" xfId="25338" hidden="1" xr:uid="{00000000-0005-0000-0000-000082670000}"/>
    <cellStyle name="Uwaga 3" xfId="25335" hidden="1" xr:uid="{00000000-0005-0000-0000-000083670000}"/>
    <cellStyle name="Uwaga 3" xfId="25325" hidden="1" xr:uid="{00000000-0005-0000-0000-000084670000}"/>
    <cellStyle name="Uwaga 3" xfId="25322" hidden="1" xr:uid="{00000000-0005-0000-0000-000085670000}"/>
    <cellStyle name="Uwaga 3" xfId="25320" hidden="1" xr:uid="{00000000-0005-0000-0000-000086670000}"/>
    <cellStyle name="Uwaga 3" xfId="25310" hidden="1" xr:uid="{00000000-0005-0000-0000-000087670000}"/>
    <cellStyle name="Uwaga 3" xfId="25307" hidden="1" xr:uid="{00000000-0005-0000-0000-000088670000}"/>
    <cellStyle name="Uwaga 3" xfId="25305" hidden="1" xr:uid="{00000000-0005-0000-0000-000089670000}"/>
    <cellStyle name="Uwaga 3" xfId="25295" hidden="1" xr:uid="{00000000-0005-0000-0000-00008A670000}"/>
    <cellStyle name="Uwaga 3" xfId="25293" hidden="1" xr:uid="{00000000-0005-0000-0000-00008B670000}"/>
    <cellStyle name="Uwaga 3" xfId="25292" hidden="1" xr:uid="{00000000-0005-0000-0000-00008C670000}"/>
    <cellStyle name="Uwaga 3" xfId="25280" hidden="1" xr:uid="{00000000-0005-0000-0000-00008D670000}"/>
    <cellStyle name="Uwaga 3" xfId="25277" hidden="1" xr:uid="{00000000-0005-0000-0000-00008E670000}"/>
    <cellStyle name="Uwaga 3" xfId="25275" hidden="1" xr:uid="{00000000-0005-0000-0000-00008F670000}"/>
    <cellStyle name="Uwaga 3" xfId="25265" hidden="1" xr:uid="{00000000-0005-0000-0000-000090670000}"/>
    <cellStyle name="Uwaga 3" xfId="25262" hidden="1" xr:uid="{00000000-0005-0000-0000-000091670000}"/>
    <cellStyle name="Uwaga 3" xfId="25260" hidden="1" xr:uid="{00000000-0005-0000-0000-000092670000}"/>
    <cellStyle name="Uwaga 3" xfId="25250" hidden="1" xr:uid="{00000000-0005-0000-0000-000093670000}"/>
    <cellStyle name="Uwaga 3" xfId="25247" hidden="1" xr:uid="{00000000-0005-0000-0000-000094670000}"/>
    <cellStyle name="Uwaga 3" xfId="25245" hidden="1" xr:uid="{00000000-0005-0000-0000-000095670000}"/>
    <cellStyle name="Uwaga 3" xfId="25235" hidden="1" xr:uid="{00000000-0005-0000-0000-000096670000}"/>
    <cellStyle name="Uwaga 3" xfId="25233" hidden="1" xr:uid="{00000000-0005-0000-0000-000097670000}"/>
    <cellStyle name="Uwaga 3" xfId="25232" hidden="1" xr:uid="{00000000-0005-0000-0000-000098670000}"/>
    <cellStyle name="Uwaga 3" xfId="25219" hidden="1" xr:uid="{00000000-0005-0000-0000-000099670000}"/>
    <cellStyle name="Uwaga 3" xfId="25216" hidden="1" xr:uid="{00000000-0005-0000-0000-00009A670000}"/>
    <cellStyle name="Uwaga 3" xfId="25214" hidden="1" xr:uid="{00000000-0005-0000-0000-00009B670000}"/>
    <cellStyle name="Uwaga 3" xfId="25204" hidden="1" xr:uid="{00000000-0005-0000-0000-00009C670000}"/>
    <cellStyle name="Uwaga 3" xfId="25201" hidden="1" xr:uid="{00000000-0005-0000-0000-00009D670000}"/>
    <cellStyle name="Uwaga 3" xfId="25199" hidden="1" xr:uid="{00000000-0005-0000-0000-00009E670000}"/>
    <cellStyle name="Uwaga 3" xfId="25189" hidden="1" xr:uid="{00000000-0005-0000-0000-00009F670000}"/>
    <cellStyle name="Uwaga 3" xfId="25186" hidden="1" xr:uid="{00000000-0005-0000-0000-0000A0670000}"/>
    <cellStyle name="Uwaga 3" xfId="25184" hidden="1" xr:uid="{00000000-0005-0000-0000-0000A1670000}"/>
    <cellStyle name="Uwaga 3" xfId="25175" hidden="1" xr:uid="{00000000-0005-0000-0000-0000A2670000}"/>
    <cellStyle name="Uwaga 3" xfId="25173" hidden="1" xr:uid="{00000000-0005-0000-0000-0000A3670000}"/>
    <cellStyle name="Uwaga 3" xfId="25172" hidden="1" xr:uid="{00000000-0005-0000-0000-0000A4670000}"/>
    <cellStyle name="Uwaga 3" xfId="25160" hidden="1" xr:uid="{00000000-0005-0000-0000-0000A5670000}"/>
    <cellStyle name="Uwaga 3" xfId="25158" hidden="1" xr:uid="{00000000-0005-0000-0000-0000A6670000}"/>
    <cellStyle name="Uwaga 3" xfId="25156" hidden="1" xr:uid="{00000000-0005-0000-0000-0000A7670000}"/>
    <cellStyle name="Uwaga 3" xfId="25145" hidden="1" xr:uid="{00000000-0005-0000-0000-0000A8670000}"/>
    <cellStyle name="Uwaga 3" xfId="25143" hidden="1" xr:uid="{00000000-0005-0000-0000-0000A9670000}"/>
    <cellStyle name="Uwaga 3" xfId="25141" hidden="1" xr:uid="{00000000-0005-0000-0000-0000AA670000}"/>
    <cellStyle name="Uwaga 3" xfId="25130" hidden="1" xr:uid="{00000000-0005-0000-0000-0000AB670000}"/>
    <cellStyle name="Uwaga 3" xfId="25128" hidden="1" xr:uid="{00000000-0005-0000-0000-0000AC670000}"/>
    <cellStyle name="Uwaga 3" xfId="25126" hidden="1" xr:uid="{00000000-0005-0000-0000-0000AD670000}"/>
    <cellStyle name="Uwaga 3" xfId="25115" hidden="1" xr:uid="{00000000-0005-0000-0000-0000AE670000}"/>
    <cellStyle name="Uwaga 3" xfId="25113" hidden="1" xr:uid="{00000000-0005-0000-0000-0000AF670000}"/>
    <cellStyle name="Uwaga 3" xfId="25112" hidden="1" xr:uid="{00000000-0005-0000-0000-0000B0670000}"/>
    <cellStyle name="Uwaga 3" xfId="25099" hidden="1" xr:uid="{00000000-0005-0000-0000-0000B1670000}"/>
    <cellStyle name="Uwaga 3" xfId="25096" hidden="1" xr:uid="{00000000-0005-0000-0000-0000B2670000}"/>
    <cellStyle name="Uwaga 3" xfId="25094" hidden="1" xr:uid="{00000000-0005-0000-0000-0000B3670000}"/>
    <cellStyle name="Uwaga 3" xfId="25084" hidden="1" xr:uid="{00000000-0005-0000-0000-0000B4670000}"/>
    <cellStyle name="Uwaga 3" xfId="25081" hidden="1" xr:uid="{00000000-0005-0000-0000-0000B5670000}"/>
    <cellStyle name="Uwaga 3" xfId="25079" hidden="1" xr:uid="{00000000-0005-0000-0000-0000B6670000}"/>
    <cellStyle name="Uwaga 3" xfId="25069" hidden="1" xr:uid="{00000000-0005-0000-0000-0000B7670000}"/>
    <cellStyle name="Uwaga 3" xfId="25066" hidden="1" xr:uid="{00000000-0005-0000-0000-0000B8670000}"/>
    <cellStyle name="Uwaga 3" xfId="25064" hidden="1" xr:uid="{00000000-0005-0000-0000-0000B9670000}"/>
    <cellStyle name="Uwaga 3" xfId="25055" hidden="1" xr:uid="{00000000-0005-0000-0000-0000BA670000}"/>
    <cellStyle name="Uwaga 3" xfId="25053" hidden="1" xr:uid="{00000000-0005-0000-0000-0000BB670000}"/>
    <cellStyle name="Uwaga 3" xfId="25051" hidden="1" xr:uid="{00000000-0005-0000-0000-0000BC670000}"/>
    <cellStyle name="Uwaga 3" xfId="25039" hidden="1" xr:uid="{00000000-0005-0000-0000-0000BD670000}"/>
    <cellStyle name="Uwaga 3" xfId="25036" hidden="1" xr:uid="{00000000-0005-0000-0000-0000BE670000}"/>
    <cellStyle name="Uwaga 3" xfId="25034" hidden="1" xr:uid="{00000000-0005-0000-0000-0000BF670000}"/>
    <cellStyle name="Uwaga 3" xfId="25024" hidden="1" xr:uid="{00000000-0005-0000-0000-0000C0670000}"/>
    <cellStyle name="Uwaga 3" xfId="25021" hidden="1" xr:uid="{00000000-0005-0000-0000-0000C1670000}"/>
    <cellStyle name="Uwaga 3" xfId="25019" hidden="1" xr:uid="{00000000-0005-0000-0000-0000C2670000}"/>
    <cellStyle name="Uwaga 3" xfId="25009" hidden="1" xr:uid="{00000000-0005-0000-0000-0000C3670000}"/>
    <cellStyle name="Uwaga 3" xfId="25006" hidden="1" xr:uid="{00000000-0005-0000-0000-0000C4670000}"/>
    <cellStyle name="Uwaga 3" xfId="25004" hidden="1" xr:uid="{00000000-0005-0000-0000-0000C5670000}"/>
    <cellStyle name="Uwaga 3" xfId="24997" hidden="1" xr:uid="{00000000-0005-0000-0000-0000C6670000}"/>
    <cellStyle name="Uwaga 3" xfId="24994" hidden="1" xr:uid="{00000000-0005-0000-0000-0000C7670000}"/>
    <cellStyle name="Uwaga 3" xfId="24992" hidden="1" xr:uid="{00000000-0005-0000-0000-0000C8670000}"/>
    <cellStyle name="Uwaga 3" xfId="24982" hidden="1" xr:uid="{00000000-0005-0000-0000-0000C9670000}"/>
    <cellStyle name="Uwaga 3" xfId="24979" hidden="1" xr:uid="{00000000-0005-0000-0000-0000CA670000}"/>
    <cellStyle name="Uwaga 3" xfId="24976" hidden="1" xr:uid="{00000000-0005-0000-0000-0000CB670000}"/>
    <cellStyle name="Uwaga 3" xfId="24967" hidden="1" xr:uid="{00000000-0005-0000-0000-0000CC670000}"/>
    <cellStyle name="Uwaga 3" xfId="24963" hidden="1" xr:uid="{00000000-0005-0000-0000-0000CD670000}"/>
    <cellStyle name="Uwaga 3" xfId="24960" hidden="1" xr:uid="{00000000-0005-0000-0000-0000CE670000}"/>
    <cellStyle name="Uwaga 3" xfId="24952" hidden="1" xr:uid="{00000000-0005-0000-0000-0000CF670000}"/>
    <cellStyle name="Uwaga 3" xfId="24949" hidden="1" xr:uid="{00000000-0005-0000-0000-0000D0670000}"/>
    <cellStyle name="Uwaga 3" xfId="24946" hidden="1" xr:uid="{00000000-0005-0000-0000-0000D1670000}"/>
    <cellStyle name="Uwaga 3" xfId="24937" hidden="1" xr:uid="{00000000-0005-0000-0000-0000D2670000}"/>
    <cellStyle name="Uwaga 3" xfId="24934" hidden="1" xr:uid="{00000000-0005-0000-0000-0000D3670000}"/>
    <cellStyle name="Uwaga 3" xfId="24931" hidden="1" xr:uid="{00000000-0005-0000-0000-0000D4670000}"/>
    <cellStyle name="Uwaga 3" xfId="24921" hidden="1" xr:uid="{00000000-0005-0000-0000-0000D5670000}"/>
    <cellStyle name="Uwaga 3" xfId="24917" hidden="1" xr:uid="{00000000-0005-0000-0000-0000D6670000}"/>
    <cellStyle name="Uwaga 3" xfId="24914" hidden="1" xr:uid="{00000000-0005-0000-0000-0000D7670000}"/>
    <cellStyle name="Uwaga 3" xfId="24905" hidden="1" xr:uid="{00000000-0005-0000-0000-0000D8670000}"/>
    <cellStyle name="Uwaga 3" xfId="24901" hidden="1" xr:uid="{00000000-0005-0000-0000-0000D9670000}"/>
    <cellStyle name="Uwaga 3" xfId="24899" hidden="1" xr:uid="{00000000-0005-0000-0000-0000DA670000}"/>
    <cellStyle name="Uwaga 3" xfId="24891" hidden="1" xr:uid="{00000000-0005-0000-0000-0000DB670000}"/>
    <cellStyle name="Uwaga 3" xfId="24887" hidden="1" xr:uid="{00000000-0005-0000-0000-0000DC670000}"/>
    <cellStyle name="Uwaga 3" xfId="24884" hidden="1" xr:uid="{00000000-0005-0000-0000-0000DD670000}"/>
    <cellStyle name="Uwaga 3" xfId="24877" hidden="1" xr:uid="{00000000-0005-0000-0000-0000DE670000}"/>
    <cellStyle name="Uwaga 3" xfId="24874" hidden="1" xr:uid="{00000000-0005-0000-0000-0000DF670000}"/>
    <cellStyle name="Uwaga 3" xfId="24871" hidden="1" xr:uid="{00000000-0005-0000-0000-0000E0670000}"/>
    <cellStyle name="Uwaga 3" xfId="24862" hidden="1" xr:uid="{00000000-0005-0000-0000-0000E1670000}"/>
    <cellStyle name="Uwaga 3" xfId="24857" hidden="1" xr:uid="{00000000-0005-0000-0000-0000E2670000}"/>
    <cellStyle name="Uwaga 3" xfId="24854" hidden="1" xr:uid="{00000000-0005-0000-0000-0000E3670000}"/>
    <cellStyle name="Uwaga 3" xfId="24847" hidden="1" xr:uid="{00000000-0005-0000-0000-0000E4670000}"/>
    <cellStyle name="Uwaga 3" xfId="24842" hidden="1" xr:uid="{00000000-0005-0000-0000-0000E5670000}"/>
    <cellStyle name="Uwaga 3" xfId="24839" hidden="1" xr:uid="{00000000-0005-0000-0000-0000E6670000}"/>
    <cellStyle name="Uwaga 3" xfId="24832" hidden="1" xr:uid="{00000000-0005-0000-0000-0000E7670000}"/>
    <cellStyle name="Uwaga 3" xfId="24827" hidden="1" xr:uid="{00000000-0005-0000-0000-0000E8670000}"/>
    <cellStyle name="Uwaga 3" xfId="24824" hidden="1" xr:uid="{00000000-0005-0000-0000-0000E9670000}"/>
    <cellStyle name="Uwaga 3" xfId="24818" hidden="1" xr:uid="{00000000-0005-0000-0000-0000EA670000}"/>
    <cellStyle name="Uwaga 3" xfId="24814" hidden="1" xr:uid="{00000000-0005-0000-0000-0000EB670000}"/>
    <cellStyle name="Uwaga 3" xfId="24811" hidden="1" xr:uid="{00000000-0005-0000-0000-0000EC670000}"/>
    <cellStyle name="Uwaga 3" xfId="24803" hidden="1" xr:uid="{00000000-0005-0000-0000-0000ED670000}"/>
    <cellStyle name="Uwaga 3" xfId="24798" hidden="1" xr:uid="{00000000-0005-0000-0000-0000EE670000}"/>
    <cellStyle name="Uwaga 3" xfId="24794" hidden="1" xr:uid="{00000000-0005-0000-0000-0000EF670000}"/>
    <cellStyle name="Uwaga 3" xfId="24788" hidden="1" xr:uid="{00000000-0005-0000-0000-0000F0670000}"/>
    <cellStyle name="Uwaga 3" xfId="24783" hidden="1" xr:uid="{00000000-0005-0000-0000-0000F1670000}"/>
    <cellStyle name="Uwaga 3" xfId="24779" hidden="1" xr:uid="{00000000-0005-0000-0000-0000F2670000}"/>
    <cellStyle name="Uwaga 3" xfId="24773" hidden="1" xr:uid="{00000000-0005-0000-0000-0000F3670000}"/>
    <cellStyle name="Uwaga 3" xfId="24768" hidden="1" xr:uid="{00000000-0005-0000-0000-0000F4670000}"/>
    <cellStyle name="Uwaga 3" xfId="24764" hidden="1" xr:uid="{00000000-0005-0000-0000-0000F5670000}"/>
    <cellStyle name="Uwaga 3" xfId="24759" hidden="1" xr:uid="{00000000-0005-0000-0000-0000F6670000}"/>
    <cellStyle name="Uwaga 3" xfId="24755" hidden="1" xr:uid="{00000000-0005-0000-0000-0000F7670000}"/>
    <cellStyle name="Uwaga 3" xfId="24751" hidden="1" xr:uid="{00000000-0005-0000-0000-0000F8670000}"/>
    <cellStyle name="Uwaga 3" xfId="24743" hidden="1" xr:uid="{00000000-0005-0000-0000-0000F9670000}"/>
    <cellStyle name="Uwaga 3" xfId="24738" hidden="1" xr:uid="{00000000-0005-0000-0000-0000FA670000}"/>
    <cellStyle name="Uwaga 3" xfId="24734" hidden="1" xr:uid="{00000000-0005-0000-0000-0000FB670000}"/>
    <cellStyle name="Uwaga 3" xfId="24728" hidden="1" xr:uid="{00000000-0005-0000-0000-0000FC670000}"/>
    <cellStyle name="Uwaga 3" xfId="24723" hidden="1" xr:uid="{00000000-0005-0000-0000-0000FD670000}"/>
    <cellStyle name="Uwaga 3" xfId="24719" hidden="1" xr:uid="{00000000-0005-0000-0000-0000FE670000}"/>
    <cellStyle name="Uwaga 3" xfId="24713" hidden="1" xr:uid="{00000000-0005-0000-0000-0000FF670000}"/>
    <cellStyle name="Uwaga 3" xfId="24708" hidden="1" xr:uid="{00000000-0005-0000-0000-000000680000}"/>
    <cellStyle name="Uwaga 3" xfId="24704" hidden="1" xr:uid="{00000000-0005-0000-0000-000001680000}"/>
    <cellStyle name="Uwaga 3" xfId="24700" hidden="1" xr:uid="{00000000-0005-0000-0000-000002680000}"/>
    <cellStyle name="Uwaga 3" xfId="24695" hidden="1" xr:uid="{00000000-0005-0000-0000-000003680000}"/>
    <cellStyle name="Uwaga 3" xfId="24690" hidden="1" xr:uid="{00000000-0005-0000-0000-000004680000}"/>
    <cellStyle name="Uwaga 3" xfId="24685" hidden="1" xr:uid="{00000000-0005-0000-0000-000005680000}"/>
    <cellStyle name="Uwaga 3" xfId="24681" hidden="1" xr:uid="{00000000-0005-0000-0000-000006680000}"/>
    <cellStyle name="Uwaga 3" xfId="24677" hidden="1" xr:uid="{00000000-0005-0000-0000-000007680000}"/>
    <cellStyle name="Uwaga 3" xfId="24670" hidden="1" xr:uid="{00000000-0005-0000-0000-000008680000}"/>
    <cellStyle name="Uwaga 3" xfId="24666" hidden="1" xr:uid="{00000000-0005-0000-0000-000009680000}"/>
    <cellStyle name="Uwaga 3" xfId="24661" hidden="1" xr:uid="{00000000-0005-0000-0000-00000A680000}"/>
    <cellStyle name="Uwaga 3" xfId="24655" hidden="1" xr:uid="{00000000-0005-0000-0000-00000B680000}"/>
    <cellStyle name="Uwaga 3" xfId="24651" hidden="1" xr:uid="{00000000-0005-0000-0000-00000C680000}"/>
    <cellStyle name="Uwaga 3" xfId="24646" hidden="1" xr:uid="{00000000-0005-0000-0000-00000D680000}"/>
    <cellStyle name="Uwaga 3" xfId="24640" hidden="1" xr:uid="{00000000-0005-0000-0000-00000E680000}"/>
    <cellStyle name="Uwaga 3" xfId="24636" hidden="1" xr:uid="{00000000-0005-0000-0000-00000F680000}"/>
    <cellStyle name="Uwaga 3" xfId="24631" hidden="1" xr:uid="{00000000-0005-0000-0000-000010680000}"/>
    <cellStyle name="Uwaga 3" xfId="24625" hidden="1" xr:uid="{00000000-0005-0000-0000-000011680000}"/>
    <cellStyle name="Uwaga 3" xfId="24621" hidden="1" xr:uid="{00000000-0005-0000-0000-000012680000}"/>
    <cellStyle name="Uwaga 3" xfId="24617" hidden="1" xr:uid="{00000000-0005-0000-0000-000013680000}"/>
    <cellStyle name="Uwaga 3" xfId="25477" hidden="1" xr:uid="{00000000-0005-0000-0000-000014680000}"/>
    <cellStyle name="Uwaga 3" xfId="25476" hidden="1" xr:uid="{00000000-0005-0000-0000-000015680000}"/>
    <cellStyle name="Uwaga 3" xfId="25475" hidden="1" xr:uid="{00000000-0005-0000-0000-000016680000}"/>
    <cellStyle name="Uwaga 3" xfId="25462" hidden="1" xr:uid="{00000000-0005-0000-0000-000017680000}"/>
    <cellStyle name="Uwaga 3" xfId="25461" hidden="1" xr:uid="{00000000-0005-0000-0000-000018680000}"/>
    <cellStyle name="Uwaga 3" xfId="25460" hidden="1" xr:uid="{00000000-0005-0000-0000-000019680000}"/>
    <cellStyle name="Uwaga 3" xfId="25447" hidden="1" xr:uid="{00000000-0005-0000-0000-00001A680000}"/>
    <cellStyle name="Uwaga 3" xfId="25446" hidden="1" xr:uid="{00000000-0005-0000-0000-00001B680000}"/>
    <cellStyle name="Uwaga 3" xfId="25445" hidden="1" xr:uid="{00000000-0005-0000-0000-00001C680000}"/>
    <cellStyle name="Uwaga 3" xfId="25432" hidden="1" xr:uid="{00000000-0005-0000-0000-00001D680000}"/>
    <cellStyle name="Uwaga 3" xfId="25431" hidden="1" xr:uid="{00000000-0005-0000-0000-00001E680000}"/>
    <cellStyle name="Uwaga 3" xfId="25430" hidden="1" xr:uid="{00000000-0005-0000-0000-00001F680000}"/>
    <cellStyle name="Uwaga 3" xfId="25417" hidden="1" xr:uid="{00000000-0005-0000-0000-000020680000}"/>
    <cellStyle name="Uwaga 3" xfId="25416" hidden="1" xr:uid="{00000000-0005-0000-0000-000021680000}"/>
    <cellStyle name="Uwaga 3" xfId="25415" hidden="1" xr:uid="{00000000-0005-0000-0000-000022680000}"/>
    <cellStyle name="Uwaga 3" xfId="25403" hidden="1" xr:uid="{00000000-0005-0000-0000-000023680000}"/>
    <cellStyle name="Uwaga 3" xfId="25401" hidden="1" xr:uid="{00000000-0005-0000-0000-000024680000}"/>
    <cellStyle name="Uwaga 3" xfId="25399" hidden="1" xr:uid="{00000000-0005-0000-0000-000025680000}"/>
    <cellStyle name="Uwaga 3" xfId="25388" hidden="1" xr:uid="{00000000-0005-0000-0000-000026680000}"/>
    <cellStyle name="Uwaga 3" xfId="25386" hidden="1" xr:uid="{00000000-0005-0000-0000-000027680000}"/>
    <cellStyle name="Uwaga 3" xfId="25384" hidden="1" xr:uid="{00000000-0005-0000-0000-000028680000}"/>
    <cellStyle name="Uwaga 3" xfId="25373" hidden="1" xr:uid="{00000000-0005-0000-0000-000029680000}"/>
    <cellStyle name="Uwaga 3" xfId="25371" hidden="1" xr:uid="{00000000-0005-0000-0000-00002A680000}"/>
    <cellStyle name="Uwaga 3" xfId="25369" hidden="1" xr:uid="{00000000-0005-0000-0000-00002B680000}"/>
    <cellStyle name="Uwaga 3" xfId="25358" hidden="1" xr:uid="{00000000-0005-0000-0000-00002C680000}"/>
    <cellStyle name="Uwaga 3" xfId="25356" hidden="1" xr:uid="{00000000-0005-0000-0000-00002D680000}"/>
    <cellStyle name="Uwaga 3" xfId="25354" hidden="1" xr:uid="{00000000-0005-0000-0000-00002E680000}"/>
    <cellStyle name="Uwaga 3" xfId="25343" hidden="1" xr:uid="{00000000-0005-0000-0000-00002F680000}"/>
    <cellStyle name="Uwaga 3" xfId="25341" hidden="1" xr:uid="{00000000-0005-0000-0000-000030680000}"/>
    <cellStyle name="Uwaga 3" xfId="25339" hidden="1" xr:uid="{00000000-0005-0000-0000-000031680000}"/>
    <cellStyle name="Uwaga 3" xfId="25328" hidden="1" xr:uid="{00000000-0005-0000-0000-000032680000}"/>
    <cellStyle name="Uwaga 3" xfId="25326" hidden="1" xr:uid="{00000000-0005-0000-0000-000033680000}"/>
    <cellStyle name="Uwaga 3" xfId="25324" hidden="1" xr:uid="{00000000-0005-0000-0000-000034680000}"/>
    <cellStyle name="Uwaga 3" xfId="25313" hidden="1" xr:uid="{00000000-0005-0000-0000-000035680000}"/>
    <cellStyle name="Uwaga 3" xfId="25311" hidden="1" xr:uid="{00000000-0005-0000-0000-000036680000}"/>
    <cellStyle name="Uwaga 3" xfId="25309" hidden="1" xr:uid="{00000000-0005-0000-0000-000037680000}"/>
    <cellStyle name="Uwaga 3" xfId="25298" hidden="1" xr:uid="{00000000-0005-0000-0000-000038680000}"/>
    <cellStyle name="Uwaga 3" xfId="25296" hidden="1" xr:uid="{00000000-0005-0000-0000-000039680000}"/>
    <cellStyle name="Uwaga 3" xfId="25294" hidden="1" xr:uid="{00000000-0005-0000-0000-00003A680000}"/>
    <cellStyle name="Uwaga 3" xfId="25283" hidden="1" xr:uid="{00000000-0005-0000-0000-00003B680000}"/>
    <cellStyle name="Uwaga 3" xfId="25281" hidden="1" xr:uid="{00000000-0005-0000-0000-00003C680000}"/>
    <cellStyle name="Uwaga 3" xfId="25279" hidden="1" xr:uid="{00000000-0005-0000-0000-00003D680000}"/>
    <cellStyle name="Uwaga 3" xfId="25268" hidden="1" xr:uid="{00000000-0005-0000-0000-00003E680000}"/>
    <cellStyle name="Uwaga 3" xfId="25266" hidden="1" xr:uid="{00000000-0005-0000-0000-00003F680000}"/>
    <cellStyle name="Uwaga 3" xfId="25264" hidden="1" xr:uid="{00000000-0005-0000-0000-000040680000}"/>
    <cellStyle name="Uwaga 3" xfId="25253" hidden="1" xr:uid="{00000000-0005-0000-0000-000041680000}"/>
    <cellStyle name="Uwaga 3" xfId="25251" hidden="1" xr:uid="{00000000-0005-0000-0000-000042680000}"/>
    <cellStyle name="Uwaga 3" xfId="25249" hidden="1" xr:uid="{00000000-0005-0000-0000-000043680000}"/>
    <cellStyle name="Uwaga 3" xfId="25238" hidden="1" xr:uid="{00000000-0005-0000-0000-000044680000}"/>
    <cellStyle name="Uwaga 3" xfId="25236" hidden="1" xr:uid="{00000000-0005-0000-0000-000045680000}"/>
    <cellStyle name="Uwaga 3" xfId="25234" hidden="1" xr:uid="{00000000-0005-0000-0000-000046680000}"/>
    <cellStyle name="Uwaga 3" xfId="25223" hidden="1" xr:uid="{00000000-0005-0000-0000-000047680000}"/>
    <cellStyle name="Uwaga 3" xfId="25221" hidden="1" xr:uid="{00000000-0005-0000-0000-000048680000}"/>
    <cellStyle name="Uwaga 3" xfId="25218" hidden="1" xr:uid="{00000000-0005-0000-0000-000049680000}"/>
    <cellStyle name="Uwaga 3" xfId="25208" hidden="1" xr:uid="{00000000-0005-0000-0000-00004A680000}"/>
    <cellStyle name="Uwaga 3" xfId="25205" hidden="1" xr:uid="{00000000-0005-0000-0000-00004B680000}"/>
    <cellStyle name="Uwaga 3" xfId="25202" hidden="1" xr:uid="{00000000-0005-0000-0000-00004C680000}"/>
    <cellStyle name="Uwaga 3" xfId="25193" hidden="1" xr:uid="{00000000-0005-0000-0000-00004D680000}"/>
    <cellStyle name="Uwaga 3" xfId="25191" hidden="1" xr:uid="{00000000-0005-0000-0000-00004E680000}"/>
    <cellStyle name="Uwaga 3" xfId="25188" hidden="1" xr:uid="{00000000-0005-0000-0000-00004F680000}"/>
    <cellStyle name="Uwaga 3" xfId="25178" hidden="1" xr:uid="{00000000-0005-0000-0000-000050680000}"/>
    <cellStyle name="Uwaga 3" xfId="25176" hidden="1" xr:uid="{00000000-0005-0000-0000-000051680000}"/>
    <cellStyle name="Uwaga 3" xfId="25174" hidden="1" xr:uid="{00000000-0005-0000-0000-000052680000}"/>
    <cellStyle name="Uwaga 3" xfId="25163" hidden="1" xr:uid="{00000000-0005-0000-0000-000053680000}"/>
    <cellStyle name="Uwaga 3" xfId="25161" hidden="1" xr:uid="{00000000-0005-0000-0000-000054680000}"/>
    <cellStyle name="Uwaga 3" xfId="25159" hidden="1" xr:uid="{00000000-0005-0000-0000-000055680000}"/>
    <cellStyle name="Uwaga 3" xfId="25148" hidden="1" xr:uid="{00000000-0005-0000-0000-000056680000}"/>
    <cellStyle name="Uwaga 3" xfId="25146" hidden="1" xr:uid="{00000000-0005-0000-0000-000057680000}"/>
    <cellStyle name="Uwaga 3" xfId="25144" hidden="1" xr:uid="{00000000-0005-0000-0000-000058680000}"/>
    <cellStyle name="Uwaga 3" xfId="25133" hidden="1" xr:uid="{00000000-0005-0000-0000-000059680000}"/>
    <cellStyle name="Uwaga 3" xfId="25131" hidden="1" xr:uid="{00000000-0005-0000-0000-00005A680000}"/>
    <cellStyle name="Uwaga 3" xfId="25129" hidden="1" xr:uid="{00000000-0005-0000-0000-00005B680000}"/>
    <cellStyle name="Uwaga 3" xfId="25118" hidden="1" xr:uid="{00000000-0005-0000-0000-00005C680000}"/>
    <cellStyle name="Uwaga 3" xfId="25116" hidden="1" xr:uid="{00000000-0005-0000-0000-00005D680000}"/>
    <cellStyle name="Uwaga 3" xfId="25114" hidden="1" xr:uid="{00000000-0005-0000-0000-00005E680000}"/>
    <cellStyle name="Uwaga 3" xfId="25103" hidden="1" xr:uid="{00000000-0005-0000-0000-00005F680000}"/>
    <cellStyle name="Uwaga 3" xfId="25101" hidden="1" xr:uid="{00000000-0005-0000-0000-000060680000}"/>
    <cellStyle name="Uwaga 3" xfId="25098" hidden="1" xr:uid="{00000000-0005-0000-0000-000061680000}"/>
    <cellStyle name="Uwaga 3" xfId="25088" hidden="1" xr:uid="{00000000-0005-0000-0000-000062680000}"/>
    <cellStyle name="Uwaga 3" xfId="25085" hidden="1" xr:uid="{00000000-0005-0000-0000-000063680000}"/>
    <cellStyle name="Uwaga 3" xfId="25082" hidden="1" xr:uid="{00000000-0005-0000-0000-000064680000}"/>
    <cellStyle name="Uwaga 3" xfId="25073" hidden="1" xr:uid="{00000000-0005-0000-0000-000065680000}"/>
    <cellStyle name="Uwaga 3" xfId="25070" hidden="1" xr:uid="{00000000-0005-0000-0000-000066680000}"/>
    <cellStyle name="Uwaga 3" xfId="25067" hidden="1" xr:uid="{00000000-0005-0000-0000-000067680000}"/>
    <cellStyle name="Uwaga 3" xfId="25058" hidden="1" xr:uid="{00000000-0005-0000-0000-000068680000}"/>
    <cellStyle name="Uwaga 3" xfId="25056" hidden="1" xr:uid="{00000000-0005-0000-0000-000069680000}"/>
    <cellStyle name="Uwaga 3" xfId="25054" hidden="1" xr:uid="{00000000-0005-0000-0000-00006A680000}"/>
    <cellStyle name="Uwaga 3" xfId="25043" hidden="1" xr:uid="{00000000-0005-0000-0000-00006B680000}"/>
    <cellStyle name="Uwaga 3" xfId="25040" hidden="1" xr:uid="{00000000-0005-0000-0000-00006C680000}"/>
    <cellStyle name="Uwaga 3" xfId="25037" hidden="1" xr:uid="{00000000-0005-0000-0000-00006D680000}"/>
    <cellStyle name="Uwaga 3" xfId="25028" hidden="1" xr:uid="{00000000-0005-0000-0000-00006E680000}"/>
    <cellStyle name="Uwaga 3" xfId="25025" hidden="1" xr:uid="{00000000-0005-0000-0000-00006F680000}"/>
    <cellStyle name="Uwaga 3" xfId="25022" hidden="1" xr:uid="{00000000-0005-0000-0000-000070680000}"/>
    <cellStyle name="Uwaga 3" xfId="25013" hidden="1" xr:uid="{00000000-0005-0000-0000-000071680000}"/>
    <cellStyle name="Uwaga 3" xfId="25010" hidden="1" xr:uid="{00000000-0005-0000-0000-000072680000}"/>
    <cellStyle name="Uwaga 3" xfId="25007" hidden="1" xr:uid="{00000000-0005-0000-0000-000073680000}"/>
    <cellStyle name="Uwaga 3" xfId="25000" hidden="1" xr:uid="{00000000-0005-0000-0000-000074680000}"/>
    <cellStyle name="Uwaga 3" xfId="24996" hidden="1" xr:uid="{00000000-0005-0000-0000-000075680000}"/>
    <cellStyle name="Uwaga 3" xfId="24993" hidden="1" xr:uid="{00000000-0005-0000-0000-000076680000}"/>
    <cellStyle name="Uwaga 3" xfId="24985" hidden="1" xr:uid="{00000000-0005-0000-0000-000077680000}"/>
    <cellStyle name="Uwaga 3" xfId="24981" hidden="1" xr:uid="{00000000-0005-0000-0000-000078680000}"/>
    <cellStyle name="Uwaga 3" xfId="24978" hidden="1" xr:uid="{00000000-0005-0000-0000-000079680000}"/>
    <cellStyle name="Uwaga 3" xfId="24970" hidden="1" xr:uid="{00000000-0005-0000-0000-00007A680000}"/>
    <cellStyle name="Uwaga 3" xfId="24966" hidden="1" xr:uid="{00000000-0005-0000-0000-00007B680000}"/>
    <cellStyle name="Uwaga 3" xfId="24962" hidden="1" xr:uid="{00000000-0005-0000-0000-00007C680000}"/>
    <cellStyle name="Uwaga 3" xfId="24955" hidden="1" xr:uid="{00000000-0005-0000-0000-00007D680000}"/>
    <cellStyle name="Uwaga 3" xfId="24951" hidden="1" xr:uid="{00000000-0005-0000-0000-00007E680000}"/>
    <cellStyle name="Uwaga 3" xfId="24948" hidden="1" xr:uid="{00000000-0005-0000-0000-00007F680000}"/>
    <cellStyle name="Uwaga 3" xfId="24940" hidden="1" xr:uid="{00000000-0005-0000-0000-000080680000}"/>
    <cellStyle name="Uwaga 3" xfId="24936" hidden="1" xr:uid="{00000000-0005-0000-0000-000081680000}"/>
    <cellStyle name="Uwaga 3" xfId="24933" hidden="1" xr:uid="{00000000-0005-0000-0000-000082680000}"/>
    <cellStyle name="Uwaga 3" xfId="24924" hidden="1" xr:uid="{00000000-0005-0000-0000-000083680000}"/>
    <cellStyle name="Uwaga 3" xfId="24919" hidden="1" xr:uid="{00000000-0005-0000-0000-000084680000}"/>
    <cellStyle name="Uwaga 3" xfId="24915" hidden="1" xr:uid="{00000000-0005-0000-0000-000085680000}"/>
    <cellStyle name="Uwaga 3" xfId="24909" hidden="1" xr:uid="{00000000-0005-0000-0000-000086680000}"/>
    <cellStyle name="Uwaga 3" xfId="24904" hidden="1" xr:uid="{00000000-0005-0000-0000-000087680000}"/>
    <cellStyle name="Uwaga 3" xfId="24900" hidden="1" xr:uid="{00000000-0005-0000-0000-000088680000}"/>
    <cellStyle name="Uwaga 3" xfId="24894" hidden="1" xr:uid="{00000000-0005-0000-0000-000089680000}"/>
    <cellStyle name="Uwaga 3" xfId="24889" hidden="1" xr:uid="{00000000-0005-0000-0000-00008A680000}"/>
    <cellStyle name="Uwaga 3" xfId="24885" hidden="1" xr:uid="{00000000-0005-0000-0000-00008B680000}"/>
    <cellStyle name="Uwaga 3" xfId="24880" hidden="1" xr:uid="{00000000-0005-0000-0000-00008C680000}"/>
    <cellStyle name="Uwaga 3" xfId="24876" hidden="1" xr:uid="{00000000-0005-0000-0000-00008D680000}"/>
    <cellStyle name="Uwaga 3" xfId="24872" hidden="1" xr:uid="{00000000-0005-0000-0000-00008E680000}"/>
    <cellStyle name="Uwaga 3" xfId="24865" hidden="1" xr:uid="{00000000-0005-0000-0000-00008F680000}"/>
    <cellStyle name="Uwaga 3" xfId="24860" hidden="1" xr:uid="{00000000-0005-0000-0000-000090680000}"/>
    <cellStyle name="Uwaga 3" xfId="24856" hidden="1" xr:uid="{00000000-0005-0000-0000-000091680000}"/>
    <cellStyle name="Uwaga 3" xfId="24849" hidden="1" xr:uid="{00000000-0005-0000-0000-000092680000}"/>
    <cellStyle name="Uwaga 3" xfId="24844" hidden="1" xr:uid="{00000000-0005-0000-0000-000093680000}"/>
    <cellStyle name="Uwaga 3" xfId="24840" hidden="1" xr:uid="{00000000-0005-0000-0000-000094680000}"/>
    <cellStyle name="Uwaga 3" xfId="24835" hidden="1" xr:uid="{00000000-0005-0000-0000-000095680000}"/>
    <cellStyle name="Uwaga 3" xfId="24830" hidden="1" xr:uid="{00000000-0005-0000-0000-000096680000}"/>
    <cellStyle name="Uwaga 3" xfId="24826" hidden="1" xr:uid="{00000000-0005-0000-0000-000097680000}"/>
    <cellStyle name="Uwaga 3" xfId="24820" hidden="1" xr:uid="{00000000-0005-0000-0000-000098680000}"/>
    <cellStyle name="Uwaga 3" xfId="24816" hidden="1" xr:uid="{00000000-0005-0000-0000-000099680000}"/>
    <cellStyle name="Uwaga 3" xfId="24813" hidden="1" xr:uid="{00000000-0005-0000-0000-00009A680000}"/>
    <cellStyle name="Uwaga 3" xfId="24806" hidden="1" xr:uid="{00000000-0005-0000-0000-00009B680000}"/>
    <cellStyle name="Uwaga 3" xfId="24801" hidden="1" xr:uid="{00000000-0005-0000-0000-00009C680000}"/>
    <cellStyle name="Uwaga 3" xfId="24796" hidden="1" xr:uid="{00000000-0005-0000-0000-00009D680000}"/>
    <cellStyle name="Uwaga 3" xfId="24790" hidden="1" xr:uid="{00000000-0005-0000-0000-00009E680000}"/>
    <cellStyle name="Uwaga 3" xfId="24785" hidden="1" xr:uid="{00000000-0005-0000-0000-00009F680000}"/>
    <cellStyle name="Uwaga 3" xfId="24780" hidden="1" xr:uid="{00000000-0005-0000-0000-0000A0680000}"/>
    <cellStyle name="Uwaga 3" xfId="24775" hidden="1" xr:uid="{00000000-0005-0000-0000-0000A1680000}"/>
    <cellStyle name="Uwaga 3" xfId="24770" hidden="1" xr:uid="{00000000-0005-0000-0000-0000A2680000}"/>
    <cellStyle name="Uwaga 3" xfId="24765" hidden="1" xr:uid="{00000000-0005-0000-0000-0000A3680000}"/>
    <cellStyle name="Uwaga 3" xfId="24761" hidden="1" xr:uid="{00000000-0005-0000-0000-0000A4680000}"/>
    <cellStyle name="Uwaga 3" xfId="24757" hidden="1" xr:uid="{00000000-0005-0000-0000-0000A5680000}"/>
    <cellStyle name="Uwaga 3" xfId="24752" hidden="1" xr:uid="{00000000-0005-0000-0000-0000A6680000}"/>
    <cellStyle name="Uwaga 3" xfId="24745" hidden="1" xr:uid="{00000000-0005-0000-0000-0000A7680000}"/>
    <cellStyle name="Uwaga 3" xfId="24740" hidden="1" xr:uid="{00000000-0005-0000-0000-0000A8680000}"/>
    <cellStyle name="Uwaga 3" xfId="24735" hidden="1" xr:uid="{00000000-0005-0000-0000-0000A9680000}"/>
    <cellStyle name="Uwaga 3" xfId="24729" hidden="1" xr:uid="{00000000-0005-0000-0000-0000AA680000}"/>
    <cellStyle name="Uwaga 3" xfId="24724" hidden="1" xr:uid="{00000000-0005-0000-0000-0000AB680000}"/>
    <cellStyle name="Uwaga 3" xfId="24720" hidden="1" xr:uid="{00000000-0005-0000-0000-0000AC680000}"/>
    <cellStyle name="Uwaga 3" xfId="24715" hidden="1" xr:uid="{00000000-0005-0000-0000-0000AD680000}"/>
    <cellStyle name="Uwaga 3" xfId="24710" hidden="1" xr:uid="{00000000-0005-0000-0000-0000AE680000}"/>
    <cellStyle name="Uwaga 3" xfId="24705" hidden="1" xr:uid="{00000000-0005-0000-0000-0000AF680000}"/>
    <cellStyle name="Uwaga 3" xfId="24701" hidden="1" xr:uid="{00000000-0005-0000-0000-0000B0680000}"/>
    <cellStyle name="Uwaga 3" xfId="24696" hidden="1" xr:uid="{00000000-0005-0000-0000-0000B1680000}"/>
    <cellStyle name="Uwaga 3" xfId="24691" hidden="1" xr:uid="{00000000-0005-0000-0000-0000B2680000}"/>
    <cellStyle name="Uwaga 3" xfId="24686" hidden="1" xr:uid="{00000000-0005-0000-0000-0000B3680000}"/>
    <cellStyle name="Uwaga 3" xfId="24682" hidden="1" xr:uid="{00000000-0005-0000-0000-0000B4680000}"/>
    <cellStyle name="Uwaga 3" xfId="24678" hidden="1" xr:uid="{00000000-0005-0000-0000-0000B5680000}"/>
    <cellStyle name="Uwaga 3" xfId="24671" hidden="1" xr:uid="{00000000-0005-0000-0000-0000B6680000}"/>
    <cellStyle name="Uwaga 3" xfId="24667" hidden="1" xr:uid="{00000000-0005-0000-0000-0000B7680000}"/>
    <cellStyle name="Uwaga 3" xfId="24662" hidden="1" xr:uid="{00000000-0005-0000-0000-0000B8680000}"/>
    <cellStyle name="Uwaga 3" xfId="24656" hidden="1" xr:uid="{00000000-0005-0000-0000-0000B9680000}"/>
    <cellStyle name="Uwaga 3" xfId="24652" hidden="1" xr:uid="{00000000-0005-0000-0000-0000BA680000}"/>
    <cellStyle name="Uwaga 3" xfId="24647" hidden="1" xr:uid="{00000000-0005-0000-0000-0000BB680000}"/>
    <cellStyle name="Uwaga 3" xfId="24641" hidden="1" xr:uid="{00000000-0005-0000-0000-0000BC680000}"/>
    <cellStyle name="Uwaga 3" xfId="24637" hidden="1" xr:uid="{00000000-0005-0000-0000-0000BD680000}"/>
    <cellStyle name="Uwaga 3" xfId="24633" hidden="1" xr:uid="{00000000-0005-0000-0000-0000BE680000}"/>
    <cellStyle name="Uwaga 3" xfId="24626" hidden="1" xr:uid="{00000000-0005-0000-0000-0000BF680000}"/>
    <cellStyle name="Uwaga 3" xfId="24622" hidden="1" xr:uid="{00000000-0005-0000-0000-0000C0680000}"/>
    <cellStyle name="Uwaga 3" xfId="24618" hidden="1" xr:uid="{00000000-0005-0000-0000-0000C1680000}"/>
    <cellStyle name="Uwaga 3" xfId="25482" hidden="1" xr:uid="{00000000-0005-0000-0000-0000C2680000}"/>
    <cellStyle name="Uwaga 3" xfId="25480" hidden="1" xr:uid="{00000000-0005-0000-0000-0000C3680000}"/>
    <cellStyle name="Uwaga 3" xfId="25478" hidden="1" xr:uid="{00000000-0005-0000-0000-0000C4680000}"/>
    <cellStyle name="Uwaga 3" xfId="25465" hidden="1" xr:uid="{00000000-0005-0000-0000-0000C5680000}"/>
    <cellStyle name="Uwaga 3" xfId="25464" hidden="1" xr:uid="{00000000-0005-0000-0000-0000C6680000}"/>
    <cellStyle name="Uwaga 3" xfId="25463" hidden="1" xr:uid="{00000000-0005-0000-0000-0000C7680000}"/>
    <cellStyle name="Uwaga 3" xfId="25450" hidden="1" xr:uid="{00000000-0005-0000-0000-0000C8680000}"/>
    <cellStyle name="Uwaga 3" xfId="25449" hidden="1" xr:uid="{00000000-0005-0000-0000-0000C9680000}"/>
    <cellStyle name="Uwaga 3" xfId="25448" hidden="1" xr:uid="{00000000-0005-0000-0000-0000CA680000}"/>
    <cellStyle name="Uwaga 3" xfId="25436" hidden="1" xr:uid="{00000000-0005-0000-0000-0000CB680000}"/>
    <cellStyle name="Uwaga 3" xfId="25434" hidden="1" xr:uid="{00000000-0005-0000-0000-0000CC680000}"/>
    <cellStyle name="Uwaga 3" xfId="25433" hidden="1" xr:uid="{00000000-0005-0000-0000-0000CD680000}"/>
    <cellStyle name="Uwaga 3" xfId="25420" hidden="1" xr:uid="{00000000-0005-0000-0000-0000CE680000}"/>
    <cellStyle name="Uwaga 3" xfId="25419" hidden="1" xr:uid="{00000000-0005-0000-0000-0000CF680000}"/>
    <cellStyle name="Uwaga 3" xfId="25418" hidden="1" xr:uid="{00000000-0005-0000-0000-0000D0680000}"/>
    <cellStyle name="Uwaga 3" xfId="25406" hidden="1" xr:uid="{00000000-0005-0000-0000-0000D1680000}"/>
    <cellStyle name="Uwaga 3" xfId="25404" hidden="1" xr:uid="{00000000-0005-0000-0000-0000D2680000}"/>
    <cellStyle name="Uwaga 3" xfId="25402" hidden="1" xr:uid="{00000000-0005-0000-0000-0000D3680000}"/>
    <cellStyle name="Uwaga 3" xfId="25391" hidden="1" xr:uid="{00000000-0005-0000-0000-0000D4680000}"/>
    <cellStyle name="Uwaga 3" xfId="25389" hidden="1" xr:uid="{00000000-0005-0000-0000-0000D5680000}"/>
    <cellStyle name="Uwaga 3" xfId="25387" hidden="1" xr:uid="{00000000-0005-0000-0000-0000D6680000}"/>
    <cellStyle name="Uwaga 3" xfId="25376" hidden="1" xr:uid="{00000000-0005-0000-0000-0000D7680000}"/>
    <cellStyle name="Uwaga 3" xfId="25374" hidden="1" xr:uid="{00000000-0005-0000-0000-0000D8680000}"/>
    <cellStyle name="Uwaga 3" xfId="25372" hidden="1" xr:uid="{00000000-0005-0000-0000-0000D9680000}"/>
    <cellStyle name="Uwaga 3" xfId="25361" hidden="1" xr:uid="{00000000-0005-0000-0000-0000DA680000}"/>
    <cellStyle name="Uwaga 3" xfId="25359" hidden="1" xr:uid="{00000000-0005-0000-0000-0000DB680000}"/>
    <cellStyle name="Uwaga 3" xfId="25357" hidden="1" xr:uid="{00000000-0005-0000-0000-0000DC680000}"/>
    <cellStyle name="Uwaga 3" xfId="25346" hidden="1" xr:uid="{00000000-0005-0000-0000-0000DD680000}"/>
    <cellStyle name="Uwaga 3" xfId="25344" hidden="1" xr:uid="{00000000-0005-0000-0000-0000DE680000}"/>
    <cellStyle name="Uwaga 3" xfId="25342" hidden="1" xr:uid="{00000000-0005-0000-0000-0000DF680000}"/>
    <cellStyle name="Uwaga 3" xfId="25331" hidden="1" xr:uid="{00000000-0005-0000-0000-0000E0680000}"/>
    <cellStyle name="Uwaga 3" xfId="25329" hidden="1" xr:uid="{00000000-0005-0000-0000-0000E1680000}"/>
    <cellStyle name="Uwaga 3" xfId="25327" hidden="1" xr:uid="{00000000-0005-0000-0000-0000E2680000}"/>
    <cellStyle name="Uwaga 3" xfId="25316" hidden="1" xr:uid="{00000000-0005-0000-0000-0000E3680000}"/>
    <cellStyle name="Uwaga 3" xfId="25314" hidden="1" xr:uid="{00000000-0005-0000-0000-0000E4680000}"/>
    <cellStyle name="Uwaga 3" xfId="25312" hidden="1" xr:uid="{00000000-0005-0000-0000-0000E5680000}"/>
    <cellStyle name="Uwaga 3" xfId="25301" hidden="1" xr:uid="{00000000-0005-0000-0000-0000E6680000}"/>
    <cellStyle name="Uwaga 3" xfId="25299" hidden="1" xr:uid="{00000000-0005-0000-0000-0000E7680000}"/>
    <cellStyle name="Uwaga 3" xfId="25297" hidden="1" xr:uid="{00000000-0005-0000-0000-0000E8680000}"/>
    <cellStyle name="Uwaga 3" xfId="25286" hidden="1" xr:uid="{00000000-0005-0000-0000-0000E9680000}"/>
    <cellStyle name="Uwaga 3" xfId="25284" hidden="1" xr:uid="{00000000-0005-0000-0000-0000EA680000}"/>
    <cellStyle name="Uwaga 3" xfId="25282" hidden="1" xr:uid="{00000000-0005-0000-0000-0000EB680000}"/>
    <cellStyle name="Uwaga 3" xfId="25271" hidden="1" xr:uid="{00000000-0005-0000-0000-0000EC680000}"/>
    <cellStyle name="Uwaga 3" xfId="25269" hidden="1" xr:uid="{00000000-0005-0000-0000-0000ED680000}"/>
    <cellStyle name="Uwaga 3" xfId="25267" hidden="1" xr:uid="{00000000-0005-0000-0000-0000EE680000}"/>
    <cellStyle name="Uwaga 3" xfId="25256" hidden="1" xr:uid="{00000000-0005-0000-0000-0000EF680000}"/>
    <cellStyle name="Uwaga 3" xfId="25254" hidden="1" xr:uid="{00000000-0005-0000-0000-0000F0680000}"/>
    <cellStyle name="Uwaga 3" xfId="25252" hidden="1" xr:uid="{00000000-0005-0000-0000-0000F1680000}"/>
    <cellStyle name="Uwaga 3" xfId="25241" hidden="1" xr:uid="{00000000-0005-0000-0000-0000F2680000}"/>
    <cellStyle name="Uwaga 3" xfId="25239" hidden="1" xr:uid="{00000000-0005-0000-0000-0000F3680000}"/>
    <cellStyle name="Uwaga 3" xfId="25237" hidden="1" xr:uid="{00000000-0005-0000-0000-0000F4680000}"/>
    <cellStyle name="Uwaga 3" xfId="25226" hidden="1" xr:uid="{00000000-0005-0000-0000-0000F5680000}"/>
    <cellStyle name="Uwaga 3" xfId="25224" hidden="1" xr:uid="{00000000-0005-0000-0000-0000F6680000}"/>
    <cellStyle name="Uwaga 3" xfId="25222" hidden="1" xr:uid="{00000000-0005-0000-0000-0000F7680000}"/>
    <cellStyle name="Uwaga 3" xfId="25211" hidden="1" xr:uid="{00000000-0005-0000-0000-0000F8680000}"/>
    <cellStyle name="Uwaga 3" xfId="25209" hidden="1" xr:uid="{00000000-0005-0000-0000-0000F9680000}"/>
    <cellStyle name="Uwaga 3" xfId="25207" hidden="1" xr:uid="{00000000-0005-0000-0000-0000FA680000}"/>
    <cellStyle name="Uwaga 3" xfId="25196" hidden="1" xr:uid="{00000000-0005-0000-0000-0000FB680000}"/>
    <cellStyle name="Uwaga 3" xfId="25194" hidden="1" xr:uid="{00000000-0005-0000-0000-0000FC680000}"/>
    <cellStyle name="Uwaga 3" xfId="25192" hidden="1" xr:uid="{00000000-0005-0000-0000-0000FD680000}"/>
    <cellStyle name="Uwaga 3" xfId="25181" hidden="1" xr:uid="{00000000-0005-0000-0000-0000FE680000}"/>
    <cellStyle name="Uwaga 3" xfId="25179" hidden="1" xr:uid="{00000000-0005-0000-0000-0000FF680000}"/>
    <cellStyle name="Uwaga 3" xfId="25177" hidden="1" xr:uid="{00000000-0005-0000-0000-000000690000}"/>
    <cellStyle name="Uwaga 3" xfId="25166" hidden="1" xr:uid="{00000000-0005-0000-0000-000001690000}"/>
    <cellStyle name="Uwaga 3" xfId="25164" hidden="1" xr:uid="{00000000-0005-0000-0000-000002690000}"/>
    <cellStyle name="Uwaga 3" xfId="25162" hidden="1" xr:uid="{00000000-0005-0000-0000-000003690000}"/>
    <cellStyle name="Uwaga 3" xfId="25151" hidden="1" xr:uid="{00000000-0005-0000-0000-000004690000}"/>
    <cellStyle name="Uwaga 3" xfId="25149" hidden="1" xr:uid="{00000000-0005-0000-0000-000005690000}"/>
    <cellStyle name="Uwaga 3" xfId="25147" hidden="1" xr:uid="{00000000-0005-0000-0000-000006690000}"/>
    <cellStyle name="Uwaga 3" xfId="25136" hidden="1" xr:uid="{00000000-0005-0000-0000-000007690000}"/>
    <cellStyle name="Uwaga 3" xfId="25134" hidden="1" xr:uid="{00000000-0005-0000-0000-000008690000}"/>
    <cellStyle name="Uwaga 3" xfId="25132" hidden="1" xr:uid="{00000000-0005-0000-0000-000009690000}"/>
    <cellStyle name="Uwaga 3" xfId="25121" hidden="1" xr:uid="{00000000-0005-0000-0000-00000A690000}"/>
    <cellStyle name="Uwaga 3" xfId="25119" hidden="1" xr:uid="{00000000-0005-0000-0000-00000B690000}"/>
    <cellStyle name="Uwaga 3" xfId="25117" hidden="1" xr:uid="{00000000-0005-0000-0000-00000C690000}"/>
    <cellStyle name="Uwaga 3" xfId="25106" hidden="1" xr:uid="{00000000-0005-0000-0000-00000D690000}"/>
    <cellStyle name="Uwaga 3" xfId="25104" hidden="1" xr:uid="{00000000-0005-0000-0000-00000E690000}"/>
    <cellStyle name="Uwaga 3" xfId="25102" hidden="1" xr:uid="{00000000-0005-0000-0000-00000F690000}"/>
    <cellStyle name="Uwaga 3" xfId="25091" hidden="1" xr:uid="{00000000-0005-0000-0000-000010690000}"/>
    <cellStyle name="Uwaga 3" xfId="25089" hidden="1" xr:uid="{00000000-0005-0000-0000-000011690000}"/>
    <cellStyle name="Uwaga 3" xfId="25086" hidden="1" xr:uid="{00000000-0005-0000-0000-000012690000}"/>
    <cellStyle name="Uwaga 3" xfId="25076" hidden="1" xr:uid="{00000000-0005-0000-0000-000013690000}"/>
    <cellStyle name="Uwaga 3" xfId="25074" hidden="1" xr:uid="{00000000-0005-0000-0000-000014690000}"/>
    <cellStyle name="Uwaga 3" xfId="25072" hidden="1" xr:uid="{00000000-0005-0000-0000-000015690000}"/>
    <cellStyle name="Uwaga 3" xfId="25061" hidden="1" xr:uid="{00000000-0005-0000-0000-000016690000}"/>
    <cellStyle name="Uwaga 3" xfId="25059" hidden="1" xr:uid="{00000000-0005-0000-0000-000017690000}"/>
    <cellStyle name="Uwaga 3" xfId="25057" hidden="1" xr:uid="{00000000-0005-0000-0000-000018690000}"/>
    <cellStyle name="Uwaga 3" xfId="25046" hidden="1" xr:uid="{00000000-0005-0000-0000-000019690000}"/>
    <cellStyle name="Uwaga 3" xfId="25044" hidden="1" xr:uid="{00000000-0005-0000-0000-00001A690000}"/>
    <cellStyle name="Uwaga 3" xfId="25041" hidden="1" xr:uid="{00000000-0005-0000-0000-00001B690000}"/>
    <cellStyle name="Uwaga 3" xfId="25031" hidden="1" xr:uid="{00000000-0005-0000-0000-00001C690000}"/>
    <cellStyle name="Uwaga 3" xfId="25029" hidden="1" xr:uid="{00000000-0005-0000-0000-00001D690000}"/>
    <cellStyle name="Uwaga 3" xfId="25026" hidden="1" xr:uid="{00000000-0005-0000-0000-00001E690000}"/>
    <cellStyle name="Uwaga 3" xfId="25016" hidden="1" xr:uid="{00000000-0005-0000-0000-00001F690000}"/>
    <cellStyle name="Uwaga 3" xfId="25014" hidden="1" xr:uid="{00000000-0005-0000-0000-000020690000}"/>
    <cellStyle name="Uwaga 3" xfId="25011" hidden="1" xr:uid="{00000000-0005-0000-0000-000021690000}"/>
    <cellStyle name="Uwaga 3" xfId="25002" hidden="1" xr:uid="{00000000-0005-0000-0000-000022690000}"/>
    <cellStyle name="Uwaga 3" xfId="24999" hidden="1" xr:uid="{00000000-0005-0000-0000-000023690000}"/>
    <cellStyle name="Uwaga 3" xfId="24995" hidden="1" xr:uid="{00000000-0005-0000-0000-000024690000}"/>
    <cellStyle name="Uwaga 3" xfId="24987" hidden="1" xr:uid="{00000000-0005-0000-0000-000025690000}"/>
    <cellStyle name="Uwaga 3" xfId="24984" hidden="1" xr:uid="{00000000-0005-0000-0000-000026690000}"/>
    <cellStyle name="Uwaga 3" xfId="24980" hidden="1" xr:uid="{00000000-0005-0000-0000-000027690000}"/>
    <cellStyle name="Uwaga 3" xfId="24972" hidden="1" xr:uid="{00000000-0005-0000-0000-000028690000}"/>
    <cellStyle name="Uwaga 3" xfId="24969" hidden="1" xr:uid="{00000000-0005-0000-0000-000029690000}"/>
    <cellStyle name="Uwaga 3" xfId="24965" hidden="1" xr:uid="{00000000-0005-0000-0000-00002A690000}"/>
    <cellStyle name="Uwaga 3" xfId="24957" hidden="1" xr:uid="{00000000-0005-0000-0000-00002B690000}"/>
    <cellStyle name="Uwaga 3" xfId="24954" hidden="1" xr:uid="{00000000-0005-0000-0000-00002C690000}"/>
    <cellStyle name="Uwaga 3" xfId="24950" hidden="1" xr:uid="{00000000-0005-0000-0000-00002D690000}"/>
    <cellStyle name="Uwaga 3" xfId="24942" hidden="1" xr:uid="{00000000-0005-0000-0000-00002E690000}"/>
    <cellStyle name="Uwaga 3" xfId="24939" hidden="1" xr:uid="{00000000-0005-0000-0000-00002F690000}"/>
    <cellStyle name="Uwaga 3" xfId="24935" hidden="1" xr:uid="{00000000-0005-0000-0000-000030690000}"/>
    <cellStyle name="Uwaga 3" xfId="24927" hidden="1" xr:uid="{00000000-0005-0000-0000-000031690000}"/>
    <cellStyle name="Uwaga 3" xfId="24923" hidden="1" xr:uid="{00000000-0005-0000-0000-000032690000}"/>
    <cellStyle name="Uwaga 3" xfId="24918" hidden="1" xr:uid="{00000000-0005-0000-0000-000033690000}"/>
    <cellStyle name="Uwaga 3" xfId="24912" hidden="1" xr:uid="{00000000-0005-0000-0000-000034690000}"/>
    <cellStyle name="Uwaga 3" xfId="24908" hidden="1" xr:uid="{00000000-0005-0000-0000-000035690000}"/>
    <cellStyle name="Uwaga 3" xfId="24903" hidden="1" xr:uid="{00000000-0005-0000-0000-000036690000}"/>
    <cellStyle name="Uwaga 3" xfId="24897" hidden="1" xr:uid="{00000000-0005-0000-0000-000037690000}"/>
    <cellStyle name="Uwaga 3" xfId="24893" hidden="1" xr:uid="{00000000-0005-0000-0000-000038690000}"/>
    <cellStyle name="Uwaga 3" xfId="24888" hidden="1" xr:uid="{00000000-0005-0000-0000-000039690000}"/>
    <cellStyle name="Uwaga 3" xfId="24882" hidden="1" xr:uid="{00000000-0005-0000-0000-00003A690000}"/>
    <cellStyle name="Uwaga 3" xfId="24879" hidden="1" xr:uid="{00000000-0005-0000-0000-00003B690000}"/>
    <cellStyle name="Uwaga 3" xfId="24875" hidden="1" xr:uid="{00000000-0005-0000-0000-00003C690000}"/>
    <cellStyle name="Uwaga 3" xfId="24867" hidden="1" xr:uid="{00000000-0005-0000-0000-00003D690000}"/>
    <cellStyle name="Uwaga 3" xfId="24864" hidden="1" xr:uid="{00000000-0005-0000-0000-00003E690000}"/>
    <cellStyle name="Uwaga 3" xfId="24859" hidden="1" xr:uid="{00000000-0005-0000-0000-00003F690000}"/>
    <cellStyle name="Uwaga 3" xfId="24852" hidden="1" xr:uid="{00000000-0005-0000-0000-000040690000}"/>
    <cellStyle name="Uwaga 3" xfId="24848" hidden="1" xr:uid="{00000000-0005-0000-0000-000041690000}"/>
    <cellStyle name="Uwaga 3" xfId="24843" hidden="1" xr:uid="{00000000-0005-0000-0000-000042690000}"/>
    <cellStyle name="Uwaga 3" xfId="24837" hidden="1" xr:uid="{00000000-0005-0000-0000-000043690000}"/>
    <cellStyle name="Uwaga 3" xfId="24833" hidden="1" xr:uid="{00000000-0005-0000-0000-000044690000}"/>
    <cellStyle name="Uwaga 3" xfId="24828" hidden="1" xr:uid="{00000000-0005-0000-0000-000045690000}"/>
    <cellStyle name="Uwaga 3" xfId="24822" hidden="1" xr:uid="{00000000-0005-0000-0000-000046690000}"/>
    <cellStyle name="Uwaga 3" xfId="24819" hidden="1" xr:uid="{00000000-0005-0000-0000-000047690000}"/>
    <cellStyle name="Uwaga 3" xfId="24815" hidden="1" xr:uid="{00000000-0005-0000-0000-000048690000}"/>
    <cellStyle name="Uwaga 3" xfId="24807" hidden="1" xr:uid="{00000000-0005-0000-0000-000049690000}"/>
    <cellStyle name="Uwaga 3" xfId="24802" hidden="1" xr:uid="{00000000-0005-0000-0000-00004A690000}"/>
    <cellStyle name="Uwaga 3" xfId="24797" hidden="1" xr:uid="{00000000-0005-0000-0000-00004B690000}"/>
    <cellStyle name="Uwaga 3" xfId="24792" hidden="1" xr:uid="{00000000-0005-0000-0000-00004C690000}"/>
    <cellStyle name="Uwaga 3" xfId="24787" hidden="1" xr:uid="{00000000-0005-0000-0000-00004D690000}"/>
    <cellStyle name="Uwaga 3" xfId="24782" hidden="1" xr:uid="{00000000-0005-0000-0000-00004E690000}"/>
    <cellStyle name="Uwaga 3" xfId="24777" hidden="1" xr:uid="{00000000-0005-0000-0000-00004F690000}"/>
    <cellStyle name="Uwaga 3" xfId="24772" hidden="1" xr:uid="{00000000-0005-0000-0000-000050690000}"/>
    <cellStyle name="Uwaga 3" xfId="24767" hidden="1" xr:uid="{00000000-0005-0000-0000-000051690000}"/>
    <cellStyle name="Uwaga 3" xfId="24762" hidden="1" xr:uid="{00000000-0005-0000-0000-000052690000}"/>
    <cellStyle name="Uwaga 3" xfId="24758" hidden="1" xr:uid="{00000000-0005-0000-0000-000053690000}"/>
    <cellStyle name="Uwaga 3" xfId="24753" hidden="1" xr:uid="{00000000-0005-0000-0000-000054690000}"/>
    <cellStyle name="Uwaga 3" xfId="24746" hidden="1" xr:uid="{00000000-0005-0000-0000-000055690000}"/>
    <cellStyle name="Uwaga 3" xfId="24741" hidden="1" xr:uid="{00000000-0005-0000-0000-000056690000}"/>
    <cellStyle name="Uwaga 3" xfId="24736" hidden="1" xr:uid="{00000000-0005-0000-0000-000057690000}"/>
    <cellStyle name="Uwaga 3" xfId="24731" hidden="1" xr:uid="{00000000-0005-0000-0000-000058690000}"/>
    <cellStyle name="Uwaga 3" xfId="24726" hidden="1" xr:uid="{00000000-0005-0000-0000-000059690000}"/>
    <cellStyle name="Uwaga 3" xfId="24721" hidden="1" xr:uid="{00000000-0005-0000-0000-00005A690000}"/>
    <cellStyle name="Uwaga 3" xfId="24716" hidden="1" xr:uid="{00000000-0005-0000-0000-00005B690000}"/>
    <cellStyle name="Uwaga 3" xfId="24711" hidden="1" xr:uid="{00000000-0005-0000-0000-00005C690000}"/>
    <cellStyle name="Uwaga 3" xfId="24706" hidden="1" xr:uid="{00000000-0005-0000-0000-00005D690000}"/>
    <cellStyle name="Uwaga 3" xfId="24702" hidden="1" xr:uid="{00000000-0005-0000-0000-00005E690000}"/>
    <cellStyle name="Uwaga 3" xfId="24697" hidden="1" xr:uid="{00000000-0005-0000-0000-00005F690000}"/>
    <cellStyle name="Uwaga 3" xfId="24692" hidden="1" xr:uid="{00000000-0005-0000-0000-000060690000}"/>
    <cellStyle name="Uwaga 3" xfId="24687" hidden="1" xr:uid="{00000000-0005-0000-0000-000061690000}"/>
    <cellStyle name="Uwaga 3" xfId="24683" hidden="1" xr:uid="{00000000-0005-0000-0000-000062690000}"/>
    <cellStyle name="Uwaga 3" xfId="24679" hidden="1" xr:uid="{00000000-0005-0000-0000-000063690000}"/>
    <cellStyle name="Uwaga 3" xfId="24672" hidden="1" xr:uid="{00000000-0005-0000-0000-000064690000}"/>
    <cellStyle name="Uwaga 3" xfId="24668" hidden="1" xr:uid="{00000000-0005-0000-0000-000065690000}"/>
    <cellStyle name="Uwaga 3" xfId="24663" hidden="1" xr:uid="{00000000-0005-0000-0000-000066690000}"/>
    <cellStyle name="Uwaga 3" xfId="24657" hidden="1" xr:uid="{00000000-0005-0000-0000-000067690000}"/>
    <cellStyle name="Uwaga 3" xfId="24653" hidden="1" xr:uid="{00000000-0005-0000-0000-000068690000}"/>
    <cellStyle name="Uwaga 3" xfId="24648" hidden="1" xr:uid="{00000000-0005-0000-0000-000069690000}"/>
    <cellStyle name="Uwaga 3" xfId="24642" hidden="1" xr:uid="{00000000-0005-0000-0000-00006A690000}"/>
    <cellStyle name="Uwaga 3" xfId="24638" hidden="1" xr:uid="{00000000-0005-0000-0000-00006B690000}"/>
    <cellStyle name="Uwaga 3" xfId="24634" hidden="1" xr:uid="{00000000-0005-0000-0000-00006C690000}"/>
    <cellStyle name="Uwaga 3" xfId="24627" hidden="1" xr:uid="{00000000-0005-0000-0000-00006D690000}"/>
    <cellStyle name="Uwaga 3" xfId="24623" hidden="1" xr:uid="{00000000-0005-0000-0000-00006E690000}"/>
    <cellStyle name="Uwaga 3" xfId="24619" hidden="1" xr:uid="{00000000-0005-0000-0000-00006F690000}"/>
    <cellStyle name="Uwaga 3" xfId="25486" hidden="1" xr:uid="{00000000-0005-0000-0000-000070690000}"/>
    <cellStyle name="Uwaga 3" xfId="25485" hidden="1" xr:uid="{00000000-0005-0000-0000-000071690000}"/>
    <cellStyle name="Uwaga 3" xfId="25483" hidden="1" xr:uid="{00000000-0005-0000-0000-000072690000}"/>
    <cellStyle name="Uwaga 3" xfId="25470" hidden="1" xr:uid="{00000000-0005-0000-0000-000073690000}"/>
    <cellStyle name="Uwaga 3" xfId="25468" hidden="1" xr:uid="{00000000-0005-0000-0000-000074690000}"/>
    <cellStyle name="Uwaga 3" xfId="25466" hidden="1" xr:uid="{00000000-0005-0000-0000-000075690000}"/>
    <cellStyle name="Uwaga 3" xfId="25456" hidden="1" xr:uid="{00000000-0005-0000-0000-000076690000}"/>
    <cellStyle name="Uwaga 3" xfId="25454" hidden="1" xr:uid="{00000000-0005-0000-0000-000077690000}"/>
    <cellStyle name="Uwaga 3" xfId="25452" hidden="1" xr:uid="{00000000-0005-0000-0000-000078690000}"/>
    <cellStyle name="Uwaga 3" xfId="25441" hidden="1" xr:uid="{00000000-0005-0000-0000-000079690000}"/>
    <cellStyle name="Uwaga 3" xfId="25439" hidden="1" xr:uid="{00000000-0005-0000-0000-00007A690000}"/>
    <cellStyle name="Uwaga 3" xfId="25437" hidden="1" xr:uid="{00000000-0005-0000-0000-00007B690000}"/>
    <cellStyle name="Uwaga 3" xfId="25424" hidden="1" xr:uid="{00000000-0005-0000-0000-00007C690000}"/>
    <cellStyle name="Uwaga 3" xfId="25422" hidden="1" xr:uid="{00000000-0005-0000-0000-00007D690000}"/>
    <cellStyle name="Uwaga 3" xfId="25421" hidden="1" xr:uid="{00000000-0005-0000-0000-00007E690000}"/>
    <cellStyle name="Uwaga 3" xfId="25408" hidden="1" xr:uid="{00000000-0005-0000-0000-00007F690000}"/>
    <cellStyle name="Uwaga 3" xfId="25407" hidden="1" xr:uid="{00000000-0005-0000-0000-000080690000}"/>
    <cellStyle name="Uwaga 3" xfId="25405" hidden="1" xr:uid="{00000000-0005-0000-0000-000081690000}"/>
    <cellStyle name="Uwaga 3" xfId="25393" hidden="1" xr:uid="{00000000-0005-0000-0000-000082690000}"/>
    <cellStyle name="Uwaga 3" xfId="25392" hidden="1" xr:uid="{00000000-0005-0000-0000-000083690000}"/>
    <cellStyle name="Uwaga 3" xfId="25390" hidden="1" xr:uid="{00000000-0005-0000-0000-000084690000}"/>
    <cellStyle name="Uwaga 3" xfId="25378" hidden="1" xr:uid="{00000000-0005-0000-0000-000085690000}"/>
    <cellStyle name="Uwaga 3" xfId="25377" hidden="1" xr:uid="{00000000-0005-0000-0000-000086690000}"/>
    <cellStyle name="Uwaga 3" xfId="25375" hidden="1" xr:uid="{00000000-0005-0000-0000-000087690000}"/>
    <cellStyle name="Uwaga 3" xfId="25363" hidden="1" xr:uid="{00000000-0005-0000-0000-000088690000}"/>
    <cellStyle name="Uwaga 3" xfId="25362" hidden="1" xr:uid="{00000000-0005-0000-0000-000089690000}"/>
    <cellStyle name="Uwaga 3" xfId="25360" hidden="1" xr:uid="{00000000-0005-0000-0000-00008A690000}"/>
    <cellStyle name="Uwaga 3" xfId="25348" hidden="1" xr:uid="{00000000-0005-0000-0000-00008B690000}"/>
    <cellStyle name="Uwaga 3" xfId="25347" hidden="1" xr:uid="{00000000-0005-0000-0000-00008C690000}"/>
    <cellStyle name="Uwaga 3" xfId="25345" hidden="1" xr:uid="{00000000-0005-0000-0000-00008D690000}"/>
    <cellStyle name="Uwaga 3" xfId="25333" hidden="1" xr:uid="{00000000-0005-0000-0000-00008E690000}"/>
    <cellStyle name="Uwaga 3" xfId="25332" hidden="1" xr:uid="{00000000-0005-0000-0000-00008F690000}"/>
    <cellStyle name="Uwaga 3" xfId="25330" hidden="1" xr:uid="{00000000-0005-0000-0000-000090690000}"/>
    <cellStyle name="Uwaga 3" xfId="25318" hidden="1" xr:uid="{00000000-0005-0000-0000-000091690000}"/>
    <cellStyle name="Uwaga 3" xfId="25317" hidden="1" xr:uid="{00000000-0005-0000-0000-000092690000}"/>
    <cellStyle name="Uwaga 3" xfId="25315" hidden="1" xr:uid="{00000000-0005-0000-0000-000093690000}"/>
    <cellStyle name="Uwaga 3" xfId="25303" hidden="1" xr:uid="{00000000-0005-0000-0000-000094690000}"/>
    <cellStyle name="Uwaga 3" xfId="25302" hidden="1" xr:uid="{00000000-0005-0000-0000-000095690000}"/>
    <cellStyle name="Uwaga 3" xfId="25300" hidden="1" xr:uid="{00000000-0005-0000-0000-000096690000}"/>
    <cellStyle name="Uwaga 3" xfId="25288" hidden="1" xr:uid="{00000000-0005-0000-0000-000097690000}"/>
    <cellStyle name="Uwaga 3" xfId="25287" hidden="1" xr:uid="{00000000-0005-0000-0000-000098690000}"/>
    <cellStyle name="Uwaga 3" xfId="25285" hidden="1" xr:uid="{00000000-0005-0000-0000-000099690000}"/>
    <cellStyle name="Uwaga 3" xfId="25273" hidden="1" xr:uid="{00000000-0005-0000-0000-00009A690000}"/>
    <cellStyle name="Uwaga 3" xfId="25272" hidden="1" xr:uid="{00000000-0005-0000-0000-00009B690000}"/>
    <cellStyle name="Uwaga 3" xfId="25270" hidden="1" xr:uid="{00000000-0005-0000-0000-00009C690000}"/>
    <cellStyle name="Uwaga 3" xfId="25258" hidden="1" xr:uid="{00000000-0005-0000-0000-00009D690000}"/>
    <cellStyle name="Uwaga 3" xfId="25257" hidden="1" xr:uid="{00000000-0005-0000-0000-00009E690000}"/>
    <cellStyle name="Uwaga 3" xfId="25255" hidden="1" xr:uid="{00000000-0005-0000-0000-00009F690000}"/>
    <cellStyle name="Uwaga 3" xfId="25243" hidden="1" xr:uid="{00000000-0005-0000-0000-0000A0690000}"/>
    <cellStyle name="Uwaga 3" xfId="25242" hidden="1" xr:uid="{00000000-0005-0000-0000-0000A1690000}"/>
    <cellStyle name="Uwaga 3" xfId="25240" hidden="1" xr:uid="{00000000-0005-0000-0000-0000A2690000}"/>
    <cellStyle name="Uwaga 3" xfId="25228" hidden="1" xr:uid="{00000000-0005-0000-0000-0000A3690000}"/>
    <cellStyle name="Uwaga 3" xfId="25227" hidden="1" xr:uid="{00000000-0005-0000-0000-0000A4690000}"/>
    <cellStyle name="Uwaga 3" xfId="25225" hidden="1" xr:uid="{00000000-0005-0000-0000-0000A5690000}"/>
    <cellStyle name="Uwaga 3" xfId="25213" hidden="1" xr:uid="{00000000-0005-0000-0000-0000A6690000}"/>
    <cellStyle name="Uwaga 3" xfId="25212" hidden="1" xr:uid="{00000000-0005-0000-0000-0000A7690000}"/>
    <cellStyle name="Uwaga 3" xfId="25210" hidden="1" xr:uid="{00000000-0005-0000-0000-0000A8690000}"/>
    <cellStyle name="Uwaga 3" xfId="25198" hidden="1" xr:uid="{00000000-0005-0000-0000-0000A9690000}"/>
    <cellStyle name="Uwaga 3" xfId="25197" hidden="1" xr:uid="{00000000-0005-0000-0000-0000AA690000}"/>
    <cellStyle name="Uwaga 3" xfId="25195" hidden="1" xr:uid="{00000000-0005-0000-0000-0000AB690000}"/>
    <cellStyle name="Uwaga 3" xfId="25183" hidden="1" xr:uid="{00000000-0005-0000-0000-0000AC690000}"/>
    <cellStyle name="Uwaga 3" xfId="25182" hidden="1" xr:uid="{00000000-0005-0000-0000-0000AD690000}"/>
    <cellStyle name="Uwaga 3" xfId="25180" hidden="1" xr:uid="{00000000-0005-0000-0000-0000AE690000}"/>
    <cellStyle name="Uwaga 3" xfId="25168" hidden="1" xr:uid="{00000000-0005-0000-0000-0000AF690000}"/>
    <cellStyle name="Uwaga 3" xfId="25167" hidden="1" xr:uid="{00000000-0005-0000-0000-0000B0690000}"/>
    <cellStyle name="Uwaga 3" xfId="25165" hidden="1" xr:uid="{00000000-0005-0000-0000-0000B1690000}"/>
    <cellStyle name="Uwaga 3" xfId="25153" hidden="1" xr:uid="{00000000-0005-0000-0000-0000B2690000}"/>
    <cellStyle name="Uwaga 3" xfId="25152" hidden="1" xr:uid="{00000000-0005-0000-0000-0000B3690000}"/>
    <cellStyle name="Uwaga 3" xfId="25150" hidden="1" xr:uid="{00000000-0005-0000-0000-0000B4690000}"/>
    <cellStyle name="Uwaga 3" xfId="25138" hidden="1" xr:uid="{00000000-0005-0000-0000-0000B5690000}"/>
    <cellStyle name="Uwaga 3" xfId="25137" hidden="1" xr:uid="{00000000-0005-0000-0000-0000B6690000}"/>
    <cellStyle name="Uwaga 3" xfId="25135" hidden="1" xr:uid="{00000000-0005-0000-0000-0000B7690000}"/>
    <cellStyle name="Uwaga 3" xfId="25123" hidden="1" xr:uid="{00000000-0005-0000-0000-0000B8690000}"/>
    <cellStyle name="Uwaga 3" xfId="25122" hidden="1" xr:uid="{00000000-0005-0000-0000-0000B9690000}"/>
    <cellStyle name="Uwaga 3" xfId="25120" hidden="1" xr:uid="{00000000-0005-0000-0000-0000BA690000}"/>
    <cellStyle name="Uwaga 3" xfId="25108" hidden="1" xr:uid="{00000000-0005-0000-0000-0000BB690000}"/>
    <cellStyle name="Uwaga 3" xfId="25107" hidden="1" xr:uid="{00000000-0005-0000-0000-0000BC690000}"/>
    <cellStyle name="Uwaga 3" xfId="25105" hidden="1" xr:uid="{00000000-0005-0000-0000-0000BD690000}"/>
    <cellStyle name="Uwaga 3" xfId="25093" hidden="1" xr:uid="{00000000-0005-0000-0000-0000BE690000}"/>
    <cellStyle name="Uwaga 3" xfId="25092" hidden="1" xr:uid="{00000000-0005-0000-0000-0000BF690000}"/>
    <cellStyle name="Uwaga 3" xfId="25090" hidden="1" xr:uid="{00000000-0005-0000-0000-0000C0690000}"/>
    <cellStyle name="Uwaga 3" xfId="25078" hidden="1" xr:uid="{00000000-0005-0000-0000-0000C1690000}"/>
    <cellStyle name="Uwaga 3" xfId="25077" hidden="1" xr:uid="{00000000-0005-0000-0000-0000C2690000}"/>
    <cellStyle name="Uwaga 3" xfId="25075" hidden="1" xr:uid="{00000000-0005-0000-0000-0000C3690000}"/>
    <cellStyle name="Uwaga 3" xfId="25063" hidden="1" xr:uid="{00000000-0005-0000-0000-0000C4690000}"/>
    <cellStyle name="Uwaga 3" xfId="25062" hidden="1" xr:uid="{00000000-0005-0000-0000-0000C5690000}"/>
    <cellStyle name="Uwaga 3" xfId="25060" hidden="1" xr:uid="{00000000-0005-0000-0000-0000C6690000}"/>
    <cellStyle name="Uwaga 3" xfId="25048" hidden="1" xr:uid="{00000000-0005-0000-0000-0000C7690000}"/>
    <cellStyle name="Uwaga 3" xfId="25047" hidden="1" xr:uid="{00000000-0005-0000-0000-0000C8690000}"/>
    <cellStyle name="Uwaga 3" xfId="25045" hidden="1" xr:uid="{00000000-0005-0000-0000-0000C9690000}"/>
    <cellStyle name="Uwaga 3" xfId="25033" hidden="1" xr:uid="{00000000-0005-0000-0000-0000CA690000}"/>
    <cellStyle name="Uwaga 3" xfId="25032" hidden="1" xr:uid="{00000000-0005-0000-0000-0000CB690000}"/>
    <cellStyle name="Uwaga 3" xfId="25030" hidden="1" xr:uid="{00000000-0005-0000-0000-0000CC690000}"/>
    <cellStyle name="Uwaga 3" xfId="25018" hidden="1" xr:uid="{00000000-0005-0000-0000-0000CD690000}"/>
    <cellStyle name="Uwaga 3" xfId="25017" hidden="1" xr:uid="{00000000-0005-0000-0000-0000CE690000}"/>
    <cellStyle name="Uwaga 3" xfId="25015" hidden="1" xr:uid="{00000000-0005-0000-0000-0000CF690000}"/>
    <cellStyle name="Uwaga 3" xfId="25003" hidden="1" xr:uid="{00000000-0005-0000-0000-0000D0690000}"/>
    <cellStyle name="Uwaga 3" xfId="25001" hidden="1" xr:uid="{00000000-0005-0000-0000-0000D1690000}"/>
    <cellStyle name="Uwaga 3" xfId="24998" hidden="1" xr:uid="{00000000-0005-0000-0000-0000D2690000}"/>
    <cellStyle name="Uwaga 3" xfId="24988" hidden="1" xr:uid="{00000000-0005-0000-0000-0000D3690000}"/>
    <cellStyle name="Uwaga 3" xfId="24986" hidden="1" xr:uid="{00000000-0005-0000-0000-0000D4690000}"/>
    <cellStyle name="Uwaga 3" xfId="24983" hidden="1" xr:uid="{00000000-0005-0000-0000-0000D5690000}"/>
    <cellStyle name="Uwaga 3" xfId="24973" hidden="1" xr:uid="{00000000-0005-0000-0000-0000D6690000}"/>
    <cellStyle name="Uwaga 3" xfId="24971" hidden="1" xr:uid="{00000000-0005-0000-0000-0000D7690000}"/>
    <cellStyle name="Uwaga 3" xfId="24968" hidden="1" xr:uid="{00000000-0005-0000-0000-0000D8690000}"/>
    <cellStyle name="Uwaga 3" xfId="24958" hidden="1" xr:uid="{00000000-0005-0000-0000-0000D9690000}"/>
    <cellStyle name="Uwaga 3" xfId="24956" hidden="1" xr:uid="{00000000-0005-0000-0000-0000DA690000}"/>
    <cellStyle name="Uwaga 3" xfId="24953" hidden="1" xr:uid="{00000000-0005-0000-0000-0000DB690000}"/>
    <cellStyle name="Uwaga 3" xfId="24943" hidden="1" xr:uid="{00000000-0005-0000-0000-0000DC690000}"/>
    <cellStyle name="Uwaga 3" xfId="24941" hidden="1" xr:uid="{00000000-0005-0000-0000-0000DD690000}"/>
    <cellStyle name="Uwaga 3" xfId="24938" hidden="1" xr:uid="{00000000-0005-0000-0000-0000DE690000}"/>
    <cellStyle name="Uwaga 3" xfId="24928" hidden="1" xr:uid="{00000000-0005-0000-0000-0000DF690000}"/>
    <cellStyle name="Uwaga 3" xfId="24926" hidden="1" xr:uid="{00000000-0005-0000-0000-0000E0690000}"/>
    <cellStyle name="Uwaga 3" xfId="24922" hidden="1" xr:uid="{00000000-0005-0000-0000-0000E1690000}"/>
    <cellStyle name="Uwaga 3" xfId="24913" hidden="1" xr:uid="{00000000-0005-0000-0000-0000E2690000}"/>
    <cellStyle name="Uwaga 3" xfId="24910" hidden="1" xr:uid="{00000000-0005-0000-0000-0000E3690000}"/>
    <cellStyle name="Uwaga 3" xfId="24906" hidden="1" xr:uid="{00000000-0005-0000-0000-0000E4690000}"/>
    <cellStyle name="Uwaga 3" xfId="24898" hidden="1" xr:uid="{00000000-0005-0000-0000-0000E5690000}"/>
    <cellStyle name="Uwaga 3" xfId="24896" hidden="1" xr:uid="{00000000-0005-0000-0000-0000E6690000}"/>
    <cellStyle name="Uwaga 3" xfId="24892" hidden="1" xr:uid="{00000000-0005-0000-0000-0000E7690000}"/>
    <cellStyle name="Uwaga 3" xfId="24883" hidden="1" xr:uid="{00000000-0005-0000-0000-0000E8690000}"/>
    <cellStyle name="Uwaga 3" xfId="24881" hidden="1" xr:uid="{00000000-0005-0000-0000-0000E9690000}"/>
    <cellStyle name="Uwaga 3" xfId="24878" hidden="1" xr:uid="{00000000-0005-0000-0000-0000EA690000}"/>
    <cellStyle name="Uwaga 3" xfId="24868" hidden="1" xr:uid="{00000000-0005-0000-0000-0000EB690000}"/>
    <cellStyle name="Uwaga 3" xfId="24866" hidden="1" xr:uid="{00000000-0005-0000-0000-0000EC690000}"/>
    <cellStyle name="Uwaga 3" xfId="24861" hidden="1" xr:uid="{00000000-0005-0000-0000-0000ED690000}"/>
    <cellStyle name="Uwaga 3" xfId="24853" hidden="1" xr:uid="{00000000-0005-0000-0000-0000EE690000}"/>
    <cellStyle name="Uwaga 3" xfId="24851" hidden="1" xr:uid="{00000000-0005-0000-0000-0000EF690000}"/>
    <cellStyle name="Uwaga 3" xfId="24846" hidden="1" xr:uid="{00000000-0005-0000-0000-0000F0690000}"/>
    <cellStyle name="Uwaga 3" xfId="24838" hidden="1" xr:uid="{00000000-0005-0000-0000-0000F1690000}"/>
    <cellStyle name="Uwaga 3" xfId="24836" hidden="1" xr:uid="{00000000-0005-0000-0000-0000F2690000}"/>
    <cellStyle name="Uwaga 3" xfId="24831" hidden="1" xr:uid="{00000000-0005-0000-0000-0000F3690000}"/>
    <cellStyle name="Uwaga 3" xfId="24823" hidden="1" xr:uid="{00000000-0005-0000-0000-0000F4690000}"/>
    <cellStyle name="Uwaga 3" xfId="24821" hidden="1" xr:uid="{00000000-0005-0000-0000-0000F5690000}"/>
    <cellStyle name="Uwaga 3" xfId="24817" hidden="1" xr:uid="{00000000-0005-0000-0000-0000F6690000}"/>
    <cellStyle name="Uwaga 3" xfId="24808" hidden="1" xr:uid="{00000000-0005-0000-0000-0000F7690000}"/>
    <cellStyle name="Uwaga 3" xfId="24805" hidden="1" xr:uid="{00000000-0005-0000-0000-0000F8690000}"/>
    <cellStyle name="Uwaga 3" xfId="24800" hidden="1" xr:uid="{00000000-0005-0000-0000-0000F9690000}"/>
    <cellStyle name="Uwaga 3" xfId="24793" hidden="1" xr:uid="{00000000-0005-0000-0000-0000FA690000}"/>
    <cellStyle name="Uwaga 3" xfId="24789" hidden="1" xr:uid="{00000000-0005-0000-0000-0000FB690000}"/>
    <cellStyle name="Uwaga 3" xfId="24784" hidden="1" xr:uid="{00000000-0005-0000-0000-0000FC690000}"/>
    <cellStyle name="Uwaga 3" xfId="24778" hidden="1" xr:uid="{00000000-0005-0000-0000-0000FD690000}"/>
    <cellStyle name="Uwaga 3" xfId="24774" hidden="1" xr:uid="{00000000-0005-0000-0000-0000FE690000}"/>
    <cellStyle name="Uwaga 3" xfId="24769" hidden="1" xr:uid="{00000000-0005-0000-0000-0000FF690000}"/>
    <cellStyle name="Uwaga 3" xfId="24763" hidden="1" xr:uid="{00000000-0005-0000-0000-0000006A0000}"/>
    <cellStyle name="Uwaga 3" xfId="24760" hidden="1" xr:uid="{00000000-0005-0000-0000-0000016A0000}"/>
    <cellStyle name="Uwaga 3" xfId="24756" hidden="1" xr:uid="{00000000-0005-0000-0000-0000026A0000}"/>
    <cellStyle name="Uwaga 3" xfId="24747" hidden="1" xr:uid="{00000000-0005-0000-0000-0000036A0000}"/>
    <cellStyle name="Uwaga 3" xfId="24742" hidden="1" xr:uid="{00000000-0005-0000-0000-0000046A0000}"/>
    <cellStyle name="Uwaga 3" xfId="24737" hidden="1" xr:uid="{00000000-0005-0000-0000-0000056A0000}"/>
    <cellStyle name="Uwaga 3" xfId="24732" hidden="1" xr:uid="{00000000-0005-0000-0000-0000066A0000}"/>
    <cellStyle name="Uwaga 3" xfId="24727" hidden="1" xr:uid="{00000000-0005-0000-0000-0000076A0000}"/>
    <cellStyle name="Uwaga 3" xfId="24722" hidden="1" xr:uid="{00000000-0005-0000-0000-0000086A0000}"/>
    <cellStyle name="Uwaga 3" xfId="24717" hidden="1" xr:uid="{00000000-0005-0000-0000-0000096A0000}"/>
    <cellStyle name="Uwaga 3" xfId="24712" hidden="1" xr:uid="{00000000-0005-0000-0000-00000A6A0000}"/>
    <cellStyle name="Uwaga 3" xfId="24707" hidden="1" xr:uid="{00000000-0005-0000-0000-00000B6A0000}"/>
    <cellStyle name="Uwaga 3" xfId="24703" hidden="1" xr:uid="{00000000-0005-0000-0000-00000C6A0000}"/>
    <cellStyle name="Uwaga 3" xfId="24698" hidden="1" xr:uid="{00000000-0005-0000-0000-00000D6A0000}"/>
    <cellStyle name="Uwaga 3" xfId="24693" hidden="1" xr:uid="{00000000-0005-0000-0000-00000E6A0000}"/>
    <cellStyle name="Uwaga 3" xfId="24688" hidden="1" xr:uid="{00000000-0005-0000-0000-00000F6A0000}"/>
    <cellStyle name="Uwaga 3" xfId="24684" hidden="1" xr:uid="{00000000-0005-0000-0000-0000106A0000}"/>
    <cellStyle name="Uwaga 3" xfId="24680" hidden="1" xr:uid="{00000000-0005-0000-0000-0000116A0000}"/>
    <cellStyle name="Uwaga 3" xfId="24673" hidden="1" xr:uid="{00000000-0005-0000-0000-0000126A0000}"/>
    <cellStyle name="Uwaga 3" xfId="24669" hidden="1" xr:uid="{00000000-0005-0000-0000-0000136A0000}"/>
    <cellStyle name="Uwaga 3" xfId="24664" hidden="1" xr:uid="{00000000-0005-0000-0000-0000146A0000}"/>
    <cellStyle name="Uwaga 3" xfId="24658" hidden="1" xr:uid="{00000000-0005-0000-0000-0000156A0000}"/>
    <cellStyle name="Uwaga 3" xfId="24654" hidden="1" xr:uid="{00000000-0005-0000-0000-0000166A0000}"/>
    <cellStyle name="Uwaga 3" xfId="24649" hidden="1" xr:uid="{00000000-0005-0000-0000-0000176A0000}"/>
    <cellStyle name="Uwaga 3" xfId="24643" hidden="1" xr:uid="{00000000-0005-0000-0000-0000186A0000}"/>
    <cellStyle name="Uwaga 3" xfId="24639" hidden="1" xr:uid="{00000000-0005-0000-0000-0000196A0000}"/>
    <cellStyle name="Uwaga 3" xfId="24635" hidden="1" xr:uid="{00000000-0005-0000-0000-00001A6A0000}"/>
    <cellStyle name="Uwaga 3" xfId="24628" hidden="1" xr:uid="{00000000-0005-0000-0000-00001B6A0000}"/>
    <cellStyle name="Uwaga 3" xfId="24624" hidden="1" xr:uid="{00000000-0005-0000-0000-00001C6A0000}"/>
    <cellStyle name="Uwaga 3" xfId="24620" hidden="1" xr:uid="{00000000-0005-0000-0000-00001D6A0000}"/>
    <cellStyle name="Uwaga 3" xfId="24573" hidden="1" xr:uid="{00000000-0005-0000-0000-00001E6A0000}"/>
    <cellStyle name="Uwaga 3" xfId="24572" hidden="1" xr:uid="{00000000-0005-0000-0000-00001F6A0000}"/>
    <cellStyle name="Uwaga 3" xfId="24571" hidden="1" xr:uid="{00000000-0005-0000-0000-0000206A0000}"/>
    <cellStyle name="Uwaga 3" xfId="24564" hidden="1" xr:uid="{00000000-0005-0000-0000-0000216A0000}"/>
    <cellStyle name="Uwaga 3" xfId="24563" hidden="1" xr:uid="{00000000-0005-0000-0000-0000226A0000}"/>
    <cellStyle name="Uwaga 3" xfId="24562" hidden="1" xr:uid="{00000000-0005-0000-0000-0000236A0000}"/>
    <cellStyle name="Uwaga 3" xfId="24555" hidden="1" xr:uid="{00000000-0005-0000-0000-0000246A0000}"/>
    <cellStyle name="Uwaga 3" xfId="24554" hidden="1" xr:uid="{00000000-0005-0000-0000-0000256A0000}"/>
    <cellStyle name="Uwaga 3" xfId="24553" hidden="1" xr:uid="{00000000-0005-0000-0000-0000266A0000}"/>
    <cellStyle name="Uwaga 3" xfId="24546" hidden="1" xr:uid="{00000000-0005-0000-0000-0000276A0000}"/>
    <cellStyle name="Uwaga 3" xfId="24545" hidden="1" xr:uid="{00000000-0005-0000-0000-0000286A0000}"/>
    <cellStyle name="Uwaga 3" xfId="24544" hidden="1" xr:uid="{00000000-0005-0000-0000-0000296A0000}"/>
    <cellStyle name="Uwaga 3" xfId="24537" hidden="1" xr:uid="{00000000-0005-0000-0000-00002A6A0000}"/>
    <cellStyle name="Uwaga 3" xfId="24536" hidden="1" xr:uid="{00000000-0005-0000-0000-00002B6A0000}"/>
    <cellStyle name="Uwaga 3" xfId="24534" hidden="1" xr:uid="{00000000-0005-0000-0000-00002C6A0000}"/>
    <cellStyle name="Uwaga 3" xfId="24529" hidden="1" xr:uid="{00000000-0005-0000-0000-00002D6A0000}"/>
    <cellStyle name="Uwaga 3" xfId="24526" hidden="1" xr:uid="{00000000-0005-0000-0000-00002E6A0000}"/>
    <cellStyle name="Uwaga 3" xfId="24524" hidden="1" xr:uid="{00000000-0005-0000-0000-00002F6A0000}"/>
    <cellStyle name="Uwaga 3" xfId="24520" hidden="1" xr:uid="{00000000-0005-0000-0000-0000306A0000}"/>
    <cellStyle name="Uwaga 3" xfId="24517" hidden="1" xr:uid="{00000000-0005-0000-0000-0000316A0000}"/>
    <cellStyle name="Uwaga 3" xfId="24515" hidden="1" xr:uid="{00000000-0005-0000-0000-0000326A0000}"/>
    <cellStyle name="Uwaga 3" xfId="24511" hidden="1" xr:uid="{00000000-0005-0000-0000-0000336A0000}"/>
    <cellStyle name="Uwaga 3" xfId="24508" hidden="1" xr:uid="{00000000-0005-0000-0000-0000346A0000}"/>
    <cellStyle name="Uwaga 3" xfId="24506" hidden="1" xr:uid="{00000000-0005-0000-0000-0000356A0000}"/>
    <cellStyle name="Uwaga 3" xfId="24502" hidden="1" xr:uid="{00000000-0005-0000-0000-0000366A0000}"/>
    <cellStyle name="Uwaga 3" xfId="24500" hidden="1" xr:uid="{00000000-0005-0000-0000-0000376A0000}"/>
    <cellStyle name="Uwaga 3" xfId="24499" hidden="1" xr:uid="{00000000-0005-0000-0000-0000386A0000}"/>
    <cellStyle name="Uwaga 3" xfId="24493" hidden="1" xr:uid="{00000000-0005-0000-0000-0000396A0000}"/>
    <cellStyle name="Uwaga 3" xfId="24491" hidden="1" xr:uid="{00000000-0005-0000-0000-00003A6A0000}"/>
    <cellStyle name="Uwaga 3" xfId="24488" hidden="1" xr:uid="{00000000-0005-0000-0000-00003B6A0000}"/>
    <cellStyle name="Uwaga 3" xfId="24484" hidden="1" xr:uid="{00000000-0005-0000-0000-00003C6A0000}"/>
    <cellStyle name="Uwaga 3" xfId="24481" hidden="1" xr:uid="{00000000-0005-0000-0000-00003D6A0000}"/>
    <cellStyle name="Uwaga 3" xfId="24479" hidden="1" xr:uid="{00000000-0005-0000-0000-00003E6A0000}"/>
    <cellStyle name="Uwaga 3" xfId="24475" hidden="1" xr:uid="{00000000-0005-0000-0000-00003F6A0000}"/>
    <cellStyle name="Uwaga 3" xfId="24472" hidden="1" xr:uid="{00000000-0005-0000-0000-0000406A0000}"/>
    <cellStyle name="Uwaga 3" xfId="24470" hidden="1" xr:uid="{00000000-0005-0000-0000-0000416A0000}"/>
    <cellStyle name="Uwaga 3" xfId="24466" hidden="1" xr:uid="{00000000-0005-0000-0000-0000426A0000}"/>
    <cellStyle name="Uwaga 3" xfId="24464" hidden="1" xr:uid="{00000000-0005-0000-0000-0000436A0000}"/>
    <cellStyle name="Uwaga 3" xfId="24463" hidden="1" xr:uid="{00000000-0005-0000-0000-0000446A0000}"/>
    <cellStyle name="Uwaga 3" xfId="24457" hidden="1" xr:uid="{00000000-0005-0000-0000-0000456A0000}"/>
    <cellStyle name="Uwaga 3" xfId="24454" hidden="1" xr:uid="{00000000-0005-0000-0000-0000466A0000}"/>
    <cellStyle name="Uwaga 3" xfId="24452" hidden="1" xr:uid="{00000000-0005-0000-0000-0000476A0000}"/>
    <cellStyle name="Uwaga 3" xfId="24448" hidden="1" xr:uid="{00000000-0005-0000-0000-0000486A0000}"/>
    <cellStyle name="Uwaga 3" xfId="24445" hidden="1" xr:uid="{00000000-0005-0000-0000-0000496A0000}"/>
    <cellStyle name="Uwaga 3" xfId="24443" hidden="1" xr:uid="{00000000-0005-0000-0000-00004A6A0000}"/>
    <cellStyle name="Uwaga 3" xfId="24439" hidden="1" xr:uid="{00000000-0005-0000-0000-00004B6A0000}"/>
    <cellStyle name="Uwaga 3" xfId="24436" hidden="1" xr:uid="{00000000-0005-0000-0000-00004C6A0000}"/>
    <cellStyle name="Uwaga 3" xfId="24434" hidden="1" xr:uid="{00000000-0005-0000-0000-00004D6A0000}"/>
    <cellStyle name="Uwaga 3" xfId="24430" hidden="1" xr:uid="{00000000-0005-0000-0000-00004E6A0000}"/>
    <cellStyle name="Uwaga 3" xfId="24428" hidden="1" xr:uid="{00000000-0005-0000-0000-00004F6A0000}"/>
    <cellStyle name="Uwaga 3" xfId="24427" hidden="1" xr:uid="{00000000-0005-0000-0000-0000506A0000}"/>
    <cellStyle name="Uwaga 3" xfId="24420" hidden="1" xr:uid="{00000000-0005-0000-0000-0000516A0000}"/>
    <cellStyle name="Uwaga 3" xfId="24417" hidden="1" xr:uid="{00000000-0005-0000-0000-0000526A0000}"/>
    <cellStyle name="Uwaga 3" xfId="24415" hidden="1" xr:uid="{00000000-0005-0000-0000-0000536A0000}"/>
    <cellStyle name="Uwaga 3" xfId="24411" hidden="1" xr:uid="{00000000-0005-0000-0000-0000546A0000}"/>
    <cellStyle name="Uwaga 3" xfId="24408" hidden="1" xr:uid="{00000000-0005-0000-0000-0000556A0000}"/>
    <cellStyle name="Uwaga 3" xfId="24406" hidden="1" xr:uid="{00000000-0005-0000-0000-0000566A0000}"/>
    <cellStyle name="Uwaga 3" xfId="24402" hidden="1" xr:uid="{00000000-0005-0000-0000-0000576A0000}"/>
    <cellStyle name="Uwaga 3" xfId="24399" hidden="1" xr:uid="{00000000-0005-0000-0000-0000586A0000}"/>
    <cellStyle name="Uwaga 3" xfId="24397" hidden="1" xr:uid="{00000000-0005-0000-0000-0000596A0000}"/>
    <cellStyle name="Uwaga 3" xfId="24394" hidden="1" xr:uid="{00000000-0005-0000-0000-00005A6A0000}"/>
    <cellStyle name="Uwaga 3" xfId="24392" hidden="1" xr:uid="{00000000-0005-0000-0000-00005B6A0000}"/>
    <cellStyle name="Uwaga 3" xfId="24391" hidden="1" xr:uid="{00000000-0005-0000-0000-00005C6A0000}"/>
    <cellStyle name="Uwaga 3" xfId="24385" hidden="1" xr:uid="{00000000-0005-0000-0000-00005D6A0000}"/>
    <cellStyle name="Uwaga 3" xfId="24383" hidden="1" xr:uid="{00000000-0005-0000-0000-00005E6A0000}"/>
    <cellStyle name="Uwaga 3" xfId="24381" hidden="1" xr:uid="{00000000-0005-0000-0000-00005F6A0000}"/>
    <cellStyle name="Uwaga 3" xfId="24376" hidden="1" xr:uid="{00000000-0005-0000-0000-0000606A0000}"/>
    <cellStyle name="Uwaga 3" xfId="24374" hidden="1" xr:uid="{00000000-0005-0000-0000-0000616A0000}"/>
    <cellStyle name="Uwaga 3" xfId="24372" hidden="1" xr:uid="{00000000-0005-0000-0000-0000626A0000}"/>
    <cellStyle name="Uwaga 3" xfId="24367" hidden="1" xr:uid="{00000000-0005-0000-0000-0000636A0000}"/>
    <cellStyle name="Uwaga 3" xfId="24365" hidden="1" xr:uid="{00000000-0005-0000-0000-0000646A0000}"/>
    <cellStyle name="Uwaga 3" xfId="24363" hidden="1" xr:uid="{00000000-0005-0000-0000-0000656A0000}"/>
    <cellStyle name="Uwaga 3" xfId="24358" hidden="1" xr:uid="{00000000-0005-0000-0000-0000666A0000}"/>
    <cellStyle name="Uwaga 3" xfId="24356" hidden="1" xr:uid="{00000000-0005-0000-0000-0000676A0000}"/>
    <cellStyle name="Uwaga 3" xfId="24355" hidden="1" xr:uid="{00000000-0005-0000-0000-0000686A0000}"/>
    <cellStyle name="Uwaga 3" xfId="24348" hidden="1" xr:uid="{00000000-0005-0000-0000-0000696A0000}"/>
    <cellStyle name="Uwaga 3" xfId="24345" hidden="1" xr:uid="{00000000-0005-0000-0000-00006A6A0000}"/>
    <cellStyle name="Uwaga 3" xfId="24343" hidden="1" xr:uid="{00000000-0005-0000-0000-00006B6A0000}"/>
    <cellStyle name="Uwaga 3" xfId="24339" hidden="1" xr:uid="{00000000-0005-0000-0000-00006C6A0000}"/>
    <cellStyle name="Uwaga 3" xfId="24336" hidden="1" xr:uid="{00000000-0005-0000-0000-00006D6A0000}"/>
    <cellStyle name="Uwaga 3" xfId="24334" hidden="1" xr:uid="{00000000-0005-0000-0000-00006E6A0000}"/>
    <cellStyle name="Uwaga 3" xfId="24330" hidden="1" xr:uid="{00000000-0005-0000-0000-00006F6A0000}"/>
    <cellStyle name="Uwaga 3" xfId="24327" hidden="1" xr:uid="{00000000-0005-0000-0000-0000706A0000}"/>
    <cellStyle name="Uwaga 3" xfId="24325" hidden="1" xr:uid="{00000000-0005-0000-0000-0000716A0000}"/>
    <cellStyle name="Uwaga 3" xfId="24322" hidden="1" xr:uid="{00000000-0005-0000-0000-0000726A0000}"/>
    <cellStyle name="Uwaga 3" xfId="24320" hidden="1" xr:uid="{00000000-0005-0000-0000-0000736A0000}"/>
    <cellStyle name="Uwaga 3" xfId="24318" hidden="1" xr:uid="{00000000-0005-0000-0000-0000746A0000}"/>
    <cellStyle name="Uwaga 3" xfId="24312" hidden="1" xr:uid="{00000000-0005-0000-0000-0000756A0000}"/>
    <cellStyle name="Uwaga 3" xfId="24309" hidden="1" xr:uid="{00000000-0005-0000-0000-0000766A0000}"/>
    <cellStyle name="Uwaga 3" xfId="24307" hidden="1" xr:uid="{00000000-0005-0000-0000-0000776A0000}"/>
    <cellStyle name="Uwaga 3" xfId="24303" hidden="1" xr:uid="{00000000-0005-0000-0000-0000786A0000}"/>
    <cellStyle name="Uwaga 3" xfId="24300" hidden="1" xr:uid="{00000000-0005-0000-0000-0000796A0000}"/>
    <cellStyle name="Uwaga 3" xfId="24298" hidden="1" xr:uid="{00000000-0005-0000-0000-00007A6A0000}"/>
    <cellStyle name="Uwaga 3" xfId="24294" hidden="1" xr:uid="{00000000-0005-0000-0000-00007B6A0000}"/>
    <cellStyle name="Uwaga 3" xfId="24291" hidden="1" xr:uid="{00000000-0005-0000-0000-00007C6A0000}"/>
    <cellStyle name="Uwaga 3" xfId="24289" hidden="1" xr:uid="{00000000-0005-0000-0000-00007D6A0000}"/>
    <cellStyle name="Uwaga 3" xfId="24287" hidden="1" xr:uid="{00000000-0005-0000-0000-00007E6A0000}"/>
    <cellStyle name="Uwaga 3" xfId="24285" hidden="1" xr:uid="{00000000-0005-0000-0000-00007F6A0000}"/>
    <cellStyle name="Uwaga 3" xfId="24283" hidden="1" xr:uid="{00000000-0005-0000-0000-0000806A0000}"/>
    <cellStyle name="Uwaga 3" xfId="24278" hidden="1" xr:uid="{00000000-0005-0000-0000-0000816A0000}"/>
    <cellStyle name="Uwaga 3" xfId="24276" hidden="1" xr:uid="{00000000-0005-0000-0000-0000826A0000}"/>
    <cellStyle name="Uwaga 3" xfId="24273" hidden="1" xr:uid="{00000000-0005-0000-0000-0000836A0000}"/>
    <cellStyle name="Uwaga 3" xfId="24269" hidden="1" xr:uid="{00000000-0005-0000-0000-0000846A0000}"/>
    <cellStyle name="Uwaga 3" xfId="24266" hidden="1" xr:uid="{00000000-0005-0000-0000-0000856A0000}"/>
    <cellStyle name="Uwaga 3" xfId="24263" hidden="1" xr:uid="{00000000-0005-0000-0000-0000866A0000}"/>
    <cellStyle name="Uwaga 3" xfId="24260" hidden="1" xr:uid="{00000000-0005-0000-0000-0000876A0000}"/>
    <cellStyle name="Uwaga 3" xfId="24258" hidden="1" xr:uid="{00000000-0005-0000-0000-0000886A0000}"/>
    <cellStyle name="Uwaga 3" xfId="24255" hidden="1" xr:uid="{00000000-0005-0000-0000-0000896A0000}"/>
    <cellStyle name="Uwaga 3" xfId="24251" hidden="1" xr:uid="{00000000-0005-0000-0000-00008A6A0000}"/>
    <cellStyle name="Uwaga 3" xfId="24249" hidden="1" xr:uid="{00000000-0005-0000-0000-00008B6A0000}"/>
    <cellStyle name="Uwaga 3" xfId="24246" hidden="1" xr:uid="{00000000-0005-0000-0000-00008C6A0000}"/>
    <cellStyle name="Uwaga 3" xfId="24241" hidden="1" xr:uid="{00000000-0005-0000-0000-00008D6A0000}"/>
    <cellStyle name="Uwaga 3" xfId="24238" hidden="1" xr:uid="{00000000-0005-0000-0000-00008E6A0000}"/>
    <cellStyle name="Uwaga 3" xfId="24235" hidden="1" xr:uid="{00000000-0005-0000-0000-00008F6A0000}"/>
    <cellStyle name="Uwaga 3" xfId="24231" hidden="1" xr:uid="{00000000-0005-0000-0000-0000906A0000}"/>
    <cellStyle name="Uwaga 3" xfId="24228" hidden="1" xr:uid="{00000000-0005-0000-0000-0000916A0000}"/>
    <cellStyle name="Uwaga 3" xfId="24226" hidden="1" xr:uid="{00000000-0005-0000-0000-0000926A0000}"/>
    <cellStyle name="Uwaga 3" xfId="24223" hidden="1" xr:uid="{00000000-0005-0000-0000-0000936A0000}"/>
    <cellStyle name="Uwaga 3" xfId="24220" hidden="1" xr:uid="{00000000-0005-0000-0000-0000946A0000}"/>
    <cellStyle name="Uwaga 3" xfId="24217" hidden="1" xr:uid="{00000000-0005-0000-0000-0000956A0000}"/>
    <cellStyle name="Uwaga 3" xfId="24215" hidden="1" xr:uid="{00000000-0005-0000-0000-0000966A0000}"/>
    <cellStyle name="Uwaga 3" xfId="24213" hidden="1" xr:uid="{00000000-0005-0000-0000-0000976A0000}"/>
    <cellStyle name="Uwaga 3" xfId="24210" hidden="1" xr:uid="{00000000-0005-0000-0000-0000986A0000}"/>
    <cellStyle name="Uwaga 3" xfId="24205" hidden="1" xr:uid="{00000000-0005-0000-0000-0000996A0000}"/>
    <cellStyle name="Uwaga 3" xfId="24202" hidden="1" xr:uid="{00000000-0005-0000-0000-00009A6A0000}"/>
    <cellStyle name="Uwaga 3" xfId="24199" hidden="1" xr:uid="{00000000-0005-0000-0000-00009B6A0000}"/>
    <cellStyle name="Uwaga 3" xfId="24196" hidden="1" xr:uid="{00000000-0005-0000-0000-00009C6A0000}"/>
    <cellStyle name="Uwaga 3" xfId="24193" hidden="1" xr:uid="{00000000-0005-0000-0000-00009D6A0000}"/>
    <cellStyle name="Uwaga 3" xfId="24190" hidden="1" xr:uid="{00000000-0005-0000-0000-00009E6A0000}"/>
    <cellStyle name="Uwaga 3" xfId="24187" hidden="1" xr:uid="{00000000-0005-0000-0000-00009F6A0000}"/>
    <cellStyle name="Uwaga 3" xfId="24184" hidden="1" xr:uid="{00000000-0005-0000-0000-0000A06A0000}"/>
    <cellStyle name="Uwaga 3" xfId="24181" hidden="1" xr:uid="{00000000-0005-0000-0000-0000A16A0000}"/>
    <cellStyle name="Uwaga 3" xfId="24179" hidden="1" xr:uid="{00000000-0005-0000-0000-0000A26A0000}"/>
    <cellStyle name="Uwaga 3" xfId="24177" hidden="1" xr:uid="{00000000-0005-0000-0000-0000A36A0000}"/>
    <cellStyle name="Uwaga 3" xfId="24174" hidden="1" xr:uid="{00000000-0005-0000-0000-0000A46A0000}"/>
    <cellStyle name="Uwaga 3" xfId="24169" hidden="1" xr:uid="{00000000-0005-0000-0000-0000A56A0000}"/>
    <cellStyle name="Uwaga 3" xfId="24166" hidden="1" xr:uid="{00000000-0005-0000-0000-0000A66A0000}"/>
    <cellStyle name="Uwaga 3" xfId="24163" hidden="1" xr:uid="{00000000-0005-0000-0000-0000A76A0000}"/>
    <cellStyle name="Uwaga 3" xfId="24160" hidden="1" xr:uid="{00000000-0005-0000-0000-0000A86A0000}"/>
    <cellStyle name="Uwaga 3" xfId="24157" hidden="1" xr:uid="{00000000-0005-0000-0000-0000A96A0000}"/>
    <cellStyle name="Uwaga 3" xfId="24154" hidden="1" xr:uid="{00000000-0005-0000-0000-0000AA6A0000}"/>
    <cellStyle name="Uwaga 3" xfId="24151" hidden="1" xr:uid="{00000000-0005-0000-0000-0000AB6A0000}"/>
    <cellStyle name="Uwaga 3" xfId="24148" hidden="1" xr:uid="{00000000-0005-0000-0000-0000AC6A0000}"/>
    <cellStyle name="Uwaga 3" xfId="24145" hidden="1" xr:uid="{00000000-0005-0000-0000-0000AD6A0000}"/>
    <cellStyle name="Uwaga 3" xfId="24143" hidden="1" xr:uid="{00000000-0005-0000-0000-0000AE6A0000}"/>
    <cellStyle name="Uwaga 3" xfId="24141" hidden="1" xr:uid="{00000000-0005-0000-0000-0000AF6A0000}"/>
    <cellStyle name="Uwaga 3" xfId="24138" hidden="1" xr:uid="{00000000-0005-0000-0000-0000B06A0000}"/>
    <cellStyle name="Uwaga 3" xfId="24132" hidden="1" xr:uid="{00000000-0005-0000-0000-0000B16A0000}"/>
    <cellStyle name="Uwaga 3" xfId="24129" hidden="1" xr:uid="{00000000-0005-0000-0000-0000B26A0000}"/>
    <cellStyle name="Uwaga 3" xfId="24127" hidden="1" xr:uid="{00000000-0005-0000-0000-0000B36A0000}"/>
    <cellStyle name="Uwaga 3" xfId="24123" hidden="1" xr:uid="{00000000-0005-0000-0000-0000B46A0000}"/>
    <cellStyle name="Uwaga 3" xfId="24120" hidden="1" xr:uid="{00000000-0005-0000-0000-0000B56A0000}"/>
    <cellStyle name="Uwaga 3" xfId="24118" hidden="1" xr:uid="{00000000-0005-0000-0000-0000B66A0000}"/>
    <cellStyle name="Uwaga 3" xfId="24114" hidden="1" xr:uid="{00000000-0005-0000-0000-0000B76A0000}"/>
    <cellStyle name="Uwaga 3" xfId="24111" hidden="1" xr:uid="{00000000-0005-0000-0000-0000B86A0000}"/>
    <cellStyle name="Uwaga 3" xfId="24109" hidden="1" xr:uid="{00000000-0005-0000-0000-0000B96A0000}"/>
    <cellStyle name="Uwaga 3" xfId="24107" hidden="1" xr:uid="{00000000-0005-0000-0000-0000BA6A0000}"/>
    <cellStyle name="Uwaga 3" xfId="24104" hidden="1" xr:uid="{00000000-0005-0000-0000-0000BB6A0000}"/>
    <cellStyle name="Uwaga 3" xfId="24101" hidden="1" xr:uid="{00000000-0005-0000-0000-0000BC6A0000}"/>
    <cellStyle name="Uwaga 3" xfId="24098" hidden="1" xr:uid="{00000000-0005-0000-0000-0000BD6A0000}"/>
    <cellStyle name="Uwaga 3" xfId="24096" hidden="1" xr:uid="{00000000-0005-0000-0000-0000BE6A0000}"/>
    <cellStyle name="Uwaga 3" xfId="24094" hidden="1" xr:uid="{00000000-0005-0000-0000-0000BF6A0000}"/>
    <cellStyle name="Uwaga 3" xfId="24089" hidden="1" xr:uid="{00000000-0005-0000-0000-0000C06A0000}"/>
    <cellStyle name="Uwaga 3" xfId="24087" hidden="1" xr:uid="{00000000-0005-0000-0000-0000C16A0000}"/>
    <cellStyle name="Uwaga 3" xfId="24084" hidden="1" xr:uid="{00000000-0005-0000-0000-0000C26A0000}"/>
    <cellStyle name="Uwaga 3" xfId="24080" hidden="1" xr:uid="{00000000-0005-0000-0000-0000C36A0000}"/>
    <cellStyle name="Uwaga 3" xfId="24078" hidden="1" xr:uid="{00000000-0005-0000-0000-0000C46A0000}"/>
    <cellStyle name="Uwaga 3" xfId="24075" hidden="1" xr:uid="{00000000-0005-0000-0000-0000C56A0000}"/>
    <cellStyle name="Uwaga 3" xfId="24071" hidden="1" xr:uid="{00000000-0005-0000-0000-0000C66A0000}"/>
    <cellStyle name="Uwaga 3" xfId="24069" hidden="1" xr:uid="{00000000-0005-0000-0000-0000C76A0000}"/>
    <cellStyle name="Uwaga 3" xfId="24066" hidden="1" xr:uid="{00000000-0005-0000-0000-0000C86A0000}"/>
    <cellStyle name="Uwaga 3" xfId="24062" hidden="1" xr:uid="{00000000-0005-0000-0000-0000C96A0000}"/>
    <cellStyle name="Uwaga 3" xfId="24060" hidden="1" xr:uid="{00000000-0005-0000-0000-0000CA6A0000}"/>
    <cellStyle name="Uwaga 3" xfId="24058" hidden="1" xr:uid="{00000000-0005-0000-0000-0000CB6A0000}"/>
    <cellStyle name="Uwaga 3" xfId="25610" hidden="1" xr:uid="{00000000-0005-0000-0000-0000CC6A0000}"/>
    <cellStyle name="Uwaga 3" xfId="25611" hidden="1" xr:uid="{00000000-0005-0000-0000-0000CD6A0000}"/>
    <cellStyle name="Uwaga 3" xfId="25613" hidden="1" xr:uid="{00000000-0005-0000-0000-0000CE6A0000}"/>
    <cellStyle name="Uwaga 3" xfId="25625" hidden="1" xr:uid="{00000000-0005-0000-0000-0000CF6A0000}"/>
    <cellStyle name="Uwaga 3" xfId="25626" hidden="1" xr:uid="{00000000-0005-0000-0000-0000D06A0000}"/>
    <cellStyle name="Uwaga 3" xfId="25631" hidden="1" xr:uid="{00000000-0005-0000-0000-0000D16A0000}"/>
    <cellStyle name="Uwaga 3" xfId="25640" hidden="1" xr:uid="{00000000-0005-0000-0000-0000D26A0000}"/>
    <cellStyle name="Uwaga 3" xfId="25641" hidden="1" xr:uid="{00000000-0005-0000-0000-0000D36A0000}"/>
    <cellStyle name="Uwaga 3" xfId="25646" hidden="1" xr:uid="{00000000-0005-0000-0000-0000D46A0000}"/>
    <cellStyle name="Uwaga 3" xfId="25655" hidden="1" xr:uid="{00000000-0005-0000-0000-0000D56A0000}"/>
    <cellStyle name="Uwaga 3" xfId="25656" hidden="1" xr:uid="{00000000-0005-0000-0000-0000D66A0000}"/>
    <cellStyle name="Uwaga 3" xfId="25657" hidden="1" xr:uid="{00000000-0005-0000-0000-0000D76A0000}"/>
    <cellStyle name="Uwaga 3" xfId="25670" hidden="1" xr:uid="{00000000-0005-0000-0000-0000D86A0000}"/>
    <cellStyle name="Uwaga 3" xfId="25675" hidden="1" xr:uid="{00000000-0005-0000-0000-0000D96A0000}"/>
    <cellStyle name="Uwaga 3" xfId="25680" hidden="1" xr:uid="{00000000-0005-0000-0000-0000DA6A0000}"/>
    <cellStyle name="Uwaga 3" xfId="25690" hidden="1" xr:uid="{00000000-0005-0000-0000-0000DB6A0000}"/>
    <cellStyle name="Uwaga 3" xfId="25695" hidden="1" xr:uid="{00000000-0005-0000-0000-0000DC6A0000}"/>
    <cellStyle name="Uwaga 3" xfId="25699" hidden="1" xr:uid="{00000000-0005-0000-0000-0000DD6A0000}"/>
    <cellStyle name="Uwaga 3" xfId="25706" hidden="1" xr:uid="{00000000-0005-0000-0000-0000DE6A0000}"/>
    <cellStyle name="Uwaga 3" xfId="25711" hidden="1" xr:uid="{00000000-0005-0000-0000-0000DF6A0000}"/>
    <cellStyle name="Uwaga 3" xfId="25714" hidden="1" xr:uid="{00000000-0005-0000-0000-0000E06A0000}"/>
    <cellStyle name="Uwaga 3" xfId="25720" hidden="1" xr:uid="{00000000-0005-0000-0000-0000E16A0000}"/>
    <cellStyle name="Uwaga 3" xfId="25725" hidden="1" xr:uid="{00000000-0005-0000-0000-0000E26A0000}"/>
    <cellStyle name="Uwaga 3" xfId="25729" hidden="1" xr:uid="{00000000-0005-0000-0000-0000E36A0000}"/>
    <cellStyle name="Uwaga 3" xfId="25730" hidden="1" xr:uid="{00000000-0005-0000-0000-0000E46A0000}"/>
    <cellStyle name="Uwaga 3" xfId="25731" hidden="1" xr:uid="{00000000-0005-0000-0000-0000E56A0000}"/>
    <cellStyle name="Uwaga 3" xfId="25735" hidden="1" xr:uid="{00000000-0005-0000-0000-0000E66A0000}"/>
    <cellStyle name="Uwaga 3" xfId="25747" hidden="1" xr:uid="{00000000-0005-0000-0000-0000E76A0000}"/>
    <cellStyle name="Uwaga 3" xfId="25752" hidden="1" xr:uid="{00000000-0005-0000-0000-0000E86A0000}"/>
    <cellStyle name="Uwaga 3" xfId="25757" hidden="1" xr:uid="{00000000-0005-0000-0000-0000E96A0000}"/>
    <cellStyle name="Uwaga 3" xfId="25762" hidden="1" xr:uid="{00000000-0005-0000-0000-0000EA6A0000}"/>
    <cellStyle name="Uwaga 3" xfId="25767" hidden="1" xr:uid="{00000000-0005-0000-0000-0000EB6A0000}"/>
    <cellStyle name="Uwaga 3" xfId="25772" hidden="1" xr:uid="{00000000-0005-0000-0000-0000EC6A0000}"/>
    <cellStyle name="Uwaga 3" xfId="25776" hidden="1" xr:uid="{00000000-0005-0000-0000-0000ED6A0000}"/>
    <cellStyle name="Uwaga 3" xfId="25780" hidden="1" xr:uid="{00000000-0005-0000-0000-0000EE6A0000}"/>
    <cellStyle name="Uwaga 3" xfId="25785" hidden="1" xr:uid="{00000000-0005-0000-0000-0000EF6A0000}"/>
    <cellStyle name="Uwaga 3" xfId="25790" hidden="1" xr:uid="{00000000-0005-0000-0000-0000F06A0000}"/>
    <cellStyle name="Uwaga 3" xfId="25791" hidden="1" xr:uid="{00000000-0005-0000-0000-0000F16A0000}"/>
    <cellStyle name="Uwaga 3" xfId="25793" hidden="1" xr:uid="{00000000-0005-0000-0000-0000F26A0000}"/>
    <cellStyle name="Uwaga 3" xfId="25806" hidden="1" xr:uid="{00000000-0005-0000-0000-0000F36A0000}"/>
    <cellStyle name="Uwaga 3" xfId="25810" hidden="1" xr:uid="{00000000-0005-0000-0000-0000F46A0000}"/>
    <cellStyle name="Uwaga 3" xfId="25815" hidden="1" xr:uid="{00000000-0005-0000-0000-0000F56A0000}"/>
    <cellStyle name="Uwaga 3" xfId="25822" hidden="1" xr:uid="{00000000-0005-0000-0000-0000F66A0000}"/>
    <cellStyle name="Uwaga 3" xfId="25826" hidden="1" xr:uid="{00000000-0005-0000-0000-0000F76A0000}"/>
    <cellStyle name="Uwaga 3" xfId="25831" hidden="1" xr:uid="{00000000-0005-0000-0000-0000F86A0000}"/>
    <cellStyle name="Uwaga 3" xfId="25836" hidden="1" xr:uid="{00000000-0005-0000-0000-0000F96A0000}"/>
    <cellStyle name="Uwaga 3" xfId="25839" hidden="1" xr:uid="{00000000-0005-0000-0000-0000FA6A0000}"/>
    <cellStyle name="Uwaga 3" xfId="25844" hidden="1" xr:uid="{00000000-0005-0000-0000-0000FB6A0000}"/>
    <cellStyle name="Uwaga 3" xfId="25850" hidden="1" xr:uid="{00000000-0005-0000-0000-0000FC6A0000}"/>
    <cellStyle name="Uwaga 3" xfId="25851" hidden="1" xr:uid="{00000000-0005-0000-0000-0000FD6A0000}"/>
    <cellStyle name="Uwaga 3" xfId="25854" hidden="1" xr:uid="{00000000-0005-0000-0000-0000FE6A0000}"/>
    <cellStyle name="Uwaga 3" xfId="25867" hidden="1" xr:uid="{00000000-0005-0000-0000-0000FF6A0000}"/>
    <cellStyle name="Uwaga 3" xfId="25871" hidden="1" xr:uid="{00000000-0005-0000-0000-0000006B0000}"/>
    <cellStyle name="Uwaga 3" xfId="25876" hidden="1" xr:uid="{00000000-0005-0000-0000-0000016B0000}"/>
    <cellStyle name="Uwaga 3" xfId="25883" hidden="1" xr:uid="{00000000-0005-0000-0000-0000026B0000}"/>
    <cellStyle name="Uwaga 3" xfId="25888" hidden="1" xr:uid="{00000000-0005-0000-0000-0000036B0000}"/>
    <cellStyle name="Uwaga 3" xfId="25892" hidden="1" xr:uid="{00000000-0005-0000-0000-0000046B0000}"/>
    <cellStyle name="Uwaga 3" xfId="25897" hidden="1" xr:uid="{00000000-0005-0000-0000-0000056B0000}"/>
    <cellStyle name="Uwaga 3" xfId="25901" hidden="1" xr:uid="{00000000-0005-0000-0000-0000066B0000}"/>
    <cellStyle name="Uwaga 3" xfId="25906" hidden="1" xr:uid="{00000000-0005-0000-0000-0000076B0000}"/>
    <cellStyle name="Uwaga 3" xfId="25910" hidden="1" xr:uid="{00000000-0005-0000-0000-0000086B0000}"/>
    <cellStyle name="Uwaga 3" xfId="25911" hidden="1" xr:uid="{00000000-0005-0000-0000-0000096B0000}"/>
    <cellStyle name="Uwaga 3" xfId="25913" hidden="1" xr:uid="{00000000-0005-0000-0000-00000A6B0000}"/>
    <cellStyle name="Uwaga 3" xfId="25925" hidden="1" xr:uid="{00000000-0005-0000-0000-00000B6B0000}"/>
    <cellStyle name="Uwaga 3" xfId="25926" hidden="1" xr:uid="{00000000-0005-0000-0000-00000C6B0000}"/>
    <cellStyle name="Uwaga 3" xfId="25928" hidden="1" xr:uid="{00000000-0005-0000-0000-00000D6B0000}"/>
    <cellStyle name="Uwaga 3" xfId="25940" hidden="1" xr:uid="{00000000-0005-0000-0000-00000E6B0000}"/>
    <cellStyle name="Uwaga 3" xfId="25942" hidden="1" xr:uid="{00000000-0005-0000-0000-00000F6B0000}"/>
    <cellStyle name="Uwaga 3" xfId="25945" hidden="1" xr:uid="{00000000-0005-0000-0000-0000106B0000}"/>
    <cellStyle name="Uwaga 3" xfId="25955" hidden="1" xr:uid="{00000000-0005-0000-0000-0000116B0000}"/>
    <cellStyle name="Uwaga 3" xfId="25956" hidden="1" xr:uid="{00000000-0005-0000-0000-0000126B0000}"/>
    <cellStyle name="Uwaga 3" xfId="25958" hidden="1" xr:uid="{00000000-0005-0000-0000-0000136B0000}"/>
    <cellStyle name="Uwaga 3" xfId="25970" hidden="1" xr:uid="{00000000-0005-0000-0000-0000146B0000}"/>
    <cellStyle name="Uwaga 3" xfId="25971" hidden="1" xr:uid="{00000000-0005-0000-0000-0000156B0000}"/>
    <cellStyle name="Uwaga 3" xfId="25972" hidden="1" xr:uid="{00000000-0005-0000-0000-0000166B0000}"/>
    <cellStyle name="Uwaga 3" xfId="25986" hidden="1" xr:uid="{00000000-0005-0000-0000-0000176B0000}"/>
    <cellStyle name="Uwaga 3" xfId="25989" hidden="1" xr:uid="{00000000-0005-0000-0000-0000186B0000}"/>
    <cellStyle name="Uwaga 3" xfId="25993" hidden="1" xr:uid="{00000000-0005-0000-0000-0000196B0000}"/>
    <cellStyle name="Uwaga 3" xfId="26001" hidden="1" xr:uid="{00000000-0005-0000-0000-00001A6B0000}"/>
    <cellStyle name="Uwaga 3" xfId="26004" hidden="1" xr:uid="{00000000-0005-0000-0000-00001B6B0000}"/>
    <cellStyle name="Uwaga 3" xfId="26008" hidden="1" xr:uid="{00000000-0005-0000-0000-00001C6B0000}"/>
    <cellStyle name="Uwaga 3" xfId="26016" hidden="1" xr:uid="{00000000-0005-0000-0000-00001D6B0000}"/>
    <cellStyle name="Uwaga 3" xfId="26019" hidden="1" xr:uid="{00000000-0005-0000-0000-00001E6B0000}"/>
    <cellStyle name="Uwaga 3" xfId="26023" hidden="1" xr:uid="{00000000-0005-0000-0000-00001F6B0000}"/>
    <cellStyle name="Uwaga 3" xfId="26030" hidden="1" xr:uid="{00000000-0005-0000-0000-0000206B0000}"/>
    <cellStyle name="Uwaga 3" xfId="26031" hidden="1" xr:uid="{00000000-0005-0000-0000-0000216B0000}"/>
    <cellStyle name="Uwaga 3" xfId="26033" hidden="1" xr:uid="{00000000-0005-0000-0000-0000226B0000}"/>
    <cellStyle name="Uwaga 3" xfId="26046" hidden="1" xr:uid="{00000000-0005-0000-0000-0000236B0000}"/>
    <cellStyle name="Uwaga 3" xfId="26049" hidden="1" xr:uid="{00000000-0005-0000-0000-0000246B0000}"/>
    <cellStyle name="Uwaga 3" xfId="26052" hidden="1" xr:uid="{00000000-0005-0000-0000-0000256B0000}"/>
    <cellStyle name="Uwaga 3" xfId="26061" hidden="1" xr:uid="{00000000-0005-0000-0000-0000266B0000}"/>
    <cellStyle name="Uwaga 3" xfId="26064" hidden="1" xr:uid="{00000000-0005-0000-0000-0000276B0000}"/>
    <cellStyle name="Uwaga 3" xfId="26068" hidden="1" xr:uid="{00000000-0005-0000-0000-0000286B0000}"/>
    <cellStyle name="Uwaga 3" xfId="26076" hidden="1" xr:uid="{00000000-0005-0000-0000-0000296B0000}"/>
    <cellStyle name="Uwaga 3" xfId="26078" hidden="1" xr:uid="{00000000-0005-0000-0000-00002A6B0000}"/>
    <cellStyle name="Uwaga 3" xfId="26081" hidden="1" xr:uid="{00000000-0005-0000-0000-00002B6B0000}"/>
    <cellStyle name="Uwaga 3" xfId="26090" hidden="1" xr:uid="{00000000-0005-0000-0000-00002C6B0000}"/>
    <cellStyle name="Uwaga 3" xfId="26091" hidden="1" xr:uid="{00000000-0005-0000-0000-00002D6B0000}"/>
    <cellStyle name="Uwaga 3" xfId="26092" hidden="1" xr:uid="{00000000-0005-0000-0000-00002E6B0000}"/>
    <cellStyle name="Uwaga 3" xfId="26105" hidden="1" xr:uid="{00000000-0005-0000-0000-00002F6B0000}"/>
    <cellStyle name="Uwaga 3" xfId="26106" hidden="1" xr:uid="{00000000-0005-0000-0000-0000306B0000}"/>
    <cellStyle name="Uwaga 3" xfId="26108" hidden="1" xr:uid="{00000000-0005-0000-0000-0000316B0000}"/>
    <cellStyle name="Uwaga 3" xfId="26120" hidden="1" xr:uid="{00000000-0005-0000-0000-0000326B0000}"/>
    <cellStyle name="Uwaga 3" xfId="26121" hidden="1" xr:uid="{00000000-0005-0000-0000-0000336B0000}"/>
    <cellStyle name="Uwaga 3" xfId="26123" hidden="1" xr:uid="{00000000-0005-0000-0000-0000346B0000}"/>
    <cellStyle name="Uwaga 3" xfId="26135" hidden="1" xr:uid="{00000000-0005-0000-0000-0000356B0000}"/>
    <cellStyle name="Uwaga 3" xfId="26136" hidden="1" xr:uid="{00000000-0005-0000-0000-0000366B0000}"/>
    <cellStyle name="Uwaga 3" xfId="26138" hidden="1" xr:uid="{00000000-0005-0000-0000-0000376B0000}"/>
    <cellStyle name="Uwaga 3" xfId="26150" hidden="1" xr:uid="{00000000-0005-0000-0000-0000386B0000}"/>
    <cellStyle name="Uwaga 3" xfId="26151" hidden="1" xr:uid="{00000000-0005-0000-0000-0000396B0000}"/>
    <cellStyle name="Uwaga 3" xfId="26152" hidden="1" xr:uid="{00000000-0005-0000-0000-00003A6B0000}"/>
    <cellStyle name="Uwaga 3" xfId="26166" hidden="1" xr:uid="{00000000-0005-0000-0000-00003B6B0000}"/>
    <cellStyle name="Uwaga 3" xfId="26168" hidden="1" xr:uid="{00000000-0005-0000-0000-00003C6B0000}"/>
    <cellStyle name="Uwaga 3" xfId="26171" hidden="1" xr:uid="{00000000-0005-0000-0000-00003D6B0000}"/>
    <cellStyle name="Uwaga 3" xfId="26181" hidden="1" xr:uid="{00000000-0005-0000-0000-00003E6B0000}"/>
    <cellStyle name="Uwaga 3" xfId="26184" hidden="1" xr:uid="{00000000-0005-0000-0000-00003F6B0000}"/>
    <cellStyle name="Uwaga 3" xfId="26187" hidden="1" xr:uid="{00000000-0005-0000-0000-0000406B0000}"/>
    <cellStyle name="Uwaga 3" xfId="26196" hidden="1" xr:uid="{00000000-0005-0000-0000-0000416B0000}"/>
    <cellStyle name="Uwaga 3" xfId="26198" hidden="1" xr:uid="{00000000-0005-0000-0000-0000426B0000}"/>
    <cellStyle name="Uwaga 3" xfId="26201" hidden="1" xr:uid="{00000000-0005-0000-0000-0000436B0000}"/>
    <cellStyle name="Uwaga 3" xfId="26210" hidden="1" xr:uid="{00000000-0005-0000-0000-0000446B0000}"/>
    <cellStyle name="Uwaga 3" xfId="26211" hidden="1" xr:uid="{00000000-0005-0000-0000-0000456B0000}"/>
    <cellStyle name="Uwaga 3" xfId="26212" hidden="1" xr:uid="{00000000-0005-0000-0000-0000466B0000}"/>
    <cellStyle name="Uwaga 3" xfId="26225" hidden="1" xr:uid="{00000000-0005-0000-0000-0000476B0000}"/>
    <cellStyle name="Uwaga 3" xfId="26227" hidden="1" xr:uid="{00000000-0005-0000-0000-0000486B0000}"/>
    <cellStyle name="Uwaga 3" xfId="26229" hidden="1" xr:uid="{00000000-0005-0000-0000-0000496B0000}"/>
    <cellStyle name="Uwaga 3" xfId="26240" hidden="1" xr:uid="{00000000-0005-0000-0000-00004A6B0000}"/>
    <cellStyle name="Uwaga 3" xfId="26242" hidden="1" xr:uid="{00000000-0005-0000-0000-00004B6B0000}"/>
    <cellStyle name="Uwaga 3" xfId="26244" hidden="1" xr:uid="{00000000-0005-0000-0000-00004C6B0000}"/>
    <cellStyle name="Uwaga 3" xfId="26255" hidden="1" xr:uid="{00000000-0005-0000-0000-00004D6B0000}"/>
    <cellStyle name="Uwaga 3" xfId="26257" hidden="1" xr:uid="{00000000-0005-0000-0000-00004E6B0000}"/>
    <cellStyle name="Uwaga 3" xfId="26259" hidden="1" xr:uid="{00000000-0005-0000-0000-00004F6B0000}"/>
    <cellStyle name="Uwaga 3" xfId="26270" hidden="1" xr:uid="{00000000-0005-0000-0000-0000506B0000}"/>
    <cellStyle name="Uwaga 3" xfId="26271" hidden="1" xr:uid="{00000000-0005-0000-0000-0000516B0000}"/>
    <cellStyle name="Uwaga 3" xfId="26272" hidden="1" xr:uid="{00000000-0005-0000-0000-0000526B0000}"/>
    <cellStyle name="Uwaga 3" xfId="26285" hidden="1" xr:uid="{00000000-0005-0000-0000-0000536B0000}"/>
    <cellStyle name="Uwaga 3" xfId="26287" hidden="1" xr:uid="{00000000-0005-0000-0000-0000546B0000}"/>
    <cellStyle name="Uwaga 3" xfId="26289" hidden="1" xr:uid="{00000000-0005-0000-0000-0000556B0000}"/>
    <cellStyle name="Uwaga 3" xfId="26300" hidden="1" xr:uid="{00000000-0005-0000-0000-0000566B0000}"/>
    <cellStyle name="Uwaga 3" xfId="26302" hidden="1" xr:uid="{00000000-0005-0000-0000-0000576B0000}"/>
    <cellStyle name="Uwaga 3" xfId="26304" hidden="1" xr:uid="{00000000-0005-0000-0000-0000586B0000}"/>
    <cellStyle name="Uwaga 3" xfId="26315" hidden="1" xr:uid="{00000000-0005-0000-0000-0000596B0000}"/>
    <cellStyle name="Uwaga 3" xfId="26317" hidden="1" xr:uid="{00000000-0005-0000-0000-00005A6B0000}"/>
    <cellStyle name="Uwaga 3" xfId="26318" hidden="1" xr:uid="{00000000-0005-0000-0000-00005B6B0000}"/>
    <cellStyle name="Uwaga 3" xfId="26330" hidden="1" xr:uid="{00000000-0005-0000-0000-00005C6B0000}"/>
    <cellStyle name="Uwaga 3" xfId="26331" hidden="1" xr:uid="{00000000-0005-0000-0000-00005D6B0000}"/>
    <cellStyle name="Uwaga 3" xfId="26332" hidden="1" xr:uid="{00000000-0005-0000-0000-00005E6B0000}"/>
    <cellStyle name="Uwaga 3" xfId="26345" hidden="1" xr:uid="{00000000-0005-0000-0000-00005F6B0000}"/>
    <cellStyle name="Uwaga 3" xfId="26347" hidden="1" xr:uid="{00000000-0005-0000-0000-0000606B0000}"/>
    <cellStyle name="Uwaga 3" xfId="26349" hidden="1" xr:uid="{00000000-0005-0000-0000-0000616B0000}"/>
    <cellStyle name="Uwaga 3" xfId="26360" hidden="1" xr:uid="{00000000-0005-0000-0000-0000626B0000}"/>
    <cellStyle name="Uwaga 3" xfId="26362" hidden="1" xr:uid="{00000000-0005-0000-0000-0000636B0000}"/>
    <cellStyle name="Uwaga 3" xfId="26364" hidden="1" xr:uid="{00000000-0005-0000-0000-0000646B0000}"/>
    <cellStyle name="Uwaga 3" xfId="26375" hidden="1" xr:uid="{00000000-0005-0000-0000-0000656B0000}"/>
    <cellStyle name="Uwaga 3" xfId="26377" hidden="1" xr:uid="{00000000-0005-0000-0000-0000666B0000}"/>
    <cellStyle name="Uwaga 3" xfId="26379" hidden="1" xr:uid="{00000000-0005-0000-0000-0000676B0000}"/>
    <cellStyle name="Uwaga 3" xfId="26390" hidden="1" xr:uid="{00000000-0005-0000-0000-0000686B0000}"/>
    <cellStyle name="Uwaga 3" xfId="26391" hidden="1" xr:uid="{00000000-0005-0000-0000-0000696B0000}"/>
    <cellStyle name="Uwaga 3" xfId="26393" hidden="1" xr:uid="{00000000-0005-0000-0000-00006A6B0000}"/>
    <cellStyle name="Uwaga 3" xfId="26404" hidden="1" xr:uid="{00000000-0005-0000-0000-00006B6B0000}"/>
    <cellStyle name="Uwaga 3" xfId="26406" hidden="1" xr:uid="{00000000-0005-0000-0000-00006C6B0000}"/>
    <cellStyle name="Uwaga 3" xfId="26407" hidden="1" xr:uid="{00000000-0005-0000-0000-00006D6B0000}"/>
    <cellStyle name="Uwaga 3" xfId="26416" hidden="1" xr:uid="{00000000-0005-0000-0000-00006E6B0000}"/>
    <cellStyle name="Uwaga 3" xfId="26419" hidden="1" xr:uid="{00000000-0005-0000-0000-00006F6B0000}"/>
    <cellStyle name="Uwaga 3" xfId="26421" hidden="1" xr:uid="{00000000-0005-0000-0000-0000706B0000}"/>
    <cellStyle name="Uwaga 3" xfId="26432" hidden="1" xr:uid="{00000000-0005-0000-0000-0000716B0000}"/>
    <cellStyle name="Uwaga 3" xfId="26434" hidden="1" xr:uid="{00000000-0005-0000-0000-0000726B0000}"/>
    <cellStyle name="Uwaga 3" xfId="26436" hidden="1" xr:uid="{00000000-0005-0000-0000-0000736B0000}"/>
    <cellStyle name="Uwaga 3" xfId="26448" hidden="1" xr:uid="{00000000-0005-0000-0000-0000746B0000}"/>
    <cellStyle name="Uwaga 3" xfId="26450" hidden="1" xr:uid="{00000000-0005-0000-0000-0000756B0000}"/>
    <cellStyle name="Uwaga 3" xfId="26452" hidden="1" xr:uid="{00000000-0005-0000-0000-0000766B0000}"/>
    <cellStyle name="Uwaga 3" xfId="26460" hidden="1" xr:uid="{00000000-0005-0000-0000-0000776B0000}"/>
    <cellStyle name="Uwaga 3" xfId="26462" hidden="1" xr:uid="{00000000-0005-0000-0000-0000786B0000}"/>
    <cellStyle name="Uwaga 3" xfId="26465" hidden="1" xr:uid="{00000000-0005-0000-0000-0000796B0000}"/>
    <cellStyle name="Uwaga 3" xfId="26455" hidden="1" xr:uid="{00000000-0005-0000-0000-00007A6B0000}"/>
    <cellStyle name="Uwaga 3" xfId="26454" hidden="1" xr:uid="{00000000-0005-0000-0000-00007B6B0000}"/>
    <cellStyle name="Uwaga 3" xfId="26453" hidden="1" xr:uid="{00000000-0005-0000-0000-00007C6B0000}"/>
    <cellStyle name="Uwaga 3" xfId="26440" hidden="1" xr:uid="{00000000-0005-0000-0000-00007D6B0000}"/>
    <cellStyle name="Uwaga 3" xfId="26439" hidden="1" xr:uid="{00000000-0005-0000-0000-00007E6B0000}"/>
    <cellStyle name="Uwaga 3" xfId="26438" hidden="1" xr:uid="{00000000-0005-0000-0000-00007F6B0000}"/>
    <cellStyle name="Uwaga 3" xfId="26425" hidden="1" xr:uid="{00000000-0005-0000-0000-0000806B0000}"/>
    <cellStyle name="Uwaga 3" xfId="26424" hidden="1" xr:uid="{00000000-0005-0000-0000-0000816B0000}"/>
    <cellStyle name="Uwaga 3" xfId="26423" hidden="1" xr:uid="{00000000-0005-0000-0000-0000826B0000}"/>
    <cellStyle name="Uwaga 3" xfId="26410" hidden="1" xr:uid="{00000000-0005-0000-0000-0000836B0000}"/>
    <cellStyle name="Uwaga 3" xfId="26409" hidden="1" xr:uid="{00000000-0005-0000-0000-0000846B0000}"/>
    <cellStyle name="Uwaga 3" xfId="26408" hidden="1" xr:uid="{00000000-0005-0000-0000-0000856B0000}"/>
    <cellStyle name="Uwaga 3" xfId="26395" hidden="1" xr:uid="{00000000-0005-0000-0000-0000866B0000}"/>
    <cellStyle name="Uwaga 3" xfId="26394" hidden="1" xr:uid="{00000000-0005-0000-0000-0000876B0000}"/>
    <cellStyle name="Uwaga 3" xfId="26392" hidden="1" xr:uid="{00000000-0005-0000-0000-0000886B0000}"/>
    <cellStyle name="Uwaga 3" xfId="26381" hidden="1" xr:uid="{00000000-0005-0000-0000-0000896B0000}"/>
    <cellStyle name="Uwaga 3" xfId="26378" hidden="1" xr:uid="{00000000-0005-0000-0000-00008A6B0000}"/>
    <cellStyle name="Uwaga 3" xfId="26376" hidden="1" xr:uid="{00000000-0005-0000-0000-00008B6B0000}"/>
    <cellStyle name="Uwaga 3" xfId="26366" hidden="1" xr:uid="{00000000-0005-0000-0000-00008C6B0000}"/>
    <cellStyle name="Uwaga 3" xfId="26363" hidden="1" xr:uid="{00000000-0005-0000-0000-00008D6B0000}"/>
    <cellStyle name="Uwaga 3" xfId="26361" hidden="1" xr:uid="{00000000-0005-0000-0000-00008E6B0000}"/>
    <cellStyle name="Uwaga 3" xfId="26351" hidden="1" xr:uid="{00000000-0005-0000-0000-00008F6B0000}"/>
    <cellStyle name="Uwaga 3" xfId="26348" hidden="1" xr:uid="{00000000-0005-0000-0000-0000906B0000}"/>
    <cellStyle name="Uwaga 3" xfId="26346" hidden="1" xr:uid="{00000000-0005-0000-0000-0000916B0000}"/>
    <cellStyle name="Uwaga 3" xfId="26336" hidden="1" xr:uid="{00000000-0005-0000-0000-0000926B0000}"/>
    <cellStyle name="Uwaga 3" xfId="26334" hidden="1" xr:uid="{00000000-0005-0000-0000-0000936B0000}"/>
    <cellStyle name="Uwaga 3" xfId="26333" hidden="1" xr:uid="{00000000-0005-0000-0000-0000946B0000}"/>
    <cellStyle name="Uwaga 3" xfId="26321" hidden="1" xr:uid="{00000000-0005-0000-0000-0000956B0000}"/>
    <cellStyle name="Uwaga 3" xfId="26319" hidden="1" xr:uid="{00000000-0005-0000-0000-0000966B0000}"/>
    <cellStyle name="Uwaga 3" xfId="26316" hidden="1" xr:uid="{00000000-0005-0000-0000-0000976B0000}"/>
    <cellStyle name="Uwaga 3" xfId="26306" hidden="1" xr:uid="{00000000-0005-0000-0000-0000986B0000}"/>
    <cellStyle name="Uwaga 3" xfId="26303" hidden="1" xr:uid="{00000000-0005-0000-0000-0000996B0000}"/>
    <cellStyle name="Uwaga 3" xfId="26301" hidden="1" xr:uid="{00000000-0005-0000-0000-00009A6B0000}"/>
    <cellStyle name="Uwaga 3" xfId="26291" hidden="1" xr:uid="{00000000-0005-0000-0000-00009B6B0000}"/>
    <cellStyle name="Uwaga 3" xfId="26288" hidden="1" xr:uid="{00000000-0005-0000-0000-00009C6B0000}"/>
    <cellStyle name="Uwaga 3" xfId="26286" hidden="1" xr:uid="{00000000-0005-0000-0000-00009D6B0000}"/>
    <cellStyle name="Uwaga 3" xfId="26276" hidden="1" xr:uid="{00000000-0005-0000-0000-00009E6B0000}"/>
    <cellStyle name="Uwaga 3" xfId="26274" hidden="1" xr:uid="{00000000-0005-0000-0000-00009F6B0000}"/>
    <cellStyle name="Uwaga 3" xfId="26273" hidden="1" xr:uid="{00000000-0005-0000-0000-0000A06B0000}"/>
    <cellStyle name="Uwaga 3" xfId="26261" hidden="1" xr:uid="{00000000-0005-0000-0000-0000A16B0000}"/>
    <cellStyle name="Uwaga 3" xfId="26258" hidden="1" xr:uid="{00000000-0005-0000-0000-0000A26B0000}"/>
    <cellStyle name="Uwaga 3" xfId="26256" hidden="1" xr:uid="{00000000-0005-0000-0000-0000A36B0000}"/>
    <cellStyle name="Uwaga 3" xfId="26246" hidden="1" xr:uid="{00000000-0005-0000-0000-0000A46B0000}"/>
    <cellStyle name="Uwaga 3" xfId="26243" hidden="1" xr:uid="{00000000-0005-0000-0000-0000A56B0000}"/>
    <cellStyle name="Uwaga 3" xfId="26241" hidden="1" xr:uid="{00000000-0005-0000-0000-0000A66B0000}"/>
    <cellStyle name="Uwaga 3" xfId="26231" hidden="1" xr:uid="{00000000-0005-0000-0000-0000A76B0000}"/>
    <cellStyle name="Uwaga 3" xfId="26228" hidden="1" xr:uid="{00000000-0005-0000-0000-0000A86B0000}"/>
    <cellStyle name="Uwaga 3" xfId="26226" hidden="1" xr:uid="{00000000-0005-0000-0000-0000A96B0000}"/>
    <cellStyle name="Uwaga 3" xfId="26216" hidden="1" xr:uid="{00000000-0005-0000-0000-0000AA6B0000}"/>
    <cellStyle name="Uwaga 3" xfId="26214" hidden="1" xr:uid="{00000000-0005-0000-0000-0000AB6B0000}"/>
    <cellStyle name="Uwaga 3" xfId="26213" hidden="1" xr:uid="{00000000-0005-0000-0000-0000AC6B0000}"/>
    <cellStyle name="Uwaga 3" xfId="26200" hidden="1" xr:uid="{00000000-0005-0000-0000-0000AD6B0000}"/>
    <cellStyle name="Uwaga 3" xfId="26197" hidden="1" xr:uid="{00000000-0005-0000-0000-0000AE6B0000}"/>
    <cellStyle name="Uwaga 3" xfId="26195" hidden="1" xr:uid="{00000000-0005-0000-0000-0000AF6B0000}"/>
    <cellStyle name="Uwaga 3" xfId="26185" hidden="1" xr:uid="{00000000-0005-0000-0000-0000B06B0000}"/>
    <cellStyle name="Uwaga 3" xfId="26182" hidden="1" xr:uid="{00000000-0005-0000-0000-0000B16B0000}"/>
    <cellStyle name="Uwaga 3" xfId="26180" hidden="1" xr:uid="{00000000-0005-0000-0000-0000B26B0000}"/>
    <cellStyle name="Uwaga 3" xfId="26170" hidden="1" xr:uid="{00000000-0005-0000-0000-0000B36B0000}"/>
    <cellStyle name="Uwaga 3" xfId="26167" hidden="1" xr:uid="{00000000-0005-0000-0000-0000B46B0000}"/>
    <cellStyle name="Uwaga 3" xfId="26165" hidden="1" xr:uid="{00000000-0005-0000-0000-0000B56B0000}"/>
    <cellStyle name="Uwaga 3" xfId="26156" hidden="1" xr:uid="{00000000-0005-0000-0000-0000B66B0000}"/>
    <cellStyle name="Uwaga 3" xfId="26154" hidden="1" xr:uid="{00000000-0005-0000-0000-0000B76B0000}"/>
    <cellStyle name="Uwaga 3" xfId="26153" hidden="1" xr:uid="{00000000-0005-0000-0000-0000B86B0000}"/>
    <cellStyle name="Uwaga 3" xfId="26141" hidden="1" xr:uid="{00000000-0005-0000-0000-0000B96B0000}"/>
    <cellStyle name="Uwaga 3" xfId="26139" hidden="1" xr:uid="{00000000-0005-0000-0000-0000BA6B0000}"/>
    <cellStyle name="Uwaga 3" xfId="26137" hidden="1" xr:uid="{00000000-0005-0000-0000-0000BB6B0000}"/>
    <cellStyle name="Uwaga 3" xfId="26126" hidden="1" xr:uid="{00000000-0005-0000-0000-0000BC6B0000}"/>
    <cellStyle name="Uwaga 3" xfId="26124" hidden="1" xr:uid="{00000000-0005-0000-0000-0000BD6B0000}"/>
    <cellStyle name="Uwaga 3" xfId="26122" hidden="1" xr:uid="{00000000-0005-0000-0000-0000BE6B0000}"/>
    <cellStyle name="Uwaga 3" xfId="26111" hidden="1" xr:uid="{00000000-0005-0000-0000-0000BF6B0000}"/>
    <cellStyle name="Uwaga 3" xfId="26109" hidden="1" xr:uid="{00000000-0005-0000-0000-0000C06B0000}"/>
    <cellStyle name="Uwaga 3" xfId="26107" hidden="1" xr:uid="{00000000-0005-0000-0000-0000C16B0000}"/>
    <cellStyle name="Uwaga 3" xfId="26096" hidden="1" xr:uid="{00000000-0005-0000-0000-0000C26B0000}"/>
    <cellStyle name="Uwaga 3" xfId="26094" hidden="1" xr:uid="{00000000-0005-0000-0000-0000C36B0000}"/>
    <cellStyle name="Uwaga 3" xfId="26093" hidden="1" xr:uid="{00000000-0005-0000-0000-0000C46B0000}"/>
    <cellStyle name="Uwaga 3" xfId="26080" hidden="1" xr:uid="{00000000-0005-0000-0000-0000C56B0000}"/>
    <cellStyle name="Uwaga 3" xfId="26077" hidden="1" xr:uid="{00000000-0005-0000-0000-0000C66B0000}"/>
    <cellStyle name="Uwaga 3" xfId="26075" hidden="1" xr:uid="{00000000-0005-0000-0000-0000C76B0000}"/>
    <cellStyle name="Uwaga 3" xfId="26065" hidden="1" xr:uid="{00000000-0005-0000-0000-0000C86B0000}"/>
    <cellStyle name="Uwaga 3" xfId="26062" hidden="1" xr:uid="{00000000-0005-0000-0000-0000C96B0000}"/>
    <cellStyle name="Uwaga 3" xfId="26060" hidden="1" xr:uid="{00000000-0005-0000-0000-0000CA6B0000}"/>
    <cellStyle name="Uwaga 3" xfId="26050" hidden="1" xr:uid="{00000000-0005-0000-0000-0000CB6B0000}"/>
    <cellStyle name="Uwaga 3" xfId="26047" hidden="1" xr:uid="{00000000-0005-0000-0000-0000CC6B0000}"/>
    <cellStyle name="Uwaga 3" xfId="26045" hidden="1" xr:uid="{00000000-0005-0000-0000-0000CD6B0000}"/>
    <cellStyle name="Uwaga 3" xfId="26036" hidden="1" xr:uid="{00000000-0005-0000-0000-0000CE6B0000}"/>
    <cellStyle name="Uwaga 3" xfId="26034" hidden="1" xr:uid="{00000000-0005-0000-0000-0000CF6B0000}"/>
    <cellStyle name="Uwaga 3" xfId="26032" hidden="1" xr:uid="{00000000-0005-0000-0000-0000D06B0000}"/>
    <cellStyle name="Uwaga 3" xfId="26020" hidden="1" xr:uid="{00000000-0005-0000-0000-0000D16B0000}"/>
    <cellStyle name="Uwaga 3" xfId="26017" hidden="1" xr:uid="{00000000-0005-0000-0000-0000D26B0000}"/>
    <cellStyle name="Uwaga 3" xfId="26015" hidden="1" xr:uid="{00000000-0005-0000-0000-0000D36B0000}"/>
    <cellStyle name="Uwaga 3" xfId="26005" hidden="1" xr:uid="{00000000-0005-0000-0000-0000D46B0000}"/>
    <cellStyle name="Uwaga 3" xfId="26002" hidden="1" xr:uid="{00000000-0005-0000-0000-0000D56B0000}"/>
    <cellStyle name="Uwaga 3" xfId="26000" hidden="1" xr:uid="{00000000-0005-0000-0000-0000D66B0000}"/>
    <cellStyle name="Uwaga 3" xfId="25990" hidden="1" xr:uid="{00000000-0005-0000-0000-0000D76B0000}"/>
    <cellStyle name="Uwaga 3" xfId="25987" hidden="1" xr:uid="{00000000-0005-0000-0000-0000D86B0000}"/>
    <cellStyle name="Uwaga 3" xfId="25985" hidden="1" xr:uid="{00000000-0005-0000-0000-0000D96B0000}"/>
    <cellStyle name="Uwaga 3" xfId="25978" hidden="1" xr:uid="{00000000-0005-0000-0000-0000DA6B0000}"/>
    <cellStyle name="Uwaga 3" xfId="25975" hidden="1" xr:uid="{00000000-0005-0000-0000-0000DB6B0000}"/>
    <cellStyle name="Uwaga 3" xfId="25973" hidden="1" xr:uid="{00000000-0005-0000-0000-0000DC6B0000}"/>
    <cellStyle name="Uwaga 3" xfId="25963" hidden="1" xr:uid="{00000000-0005-0000-0000-0000DD6B0000}"/>
    <cellStyle name="Uwaga 3" xfId="25960" hidden="1" xr:uid="{00000000-0005-0000-0000-0000DE6B0000}"/>
    <cellStyle name="Uwaga 3" xfId="25957" hidden="1" xr:uid="{00000000-0005-0000-0000-0000DF6B0000}"/>
    <cellStyle name="Uwaga 3" xfId="25948" hidden="1" xr:uid="{00000000-0005-0000-0000-0000E06B0000}"/>
    <cellStyle name="Uwaga 3" xfId="25944" hidden="1" xr:uid="{00000000-0005-0000-0000-0000E16B0000}"/>
    <cellStyle name="Uwaga 3" xfId="25941" hidden="1" xr:uid="{00000000-0005-0000-0000-0000E26B0000}"/>
    <cellStyle name="Uwaga 3" xfId="25933" hidden="1" xr:uid="{00000000-0005-0000-0000-0000E36B0000}"/>
    <cellStyle name="Uwaga 3" xfId="25930" hidden="1" xr:uid="{00000000-0005-0000-0000-0000E46B0000}"/>
    <cellStyle name="Uwaga 3" xfId="25927" hidden="1" xr:uid="{00000000-0005-0000-0000-0000E56B0000}"/>
    <cellStyle name="Uwaga 3" xfId="25918" hidden="1" xr:uid="{00000000-0005-0000-0000-0000E66B0000}"/>
    <cellStyle name="Uwaga 3" xfId="25915" hidden="1" xr:uid="{00000000-0005-0000-0000-0000E76B0000}"/>
    <cellStyle name="Uwaga 3" xfId="25912" hidden="1" xr:uid="{00000000-0005-0000-0000-0000E86B0000}"/>
    <cellStyle name="Uwaga 3" xfId="25902" hidden="1" xr:uid="{00000000-0005-0000-0000-0000E96B0000}"/>
    <cellStyle name="Uwaga 3" xfId="25898" hidden="1" xr:uid="{00000000-0005-0000-0000-0000EA6B0000}"/>
    <cellStyle name="Uwaga 3" xfId="25895" hidden="1" xr:uid="{00000000-0005-0000-0000-0000EB6B0000}"/>
    <cellStyle name="Uwaga 3" xfId="25886" hidden="1" xr:uid="{00000000-0005-0000-0000-0000EC6B0000}"/>
    <cellStyle name="Uwaga 3" xfId="25882" hidden="1" xr:uid="{00000000-0005-0000-0000-0000ED6B0000}"/>
    <cellStyle name="Uwaga 3" xfId="25880" hidden="1" xr:uid="{00000000-0005-0000-0000-0000EE6B0000}"/>
    <cellStyle name="Uwaga 3" xfId="25872" hidden="1" xr:uid="{00000000-0005-0000-0000-0000EF6B0000}"/>
    <cellStyle name="Uwaga 3" xfId="25868" hidden="1" xr:uid="{00000000-0005-0000-0000-0000F06B0000}"/>
    <cellStyle name="Uwaga 3" xfId="25865" hidden="1" xr:uid="{00000000-0005-0000-0000-0000F16B0000}"/>
    <cellStyle name="Uwaga 3" xfId="25858" hidden="1" xr:uid="{00000000-0005-0000-0000-0000F26B0000}"/>
    <cellStyle name="Uwaga 3" xfId="25855" hidden="1" xr:uid="{00000000-0005-0000-0000-0000F36B0000}"/>
    <cellStyle name="Uwaga 3" xfId="25852" hidden="1" xr:uid="{00000000-0005-0000-0000-0000F46B0000}"/>
    <cellStyle name="Uwaga 3" xfId="25843" hidden="1" xr:uid="{00000000-0005-0000-0000-0000F56B0000}"/>
    <cellStyle name="Uwaga 3" xfId="25838" hidden="1" xr:uid="{00000000-0005-0000-0000-0000F66B0000}"/>
    <cellStyle name="Uwaga 3" xfId="25835" hidden="1" xr:uid="{00000000-0005-0000-0000-0000F76B0000}"/>
    <cellStyle name="Uwaga 3" xfId="25828" hidden="1" xr:uid="{00000000-0005-0000-0000-0000F86B0000}"/>
    <cellStyle name="Uwaga 3" xfId="25823" hidden="1" xr:uid="{00000000-0005-0000-0000-0000F96B0000}"/>
    <cellStyle name="Uwaga 3" xfId="25820" hidden="1" xr:uid="{00000000-0005-0000-0000-0000FA6B0000}"/>
    <cellStyle name="Uwaga 3" xfId="25813" hidden="1" xr:uid="{00000000-0005-0000-0000-0000FB6B0000}"/>
    <cellStyle name="Uwaga 3" xfId="25808" hidden="1" xr:uid="{00000000-0005-0000-0000-0000FC6B0000}"/>
    <cellStyle name="Uwaga 3" xfId="25805" hidden="1" xr:uid="{00000000-0005-0000-0000-0000FD6B0000}"/>
    <cellStyle name="Uwaga 3" xfId="25799" hidden="1" xr:uid="{00000000-0005-0000-0000-0000FE6B0000}"/>
    <cellStyle name="Uwaga 3" xfId="25795" hidden="1" xr:uid="{00000000-0005-0000-0000-0000FF6B0000}"/>
    <cellStyle name="Uwaga 3" xfId="25792" hidden="1" xr:uid="{00000000-0005-0000-0000-0000006C0000}"/>
    <cellStyle name="Uwaga 3" xfId="25784" hidden="1" xr:uid="{00000000-0005-0000-0000-0000016C0000}"/>
    <cellStyle name="Uwaga 3" xfId="25779" hidden="1" xr:uid="{00000000-0005-0000-0000-0000026C0000}"/>
    <cellStyle name="Uwaga 3" xfId="25775" hidden="1" xr:uid="{00000000-0005-0000-0000-0000036C0000}"/>
    <cellStyle name="Uwaga 3" xfId="25769" hidden="1" xr:uid="{00000000-0005-0000-0000-0000046C0000}"/>
    <cellStyle name="Uwaga 3" xfId="25764" hidden="1" xr:uid="{00000000-0005-0000-0000-0000056C0000}"/>
    <cellStyle name="Uwaga 3" xfId="25760" hidden="1" xr:uid="{00000000-0005-0000-0000-0000066C0000}"/>
    <cellStyle name="Uwaga 3" xfId="25754" hidden="1" xr:uid="{00000000-0005-0000-0000-0000076C0000}"/>
    <cellStyle name="Uwaga 3" xfId="25749" hidden="1" xr:uid="{00000000-0005-0000-0000-0000086C0000}"/>
    <cellStyle name="Uwaga 3" xfId="25745" hidden="1" xr:uid="{00000000-0005-0000-0000-0000096C0000}"/>
    <cellStyle name="Uwaga 3" xfId="25740" hidden="1" xr:uid="{00000000-0005-0000-0000-00000A6C0000}"/>
    <cellStyle name="Uwaga 3" xfId="25736" hidden="1" xr:uid="{00000000-0005-0000-0000-00000B6C0000}"/>
    <cellStyle name="Uwaga 3" xfId="25732" hidden="1" xr:uid="{00000000-0005-0000-0000-00000C6C0000}"/>
    <cellStyle name="Uwaga 3" xfId="25724" hidden="1" xr:uid="{00000000-0005-0000-0000-00000D6C0000}"/>
    <cellStyle name="Uwaga 3" xfId="25719" hidden="1" xr:uid="{00000000-0005-0000-0000-00000E6C0000}"/>
    <cellStyle name="Uwaga 3" xfId="25715" hidden="1" xr:uid="{00000000-0005-0000-0000-00000F6C0000}"/>
    <cellStyle name="Uwaga 3" xfId="25709" hidden="1" xr:uid="{00000000-0005-0000-0000-0000106C0000}"/>
    <cellStyle name="Uwaga 3" xfId="25704" hidden="1" xr:uid="{00000000-0005-0000-0000-0000116C0000}"/>
    <cellStyle name="Uwaga 3" xfId="25700" hidden="1" xr:uid="{00000000-0005-0000-0000-0000126C0000}"/>
    <cellStyle name="Uwaga 3" xfId="25694" hidden="1" xr:uid="{00000000-0005-0000-0000-0000136C0000}"/>
    <cellStyle name="Uwaga 3" xfId="25689" hidden="1" xr:uid="{00000000-0005-0000-0000-0000146C0000}"/>
    <cellStyle name="Uwaga 3" xfId="25685" hidden="1" xr:uid="{00000000-0005-0000-0000-0000156C0000}"/>
    <cellStyle name="Uwaga 3" xfId="25681" hidden="1" xr:uid="{00000000-0005-0000-0000-0000166C0000}"/>
    <cellStyle name="Uwaga 3" xfId="25676" hidden="1" xr:uid="{00000000-0005-0000-0000-0000176C0000}"/>
    <cellStyle name="Uwaga 3" xfId="25671" hidden="1" xr:uid="{00000000-0005-0000-0000-0000186C0000}"/>
    <cellStyle name="Uwaga 3" xfId="25666" hidden="1" xr:uid="{00000000-0005-0000-0000-0000196C0000}"/>
    <cellStyle name="Uwaga 3" xfId="25662" hidden="1" xr:uid="{00000000-0005-0000-0000-00001A6C0000}"/>
    <cellStyle name="Uwaga 3" xfId="25658" hidden="1" xr:uid="{00000000-0005-0000-0000-00001B6C0000}"/>
    <cellStyle name="Uwaga 3" xfId="25651" hidden="1" xr:uid="{00000000-0005-0000-0000-00001C6C0000}"/>
    <cellStyle name="Uwaga 3" xfId="25647" hidden="1" xr:uid="{00000000-0005-0000-0000-00001D6C0000}"/>
    <cellStyle name="Uwaga 3" xfId="25642" hidden="1" xr:uid="{00000000-0005-0000-0000-00001E6C0000}"/>
    <cellStyle name="Uwaga 3" xfId="25636" hidden="1" xr:uid="{00000000-0005-0000-0000-00001F6C0000}"/>
    <cellStyle name="Uwaga 3" xfId="25632" hidden="1" xr:uid="{00000000-0005-0000-0000-0000206C0000}"/>
    <cellStyle name="Uwaga 3" xfId="25627" hidden="1" xr:uid="{00000000-0005-0000-0000-0000216C0000}"/>
    <cellStyle name="Uwaga 3" xfId="25621" hidden="1" xr:uid="{00000000-0005-0000-0000-0000226C0000}"/>
    <cellStyle name="Uwaga 3" xfId="25617" hidden="1" xr:uid="{00000000-0005-0000-0000-0000236C0000}"/>
    <cellStyle name="Uwaga 3" xfId="25612" hidden="1" xr:uid="{00000000-0005-0000-0000-0000246C0000}"/>
    <cellStyle name="Uwaga 3" xfId="25606" hidden="1" xr:uid="{00000000-0005-0000-0000-0000256C0000}"/>
    <cellStyle name="Uwaga 3" xfId="25602" hidden="1" xr:uid="{00000000-0005-0000-0000-0000266C0000}"/>
    <cellStyle name="Uwaga 3" xfId="25598" hidden="1" xr:uid="{00000000-0005-0000-0000-0000276C0000}"/>
    <cellStyle name="Uwaga 3" xfId="26458" hidden="1" xr:uid="{00000000-0005-0000-0000-0000286C0000}"/>
    <cellStyle name="Uwaga 3" xfId="26457" hidden="1" xr:uid="{00000000-0005-0000-0000-0000296C0000}"/>
    <cellStyle name="Uwaga 3" xfId="26456" hidden="1" xr:uid="{00000000-0005-0000-0000-00002A6C0000}"/>
    <cellStyle name="Uwaga 3" xfId="26443" hidden="1" xr:uid="{00000000-0005-0000-0000-00002B6C0000}"/>
    <cellStyle name="Uwaga 3" xfId="26442" hidden="1" xr:uid="{00000000-0005-0000-0000-00002C6C0000}"/>
    <cellStyle name="Uwaga 3" xfId="26441" hidden="1" xr:uid="{00000000-0005-0000-0000-00002D6C0000}"/>
    <cellStyle name="Uwaga 3" xfId="26428" hidden="1" xr:uid="{00000000-0005-0000-0000-00002E6C0000}"/>
    <cellStyle name="Uwaga 3" xfId="26427" hidden="1" xr:uid="{00000000-0005-0000-0000-00002F6C0000}"/>
    <cellStyle name="Uwaga 3" xfId="26426" hidden="1" xr:uid="{00000000-0005-0000-0000-0000306C0000}"/>
    <cellStyle name="Uwaga 3" xfId="26413" hidden="1" xr:uid="{00000000-0005-0000-0000-0000316C0000}"/>
    <cellStyle name="Uwaga 3" xfId="26412" hidden="1" xr:uid="{00000000-0005-0000-0000-0000326C0000}"/>
    <cellStyle name="Uwaga 3" xfId="26411" hidden="1" xr:uid="{00000000-0005-0000-0000-0000336C0000}"/>
    <cellStyle name="Uwaga 3" xfId="26398" hidden="1" xr:uid="{00000000-0005-0000-0000-0000346C0000}"/>
    <cellStyle name="Uwaga 3" xfId="26397" hidden="1" xr:uid="{00000000-0005-0000-0000-0000356C0000}"/>
    <cellStyle name="Uwaga 3" xfId="26396" hidden="1" xr:uid="{00000000-0005-0000-0000-0000366C0000}"/>
    <cellStyle name="Uwaga 3" xfId="26384" hidden="1" xr:uid="{00000000-0005-0000-0000-0000376C0000}"/>
    <cellStyle name="Uwaga 3" xfId="26382" hidden="1" xr:uid="{00000000-0005-0000-0000-0000386C0000}"/>
    <cellStyle name="Uwaga 3" xfId="26380" hidden="1" xr:uid="{00000000-0005-0000-0000-0000396C0000}"/>
    <cellStyle name="Uwaga 3" xfId="26369" hidden="1" xr:uid="{00000000-0005-0000-0000-00003A6C0000}"/>
    <cellStyle name="Uwaga 3" xfId="26367" hidden="1" xr:uid="{00000000-0005-0000-0000-00003B6C0000}"/>
    <cellStyle name="Uwaga 3" xfId="26365" hidden="1" xr:uid="{00000000-0005-0000-0000-00003C6C0000}"/>
    <cellStyle name="Uwaga 3" xfId="26354" hidden="1" xr:uid="{00000000-0005-0000-0000-00003D6C0000}"/>
    <cellStyle name="Uwaga 3" xfId="26352" hidden="1" xr:uid="{00000000-0005-0000-0000-00003E6C0000}"/>
    <cellStyle name="Uwaga 3" xfId="26350" hidden="1" xr:uid="{00000000-0005-0000-0000-00003F6C0000}"/>
    <cellStyle name="Uwaga 3" xfId="26339" hidden="1" xr:uid="{00000000-0005-0000-0000-0000406C0000}"/>
    <cellStyle name="Uwaga 3" xfId="26337" hidden="1" xr:uid="{00000000-0005-0000-0000-0000416C0000}"/>
    <cellStyle name="Uwaga 3" xfId="26335" hidden="1" xr:uid="{00000000-0005-0000-0000-0000426C0000}"/>
    <cellStyle name="Uwaga 3" xfId="26324" hidden="1" xr:uid="{00000000-0005-0000-0000-0000436C0000}"/>
    <cellStyle name="Uwaga 3" xfId="26322" hidden="1" xr:uid="{00000000-0005-0000-0000-0000446C0000}"/>
    <cellStyle name="Uwaga 3" xfId="26320" hidden="1" xr:uid="{00000000-0005-0000-0000-0000456C0000}"/>
    <cellStyle name="Uwaga 3" xfId="26309" hidden="1" xr:uid="{00000000-0005-0000-0000-0000466C0000}"/>
    <cellStyle name="Uwaga 3" xfId="26307" hidden="1" xr:uid="{00000000-0005-0000-0000-0000476C0000}"/>
    <cellStyle name="Uwaga 3" xfId="26305" hidden="1" xr:uid="{00000000-0005-0000-0000-0000486C0000}"/>
    <cellStyle name="Uwaga 3" xfId="26294" hidden="1" xr:uid="{00000000-0005-0000-0000-0000496C0000}"/>
    <cellStyle name="Uwaga 3" xfId="26292" hidden="1" xr:uid="{00000000-0005-0000-0000-00004A6C0000}"/>
    <cellStyle name="Uwaga 3" xfId="26290" hidden="1" xr:uid="{00000000-0005-0000-0000-00004B6C0000}"/>
    <cellStyle name="Uwaga 3" xfId="26279" hidden="1" xr:uid="{00000000-0005-0000-0000-00004C6C0000}"/>
    <cellStyle name="Uwaga 3" xfId="26277" hidden="1" xr:uid="{00000000-0005-0000-0000-00004D6C0000}"/>
    <cellStyle name="Uwaga 3" xfId="26275" hidden="1" xr:uid="{00000000-0005-0000-0000-00004E6C0000}"/>
    <cellStyle name="Uwaga 3" xfId="26264" hidden="1" xr:uid="{00000000-0005-0000-0000-00004F6C0000}"/>
    <cellStyle name="Uwaga 3" xfId="26262" hidden="1" xr:uid="{00000000-0005-0000-0000-0000506C0000}"/>
    <cellStyle name="Uwaga 3" xfId="26260" hidden="1" xr:uid="{00000000-0005-0000-0000-0000516C0000}"/>
    <cellStyle name="Uwaga 3" xfId="26249" hidden="1" xr:uid="{00000000-0005-0000-0000-0000526C0000}"/>
    <cellStyle name="Uwaga 3" xfId="26247" hidden="1" xr:uid="{00000000-0005-0000-0000-0000536C0000}"/>
    <cellStyle name="Uwaga 3" xfId="26245" hidden="1" xr:uid="{00000000-0005-0000-0000-0000546C0000}"/>
    <cellStyle name="Uwaga 3" xfId="26234" hidden="1" xr:uid="{00000000-0005-0000-0000-0000556C0000}"/>
    <cellStyle name="Uwaga 3" xfId="26232" hidden="1" xr:uid="{00000000-0005-0000-0000-0000566C0000}"/>
    <cellStyle name="Uwaga 3" xfId="26230" hidden="1" xr:uid="{00000000-0005-0000-0000-0000576C0000}"/>
    <cellStyle name="Uwaga 3" xfId="26219" hidden="1" xr:uid="{00000000-0005-0000-0000-0000586C0000}"/>
    <cellStyle name="Uwaga 3" xfId="26217" hidden="1" xr:uid="{00000000-0005-0000-0000-0000596C0000}"/>
    <cellStyle name="Uwaga 3" xfId="26215" hidden="1" xr:uid="{00000000-0005-0000-0000-00005A6C0000}"/>
    <cellStyle name="Uwaga 3" xfId="26204" hidden="1" xr:uid="{00000000-0005-0000-0000-00005B6C0000}"/>
    <cellStyle name="Uwaga 3" xfId="26202" hidden="1" xr:uid="{00000000-0005-0000-0000-00005C6C0000}"/>
    <cellStyle name="Uwaga 3" xfId="26199" hidden="1" xr:uid="{00000000-0005-0000-0000-00005D6C0000}"/>
    <cellStyle name="Uwaga 3" xfId="26189" hidden="1" xr:uid="{00000000-0005-0000-0000-00005E6C0000}"/>
    <cellStyle name="Uwaga 3" xfId="26186" hidden="1" xr:uid="{00000000-0005-0000-0000-00005F6C0000}"/>
    <cellStyle name="Uwaga 3" xfId="26183" hidden="1" xr:uid="{00000000-0005-0000-0000-0000606C0000}"/>
    <cellStyle name="Uwaga 3" xfId="26174" hidden="1" xr:uid="{00000000-0005-0000-0000-0000616C0000}"/>
    <cellStyle name="Uwaga 3" xfId="26172" hidden="1" xr:uid="{00000000-0005-0000-0000-0000626C0000}"/>
    <cellStyle name="Uwaga 3" xfId="26169" hidden="1" xr:uid="{00000000-0005-0000-0000-0000636C0000}"/>
    <cellStyle name="Uwaga 3" xfId="26159" hidden="1" xr:uid="{00000000-0005-0000-0000-0000646C0000}"/>
    <cellStyle name="Uwaga 3" xfId="26157" hidden="1" xr:uid="{00000000-0005-0000-0000-0000656C0000}"/>
    <cellStyle name="Uwaga 3" xfId="26155" hidden="1" xr:uid="{00000000-0005-0000-0000-0000666C0000}"/>
    <cellStyle name="Uwaga 3" xfId="26144" hidden="1" xr:uid="{00000000-0005-0000-0000-0000676C0000}"/>
    <cellStyle name="Uwaga 3" xfId="26142" hidden="1" xr:uid="{00000000-0005-0000-0000-0000686C0000}"/>
    <cellStyle name="Uwaga 3" xfId="26140" hidden="1" xr:uid="{00000000-0005-0000-0000-0000696C0000}"/>
    <cellStyle name="Uwaga 3" xfId="26129" hidden="1" xr:uid="{00000000-0005-0000-0000-00006A6C0000}"/>
    <cellStyle name="Uwaga 3" xfId="26127" hidden="1" xr:uid="{00000000-0005-0000-0000-00006B6C0000}"/>
    <cellStyle name="Uwaga 3" xfId="26125" hidden="1" xr:uid="{00000000-0005-0000-0000-00006C6C0000}"/>
    <cellStyle name="Uwaga 3" xfId="26114" hidden="1" xr:uid="{00000000-0005-0000-0000-00006D6C0000}"/>
    <cellStyle name="Uwaga 3" xfId="26112" hidden="1" xr:uid="{00000000-0005-0000-0000-00006E6C0000}"/>
    <cellStyle name="Uwaga 3" xfId="26110" hidden="1" xr:uid="{00000000-0005-0000-0000-00006F6C0000}"/>
    <cellStyle name="Uwaga 3" xfId="26099" hidden="1" xr:uid="{00000000-0005-0000-0000-0000706C0000}"/>
    <cellStyle name="Uwaga 3" xfId="26097" hidden="1" xr:uid="{00000000-0005-0000-0000-0000716C0000}"/>
    <cellStyle name="Uwaga 3" xfId="26095" hidden="1" xr:uid="{00000000-0005-0000-0000-0000726C0000}"/>
    <cellStyle name="Uwaga 3" xfId="26084" hidden="1" xr:uid="{00000000-0005-0000-0000-0000736C0000}"/>
    <cellStyle name="Uwaga 3" xfId="26082" hidden="1" xr:uid="{00000000-0005-0000-0000-0000746C0000}"/>
    <cellStyle name="Uwaga 3" xfId="26079" hidden="1" xr:uid="{00000000-0005-0000-0000-0000756C0000}"/>
    <cellStyle name="Uwaga 3" xfId="26069" hidden="1" xr:uid="{00000000-0005-0000-0000-0000766C0000}"/>
    <cellStyle name="Uwaga 3" xfId="26066" hidden="1" xr:uid="{00000000-0005-0000-0000-0000776C0000}"/>
    <cellStyle name="Uwaga 3" xfId="26063" hidden="1" xr:uid="{00000000-0005-0000-0000-0000786C0000}"/>
    <cellStyle name="Uwaga 3" xfId="26054" hidden="1" xr:uid="{00000000-0005-0000-0000-0000796C0000}"/>
    <cellStyle name="Uwaga 3" xfId="26051" hidden="1" xr:uid="{00000000-0005-0000-0000-00007A6C0000}"/>
    <cellStyle name="Uwaga 3" xfId="26048" hidden="1" xr:uid="{00000000-0005-0000-0000-00007B6C0000}"/>
    <cellStyle name="Uwaga 3" xfId="26039" hidden="1" xr:uid="{00000000-0005-0000-0000-00007C6C0000}"/>
    <cellStyle name="Uwaga 3" xfId="26037" hidden="1" xr:uid="{00000000-0005-0000-0000-00007D6C0000}"/>
    <cellStyle name="Uwaga 3" xfId="26035" hidden="1" xr:uid="{00000000-0005-0000-0000-00007E6C0000}"/>
    <cellStyle name="Uwaga 3" xfId="26024" hidden="1" xr:uid="{00000000-0005-0000-0000-00007F6C0000}"/>
    <cellStyle name="Uwaga 3" xfId="26021" hidden="1" xr:uid="{00000000-0005-0000-0000-0000806C0000}"/>
    <cellStyle name="Uwaga 3" xfId="26018" hidden="1" xr:uid="{00000000-0005-0000-0000-0000816C0000}"/>
    <cellStyle name="Uwaga 3" xfId="26009" hidden="1" xr:uid="{00000000-0005-0000-0000-0000826C0000}"/>
    <cellStyle name="Uwaga 3" xfId="26006" hidden="1" xr:uid="{00000000-0005-0000-0000-0000836C0000}"/>
    <cellStyle name="Uwaga 3" xfId="26003" hidden="1" xr:uid="{00000000-0005-0000-0000-0000846C0000}"/>
    <cellStyle name="Uwaga 3" xfId="25994" hidden="1" xr:uid="{00000000-0005-0000-0000-0000856C0000}"/>
    <cellStyle name="Uwaga 3" xfId="25991" hidden="1" xr:uid="{00000000-0005-0000-0000-0000866C0000}"/>
    <cellStyle name="Uwaga 3" xfId="25988" hidden="1" xr:uid="{00000000-0005-0000-0000-0000876C0000}"/>
    <cellStyle name="Uwaga 3" xfId="25981" hidden="1" xr:uid="{00000000-0005-0000-0000-0000886C0000}"/>
    <cellStyle name="Uwaga 3" xfId="25977" hidden="1" xr:uid="{00000000-0005-0000-0000-0000896C0000}"/>
    <cellStyle name="Uwaga 3" xfId="25974" hidden="1" xr:uid="{00000000-0005-0000-0000-00008A6C0000}"/>
    <cellStyle name="Uwaga 3" xfId="25966" hidden="1" xr:uid="{00000000-0005-0000-0000-00008B6C0000}"/>
    <cellStyle name="Uwaga 3" xfId="25962" hidden="1" xr:uid="{00000000-0005-0000-0000-00008C6C0000}"/>
    <cellStyle name="Uwaga 3" xfId="25959" hidden="1" xr:uid="{00000000-0005-0000-0000-00008D6C0000}"/>
    <cellStyle name="Uwaga 3" xfId="25951" hidden="1" xr:uid="{00000000-0005-0000-0000-00008E6C0000}"/>
    <cellStyle name="Uwaga 3" xfId="25947" hidden="1" xr:uid="{00000000-0005-0000-0000-00008F6C0000}"/>
    <cellStyle name="Uwaga 3" xfId="25943" hidden="1" xr:uid="{00000000-0005-0000-0000-0000906C0000}"/>
    <cellStyle name="Uwaga 3" xfId="25936" hidden="1" xr:uid="{00000000-0005-0000-0000-0000916C0000}"/>
    <cellStyle name="Uwaga 3" xfId="25932" hidden="1" xr:uid="{00000000-0005-0000-0000-0000926C0000}"/>
    <cellStyle name="Uwaga 3" xfId="25929" hidden="1" xr:uid="{00000000-0005-0000-0000-0000936C0000}"/>
    <cellStyle name="Uwaga 3" xfId="25921" hidden="1" xr:uid="{00000000-0005-0000-0000-0000946C0000}"/>
    <cellStyle name="Uwaga 3" xfId="25917" hidden="1" xr:uid="{00000000-0005-0000-0000-0000956C0000}"/>
    <cellStyle name="Uwaga 3" xfId="25914" hidden="1" xr:uid="{00000000-0005-0000-0000-0000966C0000}"/>
    <cellStyle name="Uwaga 3" xfId="25905" hidden="1" xr:uid="{00000000-0005-0000-0000-0000976C0000}"/>
    <cellStyle name="Uwaga 3" xfId="25900" hidden="1" xr:uid="{00000000-0005-0000-0000-0000986C0000}"/>
    <cellStyle name="Uwaga 3" xfId="25896" hidden="1" xr:uid="{00000000-0005-0000-0000-0000996C0000}"/>
    <cellStyle name="Uwaga 3" xfId="25890" hidden="1" xr:uid="{00000000-0005-0000-0000-00009A6C0000}"/>
    <cellStyle name="Uwaga 3" xfId="25885" hidden="1" xr:uid="{00000000-0005-0000-0000-00009B6C0000}"/>
    <cellStyle name="Uwaga 3" xfId="25881" hidden="1" xr:uid="{00000000-0005-0000-0000-00009C6C0000}"/>
    <cellStyle name="Uwaga 3" xfId="25875" hidden="1" xr:uid="{00000000-0005-0000-0000-00009D6C0000}"/>
    <cellStyle name="Uwaga 3" xfId="25870" hidden="1" xr:uid="{00000000-0005-0000-0000-00009E6C0000}"/>
    <cellStyle name="Uwaga 3" xfId="25866" hidden="1" xr:uid="{00000000-0005-0000-0000-00009F6C0000}"/>
    <cellStyle name="Uwaga 3" xfId="25861" hidden="1" xr:uid="{00000000-0005-0000-0000-0000A06C0000}"/>
    <cellStyle name="Uwaga 3" xfId="25857" hidden="1" xr:uid="{00000000-0005-0000-0000-0000A16C0000}"/>
    <cellStyle name="Uwaga 3" xfId="25853" hidden="1" xr:uid="{00000000-0005-0000-0000-0000A26C0000}"/>
    <cellStyle name="Uwaga 3" xfId="25846" hidden="1" xr:uid="{00000000-0005-0000-0000-0000A36C0000}"/>
    <cellStyle name="Uwaga 3" xfId="25841" hidden="1" xr:uid="{00000000-0005-0000-0000-0000A46C0000}"/>
    <cellStyle name="Uwaga 3" xfId="25837" hidden="1" xr:uid="{00000000-0005-0000-0000-0000A56C0000}"/>
    <cellStyle name="Uwaga 3" xfId="25830" hidden="1" xr:uid="{00000000-0005-0000-0000-0000A66C0000}"/>
    <cellStyle name="Uwaga 3" xfId="25825" hidden="1" xr:uid="{00000000-0005-0000-0000-0000A76C0000}"/>
    <cellStyle name="Uwaga 3" xfId="25821" hidden="1" xr:uid="{00000000-0005-0000-0000-0000A86C0000}"/>
    <cellStyle name="Uwaga 3" xfId="25816" hidden="1" xr:uid="{00000000-0005-0000-0000-0000A96C0000}"/>
    <cellStyle name="Uwaga 3" xfId="25811" hidden="1" xr:uid="{00000000-0005-0000-0000-0000AA6C0000}"/>
    <cellStyle name="Uwaga 3" xfId="25807" hidden="1" xr:uid="{00000000-0005-0000-0000-0000AB6C0000}"/>
    <cellStyle name="Uwaga 3" xfId="25801" hidden="1" xr:uid="{00000000-0005-0000-0000-0000AC6C0000}"/>
    <cellStyle name="Uwaga 3" xfId="25797" hidden="1" xr:uid="{00000000-0005-0000-0000-0000AD6C0000}"/>
    <cellStyle name="Uwaga 3" xfId="25794" hidden="1" xr:uid="{00000000-0005-0000-0000-0000AE6C0000}"/>
    <cellStyle name="Uwaga 3" xfId="25787" hidden="1" xr:uid="{00000000-0005-0000-0000-0000AF6C0000}"/>
    <cellStyle name="Uwaga 3" xfId="25782" hidden="1" xr:uid="{00000000-0005-0000-0000-0000B06C0000}"/>
    <cellStyle name="Uwaga 3" xfId="25777" hidden="1" xr:uid="{00000000-0005-0000-0000-0000B16C0000}"/>
    <cellStyle name="Uwaga 3" xfId="25771" hidden="1" xr:uid="{00000000-0005-0000-0000-0000B26C0000}"/>
    <cellStyle name="Uwaga 3" xfId="25766" hidden="1" xr:uid="{00000000-0005-0000-0000-0000B36C0000}"/>
    <cellStyle name="Uwaga 3" xfId="25761" hidden="1" xr:uid="{00000000-0005-0000-0000-0000B46C0000}"/>
    <cellStyle name="Uwaga 3" xfId="25756" hidden="1" xr:uid="{00000000-0005-0000-0000-0000B56C0000}"/>
    <cellStyle name="Uwaga 3" xfId="25751" hidden="1" xr:uid="{00000000-0005-0000-0000-0000B66C0000}"/>
    <cellStyle name="Uwaga 3" xfId="25746" hidden="1" xr:uid="{00000000-0005-0000-0000-0000B76C0000}"/>
    <cellStyle name="Uwaga 3" xfId="25742" hidden="1" xr:uid="{00000000-0005-0000-0000-0000B86C0000}"/>
    <cellStyle name="Uwaga 3" xfId="25738" hidden="1" xr:uid="{00000000-0005-0000-0000-0000B96C0000}"/>
    <cellStyle name="Uwaga 3" xfId="25733" hidden="1" xr:uid="{00000000-0005-0000-0000-0000BA6C0000}"/>
    <cellStyle name="Uwaga 3" xfId="25726" hidden="1" xr:uid="{00000000-0005-0000-0000-0000BB6C0000}"/>
    <cellStyle name="Uwaga 3" xfId="25721" hidden="1" xr:uid="{00000000-0005-0000-0000-0000BC6C0000}"/>
    <cellStyle name="Uwaga 3" xfId="25716" hidden="1" xr:uid="{00000000-0005-0000-0000-0000BD6C0000}"/>
    <cellStyle name="Uwaga 3" xfId="25710" hidden="1" xr:uid="{00000000-0005-0000-0000-0000BE6C0000}"/>
    <cellStyle name="Uwaga 3" xfId="25705" hidden="1" xr:uid="{00000000-0005-0000-0000-0000BF6C0000}"/>
    <cellStyle name="Uwaga 3" xfId="25701" hidden="1" xr:uid="{00000000-0005-0000-0000-0000C06C0000}"/>
    <cellStyle name="Uwaga 3" xfId="25696" hidden="1" xr:uid="{00000000-0005-0000-0000-0000C16C0000}"/>
    <cellStyle name="Uwaga 3" xfId="25691" hidden="1" xr:uid="{00000000-0005-0000-0000-0000C26C0000}"/>
    <cellStyle name="Uwaga 3" xfId="25686" hidden="1" xr:uid="{00000000-0005-0000-0000-0000C36C0000}"/>
    <cellStyle name="Uwaga 3" xfId="25682" hidden="1" xr:uid="{00000000-0005-0000-0000-0000C46C0000}"/>
    <cellStyle name="Uwaga 3" xfId="25677" hidden="1" xr:uid="{00000000-0005-0000-0000-0000C56C0000}"/>
    <cellStyle name="Uwaga 3" xfId="25672" hidden="1" xr:uid="{00000000-0005-0000-0000-0000C66C0000}"/>
    <cellStyle name="Uwaga 3" xfId="25667" hidden="1" xr:uid="{00000000-0005-0000-0000-0000C76C0000}"/>
    <cellStyle name="Uwaga 3" xfId="25663" hidden="1" xr:uid="{00000000-0005-0000-0000-0000C86C0000}"/>
    <cellStyle name="Uwaga 3" xfId="25659" hidden="1" xr:uid="{00000000-0005-0000-0000-0000C96C0000}"/>
    <cellStyle name="Uwaga 3" xfId="25652" hidden="1" xr:uid="{00000000-0005-0000-0000-0000CA6C0000}"/>
    <cellStyle name="Uwaga 3" xfId="25648" hidden="1" xr:uid="{00000000-0005-0000-0000-0000CB6C0000}"/>
    <cellStyle name="Uwaga 3" xfId="25643" hidden="1" xr:uid="{00000000-0005-0000-0000-0000CC6C0000}"/>
    <cellStyle name="Uwaga 3" xfId="25637" hidden="1" xr:uid="{00000000-0005-0000-0000-0000CD6C0000}"/>
    <cellStyle name="Uwaga 3" xfId="25633" hidden="1" xr:uid="{00000000-0005-0000-0000-0000CE6C0000}"/>
    <cellStyle name="Uwaga 3" xfId="25628" hidden="1" xr:uid="{00000000-0005-0000-0000-0000CF6C0000}"/>
    <cellStyle name="Uwaga 3" xfId="25622" hidden="1" xr:uid="{00000000-0005-0000-0000-0000D06C0000}"/>
    <cellStyle name="Uwaga 3" xfId="25618" hidden="1" xr:uid="{00000000-0005-0000-0000-0000D16C0000}"/>
    <cellStyle name="Uwaga 3" xfId="25614" hidden="1" xr:uid="{00000000-0005-0000-0000-0000D26C0000}"/>
    <cellStyle name="Uwaga 3" xfId="25607" hidden="1" xr:uid="{00000000-0005-0000-0000-0000D36C0000}"/>
    <cellStyle name="Uwaga 3" xfId="25603" hidden="1" xr:uid="{00000000-0005-0000-0000-0000D46C0000}"/>
    <cellStyle name="Uwaga 3" xfId="25599" hidden="1" xr:uid="{00000000-0005-0000-0000-0000D56C0000}"/>
    <cellStyle name="Uwaga 3" xfId="26463" hidden="1" xr:uid="{00000000-0005-0000-0000-0000D66C0000}"/>
    <cellStyle name="Uwaga 3" xfId="26461" hidden="1" xr:uid="{00000000-0005-0000-0000-0000D76C0000}"/>
    <cellStyle name="Uwaga 3" xfId="26459" hidden="1" xr:uid="{00000000-0005-0000-0000-0000D86C0000}"/>
    <cellStyle name="Uwaga 3" xfId="26446" hidden="1" xr:uid="{00000000-0005-0000-0000-0000D96C0000}"/>
    <cellStyle name="Uwaga 3" xfId="26445" hidden="1" xr:uid="{00000000-0005-0000-0000-0000DA6C0000}"/>
    <cellStyle name="Uwaga 3" xfId="26444" hidden="1" xr:uid="{00000000-0005-0000-0000-0000DB6C0000}"/>
    <cellStyle name="Uwaga 3" xfId="26431" hidden="1" xr:uid="{00000000-0005-0000-0000-0000DC6C0000}"/>
    <cellStyle name="Uwaga 3" xfId="26430" hidden="1" xr:uid="{00000000-0005-0000-0000-0000DD6C0000}"/>
    <cellStyle name="Uwaga 3" xfId="26429" hidden="1" xr:uid="{00000000-0005-0000-0000-0000DE6C0000}"/>
    <cellStyle name="Uwaga 3" xfId="26417" hidden="1" xr:uid="{00000000-0005-0000-0000-0000DF6C0000}"/>
    <cellStyle name="Uwaga 3" xfId="26415" hidden="1" xr:uid="{00000000-0005-0000-0000-0000E06C0000}"/>
    <cellStyle name="Uwaga 3" xfId="26414" hidden="1" xr:uid="{00000000-0005-0000-0000-0000E16C0000}"/>
    <cellStyle name="Uwaga 3" xfId="26401" hidden="1" xr:uid="{00000000-0005-0000-0000-0000E26C0000}"/>
    <cellStyle name="Uwaga 3" xfId="26400" hidden="1" xr:uid="{00000000-0005-0000-0000-0000E36C0000}"/>
    <cellStyle name="Uwaga 3" xfId="26399" hidden="1" xr:uid="{00000000-0005-0000-0000-0000E46C0000}"/>
    <cellStyle name="Uwaga 3" xfId="26387" hidden="1" xr:uid="{00000000-0005-0000-0000-0000E56C0000}"/>
    <cellStyle name="Uwaga 3" xfId="26385" hidden="1" xr:uid="{00000000-0005-0000-0000-0000E66C0000}"/>
    <cellStyle name="Uwaga 3" xfId="26383" hidden="1" xr:uid="{00000000-0005-0000-0000-0000E76C0000}"/>
    <cellStyle name="Uwaga 3" xfId="26372" hidden="1" xr:uid="{00000000-0005-0000-0000-0000E86C0000}"/>
    <cellStyle name="Uwaga 3" xfId="26370" hidden="1" xr:uid="{00000000-0005-0000-0000-0000E96C0000}"/>
    <cellStyle name="Uwaga 3" xfId="26368" hidden="1" xr:uid="{00000000-0005-0000-0000-0000EA6C0000}"/>
    <cellStyle name="Uwaga 3" xfId="26357" hidden="1" xr:uid="{00000000-0005-0000-0000-0000EB6C0000}"/>
    <cellStyle name="Uwaga 3" xfId="26355" hidden="1" xr:uid="{00000000-0005-0000-0000-0000EC6C0000}"/>
    <cellStyle name="Uwaga 3" xfId="26353" hidden="1" xr:uid="{00000000-0005-0000-0000-0000ED6C0000}"/>
    <cellStyle name="Uwaga 3" xfId="26342" hidden="1" xr:uid="{00000000-0005-0000-0000-0000EE6C0000}"/>
    <cellStyle name="Uwaga 3" xfId="26340" hidden="1" xr:uid="{00000000-0005-0000-0000-0000EF6C0000}"/>
    <cellStyle name="Uwaga 3" xfId="26338" hidden="1" xr:uid="{00000000-0005-0000-0000-0000F06C0000}"/>
    <cellStyle name="Uwaga 3" xfId="26327" hidden="1" xr:uid="{00000000-0005-0000-0000-0000F16C0000}"/>
    <cellStyle name="Uwaga 3" xfId="26325" hidden="1" xr:uid="{00000000-0005-0000-0000-0000F26C0000}"/>
    <cellStyle name="Uwaga 3" xfId="26323" hidden="1" xr:uid="{00000000-0005-0000-0000-0000F36C0000}"/>
    <cellStyle name="Uwaga 3" xfId="26312" hidden="1" xr:uid="{00000000-0005-0000-0000-0000F46C0000}"/>
    <cellStyle name="Uwaga 3" xfId="26310" hidden="1" xr:uid="{00000000-0005-0000-0000-0000F56C0000}"/>
    <cellStyle name="Uwaga 3" xfId="26308" hidden="1" xr:uid="{00000000-0005-0000-0000-0000F66C0000}"/>
    <cellStyle name="Uwaga 3" xfId="26297" hidden="1" xr:uid="{00000000-0005-0000-0000-0000F76C0000}"/>
    <cellStyle name="Uwaga 3" xfId="26295" hidden="1" xr:uid="{00000000-0005-0000-0000-0000F86C0000}"/>
    <cellStyle name="Uwaga 3" xfId="26293" hidden="1" xr:uid="{00000000-0005-0000-0000-0000F96C0000}"/>
    <cellStyle name="Uwaga 3" xfId="26282" hidden="1" xr:uid="{00000000-0005-0000-0000-0000FA6C0000}"/>
    <cellStyle name="Uwaga 3" xfId="26280" hidden="1" xr:uid="{00000000-0005-0000-0000-0000FB6C0000}"/>
    <cellStyle name="Uwaga 3" xfId="26278" hidden="1" xr:uid="{00000000-0005-0000-0000-0000FC6C0000}"/>
    <cellStyle name="Uwaga 3" xfId="26267" hidden="1" xr:uid="{00000000-0005-0000-0000-0000FD6C0000}"/>
    <cellStyle name="Uwaga 3" xfId="26265" hidden="1" xr:uid="{00000000-0005-0000-0000-0000FE6C0000}"/>
    <cellStyle name="Uwaga 3" xfId="26263" hidden="1" xr:uid="{00000000-0005-0000-0000-0000FF6C0000}"/>
    <cellStyle name="Uwaga 3" xfId="26252" hidden="1" xr:uid="{00000000-0005-0000-0000-0000006D0000}"/>
    <cellStyle name="Uwaga 3" xfId="26250" hidden="1" xr:uid="{00000000-0005-0000-0000-0000016D0000}"/>
    <cellStyle name="Uwaga 3" xfId="26248" hidden="1" xr:uid="{00000000-0005-0000-0000-0000026D0000}"/>
    <cellStyle name="Uwaga 3" xfId="26237" hidden="1" xr:uid="{00000000-0005-0000-0000-0000036D0000}"/>
    <cellStyle name="Uwaga 3" xfId="26235" hidden="1" xr:uid="{00000000-0005-0000-0000-0000046D0000}"/>
    <cellStyle name="Uwaga 3" xfId="26233" hidden="1" xr:uid="{00000000-0005-0000-0000-0000056D0000}"/>
    <cellStyle name="Uwaga 3" xfId="26222" hidden="1" xr:uid="{00000000-0005-0000-0000-0000066D0000}"/>
    <cellStyle name="Uwaga 3" xfId="26220" hidden="1" xr:uid="{00000000-0005-0000-0000-0000076D0000}"/>
    <cellStyle name="Uwaga 3" xfId="26218" hidden="1" xr:uid="{00000000-0005-0000-0000-0000086D0000}"/>
    <cellStyle name="Uwaga 3" xfId="26207" hidden="1" xr:uid="{00000000-0005-0000-0000-0000096D0000}"/>
    <cellStyle name="Uwaga 3" xfId="26205" hidden="1" xr:uid="{00000000-0005-0000-0000-00000A6D0000}"/>
    <cellStyle name="Uwaga 3" xfId="26203" hidden="1" xr:uid="{00000000-0005-0000-0000-00000B6D0000}"/>
    <cellStyle name="Uwaga 3" xfId="26192" hidden="1" xr:uid="{00000000-0005-0000-0000-00000C6D0000}"/>
    <cellStyle name="Uwaga 3" xfId="26190" hidden="1" xr:uid="{00000000-0005-0000-0000-00000D6D0000}"/>
    <cellStyle name="Uwaga 3" xfId="26188" hidden="1" xr:uid="{00000000-0005-0000-0000-00000E6D0000}"/>
    <cellStyle name="Uwaga 3" xfId="26177" hidden="1" xr:uid="{00000000-0005-0000-0000-00000F6D0000}"/>
    <cellStyle name="Uwaga 3" xfId="26175" hidden="1" xr:uid="{00000000-0005-0000-0000-0000106D0000}"/>
    <cellStyle name="Uwaga 3" xfId="26173" hidden="1" xr:uid="{00000000-0005-0000-0000-0000116D0000}"/>
    <cellStyle name="Uwaga 3" xfId="26162" hidden="1" xr:uid="{00000000-0005-0000-0000-0000126D0000}"/>
    <cellStyle name="Uwaga 3" xfId="26160" hidden="1" xr:uid="{00000000-0005-0000-0000-0000136D0000}"/>
    <cellStyle name="Uwaga 3" xfId="26158" hidden="1" xr:uid="{00000000-0005-0000-0000-0000146D0000}"/>
    <cellStyle name="Uwaga 3" xfId="26147" hidden="1" xr:uid="{00000000-0005-0000-0000-0000156D0000}"/>
    <cellStyle name="Uwaga 3" xfId="26145" hidden="1" xr:uid="{00000000-0005-0000-0000-0000166D0000}"/>
    <cellStyle name="Uwaga 3" xfId="26143" hidden="1" xr:uid="{00000000-0005-0000-0000-0000176D0000}"/>
    <cellStyle name="Uwaga 3" xfId="26132" hidden="1" xr:uid="{00000000-0005-0000-0000-0000186D0000}"/>
    <cellStyle name="Uwaga 3" xfId="26130" hidden="1" xr:uid="{00000000-0005-0000-0000-0000196D0000}"/>
    <cellStyle name="Uwaga 3" xfId="26128" hidden="1" xr:uid="{00000000-0005-0000-0000-00001A6D0000}"/>
    <cellStyle name="Uwaga 3" xfId="26117" hidden="1" xr:uid="{00000000-0005-0000-0000-00001B6D0000}"/>
    <cellStyle name="Uwaga 3" xfId="26115" hidden="1" xr:uid="{00000000-0005-0000-0000-00001C6D0000}"/>
    <cellStyle name="Uwaga 3" xfId="26113" hidden="1" xr:uid="{00000000-0005-0000-0000-00001D6D0000}"/>
    <cellStyle name="Uwaga 3" xfId="26102" hidden="1" xr:uid="{00000000-0005-0000-0000-00001E6D0000}"/>
    <cellStyle name="Uwaga 3" xfId="26100" hidden="1" xr:uid="{00000000-0005-0000-0000-00001F6D0000}"/>
    <cellStyle name="Uwaga 3" xfId="26098" hidden="1" xr:uid="{00000000-0005-0000-0000-0000206D0000}"/>
    <cellStyle name="Uwaga 3" xfId="26087" hidden="1" xr:uid="{00000000-0005-0000-0000-0000216D0000}"/>
    <cellStyle name="Uwaga 3" xfId="26085" hidden="1" xr:uid="{00000000-0005-0000-0000-0000226D0000}"/>
    <cellStyle name="Uwaga 3" xfId="26083" hidden="1" xr:uid="{00000000-0005-0000-0000-0000236D0000}"/>
    <cellStyle name="Uwaga 3" xfId="26072" hidden="1" xr:uid="{00000000-0005-0000-0000-0000246D0000}"/>
    <cellStyle name="Uwaga 3" xfId="26070" hidden="1" xr:uid="{00000000-0005-0000-0000-0000256D0000}"/>
    <cellStyle name="Uwaga 3" xfId="26067" hidden="1" xr:uid="{00000000-0005-0000-0000-0000266D0000}"/>
    <cellStyle name="Uwaga 3" xfId="26057" hidden="1" xr:uid="{00000000-0005-0000-0000-0000276D0000}"/>
    <cellStyle name="Uwaga 3" xfId="26055" hidden="1" xr:uid="{00000000-0005-0000-0000-0000286D0000}"/>
    <cellStyle name="Uwaga 3" xfId="26053" hidden="1" xr:uid="{00000000-0005-0000-0000-0000296D0000}"/>
    <cellStyle name="Uwaga 3" xfId="26042" hidden="1" xr:uid="{00000000-0005-0000-0000-00002A6D0000}"/>
    <cellStyle name="Uwaga 3" xfId="26040" hidden="1" xr:uid="{00000000-0005-0000-0000-00002B6D0000}"/>
    <cellStyle name="Uwaga 3" xfId="26038" hidden="1" xr:uid="{00000000-0005-0000-0000-00002C6D0000}"/>
    <cellStyle name="Uwaga 3" xfId="26027" hidden="1" xr:uid="{00000000-0005-0000-0000-00002D6D0000}"/>
    <cellStyle name="Uwaga 3" xfId="26025" hidden="1" xr:uid="{00000000-0005-0000-0000-00002E6D0000}"/>
    <cellStyle name="Uwaga 3" xfId="26022" hidden="1" xr:uid="{00000000-0005-0000-0000-00002F6D0000}"/>
    <cellStyle name="Uwaga 3" xfId="26012" hidden="1" xr:uid="{00000000-0005-0000-0000-0000306D0000}"/>
    <cellStyle name="Uwaga 3" xfId="26010" hidden="1" xr:uid="{00000000-0005-0000-0000-0000316D0000}"/>
    <cellStyle name="Uwaga 3" xfId="26007" hidden="1" xr:uid="{00000000-0005-0000-0000-0000326D0000}"/>
    <cellStyle name="Uwaga 3" xfId="25997" hidden="1" xr:uid="{00000000-0005-0000-0000-0000336D0000}"/>
    <cellStyle name="Uwaga 3" xfId="25995" hidden="1" xr:uid="{00000000-0005-0000-0000-0000346D0000}"/>
    <cellStyle name="Uwaga 3" xfId="25992" hidden="1" xr:uid="{00000000-0005-0000-0000-0000356D0000}"/>
    <cellStyle name="Uwaga 3" xfId="25983" hidden="1" xr:uid="{00000000-0005-0000-0000-0000366D0000}"/>
    <cellStyle name="Uwaga 3" xfId="25980" hidden="1" xr:uid="{00000000-0005-0000-0000-0000376D0000}"/>
    <cellStyle name="Uwaga 3" xfId="25976" hidden="1" xr:uid="{00000000-0005-0000-0000-0000386D0000}"/>
    <cellStyle name="Uwaga 3" xfId="25968" hidden="1" xr:uid="{00000000-0005-0000-0000-0000396D0000}"/>
    <cellStyle name="Uwaga 3" xfId="25965" hidden="1" xr:uid="{00000000-0005-0000-0000-00003A6D0000}"/>
    <cellStyle name="Uwaga 3" xfId="25961" hidden="1" xr:uid="{00000000-0005-0000-0000-00003B6D0000}"/>
    <cellStyle name="Uwaga 3" xfId="25953" hidden="1" xr:uid="{00000000-0005-0000-0000-00003C6D0000}"/>
    <cellStyle name="Uwaga 3" xfId="25950" hidden="1" xr:uid="{00000000-0005-0000-0000-00003D6D0000}"/>
    <cellStyle name="Uwaga 3" xfId="25946" hidden="1" xr:uid="{00000000-0005-0000-0000-00003E6D0000}"/>
    <cellStyle name="Uwaga 3" xfId="25938" hidden="1" xr:uid="{00000000-0005-0000-0000-00003F6D0000}"/>
    <cellStyle name="Uwaga 3" xfId="25935" hidden="1" xr:uid="{00000000-0005-0000-0000-0000406D0000}"/>
    <cellStyle name="Uwaga 3" xfId="25931" hidden="1" xr:uid="{00000000-0005-0000-0000-0000416D0000}"/>
    <cellStyle name="Uwaga 3" xfId="25923" hidden="1" xr:uid="{00000000-0005-0000-0000-0000426D0000}"/>
    <cellStyle name="Uwaga 3" xfId="25920" hidden="1" xr:uid="{00000000-0005-0000-0000-0000436D0000}"/>
    <cellStyle name="Uwaga 3" xfId="25916" hidden="1" xr:uid="{00000000-0005-0000-0000-0000446D0000}"/>
    <cellStyle name="Uwaga 3" xfId="25908" hidden="1" xr:uid="{00000000-0005-0000-0000-0000456D0000}"/>
    <cellStyle name="Uwaga 3" xfId="25904" hidden="1" xr:uid="{00000000-0005-0000-0000-0000466D0000}"/>
    <cellStyle name="Uwaga 3" xfId="25899" hidden="1" xr:uid="{00000000-0005-0000-0000-0000476D0000}"/>
    <cellStyle name="Uwaga 3" xfId="25893" hidden="1" xr:uid="{00000000-0005-0000-0000-0000486D0000}"/>
    <cellStyle name="Uwaga 3" xfId="25889" hidden="1" xr:uid="{00000000-0005-0000-0000-0000496D0000}"/>
    <cellStyle name="Uwaga 3" xfId="25884" hidden="1" xr:uid="{00000000-0005-0000-0000-00004A6D0000}"/>
    <cellStyle name="Uwaga 3" xfId="25878" hidden="1" xr:uid="{00000000-0005-0000-0000-00004B6D0000}"/>
    <cellStyle name="Uwaga 3" xfId="25874" hidden="1" xr:uid="{00000000-0005-0000-0000-00004C6D0000}"/>
    <cellStyle name="Uwaga 3" xfId="25869" hidden="1" xr:uid="{00000000-0005-0000-0000-00004D6D0000}"/>
    <cellStyle name="Uwaga 3" xfId="25863" hidden="1" xr:uid="{00000000-0005-0000-0000-00004E6D0000}"/>
    <cellStyle name="Uwaga 3" xfId="25860" hidden="1" xr:uid="{00000000-0005-0000-0000-00004F6D0000}"/>
    <cellStyle name="Uwaga 3" xfId="25856" hidden="1" xr:uid="{00000000-0005-0000-0000-0000506D0000}"/>
    <cellStyle name="Uwaga 3" xfId="25848" hidden="1" xr:uid="{00000000-0005-0000-0000-0000516D0000}"/>
    <cellStyle name="Uwaga 3" xfId="25845" hidden="1" xr:uid="{00000000-0005-0000-0000-0000526D0000}"/>
    <cellStyle name="Uwaga 3" xfId="25840" hidden="1" xr:uid="{00000000-0005-0000-0000-0000536D0000}"/>
    <cellStyle name="Uwaga 3" xfId="25833" hidden="1" xr:uid="{00000000-0005-0000-0000-0000546D0000}"/>
    <cellStyle name="Uwaga 3" xfId="25829" hidden="1" xr:uid="{00000000-0005-0000-0000-0000556D0000}"/>
    <cellStyle name="Uwaga 3" xfId="25824" hidden="1" xr:uid="{00000000-0005-0000-0000-0000566D0000}"/>
    <cellStyle name="Uwaga 3" xfId="25818" hidden="1" xr:uid="{00000000-0005-0000-0000-0000576D0000}"/>
    <cellStyle name="Uwaga 3" xfId="25814" hidden="1" xr:uid="{00000000-0005-0000-0000-0000586D0000}"/>
    <cellStyle name="Uwaga 3" xfId="25809" hidden="1" xr:uid="{00000000-0005-0000-0000-0000596D0000}"/>
    <cellStyle name="Uwaga 3" xfId="25803" hidden="1" xr:uid="{00000000-0005-0000-0000-00005A6D0000}"/>
    <cellStyle name="Uwaga 3" xfId="25800" hidden="1" xr:uid="{00000000-0005-0000-0000-00005B6D0000}"/>
    <cellStyle name="Uwaga 3" xfId="25796" hidden="1" xr:uid="{00000000-0005-0000-0000-00005C6D0000}"/>
    <cellStyle name="Uwaga 3" xfId="25788" hidden="1" xr:uid="{00000000-0005-0000-0000-00005D6D0000}"/>
    <cellStyle name="Uwaga 3" xfId="25783" hidden="1" xr:uid="{00000000-0005-0000-0000-00005E6D0000}"/>
    <cellStyle name="Uwaga 3" xfId="25778" hidden="1" xr:uid="{00000000-0005-0000-0000-00005F6D0000}"/>
    <cellStyle name="Uwaga 3" xfId="25773" hidden="1" xr:uid="{00000000-0005-0000-0000-0000606D0000}"/>
    <cellStyle name="Uwaga 3" xfId="25768" hidden="1" xr:uid="{00000000-0005-0000-0000-0000616D0000}"/>
    <cellStyle name="Uwaga 3" xfId="25763" hidden="1" xr:uid="{00000000-0005-0000-0000-0000626D0000}"/>
    <cellStyle name="Uwaga 3" xfId="25758" hidden="1" xr:uid="{00000000-0005-0000-0000-0000636D0000}"/>
    <cellStyle name="Uwaga 3" xfId="25753" hidden="1" xr:uid="{00000000-0005-0000-0000-0000646D0000}"/>
    <cellStyle name="Uwaga 3" xfId="25748" hidden="1" xr:uid="{00000000-0005-0000-0000-0000656D0000}"/>
    <cellStyle name="Uwaga 3" xfId="25743" hidden="1" xr:uid="{00000000-0005-0000-0000-0000666D0000}"/>
    <cellStyle name="Uwaga 3" xfId="25739" hidden="1" xr:uid="{00000000-0005-0000-0000-0000676D0000}"/>
    <cellStyle name="Uwaga 3" xfId="25734" hidden="1" xr:uid="{00000000-0005-0000-0000-0000686D0000}"/>
    <cellStyle name="Uwaga 3" xfId="25727" hidden="1" xr:uid="{00000000-0005-0000-0000-0000696D0000}"/>
    <cellStyle name="Uwaga 3" xfId="25722" hidden="1" xr:uid="{00000000-0005-0000-0000-00006A6D0000}"/>
    <cellStyle name="Uwaga 3" xfId="25717" hidden="1" xr:uid="{00000000-0005-0000-0000-00006B6D0000}"/>
    <cellStyle name="Uwaga 3" xfId="25712" hidden="1" xr:uid="{00000000-0005-0000-0000-00006C6D0000}"/>
    <cellStyle name="Uwaga 3" xfId="25707" hidden="1" xr:uid="{00000000-0005-0000-0000-00006D6D0000}"/>
    <cellStyle name="Uwaga 3" xfId="25702" hidden="1" xr:uid="{00000000-0005-0000-0000-00006E6D0000}"/>
    <cellStyle name="Uwaga 3" xfId="25697" hidden="1" xr:uid="{00000000-0005-0000-0000-00006F6D0000}"/>
    <cellStyle name="Uwaga 3" xfId="25692" hidden="1" xr:uid="{00000000-0005-0000-0000-0000706D0000}"/>
    <cellStyle name="Uwaga 3" xfId="25687" hidden="1" xr:uid="{00000000-0005-0000-0000-0000716D0000}"/>
    <cellStyle name="Uwaga 3" xfId="25683" hidden="1" xr:uid="{00000000-0005-0000-0000-0000726D0000}"/>
    <cellStyle name="Uwaga 3" xfId="25678" hidden="1" xr:uid="{00000000-0005-0000-0000-0000736D0000}"/>
    <cellStyle name="Uwaga 3" xfId="25673" hidden="1" xr:uid="{00000000-0005-0000-0000-0000746D0000}"/>
    <cellStyle name="Uwaga 3" xfId="25668" hidden="1" xr:uid="{00000000-0005-0000-0000-0000756D0000}"/>
    <cellStyle name="Uwaga 3" xfId="25664" hidden="1" xr:uid="{00000000-0005-0000-0000-0000766D0000}"/>
    <cellStyle name="Uwaga 3" xfId="25660" hidden="1" xr:uid="{00000000-0005-0000-0000-0000776D0000}"/>
    <cellStyle name="Uwaga 3" xfId="25653" hidden="1" xr:uid="{00000000-0005-0000-0000-0000786D0000}"/>
    <cellStyle name="Uwaga 3" xfId="25649" hidden="1" xr:uid="{00000000-0005-0000-0000-0000796D0000}"/>
    <cellStyle name="Uwaga 3" xfId="25644" hidden="1" xr:uid="{00000000-0005-0000-0000-00007A6D0000}"/>
    <cellStyle name="Uwaga 3" xfId="25638" hidden="1" xr:uid="{00000000-0005-0000-0000-00007B6D0000}"/>
    <cellStyle name="Uwaga 3" xfId="25634" hidden="1" xr:uid="{00000000-0005-0000-0000-00007C6D0000}"/>
    <cellStyle name="Uwaga 3" xfId="25629" hidden="1" xr:uid="{00000000-0005-0000-0000-00007D6D0000}"/>
    <cellStyle name="Uwaga 3" xfId="25623" hidden="1" xr:uid="{00000000-0005-0000-0000-00007E6D0000}"/>
    <cellStyle name="Uwaga 3" xfId="25619" hidden="1" xr:uid="{00000000-0005-0000-0000-00007F6D0000}"/>
    <cellStyle name="Uwaga 3" xfId="25615" hidden="1" xr:uid="{00000000-0005-0000-0000-0000806D0000}"/>
    <cellStyle name="Uwaga 3" xfId="25608" hidden="1" xr:uid="{00000000-0005-0000-0000-0000816D0000}"/>
    <cellStyle name="Uwaga 3" xfId="25604" hidden="1" xr:uid="{00000000-0005-0000-0000-0000826D0000}"/>
    <cellStyle name="Uwaga 3" xfId="25600" hidden="1" xr:uid="{00000000-0005-0000-0000-0000836D0000}"/>
    <cellStyle name="Uwaga 3" xfId="26467" hidden="1" xr:uid="{00000000-0005-0000-0000-0000846D0000}"/>
    <cellStyle name="Uwaga 3" xfId="26466" hidden="1" xr:uid="{00000000-0005-0000-0000-0000856D0000}"/>
    <cellStyle name="Uwaga 3" xfId="26464" hidden="1" xr:uid="{00000000-0005-0000-0000-0000866D0000}"/>
    <cellStyle name="Uwaga 3" xfId="26451" hidden="1" xr:uid="{00000000-0005-0000-0000-0000876D0000}"/>
    <cellStyle name="Uwaga 3" xfId="26449" hidden="1" xr:uid="{00000000-0005-0000-0000-0000886D0000}"/>
    <cellStyle name="Uwaga 3" xfId="26447" hidden="1" xr:uid="{00000000-0005-0000-0000-0000896D0000}"/>
    <cellStyle name="Uwaga 3" xfId="26437" hidden="1" xr:uid="{00000000-0005-0000-0000-00008A6D0000}"/>
    <cellStyle name="Uwaga 3" xfId="26435" hidden="1" xr:uid="{00000000-0005-0000-0000-00008B6D0000}"/>
    <cellStyle name="Uwaga 3" xfId="26433" hidden="1" xr:uid="{00000000-0005-0000-0000-00008C6D0000}"/>
    <cellStyle name="Uwaga 3" xfId="26422" hidden="1" xr:uid="{00000000-0005-0000-0000-00008D6D0000}"/>
    <cellStyle name="Uwaga 3" xfId="26420" hidden="1" xr:uid="{00000000-0005-0000-0000-00008E6D0000}"/>
    <cellStyle name="Uwaga 3" xfId="26418" hidden="1" xr:uid="{00000000-0005-0000-0000-00008F6D0000}"/>
    <cellStyle name="Uwaga 3" xfId="26405" hidden="1" xr:uid="{00000000-0005-0000-0000-0000906D0000}"/>
    <cellStyle name="Uwaga 3" xfId="26403" hidden="1" xr:uid="{00000000-0005-0000-0000-0000916D0000}"/>
    <cellStyle name="Uwaga 3" xfId="26402" hidden="1" xr:uid="{00000000-0005-0000-0000-0000926D0000}"/>
    <cellStyle name="Uwaga 3" xfId="26389" hidden="1" xr:uid="{00000000-0005-0000-0000-0000936D0000}"/>
    <cellStyle name="Uwaga 3" xfId="26388" hidden="1" xr:uid="{00000000-0005-0000-0000-0000946D0000}"/>
    <cellStyle name="Uwaga 3" xfId="26386" hidden="1" xr:uid="{00000000-0005-0000-0000-0000956D0000}"/>
    <cellStyle name="Uwaga 3" xfId="26374" hidden="1" xr:uid="{00000000-0005-0000-0000-0000966D0000}"/>
    <cellStyle name="Uwaga 3" xfId="26373" hidden="1" xr:uid="{00000000-0005-0000-0000-0000976D0000}"/>
    <cellStyle name="Uwaga 3" xfId="26371" hidden="1" xr:uid="{00000000-0005-0000-0000-0000986D0000}"/>
    <cellStyle name="Uwaga 3" xfId="26359" hidden="1" xr:uid="{00000000-0005-0000-0000-0000996D0000}"/>
    <cellStyle name="Uwaga 3" xfId="26358" hidden="1" xr:uid="{00000000-0005-0000-0000-00009A6D0000}"/>
    <cellStyle name="Uwaga 3" xfId="26356" hidden="1" xr:uid="{00000000-0005-0000-0000-00009B6D0000}"/>
    <cellStyle name="Uwaga 3" xfId="26344" hidden="1" xr:uid="{00000000-0005-0000-0000-00009C6D0000}"/>
    <cellStyle name="Uwaga 3" xfId="26343" hidden="1" xr:uid="{00000000-0005-0000-0000-00009D6D0000}"/>
    <cellStyle name="Uwaga 3" xfId="26341" hidden="1" xr:uid="{00000000-0005-0000-0000-00009E6D0000}"/>
    <cellStyle name="Uwaga 3" xfId="26329" hidden="1" xr:uid="{00000000-0005-0000-0000-00009F6D0000}"/>
    <cellStyle name="Uwaga 3" xfId="26328" hidden="1" xr:uid="{00000000-0005-0000-0000-0000A06D0000}"/>
    <cellStyle name="Uwaga 3" xfId="26326" hidden="1" xr:uid="{00000000-0005-0000-0000-0000A16D0000}"/>
    <cellStyle name="Uwaga 3" xfId="26314" hidden="1" xr:uid="{00000000-0005-0000-0000-0000A26D0000}"/>
    <cellStyle name="Uwaga 3" xfId="26313" hidden="1" xr:uid="{00000000-0005-0000-0000-0000A36D0000}"/>
    <cellStyle name="Uwaga 3" xfId="26311" hidden="1" xr:uid="{00000000-0005-0000-0000-0000A46D0000}"/>
    <cellStyle name="Uwaga 3" xfId="26299" hidden="1" xr:uid="{00000000-0005-0000-0000-0000A56D0000}"/>
    <cellStyle name="Uwaga 3" xfId="26298" hidden="1" xr:uid="{00000000-0005-0000-0000-0000A66D0000}"/>
    <cellStyle name="Uwaga 3" xfId="26296" hidden="1" xr:uid="{00000000-0005-0000-0000-0000A76D0000}"/>
    <cellStyle name="Uwaga 3" xfId="26284" hidden="1" xr:uid="{00000000-0005-0000-0000-0000A86D0000}"/>
    <cellStyle name="Uwaga 3" xfId="26283" hidden="1" xr:uid="{00000000-0005-0000-0000-0000A96D0000}"/>
    <cellStyle name="Uwaga 3" xfId="26281" hidden="1" xr:uid="{00000000-0005-0000-0000-0000AA6D0000}"/>
    <cellStyle name="Uwaga 3" xfId="26269" hidden="1" xr:uid="{00000000-0005-0000-0000-0000AB6D0000}"/>
    <cellStyle name="Uwaga 3" xfId="26268" hidden="1" xr:uid="{00000000-0005-0000-0000-0000AC6D0000}"/>
    <cellStyle name="Uwaga 3" xfId="26266" hidden="1" xr:uid="{00000000-0005-0000-0000-0000AD6D0000}"/>
    <cellStyle name="Uwaga 3" xfId="26254" hidden="1" xr:uid="{00000000-0005-0000-0000-0000AE6D0000}"/>
    <cellStyle name="Uwaga 3" xfId="26253" hidden="1" xr:uid="{00000000-0005-0000-0000-0000AF6D0000}"/>
    <cellStyle name="Uwaga 3" xfId="26251" hidden="1" xr:uid="{00000000-0005-0000-0000-0000B06D0000}"/>
    <cellStyle name="Uwaga 3" xfId="26239" hidden="1" xr:uid="{00000000-0005-0000-0000-0000B16D0000}"/>
    <cellStyle name="Uwaga 3" xfId="26238" hidden="1" xr:uid="{00000000-0005-0000-0000-0000B26D0000}"/>
    <cellStyle name="Uwaga 3" xfId="26236" hidden="1" xr:uid="{00000000-0005-0000-0000-0000B36D0000}"/>
    <cellStyle name="Uwaga 3" xfId="26224" hidden="1" xr:uid="{00000000-0005-0000-0000-0000B46D0000}"/>
    <cellStyle name="Uwaga 3" xfId="26223" hidden="1" xr:uid="{00000000-0005-0000-0000-0000B56D0000}"/>
    <cellStyle name="Uwaga 3" xfId="26221" hidden="1" xr:uid="{00000000-0005-0000-0000-0000B66D0000}"/>
    <cellStyle name="Uwaga 3" xfId="26209" hidden="1" xr:uid="{00000000-0005-0000-0000-0000B76D0000}"/>
    <cellStyle name="Uwaga 3" xfId="26208" hidden="1" xr:uid="{00000000-0005-0000-0000-0000B86D0000}"/>
    <cellStyle name="Uwaga 3" xfId="26206" hidden="1" xr:uid="{00000000-0005-0000-0000-0000B96D0000}"/>
    <cellStyle name="Uwaga 3" xfId="26194" hidden="1" xr:uid="{00000000-0005-0000-0000-0000BA6D0000}"/>
    <cellStyle name="Uwaga 3" xfId="26193" hidden="1" xr:uid="{00000000-0005-0000-0000-0000BB6D0000}"/>
    <cellStyle name="Uwaga 3" xfId="26191" hidden="1" xr:uid="{00000000-0005-0000-0000-0000BC6D0000}"/>
    <cellStyle name="Uwaga 3" xfId="26179" hidden="1" xr:uid="{00000000-0005-0000-0000-0000BD6D0000}"/>
    <cellStyle name="Uwaga 3" xfId="26178" hidden="1" xr:uid="{00000000-0005-0000-0000-0000BE6D0000}"/>
    <cellStyle name="Uwaga 3" xfId="26176" hidden="1" xr:uid="{00000000-0005-0000-0000-0000BF6D0000}"/>
    <cellStyle name="Uwaga 3" xfId="26164" hidden="1" xr:uid="{00000000-0005-0000-0000-0000C06D0000}"/>
    <cellStyle name="Uwaga 3" xfId="26163" hidden="1" xr:uid="{00000000-0005-0000-0000-0000C16D0000}"/>
    <cellStyle name="Uwaga 3" xfId="26161" hidden="1" xr:uid="{00000000-0005-0000-0000-0000C26D0000}"/>
    <cellStyle name="Uwaga 3" xfId="26149" hidden="1" xr:uid="{00000000-0005-0000-0000-0000C36D0000}"/>
    <cellStyle name="Uwaga 3" xfId="26148" hidden="1" xr:uid="{00000000-0005-0000-0000-0000C46D0000}"/>
    <cellStyle name="Uwaga 3" xfId="26146" hidden="1" xr:uid="{00000000-0005-0000-0000-0000C56D0000}"/>
    <cellStyle name="Uwaga 3" xfId="26134" hidden="1" xr:uid="{00000000-0005-0000-0000-0000C66D0000}"/>
    <cellStyle name="Uwaga 3" xfId="26133" hidden="1" xr:uid="{00000000-0005-0000-0000-0000C76D0000}"/>
    <cellStyle name="Uwaga 3" xfId="26131" hidden="1" xr:uid="{00000000-0005-0000-0000-0000C86D0000}"/>
    <cellStyle name="Uwaga 3" xfId="26119" hidden="1" xr:uid="{00000000-0005-0000-0000-0000C96D0000}"/>
    <cellStyle name="Uwaga 3" xfId="26118" hidden="1" xr:uid="{00000000-0005-0000-0000-0000CA6D0000}"/>
    <cellStyle name="Uwaga 3" xfId="26116" hidden="1" xr:uid="{00000000-0005-0000-0000-0000CB6D0000}"/>
    <cellStyle name="Uwaga 3" xfId="26104" hidden="1" xr:uid="{00000000-0005-0000-0000-0000CC6D0000}"/>
    <cellStyle name="Uwaga 3" xfId="26103" hidden="1" xr:uid="{00000000-0005-0000-0000-0000CD6D0000}"/>
    <cellStyle name="Uwaga 3" xfId="26101" hidden="1" xr:uid="{00000000-0005-0000-0000-0000CE6D0000}"/>
    <cellStyle name="Uwaga 3" xfId="26089" hidden="1" xr:uid="{00000000-0005-0000-0000-0000CF6D0000}"/>
    <cellStyle name="Uwaga 3" xfId="26088" hidden="1" xr:uid="{00000000-0005-0000-0000-0000D06D0000}"/>
    <cellStyle name="Uwaga 3" xfId="26086" hidden="1" xr:uid="{00000000-0005-0000-0000-0000D16D0000}"/>
    <cellStyle name="Uwaga 3" xfId="26074" hidden="1" xr:uid="{00000000-0005-0000-0000-0000D26D0000}"/>
    <cellStyle name="Uwaga 3" xfId="26073" hidden="1" xr:uid="{00000000-0005-0000-0000-0000D36D0000}"/>
    <cellStyle name="Uwaga 3" xfId="26071" hidden="1" xr:uid="{00000000-0005-0000-0000-0000D46D0000}"/>
    <cellStyle name="Uwaga 3" xfId="26059" hidden="1" xr:uid="{00000000-0005-0000-0000-0000D56D0000}"/>
    <cellStyle name="Uwaga 3" xfId="26058" hidden="1" xr:uid="{00000000-0005-0000-0000-0000D66D0000}"/>
    <cellStyle name="Uwaga 3" xfId="26056" hidden="1" xr:uid="{00000000-0005-0000-0000-0000D76D0000}"/>
    <cellStyle name="Uwaga 3" xfId="26044" hidden="1" xr:uid="{00000000-0005-0000-0000-0000D86D0000}"/>
    <cellStyle name="Uwaga 3" xfId="26043" hidden="1" xr:uid="{00000000-0005-0000-0000-0000D96D0000}"/>
    <cellStyle name="Uwaga 3" xfId="26041" hidden="1" xr:uid="{00000000-0005-0000-0000-0000DA6D0000}"/>
    <cellStyle name="Uwaga 3" xfId="26029" hidden="1" xr:uid="{00000000-0005-0000-0000-0000DB6D0000}"/>
    <cellStyle name="Uwaga 3" xfId="26028" hidden="1" xr:uid="{00000000-0005-0000-0000-0000DC6D0000}"/>
    <cellStyle name="Uwaga 3" xfId="26026" hidden="1" xr:uid="{00000000-0005-0000-0000-0000DD6D0000}"/>
    <cellStyle name="Uwaga 3" xfId="26014" hidden="1" xr:uid="{00000000-0005-0000-0000-0000DE6D0000}"/>
    <cellStyle name="Uwaga 3" xfId="26013" hidden="1" xr:uid="{00000000-0005-0000-0000-0000DF6D0000}"/>
    <cellStyle name="Uwaga 3" xfId="26011" hidden="1" xr:uid="{00000000-0005-0000-0000-0000E06D0000}"/>
    <cellStyle name="Uwaga 3" xfId="25999" hidden="1" xr:uid="{00000000-0005-0000-0000-0000E16D0000}"/>
    <cellStyle name="Uwaga 3" xfId="25998" hidden="1" xr:uid="{00000000-0005-0000-0000-0000E26D0000}"/>
    <cellStyle name="Uwaga 3" xfId="25996" hidden="1" xr:uid="{00000000-0005-0000-0000-0000E36D0000}"/>
    <cellStyle name="Uwaga 3" xfId="25984" hidden="1" xr:uid="{00000000-0005-0000-0000-0000E46D0000}"/>
    <cellStyle name="Uwaga 3" xfId="25982" hidden="1" xr:uid="{00000000-0005-0000-0000-0000E56D0000}"/>
    <cellStyle name="Uwaga 3" xfId="25979" hidden="1" xr:uid="{00000000-0005-0000-0000-0000E66D0000}"/>
    <cellStyle name="Uwaga 3" xfId="25969" hidden="1" xr:uid="{00000000-0005-0000-0000-0000E76D0000}"/>
    <cellStyle name="Uwaga 3" xfId="25967" hidden="1" xr:uid="{00000000-0005-0000-0000-0000E86D0000}"/>
    <cellStyle name="Uwaga 3" xfId="25964" hidden="1" xr:uid="{00000000-0005-0000-0000-0000E96D0000}"/>
    <cellStyle name="Uwaga 3" xfId="25954" hidden="1" xr:uid="{00000000-0005-0000-0000-0000EA6D0000}"/>
    <cellStyle name="Uwaga 3" xfId="25952" hidden="1" xr:uid="{00000000-0005-0000-0000-0000EB6D0000}"/>
    <cellStyle name="Uwaga 3" xfId="25949" hidden="1" xr:uid="{00000000-0005-0000-0000-0000EC6D0000}"/>
    <cellStyle name="Uwaga 3" xfId="25939" hidden="1" xr:uid="{00000000-0005-0000-0000-0000ED6D0000}"/>
    <cellStyle name="Uwaga 3" xfId="25937" hidden="1" xr:uid="{00000000-0005-0000-0000-0000EE6D0000}"/>
    <cellStyle name="Uwaga 3" xfId="25934" hidden="1" xr:uid="{00000000-0005-0000-0000-0000EF6D0000}"/>
    <cellStyle name="Uwaga 3" xfId="25924" hidden="1" xr:uid="{00000000-0005-0000-0000-0000F06D0000}"/>
    <cellStyle name="Uwaga 3" xfId="25922" hidden="1" xr:uid="{00000000-0005-0000-0000-0000F16D0000}"/>
    <cellStyle name="Uwaga 3" xfId="25919" hidden="1" xr:uid="{00000000-0005-0000-0000-0000F26D0000}"/>
    <cellStyle name="Uwaga 3" xfId="25909" hidden="1" xr:uid="{00000000-0005-0000-0000-0000F36D0000}"/>
    <cellStyle name="Uwaga 3" xfId="25907" hidden="1" xr:uid="{00000000-0005-0000-0000-0000F46D0000}"/>
    <cellStyle name="Uwaga 3" xfId="25903" hidden="1" xr:uid="{00000000-0005-0000-0000-0000F56D0000}"/>
    <cellStyle name="Uwaga 3" xfId="25894" hidden="1" xr:uid="{00000000-0005-0000-0000-0000F66D0000}"/>
    <cellStyle name="Uwaga 3" xfId="25891" hidden="1" xr:uid="{00000000-0005-0000-0000-0000F76D0000}"/>
    <cellStyle name="Uwaga 3" xfId="25887" hidden="1" xr:uid="{00000000-0005-0000-0000-0000F86D0000}"/>
    <cellStyle name="Uwaga 3" xfId="25879" hidden="1" xr:uid="{00000000-0005-0000-0000-0000F96D0000}"/>
    <cellStyle name="Uwaga 3" xfId="25877" hidden="1" xr:uid="{00000000-0005-0000-0000-0000FA6D0000}"/>
    <cellStyle name="Uwaga 3" xfId="25873" hidden="1" xr:uid="{00000000-0005-0000-0000-0000FB6D0000}"/>
    <cellStyle name="Uwaga 3" xfId="25864" hidden="1" xr:uid="{00000000-0005-0000-0000-0000FC6D0000}"/>
    <cellStyle name="Uwaga 3" xfId="25862" hidden="1" xr:uid="{00000000-0005-0000-0000-0000FD6D0000}"/>
    <cellStyle name="Uwaga 3" xfId="25859" hidden="1" xr:uid="{00000000-0005-0000-0000-0000FE6D0000}"/>
    <cellStyle name="Uwaga 3" xfId="25849" hidden="1" xr:uid="{00000000-0005-0000-0000-0000FF6D0000}"/>
    <cellStyle name="Uwaga 3" xfId="25847" hidden="1" xr:uid="{00000000-0005-0000-0000-0000006E0000}"/>
    <cellStyle name="Uwaga 3" xfId="25842" hidden="1" xr:uid="{00000000-0005-0000-0000-0000016E0000}"/>
    <cellStyle name="Uwaga 3" xfId="25834" hidden="1" xr:uid="{00000000-0005-0000-0000-0000026E0000}"/>
    <cellStyle name="Uwaga 3" xfId="25832" hidden="1" xr:uid="{00000000-0005-0000-0000-0000036E0000}"/>
    <cellStyle name="Uwaga 3" xfId="25827" hidden="1" xr:uid="{00000000-0005-0000-0000-0000046E0000}"/>
    <cellStyle name="Uwaga 3" xfId="25819" hidden="1" xr:uid="{00000000-0005-0000-0000-0000056E0000}"/>
    <cellStyle name="Uwaga 3" xfId="25817" hidden="1" xr:uid="{00000000-0005-0000-0000-0000066E0000}"/>
    <cellStyle name="Uwaga 3" xfId="25812" hidden="1" xr:uid="{00000000-0005-0000-0000-0000076E0000}"/>
    <cellStyle name="Uwaga 3" xfId="25804" hidden="1" xr:uid="{00000000-0005-0000-0000-0000086E0000}"/>
    <cellStyle name="Uwaga 3" xfId="25802" hidden="1" xr:uid="{00000000-0005-0000-0000-0000096E0000}"/>
    <cellStyle name="Uwaga 3" xfId="25798" hidden="1" xr:uid="{00000000-0005-0000-0000-00000A6E0000}"/>
    <cellStyle name="Uwaga 3" xfId="25789" hidden="1" xr:uid="{00000000-0005-0000-0000-00000B6E0000}"/>
    <cellStyle name="Uwaga 3" xfId="25786" hidden="1" xr:uid="{00000000-0005-0000-0000-00000C6E0000}"/>
    <cellStyle name="Uwaga 3" xfId="25781" hidden="1" xr:uid="{00000000-0005-0000-0000-00000D6E0000}"/>
    <cellStyle name="Uwaga 3" xfId="25774" hidden="1" xr:uid="{00000000-0005-0000-0000-00000E6E0000}"/>
    <cellStyle name="Uwaga 3" xfId="25770" hidden="1" xr:uid="{00000000-0005-0000-0000-00000F6E0000}"/>
    <cellStyle name="Uwaga 3" xfId="25765" hidden="1" xr:uid="{00000000-0005-0000-0000-0000106E0000}"/>
    <cellStyle name="Uwaga 3" xfId="25759" hidden="1" xr:uid="{00000000-0005-0000-0000-0000116E0000}"/>
    <cellStyle name="Uwaga 3" xfId="25755" hidden="1" xr:uid="{00000000-0005-0000-0000-0000126E0000}"/>
    <cellStyle name="Uwaga 3" xfId="25750" hidden="1" xr:uid="{00000000-0005-0000-0000-0000136E0000}"/>
    <cellStyle name="Uwaga 3" xfId="25744" hidden="1" xr:uid="{00000000-0005-0000-0000-0000146E0000}"/>
    <cellStyle name="Uwaga 3" xfId="25741" hidden="1" xr:uid="{00000000-0005-0000-0000-0000156E0000}"/>
    <cellStyle name="Uwaga 3" xfId="25737" hidden="1" xr:uid="{00000000-0005-0000-0000-0000166E0000}"/>
    <cellStyle name="Uwaga 3" xfId="25728" hidden="1" xr:uid="{00000000-0005-0000-0000-0000176E0000}"/>
    <cellStyle name="Uwaga 3" xfId="25723" hidden="1" xr:uid="{00000000-0005-0000-0000-0000186E0000}"/>
    <cellStyle name="Uwaga 3" xfId="25718" hidden="1" xr:uid="{00000000-0005-0000-0000-0000196E0000}"/>
    <cellStyle name="Uwaga 3" xfId="25713" hidden="1" xr:uid="{00000000-0005-0000-0000-00001A6E0000}"/>
    <cellStyle name="Uwaga 3" xfId="25708" hidden="1" xr:uid="{00000000-0005-0000-0000-00001B6E0000}"/>
    <cellStyle name="Uwaga 3" xfId="25703" hidden="1" xr:uid="{00000000-0005-0000-0000-00001C6E0000}"/>
    <cellStyle name="Uwaga 3" xfId="25698" hidden="1" xr:uid="{00000000-0005-0000-0000-00001D6E0000}"/>
    <cellStyle name="Uwaga 3" xfId="25693" hidden="1" xr:uid="{00000000-0005-0000-0000-00001E6E0000}"/>
    <cellStyle name="Uwaga 3" xfId="25688" hidden="1" xr:uid="{00000000-0005-0000-0000-00001F6E0000}"/>
    <cellStyle name="Uwaga 3" xfId="25684" hidden="1" xr:uid="{00000000-0005-0000-0000-0000206E0000}"/>
    <cellStyle name="Uwaga 3" xfId="25679" hidden="1" xr:uid="{00000000-0005-0000-0000-0000216E0000}"/>
    <cellStyle name="Uwaga 3" xfId="25674" hidden="1" xr:uid="{00000000-0005-0000-0000-0000226E0000}"/>
    <cellStyle name="Uwaga 3" xfId="25669" hidden="1" xr:uid="{00000000-0005-0000-0000-0000236E0000}"/>
    <cellStyle name="Uwaga 3" xfId="25665" hidden="1" xr:uid="{00000000-0005-0000-0000-0000246E0000}"/>
    <cellStyle name="Uwaga 3" xfId="25661" hidden="1" xr:uid="{00000000-0005-0000-0000-0000256E0000}"/>
    <cellStyle name="Uwaga 3" xfId="25654" hidden="1" xr:uid="{00000000-0005-0000-0000-0000266E0000}"/>
    <cellStyle name="Uwaga 3" xfId="25650" hidden="1" xr:uid="{00000000-0005-0000-0000-0000276E0000}"/>
    <cellStyle name="Uwaga 3" xfId="25645" hidden="1" xr:uid="{00000000-0005-0000-0000-0000286E0000}"/>
    <cellStyle name="Uwaga 3" xfId="25639" hidden="1" xr:uid="{00000000-0005-0000-0000-0000296E0000}"/>
    <cellStyle name="Uwaga 3" xfId="25635" hidden="1" xr:uid="{00000000-0005-0000-0000-00002A6E0000}"/>
    <cellStyle name="Uwaga 3" xfId="25630" hidden="1" xr:uid="{00000000-0005-0000-0000-00002B6E0000}"/>
    <cellStyle name="Uwaga 3" xfId="25624" hidden="1" xr:uid="{00000000-0005-0000-0000-00002C6E0000}"/>
    <cellStyle name="Uwaga 3" xfId="25620" hidden="1" xr:uid="{00000000-0005-0000-0000-00002D6E0000}"/>
    <cellStyle name="Uwaga 3" xfId="25616" hidden="1" xr:uid="{00000000-0005-0000-0000-00002E6E0000}"/>
    <cellStyle name="Uwaga 3" xfId="25609" hidden="1" xr:uid="{00000000-0005-0000-0000-00002F6E0000}"/>
    <cellStyle name="Uwaga 3" xfId="25605" hidden="1" xr:uid="{00000000-0005-0000-0000-0000306E0000}"/>
    <cellStyle name="Uwaga 3" xfId="25601" hidden="1" xr:uid="{00000000-0005-0000-0000-0000316E0000}"/>
    <cellStyle name="Uwaga 3" xfId="24576" hidden="1" xr:uid="{00000000-0005-0000-0000-0000326E0000}"/>
    <cellStyle name="Uwaga 3" xfId="24575" hidden="1" xr:uid="{00000000-0005-0000-0000-0000336E0000}"/>
    <cellStyle name="Uwaga 3" xfId="24574" hidden="1" xr:uid="{00000000-0005-0000-0000-0000346E0000}"/>
    <cellStyle name="Uwaga 3" xfId="24567" hidden="1" xr:uid="{00000000-0005-0000-0000-0000356E0000}"/>
    <cellStyle name="Uwaga 3" xfId="24566" hidden="1" xr:uid="{00000000-0005-0000-0000-0000366E0000}"/>
    <cellStyle name="Uwaga 3" xfId="24565" hidden="1" xr:uid="{00000000-0005-0000-0000-0000376E0000}"/>
    <cellStyle name="Uwaga 3" xfId="24558" hidden="1" xr:uid="{00000000-0005-0000-0000-0000386E0000}"/>
    <cellStyle name="Uwaga 3" xfId="24557" hidden="1" xr:uid="{00000000-0005-0000-0000-0000396E0000}"/>
    <cellStyle name="Uwaga 3" xfId="24556" hidden="1" xr:uid="{00000000-0005-0000-0000-00003A6E0000}"/>
    <cellStyle name="Uwaga 3" xfId="24549" hidden="1" xr:uid="{00000000-0005-0000-0000-00003B6E0000}"/>
    <cellStyle name="Uwaga 3" xfId="24548" hidden="1" xr:uid="{00000000-0005-0000-0000-00003C6E0000}"/>
    <cellStyle name="Uwaga 3" xfId="24547" hidden="1" xr:uid="{00000000-0005-0000-0000-00003D6E0000}"/>
    <cellStyle name="Uwaga 3" xfId="24540" hidden="1" xr:uid="{00000000-0005-0000-0000-00003E6E0000}"/>
    <cellStyle name="Uwaga 3" xfId="24539" hidden="1" xr:uid="{00000000-0005-0000-0000-00003F6E0000}"/>
    <cellStyle name="Uwaga 3" xfId="24538" hidden="1" xr:uid="{00000000-0005-0000-0000-0000406E0000}"/>
    <cellStyle name="Uwaga 3" xfId="24531" hidden="1" xr:uid="{00000000-0005-0000-0000-0000416E0000}"/>
    <cellStyle name="Uwaga 3" xfId="24530" hidden="1" xr:uid="{00000000-0005-0000-0000-0000426E0000}"/>
    <cellStyle name="Uwaga 3" xfId="24528" hidden="1" xr:uid="{00000000-0005-0000-0000-0000436E0000}"/>
    <cellStyle name="Uwaga 3" xfId="24522" hidden="1" xr:uid="{00000000-0005-0000-0000-0000446E0000}"/>
    <cellStyle name="Uwaga 3" xfId="24521" hidden="1" xr:uid="{00000000-0005-0000-0000-0000456E0000}"/>
    <cellStyle name="Uwaga 3" xfId="24519" hidden="1" xr:uid="{00000000-0005-0000-0000-0000466E0000}"/>
    <cellStyle name="Uwaga 3" xfId="24513" hidden="1" xr:uid="{00000000-0005-0000-0000-0000476E0000}"/>
    <cellStyle name="Uwaga 3" xfId="24512" hidden="1" xr:uid="{00000000-0005-0000-0000-0000486E0000}"/>
    <cellStyle name="Uwaga 3" xfId="24510" hidden="1" xr:uid="{00000000-0005-0000-0000-0000496E0000}"/>
    <cellStyle name="Uwaga 3" xfId="24504" hidden="1" xr:uid="{00000000-0005-0000-0000-00004A6E0000}"/>
    <cellStyle name="Uwaga 3" xfId="24503" hidden="1" xr:uid="{00000000-0005-0000-0000-00004B6E0000}"/>
    <cellStyle name="Uwaga 3" xfId="24501" hidden="1" xr:uid="{00000000-0005-0000-0000-00004C6E0000}"/>
    <cellStyle name="Uwaga 3" xfId="24495" hidden="1" xr:uid="{00000000-0005-0000-0000-00004D6E0000}"/>
    <cellStyle name="Uwaga 3" xfId="24494" hidden="1" xr:uid="{00000000-0005-0000-0000-00004E6E0000}"/>
    <cellStyle name="Uwaga 3" xfId="24492" hidden="1" xr:uid="{00000000-0005-0000-0000-00004F6E0000}"/>
    <cellStyle name="Uwaga 3" xfId="24486" hidden="1" xr:uid="{00000000-0005-0000-0000-0000506E0000}"/>
    <cellStyle name="Uwaga 3" xfId="24485" hidden="1" xr:uid="{00000000-0005-0000-0000-0000516E0000}"/>
    <cellStyle name="Uwaga 3" xfId="24483" hidden="1" xr:uid="{00000000-0005-0000-0000-0000526E0000}"/>
    <cellStyle name="Uwaga 3" xfId="24477" hidden="1" xr:uid="{00000000-0005-0000-0000-0000536E0000}"/>
    <cellStyle name="Uwaga 3" xfId="24476" hidden="1" xr:uid="{00000000-0005-0000-0000-0000546E0000}"/>
    <cellStyle name="Uwaga 3" xfId="24474" hidden="1" xr:uid="{00000000-0005-0000-0000-0000556E0000}"/>
    <cellStyle name="Uwaga 3" xfId="24468" hidden="1" xr:uid="{00000000-0005-0000-0000-0000566E0000}"/>
    <cellStyle name="Uwaga 3" xfId="24467" hidden="1" xr:uid="{00000000-0005-0000-0000-0000576E0000}"/>
    <cellStyle name="Uwaga 3" xfId="24465" hidden="1" xr:uid="{00000000-0005-0000-0000-0000586E0000}"/>
    <cellStyle name="Uwaga 3" xfId="24459" hidden="1" xr:uid="{00000000-0005-0000-0000-0000596E0000}"/>
    <cellStyle name="Uwaga 3" xfId="24458" hidden="1" xr:uid="{00000000-0005-0000-0000-00005A6E0000}"/>
    <cellStyle name="Uwaga 3" xfId="24456" hidden="1" xr:uid="{00000000-0005-0000-0000-00005B6E0000}"/>
    <cellStyle name="Uwaga 3" xfId="24450" hidden="1" xr:uid="{00000000-0005-0000-0000-00005C6E0000}"/>
    <cellStyle name="Uwaga 3" xfId="24449" hidden="1" xr:uid="{00000000-0005-0000-0000-00005D6E0000}"/>
    <cellStyle name="Uwaga 3" xfId="24447" hidden="1" xr:uid="{00000000-0005-0000-0000-00005E6E0000}"/>
    <cellStyle name="Uwaga 3" xfId="24441" hidden="1" xr:uid="{00000000-0005-0000-0000-00005F6E0000}"/>
    <cellStyle name="Uwaga 3" xfId="24440" hidden="1" xr:uid="{00000000-0005-0000-0000-0000606E0000}"/>
    <cellStyle name="Uwaga 3" xfId="24438" hidden="1" xr:uid="{00000000-0005-0000-0000-0000616E0000}"/>
    <cellStyle name="Uwaga 3" xfId="24432" hidden="1" xr:uid="{00000000-0005-0000-0000-0000626E0000}"/>
    <cellStyle name="Uwaga 3" xfId="24431" hidden="1" xr:uid="{00000000-0005-0000-0000-0000636E0000}"/>
    <cellStyle name="Uwaga 3" xfId="24429" hidden="1" xr:uid="{00000000-0005-0000-0000-0000646E0000}"/>
    <cellStyle name="Uwaga 3" xfId="24423" hidden="1" xr:uid="{00000000-0005-0000-0000-0000656E0000}"/>
    <cellStyle name="Uwaga 3" xfId="24422" hidden="1" xr:uid="{00000000-0005-0000-0000-0000666E0000}"/>
    <cellStyle name="Uwaga 3" xfId="24419" hidden="1" xr:uid="{00000000-0005-0000-0000-0000676E0000}"/>
    <cellStyle name="Uwaga 3" xfId="24414" hidden="1" xr:uid="{00000000-0005-0000-0000-0000686E0000}"/>
    <cellStyle name="Uwaga 3" xfId="24412" hidden="1" xr:uid="{00000000-0005-0000-0000-0000696E0000}"/>
    <cellStyle name="Uwaga 3" xfId="24409" hidden="1" xr:uid="{00000000-0005-0000-0000-00006A6E0000}"/>
    <cellStyle name="Uwaga 3" xfId="24405" hidden="1" xr:uid="{00000000-0005-0000-0000-00006B6E0000}"/>
    <cellStyle name="Uwaga 3" xfId="24404" hidden="1" xr:uid="{00000000-0005-0000-0000-00006C6E0000}"/>
    <cellStyle name="Uwaga 3" xfId="24401" hidden="1" xr:uid="{00000000-0005-0000-0000-00006D6E0000}"/>
    <cellStyle name="Uwaga 3" xfId="24396" hidden="1" xr:uid="{00000000-0005-0000-0000-00006E6E0000}"/>
    <cellStyle name="Uwaga 3" xfId="24395" hidden="1" xr:uid="{00000000-0005-0000-0000-00006F6E0000}"/>
    <cellStyle name="Uwaga 3" xfId="24393" hidden="1" xr:uid="{00000000-0005-0000-0000-0000706E0000}"/>
    <cellStyle name="Uwaga 3" xfId="24387" hidden="1" xr:uid="{00000000-0005-0000-0000-0000716E0000}"/>
    <cellStyle name="Uwaga 3" xfId="24386" hidden="1" xr:uid="{00000000-0005-0000-0000-0000726E0000}"/>
    <cellStyle name="Uwaga 3" xfId="24384" hidden="1" xr:uid="{00000000-0005-0000-0000-0000736E0000}"/>
    <cellStyle name="Uwaga 3" xfId="24378" hidden="1" xr:uid="{00000000-0005-0000-0000-0000746E0000}"/>
    <cellStyle name="Uwaga 3" xfId="24377" hidden="1" xr:uid="{00000000-0005-0000-0000-0000756E0000}"/>
    <cellStyle name="Uwaga 3" xfId="24375" hidden="1" xr:uid="{00000000-0005-0000-0000-0000766E0000}"/>
    <cellStyle name="Uwaga 3" xfId="24369" hidden="1" xr:uid="{00000000-0005-0000-0000-0000776E0000}"/>
    <cellStyle name="Uwaga 3" xfId="24368" hidden="1" xr:uid="{00000000-0005-0000-0000-0000786E0000}"/>
    <cellStyle name="Uwaga 3" xfId="24366" hidden="1" xr:uid="{00000000-0005-0000-0000-0000796E0000}"/>
    <cellStyle name="Uwaga 3" xfId="24360" hidden="1" xr:uid="{00000000-0005-0000-0000-00007A6E0000}"/>
    <cellStyle name="Uwaga 3" xfId="24359" hidden="1" xr:uid="{00000000-0005-0000-0000-00007B6E0000}"/>
    <cellStyle name="Uwaga 3" xfId="24357" hidden="1" xr:uid="{00000000-0005-0000-0000-00007C6E0000}"/>
    <cellStyle name="Uwaga 3" xfId="24351" hidden="1" xr:uid="{00000000-0005-0000-0000-00007D6E0000}"/>
    <cellStyle name="Uwaga 3" xfId="24350" hidden="1" xr:uid="{00000000-0005-0000-0000-00007E6E0000}"/>
    <cellStyle name="Uwaga 3" xfId="24347" hidden="1" xr:uid="{00000000-0005-0000-0000-00007F6E0000}"/>
    <cellStyle name="Uwaga 3" xfId="24342" hidden="1" xr:uid="{00000000-0005-0000-0000-0000806E0000}"/>
    <cellStyle name="Uwaga 3" xfId="24340" hidden="1" xr:uid="{00000000-0005-0000-0000-0000816E0000}"/>
    <cellStyle name="Uwaga 3" xfId="24337" hidden="1" xr:uid="{00000000-0005-0000-0000-0000826E0000}"/>
    <cellStyle name="Uwaga 3" xfId="24333" hidden="1" xr:uid="{00000000-0005-0000-0000-0000836E0000}"/>
    <cellStyle name="Uwaga 3" xfId="24331" hidden="1" xr:uid="{00000000-0005-0000-0000-0000846E0000}"/>
    <cellStyle name="Uwaga 3" xfId="24328" hidden="1" xr:uid="{00000000-0005-0000-0000-0000856E0000}"/>
    <cellStyle name="Uwaga 3" xfId="24324" hidden="1" xr:uid="{00000000-0005-0000-0000-0000866E0000}"/>
    <cellStyle name="Uwaga 3" xfId="24323" hidden="1" xr:uid="{00000000-0005-0000-0000-0000876E0000}"/>
    <cellStyle name="Uwaga 3" xfId="24321" hidden="1" xr:uid="{00000000-0005-0000-0000-0000886E0000}"/>
    <cellStyle name="Uwaga 3" xfId="24315" hidden="1" xr:uid="{00000000-0005-0000-0000-0000896E0000}"/>
    <cellStyle name="Uwaga 3" xfId="24313" hidden="1" xr:uid="{00000000-0005-0000-0000-00008A6E0000}"/>
    <cellStyle name="Uwaga 3" xfId="24310" hidden="1" xr:uid="{00000000-0005-0000-0000-00008B6E0000}"/>
    <cellStyle name="Uwaga 3" xfId="24306" hidden="1" xr:uid="{00000000-0005-0000-0000-00008C6E0000}"/>
    <cellStyle name="Uwaga 3" xfId="24304" hidden="1" xr:uid="{00000000-0005-0000-0000-00008D6E0000}"/>
    <cellStyle name="Uwaga 3" xfId="24301" hidden="1" xr:uid="{00000000-0005-0000-0000-00008E6E0000}"/>
    <cellStyle name="Uwaga 3" xfId="24297" hidden="1" xr:uid="{00000000-0005-0000-0000-00008F6E0000}"/>
    <cellStyle name="Uwaga 3" xfId="24295" hidden="1" xr:uid="{00000000-0005-0000-0000-0000906E0000}"/>
    <cellStyle name="Uwaga 3" xfId="24292" hidden="1" xr:uid="{00000000-0005-0000-0000-0000916E0000}"/>
    <cellStyle name="Uwaga 3" xfId="24288" hidden="1" xr:uid="{00000000-0005-0000-0000-0000926E0000}"/>
    <cellStyle name="Uwaga 3" xfId="24286" hidden="1" xr:uid="{00000000-0005-0000-0000-0000936E0000}"/>
    <cellStyle name="Uwaga 3" xfId="24284" hidden="1" xr:uid="{00000000-0005-0000-0000-0000946E0000}"/>
    <cellStyle name="Uwaga 3" xfId="24279" hidden="1" xr:uid="{00000000-0005-0000-0000-0000956E0000}"/>
    <cellStyle name="Uwaga 3" xfId="24277" hidden="1" xr:uid="{00000000-0005-0000-0000-0000966E0000}"/>
    <cellStyle name="Uwaga 3" xfId="24275" hidden="1" xr:uid="{00000000-0005-0000-0000-0000976E0000}"/>
    <cellStyle name="Uwaga 3" xfId="24270" hidden="1" xr:uid="{00000000-0005-0000-0000-0000986E0000}"/>
    <cellStyle name="Uwaga 3" xfId="24268" hidden="1" xr:uid="{00000000-0005-0000-0000-0000996E0000}"/>
    <cellStyle name="Uwaga 3" xfId="24265" hidden="1" xr:uid="{00000000-0005-0000-0000-00009A6E0000}"/>
    <cellStyle name="Uwaga 3" xfId="24261" hidden="1" xr:uid="{00000000-0005-0000-0000-00009B6E0000}"/>
    <cellStyle name="Uwaga 3" xfId="24259" hidden="1" xr:uid="{00000000-0005-0000-0000-00009C6E0000}"/>
    <cellStyle name="Uwaga 3" xfId="24257" hidden="1" xr:uid="{00000000-0005-0000-0000-00009D6E0000}"/>
    <cellStyle name="Uwaga 3" xfId="24252" hidden="1" xr:uid="{00000000-0005-0000-0000-00009E6E0000}"/>
    <cellStyle name="Uwaga 3" xfId="24250" hidden="1" xr:uid="{00000000-0005-0000-0000-00009F6E0000}"/>
    <cellStyle name="Uwaga 3" xfId="24248" hidden="1" xr:uid="{00000000-0005-0000-0000-0000A06E0000}"/>
    <cellStyle name="Uwaga 3" xfId="24242" hidden="1" xr:uid="{00000000-0005-0000-0000-0000A16E0000}"/>
    <cellStyle name="Uwaga 3" xfId="24239" hidden="1" xr:uid="{00000000-0005-0000-0000-0000A26E0000}"/>
    <cellStyle name="Uwaga 3" xfId="24236" hidden="1" xr:uid="{00000000-0005-0000-0000-0000A36E0000}"/>
    <cellStyle name="Uwaga 3" xfId="24233" hidden="1" xr:uid="{00000000-0005-0000-0000-0000A46E0000}"/>
    <cellStyle name="Uwaga 3" xfId="24230" hidden="1" xr:uid="{00000000-0005-0000-0000-0000A56E0000}"/>
    <cellStyle name="Uwaga 3" xfId="24227" hidden="1" xr:uid="{00000000-0005-0000-0000-0000A66E0000}"/>
    <cellStyle name="Uwaga 3" xfId="24224" hidden="1" xr:uid="{00000000-0005-0000-0000-0000A76E0000}"/>
    <cellStyle name="Uwaga 3" xfId="24221" hidden="1" xr:uid="{00000000-0005-0000-0000-0000A86E0000}"/>
    <cellStyle name="Uwaga 3" xfId="24218" hidden="1" xr:uid="{00000000-0005-0000-0000-0000A96E0000}"/>
    <cellStyle name="Uwaga 3" xfId="24216" hidden="1" xr:uid="{00000000-0005-0000-0000-0000AA6E0000}"/>
    <cellStyle name="Uwaga 3" xfId="24214" hidden="1" xr:uid="{00000000-0005-0000-0000-0000AB6E0000}"/>
    <cellStyle name="Uwaga 3" xfId="24211" hidden="1" xr:uid="{00000000-0005-0000-0000-0000AC6E0000}"/>
    <cellStyle name="Uwaga 3" xfId="24207" hidden="1" xr:uid="{00000000-0005-0000-0000-0000AD6E0000}"/>
    <cellStyle name="Uwaga 3" xfId="24204" hidden="1" xr:uid="{00000000-0005-0000-0000-0000AE6E0000}"/>
    <cellStyle name="Uwaga 3" xfId="24201" hidden="1" xr:uid="{00000000-0005-0000-0000-0000AF6E0000}"/>
    <cellStyle name="Uwaga 3" xfId="24197" hidden="1" xr:uid="{00000000-0005-0000-0000-0000B06E0000}"/>
    <cellStyle name="Uwaga 3" xfId="24194" hidden="1" xr:uid="{00000000-0005-0000-0000-0000B16E0000}"/>
    <cellStyle name="Uwaga 3" xfId="24191" hidden="1" xr:uid="{00000000-0005-0000-0000-0000B26E0000}"/>
    <cellStyle name="Uwaga 3" xfId="24189" hidden="1" xr:uid="{00000000-0005-0000-0000-0000B36E0000}"/>
    <cellStyle name="Uwaga 3" xfId="24186" hidden="1" xr:uid="{00000000-0005-0000-0000-0000B46E0000}"/>
    <cellStyle name="Uwaga 3" xfId="24183" hidden="1" xr:uid="{00000000-0005-0000-0000-0000B56E0000}"/>
    <cellStyle name="Uwaga 3" xfId="24180" hidden="1" xr:uid="{00000000-0005-0000-0000-0000B66E0000}"/>
    <cellStyle name="Uwaga 3" xfId="24178" hidden="1" xr:uid="{00000000-0005-0000-0000-0000B76E0000}"/>
    <cellStyle name="Uwaga 3" xfId="24176" hidden="1" xr:uid="{00000000-0005-0000-0000-0000B86E0000}"/>
    <cellStyle name="Uwaga 3" xfId="24171" hidden="1" xr:uid="{00000000-0005-0000-0000-0000B96E0000}"/>
    <cellStyle name="Uwaga 3" xfId="24168" hidden="1" xr:uid="{00000000-0005-0000-0000-0000BA6E0000}"/>
    <cellStyle name="Uwaga 3" xfId="24165" hidden="1" xr:uid="{00000000-0005-0000-0000-0000BB6E0000}"/>
    <cellStyle name="Uwaga 3" xfId="24161" hidden="1" xr:uid="{00000000-0005-0000-0000-0000BC6E0000}"/>
    <cellStyle name="Uwaga 3" xfId="24158" hidden="1" xr:uid="{00000000-0005-0000-0000-0000BD6E0000}"/>
    <cellStyle name="Uwaga 3" xfId="24155" hidden="1" xr:uid="{00000000-0005-0000-0000-0000BE6E0000}"/>
    <cellStyle name="Uwaga 3" xfId="24152" hidden="1" xr:uid="{00000000-0005-0000-0000-0000BF6E0000}"/>
    <cellStyle name="Uwaga 3" xfId="24149" hidden="1" xr:uid="{00000000-0005-0000-0000-0000C06E0000}"/>
    <cellStyle name="Uwaga 3" xfId="24146" hidden="1" xr:uid="{00000000-0005-0000-0000-0000C16E0000}"/>
    <cellStyle name="Uwaga 3" xfId="24144" hidden="1" xr:uid="{00000000-0005-0000-0000-0000C26E0000}"/>
    <cellStyle name="Uwaga 3" xfId="24142" hidden="1" xr:uid="{00000000-0005-0000-0000-0000C36E0000}"/>
    <cellStyle name="Uwaga 3" xfId="24139" hidden="1" xr:uid="{00000000-0005-0000-0000-0000C46E0000}"/>
    <cellStyle name="Uwaga 3" xfId="24134" hidden="1" xr:uid="{00000000-0005-0000-0000-0000C56E0000}"/>
    <cellStyle name="Uwaga 3" xfId="24131" hidden="1" xr:uid="{00000000-0005-0000-0000-0000C66E0000}"/>
    <cellStyle name="Uwaga 3" xfId="24128" hidden="1" xr:uid="{00000000-0005-0000-0000-0000C76E0000}"/>
    <cellStyle name="Uwaga 3" xfId="24124" hidden="1" xr:uid="{00000000-0005-0000-0000-0000C86E0000}"/>
    <cellStyle name="Uwaga 3" xfId="24121" hidden="1" xr:uid="{00000000-0005-0000-0000-0000C96E0000}"/>
    <cellStyle name="Uwaga 3" xfId="24119" hidden="1" xr:uid="{00000000-0005-0000-0000-0000CA6E0000}"/>
    <cellStyle name="Uwaga 3" xfId="24116" hidden="1" xr:uid="{00000000-0005-0000-0000-0000CB6E0000}"/>
    <cellStyle name="Uwaga 3" xfId="24113" hidden="1" xr:uid="{00000000-0005-0000-0000-0000CC6E0000}"/>
    <cellStyle name="Uwaga 3" xfId="24110" hidden="1" xr:uid="{00000000-0005-0000-0000-0000CD6E0000}"/>
    <cellStyle name="Uwaga 3" xfId="24108" hidden="1" xr:uid="{00000000-0005-0000-0000-0000CE6E0000}"/>
    <cellStyle name="Uwaga 3" xfId="24105" hidden="1" xr:uid="{00000000-0005-0000-0000-0000CF6E0000}"/>
    <cellStyle name="Uwaga 3" xfId="24102" hidden="1" xr:uid="{00000000-0005-0000-0000-0000D06E0000}"/>
    <cellStyle name="Uwaga 3" xfId="24099" hidden="1" xr:uid="{00000000-0005-0000-0000-0000D16E0000}"/>
    <cellStyle name="Uwaga 3" xfId="24097" hidden="1" xr:uid="{00000000-0005-0000-0000-0000D26E0000}"/>
    <cellStyle name="Uwaga 3" xfId="24095" hidden="1" xr:uid="{00000000-0005-0000-0000-0000D36E0000}"/>
    <cellStyle name="Uwaga 3" xfId="24090" hidden="1" xr:uid="{00000000-0005-0000-0000-0000D46E0000}"/>
    <cellStyle name="Uwaga 3" xfId="24088" hidden="1" xr:uid="{00000000-0005-0000-0000-0000D56E0000}"/>
    <cellStyle name="Uwaga 3" xfId="24085" hidden="1" xr:uid="{00000000-0005-0000-0000-0000D66E0000}"/>
    <cellStyle name="Uwaga 3" xfId="24081" hidden="1" xr:uid="{00000000-0005-0000-0000-0000D76E0000}"/>
    <cellStyle name="Uwaga 3" xfId="24079" hidden="1" xr:uid="{00000000-0005-0000-0000-0000D86E0000}"/>
    <cellStyle name="Uwaga 3" xfId="24076" hidden="1" xr:uid="{00000000-0005-0000-0000-0000D96E0000}"/>
    <cellStyle name="Uwaga 3" xfId="24072" hidden="1" xr:uid="{00000000-0005-0000-0000-0000DA6E0000}"/>
    <cellStyle name="Uwaga 3" xfId="24070" hidden="1" xr:uid="{00000000-0005-0000-0000-0000DB6E0000}"/>
    <cellStyle name="Uwaga 3" xfId="24068" hidden="1" xr:uid="{00000000-0005-0000-0000-0000DC6E0000}"/>
    <cellStyle name="Uwaga 3" xfId="24063" hidden="1" xr:uid="{00000000-0005-0000-0000-0000DD6E0000}"/>
    <cellStyle name="Uwaga 3" xfId="24061" hidden="1" xr:uid="{00000000-0005-0000-0000-0000DE6E0000}"/>
    <cellStyle name="Uwaga 3" xfId="24059" hidden="1" xr:uid="{00000000-0005-0000-0000-0000DF6E0000}"/>
    <cellStyle name="Uwaga 3" xfId="26555" hidden="1" xr:uid="{00000000-0005-0000-0000-0000E06E0000}"/>
    <cellStyle name="Uwaga 3" xfId="26556" hidden="1" xr:uid="{00000000-0005-0000-0000-0000E16E0000}"/>
    <cellStyle name="Uwaga 3" xfId="26558" hidden="1" xr:uid="{00000000-0005-0000-0000-0000E26E0000}"/>
    <cellStyle name="Uwaga 3" xfId="26570" hidden="1" xr:uid="{00000000-0005-0000-0000-0000E36E0000}"/>
    <cellStyle name="Uwaga 3" xfId="26571" hidden="1" xr:uid="{00000000-0005-0000-0000-0000E46E0000}"/>
    <cellStyle name="Uwaga 3" xfId="26576" hidden="1" xr:uid="{00000000-0005-0000-0000-0000E56E0000}"/>
    <cellStyle name="Uwaga 3" xfId="26585" hidden="1" xr:uid="{00000000-0005-0000-0000-0000E66E0000}"/>
    <cellStyle name="Uwaga 3" xfId="26586" hidden="1" xr:uid="{00000000-0005-0000-0000-0000E76E0000}"/>
    <cellStyle name="Uwaga 3" xfId="26591" hidden="1" xr:uid="{00000000-0005-0000-0000-0000E86E0000}"/>
    <cellStyle name="Uwaga 3" xfId="26600" hidden="1" xr:uid="{00000000-0005-0000-0000-0000E96E0000}"/>
    <cellStyle name="Uwaga 3" xfId="26601" hidden="1" xr:uid="{00000000-0005-0000-0000-0000EA6E0000}"/>
    <cellStyle name="Uwaga 3" xfId="26602" hidden="1" xr:uid="{00000000-0005-0000-0000-0000EB6E0000}"/>
    <cellStyle name="Uwaga 3" xfId="26615" hidden="1" xr:uid="{00000000-0005-0000-0000-0000EC6E0000}"/>
    <cellStyle name="Uwaga 3" xfId="26620" hidden="1" xr:uid="{00000000-0005-0000-0000-0000ED6E0000}"/>
    <cellStyle name="Uwaga 3" xfId="26625" hidden="1" xr:uid="{00000000-0005-0000-0000-0000EE6E0000}"/>
    <cellStyle name="Uwaga 3" xfId="26635" hidden="1" xr:uid="{00000000-0005-0000-0000-0000EF6E0000}"/>
    <cellStyle name="Uwaga 3" xfId="26640" hidden="1" xr:uid="{00000000-0005-0000-0000-0000F06E0000}"/>
    <cellStyle name="Uwaga 3" xfId="26644" hidden="1" xr:uid="{00000000-0005-0000-0000-0000F16E0000}"/>
    <cellStyle name="Uwaga 3" xfId="26651" hidden="1" xr:uid="{00000000-0005-0000-0000-0000F26E0000}"/>
    <cellStyle name="Uwaga 3" xfId="26656" hidden="1" xr:uid="{00000000-0005-0000-0000-0000F36E0000}"/>
    <cellStyle name="Uwaga 3" xfId="26659" hidden="1" xr:uid="{00000000-0005-0000-0000-0000F46E0000}"/>
    <cellStyle name="Uwaga 3" xfId="26665" hidden="1" xr:uid="{00000000-0005-0000-0000-0000F56E0000}"/>
    <cellStyle name="Uwaga 3" xfId="26670" hidden="1" xr:uid="{00000000-0005-0000-0000-0000F66E0000}"/>
    <cellStyle name="Uwaga 3" xfId="26674" hidden="1" xr:uid="{00000000-0005-0000-0000-0000F76E0000}"/>
    <cellStyle name="Uwaga 3" xfId="26675" hidden="1" xr:uid="{00000000-0005-0000-0000-0000F86E0000}"/>
    <cellStyle name="Uwaga 3" xfId="26676" hidden="1" xr:uid="{00000000-0005-0000-0000-0000F96E0000}"/>
    <cellStyle name="Uwaga 3" xfId="26680" hidden="1" xr:uid="{00000000-0005-0000-0000-0000FA6E0000}"/>
    <cellStyle name="Uwaga 3" xfId="26692" hidden="1" xr:uid="{00000000-0005-0000-0000-0000FB6E0000}"/>
    <cellStyle name="Uwaga 3" xfId="26697" hidden="1" xr:uid="{00000000-0005-0000-0000-0000FC6E0000}"/>
    <cellStyle name="Uwaga 3" xfId="26702" hidden="1" xr:uid="{00000000-0005-0000-0000-0000FD6E0000}"/>
    <cellStyle name="Uwaga 3" xfId="26707" hidden="1" xr:uid="{00000000-0005-0000-0000-0000FE6E0000}"/>
    <cellStyle name="Uwaga 3" xfId="26712" hidden="1" xr:uid="{00000000-0005-0000-0000-0000FF6E0000}"/>
    <cellStyle name="Uwaga 3" xfId="26717" hidden="1" xr:uid="{00000000-0005-0000-0000-0000006F0000}"/>
    <cellStyle name="Uwaga 3" xfId="26721" hidden="1" xr:uid="{00000000-0005-0000-0000-0000016F0000}"/>
    <cellStyle name="Uwaga 3" xfId="26725" hidden="1" xr:uid="{00000000-0005-0000-0000-0000026F0000}"/>
    <cellStyle name="Uwaga 3" xfId="26730" hidden="1" xr:uid="{00000000-0005-0000-0000-0000036F0000}"/>
    <cellStyle name="Uwaga 3" xfId="26735" hidden="1" xr:uid="{00000000-0005-0000-0000-0000046F0000}"/>
    <cellStyle name="Uwaga 3" xfId="26736" hidden="1" xr:uid="{00000000-0005-0000-0000-0000056F0000}"/>
    <cellStyle name="Uwaga 3" xfId="26738" hidden="1" xr:uid="{00000000-0005-0000-0000-0000066F0000}"/>
    <cellStyle name="Uwaga 3" xfId="26751" hidden="1" xr:uid="{00000000-0005-0000-0000-0000076F0000}"/>
    <cellStyle name="Uwaga 3" xfId="26755" hidden="1" xr:uid="{00000000-0005-0000-0000-0000086F0000}"/>
    <cellStyle name="Uwaga 3" xfId="26760" hidden="1" xr:uid="{00000000-0005-0000-0000-0000096F0000}"/>
    <cellStyle name="Uwaga 3" xfId="26767" hidden="1" xr:uid="{00000000-0005-0000-0000-00000A6F0000}"/>
    <cellStyle name="Uwaga 3" xfId="26771" hidden="1" xr:uid="{00000000-0005-0000-0000-00000B6F0000}"/>
    <cellStyle name="Uwaga 3" xfId="26776" hidden="1" xr:uid="{00000000-0005-0000-0000-00000C6F0000}"/>
    <cellStyle name="Uwaga 3" xfId="26781" hidden="1" xr:uid="{00000000-0005-0000-0000-00000D6F0000}"/>
    <cellStyle name="Uwaga 3" xfId="26784" hidden="1" xr:uid="{00000000-0005-0000-0000-00000E6F0000}"/>
    <cellStyle name="Uwaga 3" xfId="26789" hidden="1" xr:uid="{00000000-0005-0000-0000-00000F6F0000}"/>
    <cellStyle name="Uwaga 3" xfId="26795" hidden="1" xr:uid="{00000000-0005-0000-0000-0000106F0000}"/>
    <cellStyle name="Uwaga 3" xfId="26796" hidden="1" xr:uid="{00000000-0005-0000-0000-0000116F0000}"/>
    <cellStyle name="Uwaga 3" xfId="26799" hidden="1" xr:uid="{00000000-0005-0000-0000-0000126F0000}"/>
    <cellStyle name="Uwaga 3" xfId="26812" hidden="1" xr:uid="{00000000-0005-0000-0000-0000136F0000}"/>
    <cellStyle name="Uwaga 3" xfId="26816" hidden="1" xr:uid="{00000000-0005-0000-0000-0000146F0000}"/>
    <cellStyle name="Uwaga 3" xfId="26821" hidden="1" xr:uid="{00000000-0005-0000-0000-0000156F0000}"/>
    <cellStyle name="Uwaga 3" xfId="26828" hidden="1" xr:uid="{00000000-0005-0000-0000-0000166F0000}"/>
    <cellStyle name="Uwaga 3" xfId="26833" hidden="1" xr:uid="{00000000-0005-0000-0000-0000176F0000}"/>
    <cellStyle name="Uwaga 3" xfId="26837" hidden="1" xr:uid="{00000000-0005-0000-0000-0000186F0000}"/>
    <cellStyle name="Uwaga 3" xfId="26842" hidden="1" xr:uid="{00000000-0005-0000-0000-0000196F0000}"/>
    <cellStyle name="Uwaga 3" xfId="26846" hidden="1" xr:uid="{00000000-0005-0000-0000-00001A6F0000}"/>
    <cellStyle name="Uwaga 3" xfId="26851" hidden="1" xr:uid="{00000000-0005-0000-0000-00001B6F0000}"/>
    <cellStyle name="Uwaga 3" xfId="26855" hidden="1" xr:uid="{00000000-0005-0000-0000-00001C6F0000}"/>
    <cellStyle name="Uwaga 3" xfId="26856" hidden="1" xr:uid="{00000000-0005-0000-0000-00001D6F0000}"/>
    <cellStyle name="Uwaga 3" xfId="26858" hidden="1" xr:uid="{00000000-0005-0000-0000-00001E6F0000}"/>
    <cellStyle name="Uwaga 3" xfId="26870" hidden="1" xr:uid="{00000000-0005-0000-0000-00001F6F0000}"/>
    <cellStyle name="Uwaga 3" xfId="26871" hidden="1" xr:uid="{00000000-0005-0000-0000-0000206F0000}"/>
    <cellStyle name="Uwaga 3" xfId="26873" hidden="1" xr:uid="{00000000-0005-0000-0000-0000216F0000}"/>
    <cellStyle name="Uwaga 3" xfId="26885" hidden="1" xr:uid="{00000000-0005-0000-0000-0000226F0000}"/>
    <cellStyle name="Uwaga 3" xfId="26887" hidden="1" xr:uid="{00000000-0005-0000-0000-0000236F0000}"/>
    <cellStyle name="Uwaga 3" xfId="26890" hidden="1" xr:uid="{00000000-0005-0000-0000-0000246F0000}"/>
    <cellStyle name="Uwaga 3" xfId="26900" hidden="1" xr:uid="{00000000-0005-0000-0000-0000256F0000}"/>
    <cellStyle name="Uwaga 3" xfId="26901" hidden="1" xr:uid="{00000000-0005-0000-0000-0000266F0000}"/>
    <cellStyle name="Uwaga 3" xfId="26903" hidden="1" xr:uid="{00000000-0005-0000-0000-0000276F0000}"/>
    <cellStyle name="Uwaga 3" xfId="26915" hidden="1" xr:uid="{00000000-0005-0000-0000-0000286F0000}"/>
    <cellStyle name="Uwaga 3" xfId="26916" hidden="1" xr:uid="{00000000-0005-0000-0000-0000296F0000}"/>
    <cellStyle name="Uwaga 3" xfId="26917" hidden="1" xr:uid="{00000000-0005-0000-0000-00002A6F0000}"/>
    <cellStyle name="Uwaga 3" xfId="26931" hidden="1" xr:uid="{00000000-0005-0000-0000-00002B6F0000}"/>
    <cellStyle name="Uwaga 3" xfId="26934" hidden="1" xr:uid="{00000000-0005-0000-0000-00002C6F0000}"/>
    <cellStyle name="Uwaga 3" xfId="26938" hidden="1" xr:uid="{00000000-0005-0000-0000-00002D6F0000}"/>
    <cellStyle name="Uwaga 3" xfId="26946" hidden="1" xr:uid="{00000000-0005-0000-0000-00002E6F0000}"/>
    <cellStyle name="Uwaga 3" xfId="26949" hidden="1" xr:uid="{00000000-0005-0000-0000-00002F6F0000}"/>
    <cellStyle name="Uwaga 3" xfId="26953" hidden="1" xr:uid="{00000000-0005-0000-0000-0000306F0000}"/>
    <cellStyle name="Uwaga 3" xfId="26961" hidden="1" xr:uid="{00000000-0005-0000-0000-0000316F0000}"/>
    <cellStyle name="Uwaga 3" xfId="26964" hidden="1" xr:uid="{00000000-0005-0000-0000-0000326F0000}"/>
    <cellStyle name="Uwaga 3" xfId="26968" hidden="1" xr:uid="{00000000-0005-0000-0000-0000336F0000}"/>
    <cellStyle name="Uwaga 3" xfId="26975" hidden="1" xr:uid="{00000000-0005-0000-0000-0000346F0000}"/>
    <cellStyle name="Uwaga 3" xfId="26976" hidden="1" xr:uid="{00000000-0005-0000-0000-0000356F0000}"/>
    <cellStyle name="Uwaga 3" xfId="26978" hidden="1" xr:uid="{00000000-0005-0000-0000-0000366F0000}"/>
    <cellStyle name="Uwaga 3" xfId="26991" hidden="1" xr:uid="{00000000-0005-0000-0000-0000376F0000}"/>
    <cellStyle name="Uwaga 3" xfId="26994" hidden="1" xr:uid="{00000000-0005-0000-0000-0000386F0000}"/>
    <cellStyle name="Uwaga 3" xfId="26997" hidden="1" xr:uid="{00000000-0005-0000-0000-0000396F0000}"/>
    <cellStyle name="Uwaga 3" xfId="27006" hidden="1" xr:uid="{00000000-0005-0000-0000-00003A6F0000}"/>
    <cellStyle name="Uwaga 3" xfId="27009" hidden="1" xr:uid="{00000000-0005-0000-0000-00003B6F0000}"/>
    <cellStyle name="Uwaga 3" xfId="27013" hidden="1" xr:uid="{00000000-0005-0000-0000-00003C6F0000}"/>
    <cellStyle name="Uwaga 3" xfId="27021" hidden="1" xr:uid="{00000000-0005-0000-0000-00003D6F0000}"/>
    <cellStyle name="Uwaga 3" xfId="27023" hidden="1" xr:uid="{00000000-0005-0000-0000-00003E6F0000}"/>
    <cellStyle name="Uwaga 3" xfId="27026" hidden="1" xr:uid="{00000000-0005-0000-0000-00003F6F0000}"/>
    <cellStyle name="Uwaga 3" xfId="27035" hidden="1" xr:uid="{00000000-0005-0000-0000-0000406F0000}"/>
    <cellStyle name="Uwaga 3" xfId="27036" hidden="1" xr:uid="{00000000-0005-0000-0000-0000416F0000}"/>
    <cellStyle name="Uwaga 3" xfId="27037" hidden="1" xr:uid="{00000000-0005-0000-0000-0000426F0000}"/>
    <cellStyle name="Uwaga 3" xfId="27050" hidden="1" xr:uid="{00000000-0005-0000-0000-0000436F0000}"/>
    <cellStyle name="Uwaga 3" xfId="27051" hidden="1" xr:uid="{00000000-0005-0000-0000-0000446F0000}"/>
    <cellStyle name="Uwaga 3" xfId="27053" hidden="1" xr:uid="{00000000-0005-0000-0000-0000456F0000}"/>
    <cellStyle name="Uwaga 3" xfId="27065" hidden="1" xr:uid="{00000000-0005-0000-0000-0000466F0000}"/>
    <cellStyle name="Uwaga 3" xfId="27066" hidden="1" xr:uid="{00000000-0005-0000-0000-0000476F0000}"/>
    <cellStyle name="Uwaga 3" xfId="27068" hidden="1" xr:uid="{00000000-0005-0000-0000-0000486F0000}"/>
    <cellStyle name="Uwaga 3" xfId="27080" hidden="1" xr:uid="{00000000-0005-0000-0000-0000496F0000}"/>
    <cellStyle name="Uwaga 3" xfId="27081" hidden="1" xr:uid="{00000000-0005-0000-0000-00004A6F0000}"/>
    <cellStyle name="Uwaga 3" xfId="27083" hidden="1" xr:uid="{00000000-0005-0000-0000-00004B6F0000}"/>
    <cellStyle name="Uwaga 3" xfId="27095" hidden="1" xr:uid="{00000000-0005-0000-0000-00004C6F0000}"/>
    <cellStyle name="Uwaga 3" xfId="27096" hidden="1" xr:uid="{00000000-0005-0000-0000-00004D6F0000}"/>
    <cellStyle name="Uwaga 3" xfId="27097" hidden="1" xr:uid="{00000000-0005-0000-0000-00004E6F0000}"/>
    <cellStyle name="Uwaga 3" xfId="27111" hidden="1" xr:uid="{00000000-0005-0000-0000-00004F6F0000}"/>
    <cellStyle name="Uwaga 3" xfId="27113" hidden="1" xr:uid="{00000000-0005-0000-0000-0000506F0000}"/>
    <cellStyle name="Uwaga 3" xfId="27116" hidden="1" xr:uid="{00000000-0005-0000-0000-0000516F0000}"/>
    <cellStyle name="Uwaga 3" xfId="27126" hidden="1" xr:uid="{00000000-0005-0000-0000-0000526F0000}"/>
    <cellStyle name="Uwaga 3" xfId="27129" hidden="1" xr:uid="{00000000-0005-0000-0000-0000536F0000}"/>
    <cellStyle name="Uwaga 3" xfId="27132" hidden="1" xr:uid="{00000000-0005-0000-0000-0000546F0000}"/>
    <cellStyle name="Uwaga 3" xfId="27141" hidden="1" xr:uid="{00000000-0005-0000-0000-0000556F0000}"/>
    <cellStyle name="Uwaga 3" xfId="27143" hidden="1" xr:uid="{00000000-0005-0000-0000-0000566F0000}"/>
    <cellStyle name="Uwaga 3" xfId="27146" hidden="1" xr:uid="{00000000-0005-0000-0000-0000576F0000}"/>
    <cellStyle name="Uwaga 3" xfId="27155" hidden="1" xr:uid="{00000000-0005-0000-0000-0000586F0000}"/>
    <cellStyle name="Uwaga 3" xfId="27156" hidden="1" xr:uid="{00000000-0005-0000-0000-0000596F0000}"/>
    <cellStyle name="Uwaga 3" xfId="27157" hidden="1" xr:uid="{00000000-0005-0000-0000-00005A6F0000}"/>
    <cellStyle name="Uwaga 3" xfId="27170" hidden="1" xr:uid="{00000000-0005-0000-0000-00005B6F0000}"/>
    <cellStyle name="Uwaga 3" xfId="27172" hidden="1" xr:uid="{00000000-0005-0000-0000-00005C6F0000}"/>
    <cellStyle name="Uwaga 3" xfId="27174" hidden="1" xr:uid="{00000000-0005-0000-0000-00005D6F0000}"/>
    <cellStyle name="Uwaga 3" xfId="27185" hidden="1" xr:uid="{00000000-0005-0000-0000-00005E6F0000}"/>
    <cellStyle name="Uwaga 3" xfId="27187" hidden="1" xr:uid="{00000000-0005-0000-0000-00005F6F0000}"/>
    <cellStyle name="Uwaga 3" xfId="27189" hidden="1" xr:uid="{00000000-0005-0000-0000-0000606F0000}"/>
    <cellStyle name="Uwaga 3" xfId="27200" hidden="1" xr:uid="{00000000-0005-0000-0000-0000616F0000}"/>
    <cellStyle name="Uwaga 3" xfId="27202" hidden="1" xr:uid="{00000000-0005-0000-0000-0000626F0000}"/>
    <cellStyle name="Uwaga 3" xfId="27204" hidden="1" xr:uid="{00000000-0005-0000-0000-0000636F0000}"/>
    <cellStyle name="Uwaga 3" xfId="27215" hidden="1" xr:uid="{00000000-0005-0000-0000-0000646F0000}"/>
    <cellStyle name="Uwaga 3" xfId="27216" hidden="1" xr:uid="{00000000-0005-0000-0000-0000656F0000}"/>
    <cellStyle name="Uwaga 3" xfId="27217" hidden="1" xr:uid="{00000000-0005-0000-0000-0000666F0000}"/>
    <cellStyle name="Uwaga 3" xfId="27230" hidden="1" xr:uid="{00000000-0005-0000-0000-0000676F0000}"/>
    <cellStyle name="Uwaga 3" xfId="27232" hidden="1" xr:uid="{00000000-0005-0000-0000-0000686F0000}"/>
    <cellStyle name="Uwaga 3" xfId="27234" hidden="1" xr:uid="{00000000-0005-0000-0000-0000696F0000}"/>
    <cellStyle name="Uwaga 3" xfId="27245" hidden="1" xr:uid="{00000000-0005-0000-0000-00006A6F0000}"/>
    <cellStyle name="Uwaga 3" xfId="27247" hidden="1" xr:uid="{00000000-0005-0000-0000-00006B6F0000}"/>
    <cellStyle name="Uwaga 3" xfId="27249" hidden="1" xr:uid="{00000000-0005-0000-0000-00006C6F0000}"/>
    <cellStyle name="Uwaga 3" xfId="27260" hidden="1" xr:uid="{00000000-0005-0000-0000-00006D6F0000}"/>
    <cellStyle name="Uwaga 3" xfId="27262" hidden="1" xr:uid="{00000000-0005-0000-0000-00006E6F0000}"/>
    <cellStyle name="Uwaga 3" xfId="27263" hidden="1" xr:uid="{00000000-0005-0000-0000-00006F6F0000}"/>
    <cellStyle name="Uwaga 3" xfId="27275" hidden="1" xr:uid="{00000000-0005-0000-0000-0000706F0000}"/>
    <cellStyle name="Uwaga 3" xfId="27276" hidden="1" xr:uid="{00000000-0005-0000-0000-0000716F0000}"/>
    <cellStyle name="Uwaga 3" xfId="27277" hidden="1" xr:uid="{00000000-0005-0000-0000-0000726F0000}"/>
    <cellStyle name="Uwaga 3" xfId="27290" hidden="1" xr:uid="{00000000-0005-0000-0000-0000736F0000}"/>
    <cellStyle name="Uwaga 3" xfId="27292" hidden="1" xr:uid="{00000000-0005-0000-0000-0000746F0000}"/>
    <cellStyle name="Uwaga 3" xfId="27294" hidden="1" xr:uid="{00000000-0005-0000-0000-0000756F0000}"/>
    <cellStyle name="Uwaga 3" xfId="27305" hidden="1" xr:uid="{00000000-0005-0000-0000-0000766F0000}"/>
    <cellStyle name="Uwaga 3" xfId="27307" hidden="1" xr:uid="{00000000-0005-0000-0000-0000776F0000}"/>
    <cellStyle name="Uwaga 3" xfId="27309" hidden="1" xr:uid="{00000000-0005-0000-0000-0000786F0000}"/>
    <cellStyle name="Uwaga 3" xfId="27320" hidden="1" xr:uid="{00000000-0005-0000-0000-0000796F0000}"/>
    <cellStyle name="Uwaga 3" xfId="27322" hidden="1" xr:uid="{00000000-0005-0000-0000-00007A6F0000}"/>
    <cellStyle name="Uwaga 3" xfId="27324" hidden="1" xr:uid="{00000000-0005-0000-0000-00007B6F0000}"/>
    <cellStyle name="Uwaga 3" xfId="27335" hidden="1" xr:uid="{00000000-0005-0000-0000-00007C6F0000}"/>
    <cellStyle name="Uwaga 3" xfId="27336" hidden="1" xr:uid="{00000000-0005-0000-0000-00007D6F0000}"/>
    <cellStyle name="Uwaga 3" xfId="27338" hidden="1" xr:uid="{00000000-0005-0000-0000-00007E6F0000}"/>
    <cellStyle name="Uwaga 3" xfId="27349" hidden="1" xr:uid="{00000000-0005-0000-0000-00007F6F0000}"/>
    <cellStyle name="Uwaga 3" xfId="27351" hidden="1" xr:uid="{00000000-0005-0000-0000-0000806F0000}"/>
    <cellStyle name="Uwaga 3" xfId="27352" hidden="1" xr:uid="{00000000-0005-0000-0000-0000816F0000}"/>
    <cellStyle name="Uwaga 3" xfId="27361" hidden="1" xr:uid="{00000000-0005-0000-0000-0000826F0000}"/>
    <cellStyle name="Uwaga 3" xfId="27364" hidden="1" xr:uid="{00000000-0005-0000-0000-0000836F0000}"/>
    <cellStyle name="Uwaga 3" xfId="27366" hidden="1" xr:uid="{00000000-0005-0000-0000-0000846F0000}"/>
    <cellStyle name="Uwaga 3" xfId="27377" hidden="1" xr:uid="{00000000-0005-0000-0000-0000856F0000}"/>
    <cellStyle name="Uwaga 3" xfId="27379" hidden="1" xr:uid="{00000000-0005-0000-0000-0000866F0000}"/>
    <cellStyle name="Uwaga 3" xfId="27381" hidden="1" xr:uid="{00000000-0005-0000-0000-0000876F0000}"/>
    <cellStyle name="Uwaga 3" xfId="27393" hidden="1" xr:uid="{00000000-0005-0000-0000-0000886F0000}"/>
    <cellStyle name="Uwaga 3" xfId="27395" hidden="1" xr:uid="{00000000-0005-0000-0000-0000896F0000}"/>
    <cellStyle name="Uwaga 3" xfId="27397" hidden="1" xr:uid="{00000000-0005-0000-0000-00008A6F0000}"/>
    <cellStyle name="Uwaga 3" xfId="27405" hidden="1" xr:uid="{00000000-0005-0000-0000-00008B6F0000}"/>
    <cellStyle name="Uwaga 3" xfId="27407" hidden="1" xr:uid="{00000000-0005-0000-0000-00008C6F0000}"/>
    <cellStyle name="Uwaga 3" xfId="27410" hidden="1" xr:uid="{00000000-0005-0000-0000-00008D6F0000}"/>
    <cellStyle name="Uwaga 3" xfId="27400" hidden="1" xr:uid="{00000000-0005-0000-0000-00008E6F0000}"/>
    <cellStyle name="Uwaga 3" xfId="27399" hidden="1" xr:uid="{00000000-0005-0000-0000-00008F6F0000}"/>
    <cellStyle name="Uwaga 3" xfId="27398" hidden="1" xr:uid="{00000000-0005-0000-0000-0000906F0000}"/>
    <cellStyle name="Uwaga 3" xfId="27385" hidden="1" xr:uid="{00000000-0005-0000-0000-0000916F0000}"/>
    <cellStyle name="Uwaga 3" xfId="27384" hidden="1" xr:uid="{00000000-0005-0000-0000-0000926F0000}"/>
    <cellStyle name="Uwaga 3" xfId="27383" hidden="1" xr:uid="{00000000-0005-0000-0000-0000936F0000}"/>
    <cellStyle name="Uwaga 3" xfId="27370" hidden="1" xr:uid="{00000000-0005-0000-0000-0000946F0000}"/>
    <cellStyle name="Uwaga 3" xfId="27369" hidden="1" xr:uid="{00000000-0005-0000-0000-0000956F0000}"/>
    <cellStyle name="Uwaga 3" xfId="27368" hidden="1" xr:uid="{00000000-0005-0000-0000-0000966F0000}"/>
    <cellStyle name="Uwaga 3" xfId="27355" hidden="1" xr:uid="{00000000-0005-0000-0000-0000976F0000}"/>
    <cellStyle name="Uwaga 3" xfId="27354" hidden="1" xr:uid="{00000000-0005-0000-0000-0000986F0000}"/>
    <cellStyle name="Uwaga 3" xfId="27353" hidden="1" xr:uid="{00000000-0005-0000-0000-0000996F0000}"/>
    <cellStyle name="Uwaga 3" xfId="27340" hidden="1" xr:uid="{00000000-0005-0000-0000-00009A6F0000}"/>
    <cellStyle name="Uwaga 3" xfId="27339" hidden="1" xr:uid="{00000000-0005-0000-0000-00009B6F0000}"/>
    <cellStyle name="Uwaga 3" xfId="27337" hidden="1" xr:uid="{00000000-0005-0000-0000-00009C6F0000}"/>
    <cellStyle name="Uwaga 3" xfId="27326" hidden="1" xr:uid="{00000000-0005-0000-0000-00009D6F0000}"/>
    <cellStyle name="Uwaga 3" xfId="27323" hidden="1" xr:uid="{00000000-0005-0000-0000-00009E6F0000}"/>
    <cellStyle name="Uwaga 3" xfId="27321" hidden="1" xr:uid="{00000000-0005-0000-0000-00009F6F0000}"/>
    <cellStyle name="Uwaga 3" xfId="27311" hidden="1" xr:uid="{00000000-0005-0000-0000-0000A06F0000}"/>
    <cellStyle name="Uwaga 3" xfId="27308" hidden="1" xr:uid="{00000000-0005-0000-0000-0000A16F0000}"/>
    <cellStyle name="Uwaga 3" xfId="27306" hidden="1" xr:uid="{00000000-0005-0000-0000-0000A26F0000}"/>
    <cellStyle name="Uwaga 3" xfId="27296" hidden="1" xr:uid="{00000000-0005-0000-0000-0000A36F0000}"/>
    <cellStyle name="Uwaga 3" xfId="27293" hidden="1" xr:uid="{00000000-0005-0000-0000-0000A46F0000}"/>
    <cellStyle name="Uwaga 3" xfId="27291" hidden="1" xr:uid="{00000000-0005-0000-0000-0000A56F0000}"/>
    <cellStyle name="Uwaga 3" xfId="27281" hidden="1" xr:uid="{00000000-0005-0000-0000-0000A66F0000}"/>
    <cellStyle name="Uwaga 3" xfId="27279" hidden="1" xr:uid="{00000000-0005-0000-0000-0000A76F0000}"/>
    <cellStyle name="Uwaga 3" xfId="27278" hidden="1" xr:uid="{00000000-0005-0000-0000-0000A86F0000}"/>
    <cellStyle name="Uwaga 3" xfId="27266" hidden="1" xr:uid="{00000000-0005-0000-0000-0000A96F0000}"/>
    <cellStyle name="Uwaga 3" xfId="27264" hidden="1" xr:uid="{00000000-0005-0000-0000-0000AA6F0000}"/>
    <cellStyle name="Uwaga 3" xfId="27261" hidden="1" xr:uid="{00000000-0005-0000-0000-0000AB6F0000}"/>
    <cellStyle name="Uwaga 3" xfId="27251" hidden="1" xr:uid="{00000000-0005-0000-0000-0000AC6F0000}"/>
    <cellStyle name="Uwaga 3" xfId="27248" hidden="1" xr:uid="{00000000-0005-0000-0000-0000AD6F0000}"/>
    <cellStyle name="Uwaga 3" xfId="27246" hidden="1" xr:uid="{00000000-0005-0000-0000-0000AE6F0000}"/>
    <cellStyle name="Uwaga 3" xfId="27236" hidden="1" xr:uid="{00000000-0005-0000-0000-0000AF6F0000}"/>
    <cellStyle name="Uwaga 3" xfId="27233" hidden="1" xr:uid="{00000000-0005-0000-0000-0000B06F0000}"/>
    <cellStyle name="Uwaga 3" xfId="27231" hidden="1" xr:uid="{00000000-0005-0000-0000-0000B16F0000}"/>
    <cellStyle name="Uwaga 3" xfId="27221" hidden="1" xr:uid="{00000000-0005-0000-0000-0000B26F0000}"/>
    <cellStyle name="Uwaga 3" xfId="27219" hidden="1" xr:uid="{00000000-0005-0000-0000-0000B36F0000}"/>
    <cellStyle name="Uwaga 3" xfId="27218" hidden="1" xr:uid="{00000000-0005-0000-0000-0000B46F0000}"/>
    <cellStyle name="Uwaga 3" xfId="27206" hidden="1" xr:uid="{00000000-0005-0000-0000-0000B56F0000}"/>
    <cellStyle name="Uwaga 3" xfId="27203" hidden="1" xr:uid="{00000000-0005-0000-0000-0000B66F0000}"/>
    <cellStyle name="Uwaga 3" xfId="27201" hidden="1" xr:uid="{00000000-0005-0000-0000-0000B76F0000}"/>
    <cellStyle name="Uwaga 3" xfId="27191" hidden="1" xr:uid="{00000000-0005-0000-0000-0000B86F0000}"/>
    <cellStyle name="Uwaga 3" xfId="27188" hidden="1" xr:uid="{00000000-0005-0000-0000-0000B96F0000}"/>
    <cellStyle name="Uwaga 3" xfId="27186" hidden="1" xr:uid="{00000000-0005-0000-0000-0000BA6F0000}"/>
    <cellStyle name="Uwaga 3" xfId="27176" hidden="1" xr:uid="{00000000-0005-0000-0000-0000BB6F0000}"/>
    <cellStyle name="Uwaga 3" xfId="27173" hidden="1" xr:uid="{00000000-0005-0000-0000-0000BC6F0000}"/>
    <cellStyle name="Uwaga 3" xfId="27171" hidden="1" xr:uid="{00000000-0005-0000-0000-0000BD6F0000}"/>
    <cellStyle name="Uwaga 3" xfId="27161" hidden="1" xr:uid="{00000000-0005-0000-0000-0000BE6F0000}"/>
    <cellStyle name="Uwaga 3" xfId="27159" hidden="1" xr:uid="{00000000-0005-0000-0000-0000BF6F0000}"/>
    <cellStyle name="Uwaga 3" xfId="27158" hidden="1" xr:uid="{00000000-0005-0000-0000-0000C06F0000}"/>
    <cellStyle name="Uwaga 3" xfId="27145" hidden="1" xr:uid="{00000000-0005-0000-0000-0000C16F0000}"/>
    <cellStyle name="Uwaga 3" xfId="27142" hidden="1" xr:uid="{00000000-0005-0000-0000-0000C26F0000}"/>
    <cellStyle name="Uwaga 3" xfId="27140" hidden="1" xr:uid="{00000000-0005-0000-0000-0000C36F0000}"/>
    <cellStyle name="Uwaga 3" xfId="27130" hidden="1" xr:uid="{00000000-0005-0000-0000-0000C46F0000}"/>
    <cellStyle name="Uwaga 3" xfId="27127" hidden="1" xr:uid="{00000000-0005-0000-0000-0000C56F0000}"/>
    <cellStyle name="Uwaga 3" xfId="27125" hidden="1" xr:uid="{00000000-0005-0000-0000-0000C66F0000}"/>
    <cellStyle name="Uwaga 3" xfId="27115" hidden="1" xr:uid="{00000000-0005-0000-0000-0000C76F0000}"/>
    <cellStyle name="Uwaga 3" xfId="27112" hidden="1" xr:uid="{00000000-0005-0000-0000-0000C86F0000}"/>
    <cellStyle name="Uwaga 3" xfId="27110" hidden="1" xr:uid="{00000000-0005-0000-0000-0000C96F0000}"/>
    <cellStyle name="Uwaga 3" xfId="27101" hidden="1" xr:uid="{00000000-0005-0000-0000-0000CA6F0000}"/>
    <cellStyle name="Uwaga 3" xfId="27099" hidden="1" xr:uid="{00000000-0005-0000-0000-0000CB6F0000}"/>
    <cellStyle name="Uwaga 3" xfId="27098" hidden="1" xr:uid="{00000000-0005-0000-0000-0000CC6F0000}"/>
    <cellStyle name="Uwaga 3" xfId="27086" hidden="1" xr:uid="{00000000-0005-0000-0000-0000CD6F0000}"/>
    <cellStyle name="Uwaga 3" xfId="27084" hidden="1" xr:uid="{00000000-0005-0000-0000-0000CE6F0000}"/>
    <cellStyle name="Uwaga 3" xfId="27082" hidden="1" xr:uid="{00000000-0005-0000-0000-0000CF6F0000}"/>
    <cellStyle name="Uwaga 3" xfId="27071" hidden="1" xr:uid="{00000000-0005-0000-0000-0000D06F0000}"/>
    <cellStyle name="Uwaga 3" xfId="27069" hidden="1" xr:uid="{00000000-0005-0000-0000-0000D16F0000}"/>
    <cellStyle name="Uwaga 3" xfId="27067" hidden="1" xr:uid="{00000000-0005-0000-0000-0000D26F0000}"/>
    <cellStyle name="Uwaga 3" xfId="27056" hidden="1" xr:uid="{00000000-0005-0000-0000-0000D36F0000}"/>
    <cellStyle name="Uwaga 3" xfId="27054" hidden="1" xr:uid="{00000000-0005-0000-0000-0000D46F0000}"/>
    <cellStyle name="Uwaga 3" xfId="27052" hidden="1" xr:uid="{00000000-0005-0000-0000-0000D56F0000}"/>
    <cellStyle name="Uwaga 3" xfId="27041" hidden="1" xr:uid="{00000000-0005-0000-0000-0000D66F0000}"/>
    <cellStyle name="Uwaga 3" xfId="27039" hidden="1" xr:uid="{00000000-0005-0000-0000-0000D76F0000}"/>
    <cellStyle name="Uwaga 3" xfId="27038" hidden="1" xr:uid="{00000000-0005-0000-0000-0000D86F0000}"/>
    <cellStyle name="Uwaga 3" xfId="27025" hidden="1" xr:uid="{00000000-0005-0000-0000-0000D96F0000}"/>
    <cellStyle name="Uwaga 3" xfId="27022" hidden="1" xr:uid="{00000000-0005-0000-0000-0000DA6F0000}"/>
    <cellStyle name="Uwaga 3" xfId="27020" hidden="1" xr:uid="{00000000-0005-0000-0000-0000DB6F0000}"/>
    <cellStyle name="Uwaga 3" xfId="27010" hidden="1" xr:uid="{00000000-0005-0000-0000-0000DC6F0000}"/>
    <cellStyle name="Uwaga 3" xfId="27007" hidden="1" xr:uid="{00000000-0005-0000-0000-0000DD6F0000}"/>
    <cellStyle name="Uwaga 3" xfId="27005" hidden="1" xr:uid="{00000000-0005-0000-0000-0000DE6F0000}"/>
    <cellStyle name="Uwaga 3" xfId="26995" hidden="1" xr:uid="{00000000-0005-0000-0000-0000DF6F0000}"/>
    <cellStyle name="Uwaga 3" xfId="26992" hidden="1" xr:uid="{00000000-0005-0000-0000-0000E06F0000}"/>
    <cellStyle name="Uwaga 3" xfId="26990" hidden="1" xr:uid="{00000000-0005-0000-0000-0000E16F0000}"/>
    <cellStyle name="Uwaga 3" xfId="26981" hidden="1" xr:uid="{00000000-0005-0000-0000-0000E26F0000}"/>
    <cellStyle name="Uwaga 3" xfId="26979" hidden="1" xr:uid="{00000000-0005-0000-0000-0000E36F0000}"/>
    <cellStyle name="Uwaga 3" xfId="26977" hidden="1" xr:uid="{00000000-0005-0000-0000-0000E46F0000}"/>
    <cellStyle name="Uwaga 3" xfId="26965" hidden="1" xr:uid="{00000000-0005-0000-0000-0000E56F0000}"/>
    <cellStyle name="Uwaga 3" xfId="26962" hidden="1" xr:uid="{00000000-0005-0000-0000-0000E66F0000}"/>
    <cellStyle name="Uwaga 3" xfId="26960" hidden="1" xr:uid="{00000000-0005-0000-0000-0000E76F0000}"/>
    <cellStyle name="Uwaga 3" xfId="26950" hidden="1" xr:uid="{00000000-0005-0000-0000-0000E86F0000}"/>
    <cellStyle name="Uwaga 3" xfId="26947" hidden="1" xr:uid="{00000000-0005-0000-0000-0000E96F0000}"/>
    <cellStyle name="Uwaga 3" xfId="26945" hidden="1" xr:uid="{00000000-0005-0000-0000-0000EA6F0000}"/>
    <cellStyle name="Uwaga 3" xfId="26935" hidden="1" xr:uid="{00000000-0005-0000-0000-0000EB6F0000}"/>
    <cellStyle name="Uwaga 3" xfId="26932" hidden="1" xr:uid="{00000000-0005-0000-0000-0000EC6F0000}"/>
    <cellStyle name="Uwaga 3" xfId="26930" hidden="1" xr:uid="{00000000-0005-0000-0000-0000ED6F0000}"/>
    <cellStyle name="Uwaga 3" xfId="26923" hidden="1" xr:uid="{00000000-0005-0000-0000-0000EE6F0000}"/>
    <cellStyle name="Uwaga 3" xfId="26920" hidden="1" xr:uid="{00000000-0005-0000-0000-0000EF6F0000}"/>
    <cellStyle name="Uwaga 3" xfId="26918" hidden="1" xr:uid="{00000000-0005-0000-0000-0000F06F0000}"/>
    <cellStyle name="Uwaga 3" xfId="26908" hidden="1" xr:uid="{00000000-0005-0000-0000-0000F16F0000}"/>
    <cellStyle name="Uwaga 3" xfId="26905" hidden="1" xr:uid="{00000000-0005-0000-0000-0000F26F0000}"/>
    <cellStyle name="Uwaga 3" xfId="26902" hidden="1" xr:uid="{00000000-0005-0000-0000-0000F36F0000}"/>
    <cellStyle name="Uwaga 3" xfId="26893" hidden="1" xr:uid="{00000000-0005-0000-0000-0000F46F0000}"/>
    <cellStyle name="Uwaga 3" xfId="26889" hidden="1" xr:uid="{00000000-0005-0000-0000-0000F56F0000}"/>
    <cellStyle name="Uwaga 3" xfId="26886" hidden="1" xr:uid="{00000000-0005-0000-0000-0000F66F0000}"/>
    <cellStyle name="Uwaga 3" xfId="26878" hidden="1" xr:uid="{00000000-0005-0000-0000-0000F76F0000}"/>
    <cellStyle name="Uwaga 3" xfId="26875" hidden="1" xr:uid="{00000000-0005-0000-0000-0000F86F0000}"/>
    <cellStyle name="Uwaga 3" xfId="26872" hidden="1" xr:uid="{00000000-0005-0000-0000-0000F96F0000}"/>
    <cellStyle name="Uwaga 3" xfId="26863" hidden="1" xr:uid="{00000000-0005-0000-0000-0000FA6F0000}"/>
    <cellStyle name="Uwaga 3" xfId="26860" hidden="1" xr:uid="{00000000-0005-0000-0000-0000FB6F0000}"/>
    <cellStyle name="Uwaga 3" xfId="26857" hidden="1" xr:uid="{00000000-0005-0000-0000-0000FC6F0000}"/>
    <cellStyle name="Uwaga 3" xfId="26847" hidden="1" xr:uid="{00000000-0005-0000-0000-0000FD6F0000}"/>
    <cellStyle name="Uwaga 3" xfId="26843" hidden="1" xr:uid="{00000000-0005-0000-0000-0000FE6F0000}"/>
    <cellStyle name="Uwaga 3" xfId="26840" hidden="1" xr:uid="{00000000-0005-0000-0000-0000FF6F0000}"/>
    <cellStyle name="Uwaga 3" xfId="26831" hidden="1" xr:uid="{00000000-0005-0000-0000-000000700000}"/>
    <cellStyle name="Uwaga 3" xfId="26827" hidden="1" xr:uid="{00000000-0005-0000-0000-000001700000}"/>
    <cellStyle name="Uwaga 3" xfId="26825" hidden="1" xr:uid="{00000000-0005-0000-0000-000002700000}"/>
    <cellStyle name="Uwaga 3" xfId="26817" hidden="1" xr:uid="{00000000-0005-0000-0000-000003700000}"/>
    <cellStyle name="Uwaga 3" xfId="26813" hidden="1" xr:uid="{00000000-0005-0000-0000-000004700000}"/>
    <cellStyle name="Uwaga 3" xfId="26810" hidden="1" xr:uid="{00000000-0005-0000-0000-000005700000}"/>
    <cellStyle name="Uwaga 3" xfId="26803" hidden="1" xr:uid="{00000000-0005-0000-0000-000006700000}"/>
    <cellStyle name="Uwaga 3" xfId="26800" hidden="1" xr:uid="{00000000-0005-0000-0000-000007700000}"/>
    <cellStyle name="Uwaga 3" xfId="26797" hidden="1" xr:uid="{00000000-0005-0000-0000-000008700000}"/>
    <cellStyle name="Uwaga 3" xfId="26788" hidden="1" xr:uid="{00000000-0005-0000-0000-000009700000}"/>
    <cellStyle name="Uwaga 3" xfId="26783" hidden="1" xr:uid="{00000000-0005-0000-0000-00000A700000}"/>
    <cellStyle name="Uwaga 3" xfId="26780" hidden="1" xr:uid="{00000000-0005-0000-0000-00000B700000}"/>
    <cellStyle name="Uwaga 3" xfId="26773" hidden="1" xr:uid="{00000000-0005-0000-0000-00000C700000}"/>
    <cellStyle name="Uwaga 3" xfId="26768" hidden="1" xr:uid="{00000000-0005-0000-0000-00000D700000}"/>
    <cellStyle name="Uwaga 3" xfId="26765" hidden="1" xr:uid="{00000000-0005-0000-0000-00000E700000}"/>
    <cellStyle name="Uwaga 3" xfId="26758" hidden="1" xr:uid="{00000000-0005-0000-0000-00000F700000}"/>
    <cellStyle name="Uwaga 3" xfId="26753" hidden="1" xr:uid="{00000000-0005-0000-0000-000010700000}"/>
    <cellStyle name="Uwaga 3" xfId="26750" hidden="1" xr:uid="{00000000-0005-0000-0000-000011700000}"/>
    <cellStyle name="Uwaga 3" xfId="26744" hidden="1" xr:uid="{00000000-0005-0000-0000-000012700000}"/>
    <cellStyle name="Uwaga 3" xfId="26740" hidden="1" xr:uid="{00000000-0005-0000-0000-000013700000}"/>
    <cellStyle name="Uwaga 3" xfId="26737" hidden="1" xr:uid="{00000000-0005-0000-0000-000014700000}"/>
    <cellStyle name="Uwaga 3" xfId="26729" hidden="1" xr:uid="{00000000-0005-0000-0000-000015700000}"/>
    <cellStyle name="Uwaga 3" xfId="26724" hidden="1" xr:uid="{00000000-0005-0000-0000-000016700000}"/>
    <cellStyle name="Uwaga 3" xfId="26720" hidden="1" xr:uid="{00000000-0005-0000-0000-000017700000}"/>
    <cellStyle name="Uwaga 3" xfId="26714" hidden="1" xr:uid="{00000000-0005-0000-0000-000018700000}"/>
    <cellStyle name="Uwaga 3" xfId="26709" hidden="1" xr:uid="{00000000-0005-0000-0000-000019700000}"/>
    <cellStyle name="Uwaga 3" xfId="26705" hidden="1" xr:uid="{00000000-0005-0000-0000-00001A700000}"/>
    <cellStyle name="Uwaga 3" xfId="26699" hidden="1" xr:uid="{00000000-0005-0000-0000-00001B700000}"/>
    <cellStyle name="Uwaga 3" xfId="26694" hidden="1" xr:uid="{00000000-0005-0000-0000-00001C700000}"/>
    <cellStyle name="Uwaga 3" xfId="26690" hidden="1" xr:uid="{00000000-0005-0000-0000-00001D700000}"/>
    <cellStyle name="Uwaga 3" xfId="26685" hidden="1" xr:uid="{00000000-0005-0000-0000-00001E700000}"/>
    <cellStyle name="Uwaga 3" xfId="26681" hidden="1" xr:uid="{00000000-0005-0000-0000-00001F700000}"/>
    <cellStyle name="Uwaga 3" xfId="26677" hidden="1" xr:uid="{00000000-0005-0000-0000-000020700000}"/>
    <cellStyle name="Uwaga 3" xfId="26669" hidden="1" xr:uid="{00000000-0005-0000-0000-000021700000}"/>
    <cellStyle name="Uwaga 3" xfId="26664" hidden="1" xr:uid="{00000000-0005-0000-0000-000022700000}"/>
    <cellStyle name="Uwaga 3" xfId="26660" hidden="1" xr:uid="{00000000-0005-0000-0000-000023700000}"/>
    <cellStyle name="Uwaga 3" xfId="26654" hidden="1" xr:uid="{00000000-0005-0000-0000-000024700000}"/>
    <cellStyle name="Uwaga 3" xfId="26649" hidden="1" xr:uid="{00000000-0005-0000-0000-000025700000}"/>
    <cellStyle name="Uwaga 3" xfId="26645" hidden="1" xr:uid="{00000000-0005-0000-0000-000026700000}"/>
    <cellStyle name="Uwaga 3" xfId="26639" hidden="1" xr:uid="{00000000-0005-0000-0000-000027700000}"/>
    <cellStyle name="Uwaga 3" xfId="26634" hidden="1" xr:uid="{00000000-0005-0000-0000-000028700000}"/>
    <cellStyle name="Uwaga 3" xfId="26630" hidden="1" xr:uid="{00000000-0005-0000-0000-000029700000}"/>
    <cellStyle name="Uwaga 3" xfId="26626" hidden="1" xr:uid="{00000000-0005-0000-0000-00002A700000}"/>
    <cellStyle name="Uwaga 3" xfId="26621" hidden="1" xr:uid="{00000000-0005-0000-0000-00002B700000}"/>
    <cellStyle name="Uwaga 3" xfId="26616" hidden="1" xr:uid="{00000000-0005-0000-0000-00002C700000}"/>
    <cellStyle name="Uwaga 3" xfId="26611" hidden="1" xr:uid="{00000000-0005-0000-0000-00002D700000}"/>
    <cellStyle name="Uwaga 3" xfId="26607" hidden="1" xr:uid="{00000000-0005-0000-0000-00002E700000}"/>
    <cellStyle name="Uwaga 3" xfId="26603" hidden="1" xr:uid="{00000000-0005-0000-0000-00002F700000}"/>
    <cellStyle name="Uwaga 3" xfId="26596" hidden="1" xr:uid="{00000000-0005-0000-0000-000030700000}"/>
    <cellStyle name="Uwaga 3" xfId="26592" hidden="1" xr:uid="{00000000-0005-0000-0000-000031700000}"/>
    <cellStyle name="Uwaga 3" xfId="26587" hidden="1" xr:uid="{00000000-0005-0000-0000-000032700000}"/>
    <cellStyle name="Uwaga 3" xfId="26581" hidden="1" xr:uid="{00000000-0005-0000-0000-000033700000}"/>
    <cellStyle name="Uwaga 3" xfId="26577" hidden="1" xr:uid="{00000000-0005-0000-0000-000034700000}"/>
    <cellStyle name="Uwaga 3" xfId="26572" hidden="1" xr:uid="{00000000-0005-0000-0000-000035700000}"/>
    <cellStyle name="Uwaga 3" xfId="26566" hidden="1" xr:uid="{00000000-0005-0000-0000-000036700000}"/>
    <cellStyle name="Uwaga 3" xfId="26562" hidden="1" xr:uid="{00000000-0005-0000-0000-000037700000}"/>
    <cellStyle name="Uwaga 3" xfId="26557" hidden="1" xr:uid="{00000000-0005-0000-0000-000038700000}"/>
    <cellStyle name="Uwaga 3" xfId="26551" hidden="1" xr:uid="{00000000-0005-0000-0000-000039700000}"/>
    <cellStyle name="Uwaga 3" xfId="26547" hidden="1" xr:uid="{00000000-0005-0000-0000-00003A700000}"/>
    <cellStyle name="Uwaga 3" xfId="26543" hidden="1" xr:uid="{00000000-0005-0000-0000-00003B700000}"/>
    <cellStyle name="Uwaga 3" xfId="27403" hidden="1" xr:uid="{00000000-0005-0000-0000-00003C700000}"/>
    <cellStyle name="Uwaga 3" xfId="27402" hidden="1" xr:uid="{00000000-0005-0000-0000-00003D700000}"/>
    <cellStyle name="Uwaga 3" xfId="27401" hidden="1" xr:uid="{00000000-0005-0000-0000-00003E700000}"/>
    <cellStyle name="Uwaga 3" xfId="27388" hidden="1" xr:uid="{00000000-0005-0000-0000-00003F700000}"/>
    <cellStyle name="Uwaga 3" xfId="27387" hidden="1" xr:uid="{00000000-0005-0000-0000-000040700000}"/>
    <cellStyle name="Uwaga 3" xfId="27386" hidden="1" xr:uid="{00000000-0005-0000-0000-000041700000}"/>
    <cellStyle name="Uwaga 3" xfId="27373" hidden="1" xr:uid="{00000000-0005-0000-0000-000042700000}"/>
    <cellStyle name="Uwaga 3" xfId="27372" hidden="1" xr:uid="{00000000-0005-0000-0000-000043700000}"/>
    <cellStyle name="Uwaga 3" xfId="27371" hidden="1" xr:uid="{00000000-0005-0000-0000-000044700000}"/>
    <cellStyle name="Uwaga 3" xfId="27358" hidden="1" xr:uid="{00000000-0005-0000-0000-000045700000}"/>
    <cellStyle name="Uwaga 3" xfId="27357" hidden="1" xr:uid="{00000000-0005-0000-0000-000046700000}"/>
    <cellStyle name="Uwaga 3" xfId="27356" hidden="1" xr:uid="{00000000-0005-0000-0000-000047700000}"/>
    <cellStyle name="Uwaga 3" xfId="27343" hidden="1" xr:uid="{00000000-0005-0000-0000-000048700000}"/>
    <cellStyle name="Uwaga 3" xfId="27342" hidden="1" xr:uid="{00000000-0005-0000-0000-000049700000}"/>
    <cellStyle name="Uwaga 3" xfId="27341" hidden="1" xr:uid="{00000000-0005-0000-0000-00004A700000}"/>
    <cellStyle name="Uwaga 3" xfId="27329" hidden="1" xr:uid="{00000000-0005-0000-0000-00004B700000}"/>
    <cellStyle name="Uwaga 3" xfId="27327" hidden="1" xr:uid="{00000000-0005-0000-0000-00004C700000}"/>
    <cellStyle name="Uwaga 3" xfId="27325" hidden="1" xr:uid="{00000000-0005-0000-0000-00004D700000}"/>
    <cellStyle name="Uwaga 3" xfId="27314" hidden="1" xr:uid="{00000000-0005-0000-0000-00004E700000}"/>
    <cellStyle name="Uwaga 3" xfId="27312" hidden="1" xr:uid="{00000000-0005-0000-0000-00004F700000}"/>
    <cellStyle name="Uwaga 3" xfId="27310" hidden="1" xr:uid="{00000000-0005-0000-0000-000050700000}"/>
    <cellStyle name="Uwaga 3" xfId="27299" hidden="1" xr:uid="{00000000-0005-0000-0000-000051700000}"/>
    <cellStyle name="Uwaga 3" xfId="27297" hidden="1" xr:uid="{00000000-0005-0000-0000-000052700000}"/>
    <cellStyle name="Uwaga 3" xfId="27295" hidden="1" xr:uid="{00000000-0005-0000-0000-000053700000}"/>
    <cellStyle name="Uwaga 3" xfId="27284" hidden="1" xr:uid="{00000000-0005-0000-0000-000054700000}"/>
    <cellStyle name="Uwaga 3" xfId="27282" hidden="1" xr:uid="{00000000-0005-0000-0000-000055700000}"/>
    <cellStyle name="Uwaga 3" xfId="27280" hidden="1" xr:uid="{00000000-0005-0000-0000-000056700000}"/>
    <cellStyle name="Uwaga 3" xfId="27269" hidden="1" xr:uid="{00000000-0005-0000-0000-000057700000}"/>
    <cellStyle name="Uwaga 3" xfId="27267" hidden="1" xr:uid="{00000000-0005-0000-0000-000058700000}"/>
    <cellStyle name="Uwaga 3" xfId="27265" hidden="1" xr:uid="{00000000-0005-0000-0000-000059700000}"/>
    <cellStyle name="Uwaga 3" xfId="27254" hidden="1" xr:uid="{00000000-0005-0000-0000-00005A700000}"/>
    <cellStyle name="Uwaga 3" xfId="27252" hidden="1" xr:uid="{00000000-0005-0000-0000-00005B700000}"/>
    <cellStyle name="Uwaga 3" xfId="27250" hidden="1" xr:uid="{00000000-0005-0000-0000-00005C700000}"/>
    <cellStyle name="Uwaga 3" xfId="27239" hidden="1" xr:uid="{00000000-0005-0000-0000-00005D700000}"/>
    <cellStyle name="Uwaga 3" xfId="27237" hidden="1" xr:uid="{00000000-0005-0000-0000-00005E700000}"/>
    <cellStyle name="Uwaga 3" xfId="27235" hidden="1" xr:uid="{00000000-0005-0000-0000-00005F700000}"/>
    <cellStyle name="Uwaga 3" xfId="27224" hidden="1" xr:uid="{00000000-0005-0000-0000-000060700000}"/>
    <cellStyle name="Uwaga 3" xfId="27222" hidden="1" xr:uid="{00000000-0005-0000-0000-000061700000}"/>
    <cellStyle name="Uwaga 3" xfId="27220" hidden="1" xr:uid="{00000000-0005-0000-0000-000062700000}"/>
    <cellStyle name="Uwaga 3" xfId="27209" hidden="1" xr:uid="{00000000-0005-0000-0000-000063700000}"/>
    <cellStyle name="Uwaga 3" xfId="27207" hidden="1" xr:uid="{00000000-0005-0000-0000-000064700000}"/>
    <cellStyle name="Uwaga 3" xfId="27205" hidden="1" xr:uid="{00000000-0005-0000-0000-000065700000}"/>
    <cellStyle name="Uwaga 3" xfId="27194" hidden="1" xr:uid="{00000000-0005-0000-0000-000066700000}"/>
    <cellStyle name="Uwaga 3" xfId="27192" hidden="1" xr:uid="{00000000-0005-0000-0000-000067700000}"/>
    <cellStyle name="Uwaga 3" xfId="27190" hidden="1" xr:uid="{00000000-0005-0000-0000-000068700000}"/>
    <cellStyle name="Uwaga 3" xfId="27179" hidden="1" xr:uid="{00000000-0005-0000-0000-000069700000}"/>
    <cellStyle name="Uwaga 3" xfId="27177" hidden="1" xr:uid="{00000000-0005-0000-0000-00006A700000}"/>
    <cellStyle name="Uwaga 3" xfId="27175" hidden="1" xr:uid="{00000000-0005-0000-0000-00006B700000}"/>
    <cellStyle name="Uwaga 3" xfId="27164" hidden="1" xr:uid="{00000000-0005-0000-0000-00006C700000}"/>
    <cellStyle name="Uwaga 3" xfId="27162" hidden="1" xr:uid="{00000000-0005-0000-0000-00006D700000}"/>
    <cellStyle name="Uwaga 3" xfId="27160" hidden="1" xr:uid="{00000000-0005-0000-0000-00006E700000}"/>
    <cellStyle name="Uwaga 3" xfId="27149" hidden="1" xr:uid="{00000000-0005-0000-0000-00006F700000}"/>
    <cellStyle name="Uwaga 3" xfId="27147" hidden="1" xr:uid="{00000000-0005-0000-0000-000070700000}"/>
    <cellStyle name="Uwaga 3" xfId="27144" hidden="1" xr:uid="{00000000-0005-0000-0000-000071700000}"/>
    <cellStyle name="Uwaga 3" xfId="27134" hidden="1" xr:uid="{00000000-0005-0000-0000-000072700000}"/>
    <cellStyle name="Uwaga 3" xfId="27131" hidden="1" xr:uid="{00000000-0005-0000-0000-000073700000}"/>
    <cellStyle name="Uwaga 3" xfId="27128" hidden="1" xr:uid="{00000000-0005-0000-0000-000074700000}"/>
    <cellStyle name="Uwaga 3" xfId="27119" hidden="1" xr:uid="{00000000-0005-0000-0000-000075700000}"/>
    <cellStyle name="Uwaga 3" xfId="27117" hidden="1" xr:uid="{00000000-0005-0000-0000-000076700000}"/>
    <cellStyle name="Uwaga 3" xfId="27114" hidden="1" xr:uid="{00000000-0005-0000-0000-000077700000}"/>
    <cellStyle name="Uwaga 3" xfId="27104" hidden="1" xr:uid="{00000000-0005-0000-0000-000078700000}"/>
    <cellStyle name="Uwaga 3" xfId="27102" hidden="1" xr:uid="{00000000-0005-0000-0000-000079700000}"/>
    <cellStyle name="Uwaga 3" xfId="27100" hidden="1" xr:uid="{00000000-0005-0000-0000-00007A700000}"/>
    <cellStyle name="Uwaga 3" xfId="27089" hidden="1" xr:uid="{00000000-0005-0000-0000-00007B700000}"/>
    <cellStyle name="Uwaga 3" xfId="27087" hidden="1" xr:uid="{00000000-0005-0000-0000-00007C700000}"/>
    <cellStyle name="Uwaga 3" xfId="27085" hidden="1" xr:uid="{00000000-0005-0000-0000-00007D700000}"/>
    <cellStyle name="Uwaga 3" xfId="27074" hidden="1" xr:uid="{00000000-0005-0000-0000-00007E700000}"/>
    <cellStyle name="Uwaga 3" xfId="27072" hidden="1" xr:uid="{00000000-0005-0000-0000-00007F700000}"/>
    <cellStyle name="Uwaga 3" xfId="27070" hidden="1" xr:uid="{00000000-0005-0000-0000-000080700000}"/>
    <cellStyle name="Uwaga 3" xfId="27059" hidden="1" xr:uid="{00000000-0005-0000-0000-000081700000}"/>
    <cellStyle name="Uwaga 3" xfId="27057" hidden="1" xr:uid="{00000000-0005-0000-0000-000082700000}"/>
    <cellStyle name="Uwaga 3" xfId="27055" hidden="1" xr:uid="{00000000-0005-0000-0000-000083700000}"/>
    <cellStyle name="Uwaga 3" xfId="27044" hidden="1" xr:uid="{00000000-0005-0000-0000-000084700000}"/>
    <cellStyle name="Uwaga 3" xfId="27042" hidden="1" xr:uid="{00000000-0005-0000-0000-000085700000}"/>
    <cellStyle name="Uwaga 3" xfId="27040" hidden="1" xr:uid="{00000000-0005-0000-0000-000086700000}"/>
    <cellStyle name="Uwaga 3" xfId="27029" hidden="1" xr:uid="{00000000-0005-0000-0000-000087700000}"/>
    <cellStyle name="Uwaga 3" xfId="27027" hidden="1" xr:uid="{00000000-0005-0000-0000-000088700000}"/>
    <cellStyle name="Uwaga 3" xfId="27024" hidden="1" xr:uid="{00000000-0005-0000-0000-000089700000}"/>
    <cellStyle name="Uwaga 3" xfId="27014" hidden="1" xr:uid="{00000000-0005-0000-0000-00008A700000}"/>
    <cellStyle name="Uwaga 3" xfId="27011" hidden="1" xr:uid="{00000000-0005-0000-0000-00008B700000}"/>
    <cellStyle name="Uwaga 3" xfId="27008" hidden="1" xr:uid="{00000000-0005-0000-0000-00008C700000}"/>
    <cellStyle name="Uwaga 3" xfId="26999" hidden="1" xr:uid="{00000000-0005-0000-0000-00008D700000}"/>
    <cellStyle name="Uwaga 3" xfId="26996" hidden="1" xr:uid="{00000000-0005-0000-0000-00008E700000}"/>
    <cellStyle name="Uwaga 3" xfId="26993" hidden="1" xr:uid="{00000000-0005-0000-0000-00008F700000}"/>
    <cellStyle name="Uwaga 3" xfId="26984" hidden="1" xr:uid="{00000000-0005-0000-0000-000090700000}"/>
    <cellStyle name="Uwaga 3" xfId="26982" hidden="1" xr:uid="{00000000-0005-0000-0000-000091700000}"/>
    <cellStyle name="Uwaga 3" xfId="26980" hidden="1" xr:uid="{00000000-0005-0000-0000-000092700000}"/>
    <cellStyle name="Uwaga 3" xfId="26969" hidden="1" xr:uid="{00000000-0005-0000-0000-000093700000}"/>
    <cellStyle name="Uwaga 3" xfId="26966" hidden="1" xr:uid="{00000000-0005-0000-0000-000094700000}"/>
    <cellStyle name="Uwaga 3" xfId="26963" hidden="1" xr:uid="{00000000-0005-0000-0000-000095700000}"/>
    <cellStyle name="Uwaga 3" xfId="26954" hidden="1" xr:uid="{00000000-0005-0000-0000-000096700000}"/>
    <cellStyle name="Uwaga 3" xfId="26951" hidden="1" xr:uid="{00000000-0005-0000-0000-000097700000}"/>
    <cellStyle name="Uwaga 3" xfId="26948" hidden="1" xr:uid="{00000000-0005-0000-0000-000098700000}"/>
    <cellStyle name="Uwaga 3" xfId="26939" hidden="1" xr:uid="{00000000-0005-0000-0000-000099700000}"/>
    <cellStyle name="Uwaga 3" xfId="26936" hidden="1" xr:uid="{00000000-0005-0000-0000-00009A700000}"/>
    <cellStyle name="Uwaga 3" xfId="26933" hidden="1" xr:uid="{00000000-0005-0000-0000-00009B700000}"/>
    <cellStyle name="Uwaga 3" xfId="26926" hidden="1" xr:uid="{00000000-0005-0000-0000-00009C700000}"/>
    <cellStyle name="Uwaga 3" xfId="26922" hidden="1" xr:uid="{00000000-0005-0000-0000-00009D700000}"/>
    <cellStyle name="Uwaga 3" xfId="26919" hidden="1" xr:uid="{00000000-0005-0000-0000-00009E700000}"/>
    <cellStyle name="Uwaga 3" xfId="26911" hidden="1" xr:uid="{00000000-0005-0000-0000-00009F700000}"/>
    <cellStyle name="Uwaga 3" xfId="26907" hidden="1" xr:uid="{00000000-0005-0000-0000-0000A0700000}"/>
    <cellStyle name="Uwaga 3" xfId="26904" hidden="1" xr:uid="{00000000-0005-0000-0000-0000A1700000}"/>
    <cellStyle name="Uwaga 3" xfId="26896" hidden="1" xr:uid="{00000000-0005-0000-0000-0000A2700000}"/>
    <cellStyle name="Uwaga 3" xfId="26892" hidden="1" xr:uid="{00000000-0005-0000-0000-0000A3700000}"/>
    <cellStyle name="Uwaga 3" xfId="26888" hidden="1" xr:uid="{00000000-0005-0000-0000-0000A4700000}"/>
    <cellStyle name="Uwaga 3" xfId="26881" hidden="1" xr:uid="{00000000-0005-0000-0000-0000A5700000}"/>
    <cellStyle name="Uwaga 3" xfId="26877" hidden="1" xr:uid="{00000000-0005-0000-0000-0000A6700000}"/>
    <cellStyle name="Uwaga 3" xfId="26874" hidden="1" xr:uid="{00000000-0005-0000-0000-0000A7700000}"/>
    <cellStyle name="Uwaga 3" xfId="26866" hidden="1" xr:uid="{00000000-0005-0000-0000-0000A8700000}"/>
    <cellStyle name="Uwaga 3" xfId="26862" hidden="1" xr:uid="{00000000-0005-0000-0000-0000A9700000}"/>
    <cellStyle name="Uwaga 3" xfId="26859" hidden="1" xr:uid="{00000000-0005-0000-0000-0000AA700000}"/>
    <cellStyle name="Uwaga 3" xfId="26850" hidden="1" xr:uid="{00000000-0005-0000-0000-0000AB700000}"/>
    <cellStyle name="Uwaga 3" xfId="26845" hidden="1" xr:uid="{00000000-0005-0000-0000-0000AC700000}"/>
    <cellStyle name="Uwaga 3" xfId="26841" hidden="1" xr:uid="{00000000-0005-0000-0000-0000AD700000}"/>
    <cellStyle name="Uwaga 3" xfId="26835" hidden="1" xr:uid="{00000000-0005-0000-0000-0000AE700000}"/>
    <cellStyle name="Uwaga 3" xfId="26830" hidden="1" xr:uid="{00000000-0005-0000-0000-0000AF700000}"/>
    <cellStyle name="Uwaga 3" xfId="26826" hidden="1" xr:uid="{00000000-0005-0000-0000-0000B0700000}"/>
    <cellStyle name="Uwaga 3" xfId="26820" hidden="1" xr:uid="{00000000-0005-0000-0000-0000B1700000}"/>
    <cellStyle name="Uwaga 3" xfId="26815" hidden="1" xr:uid="{00000000-0005-0000-0000-0000B2700000}"/>
    <cellStyle name="Uwaga 3" xfId="26811" hidden="1" xr:uid="{00000000-0005-0000-0000-0000B3700000}"/>
    <cellStyle name="Uwaga 3" xfId="26806" hidden="1" xr:uid="{00000000-0005-0000-0000-0000B4700000}"/>
    <cellStyle name="Uwaga 3" xfId="26802" hidden="1" xr:uid="{00000000-0005-0000-0000-0000B5700000}"/>
    <cellStyle name="Uwaga 3" xfId="26798" hidden="1" xr:uid="{00000000-0005-0000-0000-0000B6700000}"/>
    <cellStyle name="Uwaga 3" xfId="26791" hidden="1" xr:uid="{00000000-0005-0000-0000-0000B7700000}"/>
    <cellStyle name="Uwaga 3" xfId="26786" hidden="1" xr:uid="{00000000-0005-0000-0000-0000B8700000}"/>
    <cellStyle name="Uwaga 3" xfId="26782" hidden="1" xr:uid="{00000000-0005-0000-0000-0000B9700000}"/>
    <cellStyle name="Uwaga 3" xfId="26775" hidden="1" xr:uid="{00000000-0005-0000-0000-0000BA700000}"/>
    <cellStyle name="Uwaga 3" xfId="26770" hidden="1" xr:uid="{00000000-0005-0000-0000-0000BB700000}"/>
    <cellStyle name="Uwaga 3" xfId="26766" hidden="1" xr:uid="{00000000-0005-0000-0000-0000BC700000}"/>
    <cellStyle name="Uwaga 3" xfId="26761" hidden="1" xr:uid="{00000000-0005-0000-0000-0000BD700000}"/>
    <cellStyle name="Uwaga 3" xfId="26756" hidden="1" xr:uid="{00000000-0005-0000-0000-0000BE700000}"/>
    <cellStyle name="Uwaga 3" xfId="26752" hidden="1" xr:uid="{00000000-0005-0000-0000-0000BF700000}"/>
    <cellStyle name="Uwaga 3" xfId="26746" hidden="1" xr:uid="{00000000-0005-0000-0000-0000C0700000}"/>
    <cellStyle name="Uwaga 3" xfId="26742" hidden="1" xr:uid="{00000000-0005-0000-0000-0000C1700000}"/>
    <cellStyle name="Uwaga 3" xfId="26739" hidden="1" xr:uid="{00000000-0005-0000-0000-0000C2700000}"/>
    <cellStyle name="Uwaga 3" xfId="26732" hidden="1" xr:uid="{00000000-0005-0000-0000-0000C3700000}"/>
    <cellStyle name="Uwaga 3" xfId="26727" hidden="1" xr:uid="{00000000-0005-0000-0000-0000C4700000}"/>
    <cellStyle name="Uwaga 3" xfId="26722" hidden="1" xr:uid="{00000000-0005-0000-0000-0000C5700000}"/>
    <cellStyle name="Uwaga 3" xfId="26716" hidden="1" xr:uid="{00000000-0005-0000-0000-0000C6700000}"/>
    <cellStyle name="Uwaga 3" xfId="26711" hidden="1" xr:uid="{00000000-0005-0000-0000-0000C7700000}"/>
    <cellStyle name="Uwaga 3" xfId="26706" hidden="1" xr:uid="{00000000-0005-0000-0000-0000C8700000}"/>
    <cellStyle name="Uwaga 3" xfId="26701" hidden="1" xr:uid="{00000000-0005-0000-0000-0000C9700000}"/>
    <cellStyle name="Uwaga 3" xfId="26696" hidden="1" xr:uid="{00000000-0005-0000-0000-0000CA700000}"/>
    <cellStyle name="Uwaga 3" xfId="26691" hidden="1" xr:uid="{00000000-0005-0000-0000-0000CB700000}"/>
    <cellStyle name="Uwaga 3" xfId="26687" hidden="1" xr:uid="{00000000-0005-0000-0000-0000CC700000}"/>
    <cellStyle name="Uwaga 3" xfId="26683" hidden="1" xr:uid="{00000000-0005-0000-0000-0000CD700000}"/>
    <cellStyle name="Uwaga 3" xfId="26678" hidden="1" xr:uid="{00000000-0005-0000-0000-0000CE700000}"/>
    <cellStyle name="Uwaga 3" xfId="26671" hidden="1" xr:uid="{00000000-0005-0000-0000-0000CF700000}"/>
    <cellStyle name="Uwaga 3" xfId="26666" hidden="1" xr:uid="{00000000-0005-0000-0000-0000D0700000}"/>
    <cellStyle name="Uwaga 3" xfId="26661" hidden="1" xr:uid="{00000000-0005-0000-0000-0000D1700000}"/>
    <cellStyle name="Uwaga 3" xfId="26655" hidden="1" xr:uid="{00000000-0005-0000-0000-0000D2700000}"/>
    <cellStyle name="Uwaga 3" xfId="26650" hidden="1" xr:uid="{00000000-0005-0000-0000-0000D3700000}"/>
    <cellStyle name="Uwaga 3" xfId="26646" hidden="1" xr:uid="{00000000-0005-0000-0000-0000D4700000}"/>
    <cellStyle name="Uwaga 3" xfId="26641" hidden="1" xr:uid="{00000000-0005-0000-0000-0000D5700000}"/>
    <cellStyle name="Uwaga 3" xfId="26636" hidden="1" xr:uid="{00000000-0005-0000-0000-0000D6700000}"/>
    <cellStyle name="Uwaga 3" xfId="26631" hidden="1" xr:uid="{00000000-0005-0000-0000-0000D7700000}"/>
    <cellStyle name="Uwaga 3" xfId="26627" hidden="1" xr:uid="{00000000-0005-0000-0000-0000D8700000}"/>
    <cellStyle name="Uwaga 3" xfId="26622" hidden="1" xr:uid="{00000000-0005-0000-0000-0000D9700000}"/>
    <cellStyle name="Uwaga 3" xfId="26617" hidden="1" xr:uid="{00000000-0005-0000-0000-0000DA700000}"/>
    <cellStyle name="Uwaga 3" xfId="26612" hidden="1" xr:uid="{00000000-0005-0000-0000-0000DB700000}"/>
    <cellStyle name="Uwaga 3" xfId="26608" hidden="1" xr:uid="{00000000-0005-0000-0000-0000DC700000}"/>
    <cellStyle name="Uwaga 3" xfId="26604" hidden="1" xr:uid="{00000000-0005-0000-0000-0000DD700000}"/>
    <cellStyle name="Uwaga 3" xfId="26597" hidden="1" xr:uid="{00000000-0005-0000-0000-0000DE700000}"/>
    <cellStyle name="Uwaga 3" xfId="26593" hidden="1" xr:uid="{00000000-0005-0000-0000-0000DF700000}"/>
    <cellStyle name="Uwaga 3" xfId="26588" hidden="1" xr:uid="{00000000-0005-0000-0000-0000E0700000}"/>
    <cellStyle name="Uwaga 3" xfId="26582" hidden="1" xr:uid="{00000000-0005-0000-0000-0000E1700000}"/>
    <cellStyle name="Uwaga 3" xfId="26578" hidden="1" xr:uid="{00000000-0005-0000-0000-0000E2700000}"/>
    <cellStyle name="Uwaga 3" xfId="26573" hidden="1" xr:uid="{00000000-0005-0000-0000-0000E3700000}"/>
    <cellStyle name="Uwaga 3" xfId="26567" hidden="1" xr:uid="{00000000-0005-0000-0000-0000E4700000}"/>
    <cellStyle name="Uwaga 3" xfId="26563" hidden="1" xr:uid="{00000000-0005-0000-0000-0000E5700000}"/>
    <cellStyle name="Uwaga 3" xfId="26559" hidden="1" xr:uid="{00000000-0005-0000-0000-0000E6700000}"/>
    <cellStyle name="Uwaga 3" xfId="26552" hidden="1" xr:uid="{00000000-0005-0000-0000-0000E7700000}"/>
    <cellStyle name="Uwaga 3" xfId="26548" hidden="1" xr:uid="{00000000-0005-0000-0000-0000E8700000}"/>
    <cellStyle name="Uwaga 3" xfId="26544" hidden="1" xr:uid="{00000000-0005-0000-0000-0000E9700000}"/>
    <cellStyle name="Uwaga 3" xfId="27408" hidden="1" xr:uid="{00000000-0005-0000-0000-0000EA700000}"/>
    <cellStyle name="Uwaga 3" xfId="27406" hidden="1" xr:uid="{00000000-0005-0000-0000-0000EB700000}"/>
    <cellStyle name="Uwaga 3" xfId="27404" hidden="1" xr:uid="{00000000-0005-0000-0000-0000EC700000}"/>
    <cellStyle name="Uwaga 3" xfId="27391" hidden="1" xr:uid="{00000000-0005-0000-0000-0000ED700000}"/>
    <cellStyle name="Uwaga 3" xfId="27390" hidden="1" xr:uid="{00000000-0005-0000-0000-0000EE700000}"/>
    <cellStyle name="Uwaga 3" xfId="27389" hidden="1" xr:uid="{00000000-0005-0000-0000-0000EF700000}"/>
    <cellStyle name="Uwaga 3" xfId="27376" hidden="1" xr:uid="{00000000-0005-0000-0000-0000F0700000}"/>
    <cellStyle name="Uwaga 3" xfId="27375" hidden="1" xr:uid="{00000000-0005-0000-0000-0000F1700000}"/>
    <cellStyle name="Uwaga 3" xfId="27374" hidden="1" xr:uid="{00000000-0005-0000-0000-0000F2700000}"/>
    <cellStyle name="Uwaga 3" xfId="27362" hidden="1" xr:uid="{00000000-0005-0000-0000-0000F3700000}"/>
    <cellStyle name="Uwaga 3" xfId="27360" hidden="1" xr:uid="{00000000-0005-0000-0000-0000F4700000}"/>
    <cellStyle name="Uwaga 3" xfId="27359" hidden="1" xr:uid="{00000000-0005-0000-0000-0000F5700000}"/>
    <cellStyle name="Uwaga 3" xfId="27346" hidden="1" xr:uid="{00000000-0005-0000-0000-0000F6700000}"/>
    <cellStyle name="Uwaga 3" xfId="27345" hidden="1" xr:uid="{00000000-0005-0000-0000-0000F7700000}"/>
    <cellStyle name="Uwaga 3" xfId="27344" hidden="1" xr:uid="{00000000-0005-0000-0000-0000F8700000}"/>
    <cellStyle name="Uwaga 3" xfId="27332" hidden="1" xr:uid="{00000000-0005-0000-0000-0000F9700000}"/>
    <cellStyle name="Uwaga 3" xfId="27330" hidden="1" xr:uid="{00000000-0005-0000-0000-0000FA700000}"/>
    <cellStyle name="Uwaga 3" xfId="27328" hidden="1" xr:uid="{00000000-0005-0000-0000-0000FB700000}"/>
    <cellStyle name="Uwaga 3" xfId="27317" hidden="1" xr:uid="{00000000-0005-0000-0000-0000FC700000}"/>
    <cellStyle name="Uwaga 3" xfId="27315" hidden="1" xr:uid="{00000000-0005-0000-0000-0000FD700000}"/>
    <cellStyle name="Uwaga 3" xfId="27313" hidden="1" xr:uid="{00000000-0005-0000-0000-0000FE700000}"/>
    <cellStyle name="Uwaga 3" xfId="27302" hidden="1" xr:uid="{00000000-0005-0000-0000-0000FF700000}"/>
    <cellStyle name="Uwaga 3" xfId="27300" hidden="1" xr:uid="{00000000-0005-0000-0000-000000710000}"/>
    <cellStyle name="Uwaga 3" xfId="27298" hidden="1" xr:uid="{00000000-0005-0000-0000-000001710000}"/>
    <cellStyle name="Uwaga 3" xfId="27287" hidden="1" xr:uid="{00000000-0005-0000-0000-000002710000}"/>
    <cellStyle name="Uwaga 3" xfId="27285" hidden="1" xr:uid="{00000000-0005-0000-0000-000003710000}"/>
    <cellStyle name="Uwaga 3" xfId="27283" hidden="1" xr:uid="{00000000-0005-0000-0000-000004710000}"/>
    <cellStyle name="Uwaga 3" xfId="27272" hidden="1" xr:uid="{00000000-0005-0000-0000-000005710000}"/>
    <cellStyle name="Uwaga 3" xfId="27270" hidden="1" xr:uid="{00000000-0005-0000-0000-000006710000}"/>
    <cellStyle name="Uwaga 3" xfId="27268" hidden="1" xr:uid="{00000000-0005-0000-0000-000007710000}"/>
    <cellStyle name="Uwaga 3" xfId="27257" hidden="1" xr:uid="{00000000-0005-0000-0000-000008710000}"/>
    <cellStyle name="Uwaga 3" xfId="27255" hidden="1" xr:uid="{00000000-0005-0000-0000-000009710000}"/>
    <cellStyle name="Uwaga 3" xfId="27253" hidden="1" xr:uid="{00000000-0005-0000-0000-00000A710000}"/>
    <cellStyle name="Uwaga 3" xfId="27242" hidden="1" xr:uid="{00000000-0005-0000-0000-00000B710000}"/>
    <cellStyle name="Uwaga 3" xfId="27240" hidden="1" xr:uid="{00000000-0005-0000-0000-00000C710000}"/>
    <cellStyle name="Uwaga 3" xfId="27238" hidden="1" xr:uid="{00000000-0005-0000-0000-00000D710000}"/>
    <cellStyle name="Uwaga 3" xfId="27227" hidden="1" xr:uid="{00000000-0005-0000-0000-00000E710000}"/>
    <cellStyle name="Uwaga 3" xfId="27225" hidden="1" xr:uid="{00000000-0005-0000-0000-00000F710000}"/>
    <cellStyle name="Uwaga 3" xfId="27223" hidden="1" xr:uid="{00000000-0005-0000-0000-000010710000}"/>
    <cellStyle name="Uwaga 3" xfId="27212" hidden="1" xr:uid="{00000000-0005-0000-0000-000011710000}"/>
    <cellStyle name="Uwaga 3" xfId="27210" hidden="1" xr:uid="{00000000-0005-0000-0000-000012710000}"/>
    <cellStyle name="Uwaga 3" xfId="27208" hidden="1" xr:uid="{00000000-0005-0000-0000-000013710000}"/>
    <cellStyle name="Uwaga 3" xfId="27197" hidden="1" xr:uid="{00000000-0005-0000-0000-000014710000}"/>
    <cellStyle name="Uwaga 3" xfId="27195" hidden="1" xr:uid="{00000000-0005-0000-0000-000015710000}"/>
    <cellStyle name="Uwaga 3" xfId="27193" hidden="1" xr:uid="{00000000-0005-0000-0000-000016710000}"/>
    <cellStyle name="Uwaga 3" xfId="27182" hidden="1" xr:uid="{00000000-0005-0000-0000-000017710000}"/>
    <cellStyle name="Uwaga 3" xfId="27180" hidden="1" xr:uid="{00000000-0005-0000-0000-000018710000}"/>
    <cellStyle name="Uwaga 3" xfId="27178" hidden="1" xr:uid="{00000000-0005-0000-0000-000019710000}"/>
    <cellStyle name="Uwaga 3" xfId="27167" hidden="1" xr:uid="{00000000-0005-0000-0000-00001A710000}"/>
    <cellStyle name="Uwaga 3" xfId="27165" hidden="1" xr:uid="{00000000-0005-0000-0000-00001B710000}"/>
    <cellStyle name="Uwaga 3" xfId="27163" hidden="1" xr:uid="{00000000-0005-0000-0000-00001C710000}"/>
    <cellStyle name="Uwaga 3" xfId="27152" hidden="1" xr:uid="{00000000-0005-0000-0000-00001D710000}"/>
    <cellStyle name="Uwaga 3" xfId="27150" hidden="1" xr:uid="{00000000-0005-0000-0000-00001E710000}"/>
    <cellStyle name="Uwaga 3" xfId="27148" hidden="1" xr:uid="{00000000-0005-0000-0000-00001F710000}"/>
    <cellStyle name="Uwaga 3" xfId="27137" hidden="1" xr:uid="{00000000-0005-0000-0000-000020710000}"/>
    <cellStyle name="Uwaga 3" xfId="27135" hidden="1" xr:uid="{00000000-0005-0000-0000-000021710000}"/>
    <cellStyle name="Uwaga 3" xfId="27133" hidden="1" xr:uid="{00000000-0005-0000-0000-000022710000}"/>
    <cellStyle name="Uwaga 3" xfId="27122" hidden="1" xr:uid="{00000000-0005-0000-0000-000023710000}"/>
    <cellStyle name="Uwaga 3" xfId="27120" hidden="1" xr:uid="{00000000-0005-0000-0000-000024710000}"/>
    <cellStyle name="Uwaga 3" xfId="27118" hidden="1" xr:uid="{00000000-0005-0000-0000-000025710000}"/>
    <cellStyle name="Uwaga 3" xfId="27107" hidden="1" xr:uid="{00000000-0005-0000-0000-000026710000}"/>
    <cellStyle name="Uwaga 3" xfId="27105" hidden="1" xr:uid="{00000000-0005-0000-0000-000027710000}"/>
    <cellStyle name="Uwaga 3" xfId="27103" hidden="1" xr:uid="{00000000-0005-0000-0000-000028710000}"/>
    <cellStyle name="Uwaga 3" xfId="27092" hidden="1" xr:uid="{00000000-0005-0000-0000-000029710000}"/>
    <cellStyle name="Uwaga 3" xfId="27090" hidden="1" xr:uid="{00000000-0005-0000-0000-00002A710000}"/>
    <cellStyle name="Uwaga 3" xfId="27088" hidden="1" xr:uid="{00000000-0005-0000-0000-00002B710000}"/>
    <cellStyle name="Uwaga 3" xfId="27077" hidden="1" xr:uid="{00000000-0005-0000-0000-00002C710000}"/>
    <cellStyle name="Uwaga 3" xfId="27075" hidden="1" xr:uid="{00000000-0005-0000-0000-00002D710000}"/>
    <cellStyle name="Uwaga 3" xfId="27073" hidden="1" xr:uid="{00000000-0005-0000-0000-00002E710000}"/>
    <cellStyle name="Uwaga 3" xfId="27062" hidden="1" xr:uid="{00000000-0005-0000-0000-00002F710000}"/>
    <cellStyle name="Uwaga 3" xfId="27060" hidden="1" xr:uid="{00000000-0005-0000-0000-000030710000}"/>
    <cellStyle name="Uwaga 3" xfId="27058" hidden="1" xr:uid="{00000000-0005-0000-0000-000031710000}"/>
    <cellStyle name="Uwaga 3" xfId="27047" hidden="1" xr:uid="{00000000-0005-0000-0000-000032710000}"/>
    <cellStyle name="Uwaga 3" xfId="27045" hidden="1" xr:uid="{00000000-0005-0000-0000-000033710000}"/>
    <cellStyle name="Uwaga 3" xfId="27043" hidden="1" xr:uid="{00000000-0005-0000-0000-000034710000}"/>
    <cellStyle name="Uwaga 3" xfId="27032" hidden="1" xr:uid="{00000000-0005-0000-0000-000035710000}"/>
    <cellStyle name="Uwaga 3" xfId="27030" hidden="1" xr:uid="{00000000-0005-0000-0000-000036710000}"/>
    <cellStyle name="Uwaga 3" xfId="27028" hidden="1" xr:uid="{00000000-0005-0000-0000-000037710000}"/>
    <cellStyle name="Uwaga 3" xfId="27017" hidden="1" xr:uid="{00000000-0005-0000-0000-000038710000}"/>
    <cellStyle name="Uwaga 3" xfId="27015" hidden="1" xr:uid="{00000000-0005-0000-0000-000039710000}"/>
    <cellStyle name="Uwaga 3" xfId="27012" hidden="1" xr:uid="{00000000-0005-0000-0000-00003A710000}"/>
    <cellStyle name="Uwaga 3" xfId="27002" hidden="1" xr:uid="{00000000-0005-0000-0000-00003B710000}"/>
    <cellStyle name="Uwaga 3" xfId="27000" hidden="1" xr:uid="{00000000-0005-0000-0000-00003C710000}"/>
    <cellStyle name="Uwaga 3" xfId="26998" hidden="1" xr:uid="{00000000-0005-0000-0000-00003D710000}"/>
    <cellStyle name="Uwaga 3" xfId="26987" hidden="1" xr:uid="{00000000-0005-0000-0000-00003E710000}"/>
    <cellStyle name="Uwaga 3" xfId="26985" hidden="1" xr:uid="{00000000-0005-0000-0000-00003F710000}"/>
    <cellStyle name="Uwaga 3" xfId="26983" hidden="1" xr:uid="{00000000-0005-0000-0000-000040710000}"/>
    <cellStyle name="Uwaga 3" xfId="26972" hidden="1" xr:uid="{00000000-0005-0000-0000-000041710000}"/>
    <cellStyle name="Uwaga 3" xfId="26970" hidden="1" xr:uid="{00000000-0005-0000-0000-000042710000}"/>
    <cellStyle name="Uwaga 3" xfId="26967" hidden="1" xr:uid="{00000000-0005-0000-0000-000043710000}"/>
    <cellStyle name="Uwaga 3" xfId="26957" hidden="1" xr:uid="{00000000-0005-0000-0000-000044710000}"/>
    <cellStyle name="Uwaga 3" xfId="26955" hidden="1" xr:uid="{00000000-0005-0000-0000-000045710000}"/>
    <cellStyle name="Uwaga 3" xfId="26952" hidden="1" xr:uid="{00000000-0005-0000-0000-000046710000}"/>
    <cellStyle name="Uwaga 3" xfId="26942" hidden="1" xr:uid="{00000000-0005-0000-0000-000047710000}"/>
    <cellStyle name="Uwaga 3" xfId="26940" hidden="1" xr:uid="{00000000-0005-0000-0000-000048710000}"/>
    <cellStyle name="Uwaga 3" xfId="26937" hidden="1" xr:uid="{00000000-0005-0000-0000-000049710000}"/>
    <cellStyle name="Uwaga 3" xfId="26928" hidden="1" xr:uid="{00000000-0005-0000-0000-00004A710000}"/>
    <cellStyle name="Uwaga 3" xfId="26925" hidden="1" xr:uid="{00000000-0005-0000-0000-00004B710000}"/>
    <cellStyle name="Uwaga 3" xfId="26921" hidden="1" xr:uid="{00000000-0005-0000-0000-00004C710000}"/>
    <cellStyle name="Uwaga 3" xfId="26913" hidden="1" xr:uid="{00000000-0005-0000-0000-00004D710000}"/>
    <cellStyle name="Uwaga 3" xfId="26910" hidden="1" xr:uid="{00000000-0005-0000-0000-00004E710000}"/>
    <cellStyle name="Uwaga 3" xfId="26906" hidden="1" xr:uid="{00000000-0005-0000-0000-00004F710000}"/>
    <cellStyle name="Uwaga 3" xfId="26898" hidden="1" xr:uid="{00000000-0005-0000-0000-000050710000}"/>
    <cellStyle name="Uwaga 3" xfId="26895" hidden="1" xr:uid="{00000000-0005-0000-0000-000051710000}"/>
    <cellStyle name="Uwaga 3" xfId="26891" hidden="1" xr:uid="{00000000-0005-0000-0000-000052710000}"/>
    <cellStyle name="Uwaga 3" xfId="26883" hidden="1" xr:uid="{00000000-0005-0000-0000-000053710000}"/>
    <cellStyle name="Uwaga 3" xfId="26880" hidden="1" xr:uid="{00000000-0005-0000-0000-000054710000}"/>
    <cellStyle name="Uwaga 3" xfId="26876" hidden="1" xr:uid="{00000000-0005-0000-0000-000055710000}"/>
    <cellStyle name="Uwaga 3" xfId="26868" hidden="1" xr:uid="{00000000-0005-0000-0000-000056710000}"/>
    <cellStyle name="Uwaga 3" xfId="26865" hidden="1" xr:uid="{00000000-0005-0000-0000-000057710000}"/>
    <cellStyle name="Uwaga 3" xfId="26861" hidden="1" xr:uid="{00000000-0005-0000-0000-000058710000}"/>
    <cellStyle name="Uwaga 3" xfId="26853" hidden="1" xr:uid="{00000000-0005-0000-0000-000059710000}"/>
    <cellStyle name="Uwaga 3" xfId="26849" hidden="1" xr:uid="{00000000-0005-0000-0000-00005A710000}"/>
    <cellStyle name="Uwaga 3" xfId="26844" hidden="1" xr:uid="{00000000-0005-0000-0000-00005B710000}"/>
    <cellStyle name="Uwaga 3" xfId="26838" hidden="1" xr:uid="{00000000-0005-0000-0000-00005C710000}"/>
    <cellStyle name="Uwaga 3" xfId="26834" hidden="1" xr:uid="{00000000-0005-0000-0000-00005D710000}"/>
    <cellStyle name="Uwaga 3" xfId="26829" hidden="1" xr:uid="{00000000-0005-0000-0000-00005E710000}"/>
    <cellStyle name="Uwaga 3" xfId="26823" hidden="1" xr:uid="{00000000-0005-0000-0000-00005F710000}"/>
    <cellStyle name="Uwaga 3" xfId="26819" hidden="1" xr:uid="{00000000-0005-0000-0000-000060710000}"/>
    <cellStyle name="Uwaga 3" xfId="26814" hidden="1" xr:uid="{00000000-0005-0000-0000-000061710000}"/>
    <cellStyle name="Uwaga 3" xfId="26808" hidden="1" xr:uid="{00000000-0005-0000-0000-000062710000}"/>
    <cellStyle name="Uwaga 3" xfId="26805" hidden="1" xr:uid="{00000000-0005-0000-0000-000063710000}"/>
    <cellStyle name="Uwaga 3" xfId="26801" hidden="1" xr:uid="{00000000-0005-0000-0000-000064710000}"/>
    <cellStyle name="Uwaga 3" xfId="26793" hidden="1" xr:uid="{00000000-0005-0000-0000-000065710000}"/>
    <cellStyle name="Uwaga 3" xfId="26790" hidden="1" xr:uid="{00000000-0005-0000-0000-000066710000}"/>
    <cellStyle name="Uwaga 3" xfId="26785" hidden="1" xr:uid="{00000000-0005-0000-0000-000067710000}"/>
    <cellStyle name="Uwaga 3" xfId="26778" hidden="1" xr:uid="{00000000-0005-0000-0000-000068710000}"/>
    <cellStyle name="Uwaga 3" xfId="26774" hidden="1" xr:uid="{00000000-0005-0000-0000-000069710000}"/>
    <cellStyle name="Uwaga 3" xfId="26769" hidden="1" xr:uid="{00000000-0005-0000-0000-00006A710000}"/>
    <cellStyle name="Uwaga 3" xfId="26763" hidden="1" xr:uid="{00000000-0005-0000-0000-00006B710000}"/>
    <cellStyle name="Uwaga 3" xfId="26759" hidden="1" xr:uid="{00000000-0005-0000-0000-00006C710000}"/>
    <cellStyle name="Uwaga 3" xfId="26754" hidden="1" xr:uid="{00000000-0005-0000-0000-00006D710000}"/>
    <cellStyle name="Uwaga 3" xfId="26748" hidden="1" xr:uid="{00000000-0005-0000-0000-00006E710000}"/>
    <cellStyle name="Uwaga 3" xfId="26745" hidden="1" xr:uid="{00000000-0005-0000-0000-00006F710000}"/>
    <cellStyle name="Uwaga 3" xfId="26741" hidden="1" xr:uid="{00000000-0005-0000-0000-000070710000}"/>
    <cellStyle name="Uwaga 3" xfId="26733" hidden="1" xr:uid="{00000000-0005-0000-0000-000071710000}"/>
    <cellStyle name="Uwaga 3" xfId="26728" hidden="1" xr:uid="{00000000-0005-0000-0000-000072710000}"/>
    <cellStyle name="Uwaga 3" xfId="26723" hidden="1" xr:uid="{00000000-0005-0000-0000-000073710000}"/>
    <cellStyle name="Uwaga 3" xfId="26718" hidden="1" xr:uid="{00000000-0005-0000-0000-000074710000}"/>
    <cellStyle name="Uwaga 3" xfId="26713" hidden="1" xr:uid="{00000000-0005-0000-0000-000075710000}"/>
    <cellStyle name="Uwaga 3" xfId="26708" hidden="1" xr:uid="{00000000-0005-0000-0000-000076710000}"/>
    <cellStyle name="Uwaga 3" xfId="26703" hidden="1" xr:uid="{00000000-0005-0000-0000-000077710000}"/>
    <cellStyle name="Uwaga 3" xfId="26698" hidden="1" xr:uid="{00000000-0005-0000-0000-000078710000}"/>
    <cellStyle name="Uwaga 3" xfId="26693" hidden="1" xr:uid="{00000000-0005-0000-0000-000079710000}"/>
    <cellStyle name="Uwaga 3" xfId="26688" hidden="1" xr:uid="{00000000-0005-0000-0000-00007A710000}"/>
    <cellStyle name="Uwaga 3" xfId="26684" hidden="1" xr:uid="{00000000-0005-0000-0000-00007B710000}"/>
    <cellStyle name="Uwaga 3" xfId="26679" hidden="1" xr:uid="{00000000-0005-0000-0000-00007C710000}"/>
    <cellStyle name="Uwaga 3" xfId="26672" hidden="1" xr:uid="{00000000-0005-0000-0000-00007D710000}"/>
    <cellStyle name="Uwaga 3" xfId="26667" hidden="1" xr:uid="{00000000-0005-0000-0000-00007E710000}"/>
    <cellStyle name="Uwaga 3" xfId="26662" hidden="1" xr:uid="{00000000-0005-0000-0000-00007F710000}"/>
    <cellStyle name="Uwaga 3" xfId="26657" hidden="1" xr:uid="{00000000-0005-0000-0000-000080710000}"/>
    <cellStyle name="Uwaga 3" xfId="26652" hidden="1" xr:uid="{00000000-0005-0000-0000-000081710000}"/>
    <cellStyle name="Uwaga 3" xfId="26647" hidden="1" xr:uid="{00000000-0005-0000-0000-000082710000}"/>
    <cellStyle name="Uwaga 3" xfId="26642" hidden="1" xr:uid="{00000000-0005-0000-0000-000083710000}"/>
    <cellStyle name="Uwaga 3" xfId="26637" hidden="1" xr:uid="{00000000-0005-0000-0000-000084710000}"/>
    <cellStyle name="Uwaga 3" xfId="26632" hidden="1" xr:uid="{00000000-0005-0000-0000-000085710000}"/>
    <cellStyle name="Uwaga 3" xfId="26628" hidden="1" xr:uid="{00000000-0005-0000-0000-000086710000}"/>
    <cellStyle name="Uwaga 3" xfId="26623" hidden="1" xr:uid="{00000000-0005-0000-0000-000087710000}"/>
    <cellStyle name="Uwaga 3" xfId="26618" hidden="1" xr:uid="{00000000-0005-0000-0000-000088710000}"/>
    <cellStyle name="Uwaga 3" xfId="26613" hidden="1" xr:uid="{00000000-0005-0000-0000-000089710000}"/>
    <cellStyle name="Uwaga 3" xfId="26609" hidden="1" xr:uid="{00000000-0005-0000-0000-00008A710000}"/>
    <cellStyle name="Uwaga 3" xfId="26605" hidden="1" xr:uid="{00000000-0005-0000-0000-00008B710000}"/>
    <cellStyle name="Uwaga 3" xfId="26598" hidden="1" xr:uid="{00000000-0005-0000-0000-00008C710000}"/>
    <cellStyle name="Uwaga 3" xfId="26594" hidden="1" xr:uid="{00000000-0005-0000-0000-00008D710000}"/>
    <cellStyle name="Uwaga 3" xfId="26589" hidden="1" xr:uid="{00000000-0005-0000-0000-00008E710000}"/>
    <cellStyle name="Uwaga 3" xfId="26583" hidden="1" xr:uid="{00000000-0005-0000-0000-00008F710000}"/>
    <cellStyle name="Uwaga 3" xfId="26579" hidden="1" xr:uid="{00000000-0005-0000-0000-000090710000}"/>
    <cellStyle name="Uwaga 3" xfId="26574" hidden="1" xr:uid="{00000000-0005-0000-0000-000091710000}"/>
    <cellStyle name="Uwaga 3" xfId="26568" hidden="1" xr:uid="{00000000-0005-0000-0000-000092710000}"/>
    <cellStyle name="Uwaga 3" xfId="26564" hidden="1" xr:uid="{00000000-0005-0000-0000-000093710000}"/>
    <cellStyle name="Uwaga 3" xfId="26560" hidden="1" xr:uid="{00000000-0005-0000-0000-000094710000}"/>
    <cellStyle name="Uwaga 3" xfId="26553" hidden="1" xr:uid="{00000000-0005-0000-0000-000095710000}"/>
    <cellStyle name="Uwaga 3" xfId="26549" hidden="1" xr:uid="{00000000-0005-0000-0000-000096710000}"/>
    <cellStyle name="Uwaga 3" xfId="26545" hidden="1" xr:uid="{00000000-0005-0000-0000-000097710000}"/>
    <cellStyle name="Uwaga 3" xfId="27412" hidden="1" xr:uid="{00000000-0005-0000-0000-000098710000}"/>
    <cellStyle name="Uwaga 3" xfId="27411" hidden="1" xr:uid="{00000000-0005-0000-0000-000099710000}"/>
    <cellStyle name="Uwaga 3" xfId="27409" hidden="1" xr:uid="{00000000-0005-0000-0000-00009A710000}"/>
    <cellStyle name="Uwaga 3" xfId="27396" hidden="1" xr:uid="{00000000-0005-0000-0000-00009B710000}"/>
    <cellStyle name="Uwaga 3" xfId="27394" hidden="1" xr:uid="{00000000-0005-0000-0000-00009C710000}"/>
    <cellStyle name="Uwaga 3" xfId="27392" hidden="1" xr:uid="{00000000-0005-0000-0000-00009D710000}"/>
    <cellStyle name="Uwaga 3" xfId="27382" hidden="1" xr:uid="{00000000-0005-0000-0000-00009E710000}"/>
    <cellStyle name="Uwaga 3" xfId="27380" hidden="1" xr:uid="{00000000-0005-0000-0000-00009F710000}"/>
    <cellStyle name="Uwaga 3" xfId="27378" hidden="1" xr:uid="{00000000-0005-0000-0000-0000A0710000}"/>
    <cellStyle name="Uwaga 3" xfId="27367" hidden="1" xr:uid="{00000000-0005-0000-0000-0000A1710000}"/>
    <cellStyle name="Uwaga 3" xfId="27365" hidden="1" xr:uid="{00000000-0005-0000-0000-0000A2710000}"/>
    <cellStyle name="Uwaga 3" xfId="27363" hidden="1" xr:uid="{00000000-0005-0000-0000-0000A3710000}"/>
    <cellStyle name="Uwaga 3" xfId="27350" hidden="1" xr:uid="{00000000-0005-0000-0000-0000A4710000}"/>
    <cellStyle name="Uwaga 3" xfId="27348" hidden="1" xr:uid="{00000000-0005-0000-0000-0000A5710000}"/>
    <cellStyle name="Uwaga 3" xfId="27347" hidden="1" xr:uid="{00000000-0005-0000-0000-0000A6710000}"/>
    <cellStyle name="Uwaga 3" xfId="27334" hidden="1" xr:uid="{00000000-0005-0000-0000-0000A7710000}"/>
    <cellStyle name="Uwaga 3" xfId="27333" hidden="1" xr:uid="{00000000-0005-0000-0000-0000A8710000}"/>
    <cellStyle name="Uwaga 3" xfId="27331" hidden="1" xr:uid="{00000000-0005-0000-0000-0000A9710000}"/>
    <cellStyle name="Uwaga 3" xfId="27319" hidden="1" xr:uid="{00000000-0005-0000-0000-0000AA710000}"/>
    <cellStyle name="Uwaga 3" xfId="27318" hidden="1" xr:uid="{00000000-0005-0000-0000-0000AB710000}"/>
    <cellStyle name="Uwaga 3" xfId="27316" hidden="1" xr:uid="{00000000-0005-0000-0000-0000AC710000}"/>
    <cellStyle name="Uwaga 3" xfId="27304" hidden="1" xr:uid="{00000000-0005-0000-0000-0000AD710000}"/>
    <cellStyle name="Uwaga 3" xfId="27303" hidden="1" xr:uid="{00000000-0005-0000-0000-0000AE710000}"/>
    <cellStyle name="Uwaga 3" xfId="27301" hidden="1" xr:uid="{00000000-0005-0000-0000-0000AF710000}"/>
    <cellStyle name="Uwaga 3" xfId="27289" hidden="1" xr:uid="{00000000-0005-0000-0000-0000B0710000}"/>
    <cellStyle name="Uwaga 3" xfId="27288" hidden="1" xr:uid="{00000000-0005-0000-0000-0000B1710000}"/>
    <cellStyle name="Uwaga 3" xfId="27286" hidden="1" xr:uid="{00000000-0005-0000-0000-0000B2710000}"/>
    <cellStyle name="Uwaga 3" xfId="27274" hidden="1" xr:uid="{00000000-0005-0000-0000-0000B3710000}"/>
    <cellStyle name="Uwaga 3" xfId="27273" hidden="1" xr:uid="{00000000-0005-0000-0000-0000B4710000}"/>
    <cellStyle name="Uwaga 3" xfId="27271" hidden="1" xr:uid="{00000000-0005-0000-0000-0000B5710000}"/>
    <cellStyle name="Uwaga 3" xfId="27259" hidden="1" xr:uid="{00000000-0005-0000-0000-0000B6710000}"/>
    <cellStyle name="Uwaga 3" xfId="27258" hidden="1" xr:uid="{00000000-0005-0000-0000-0000B7710000}"/>
    <cellStyle name="Uwaga 3" xfId="27256" hidden="1" xr:uid="{00000000-0005-0000-0000-0000B8710000}"/>
    <cellStyle name="Uwaga 3" xfId="27244" hidden="1" xr:uid="{00000000-0005-0000-0000-0000B9710000}"/>
    <cellStyle name="Uwaga 3" xfId="27243" hidden="1" xr:uid="{00000000-0005-0000-0000-0000BA710000}"/>
    <cellStyle name="Uwaga 3" xfId="27241" hidden="1" xr:uid="{00000000-0005-0000-0000-0000BB710000}"/>
    <cellStyle name="Uwaga 3" xfId="27229" hidden="1" xr:uid="{00000000-0005-0000-0000-0000BC710000}"/>
    <cellStyle name="Uwaga 3" xfId="27228" hidden="1" xr:uid="{00000000-0005-0000-0000-0000BD710000}"/>
    <cellStyle name="Uwaga 3" xfId="27226" hidden="1" xr:uid="{00000000-0005-0000-0000-0000BE710000}"/>
    <cellStyle name="Uwaga 3" xfId="27214" hidden="1" xr:uid="{00000000-0005-0000-0000-0000BF710000}"/>
    <cellStyle name="Uwaga 3" xfId="27213" hidden="1" xr:uid="{00000000-0005-0000-0000-0000C0710000}"/>
    <cellStyle name="Uwaga 3" xfId="27211" hidden="1" xr:uid="{00000000-0005-0000-0000-0000C1710000}"/>
    <cellStyle name="Uwaga 3" xfId="27199" hidden="1" xr:uid="{00000000-0005-0000-0000-0000C2710000}"/>
    <cellStyle name="Uwaga 3" xfId="27198" hidden="1" xr:uid="{00000000-0005-0000-0000-0000C3710000}"/>
    <cellStyle name="Uwaga 3" xfId="27196" hidden="1" xr:uid="{00000000-0005-0000-0000-0000C4710000}"/>
    <cellStyle name="Uwaga 3" xfId="27184" hidden="1" xr:uid="{00000000-0005-0000-0000-0000C5710000}"/>
    <cellStyle name="Uwaga 3" xfId="27183" hidden="1" xr:uid="{00000000-0005-0000-0000-0000C6710000}"/>
    <cellStyle name="Uwaga 3" xfId="27181" hidden="1" xr:uid="{00000000-0005-0000-0000-0000C7710000}"/>
    <cellStyle name="Uwaga 3" xfId="27169" hidden="1" xr:uid="{00000000-0005-0000-0000-0000C8710000}"/>
    <cellStyle name="Uwaga 3" xfId="27168" hidden="1" xr:uid="{00000000-0005-0000-0000-0000C9710000}"/>
    <cellStyle name="Uwaga 3" xfId="27166" hidden="1" xr:uid="{00000000-0005-0000-0000-0000CA710000}"/>
    <cellStyle name="Uwaga 3" xfId="27154" hidden="1" xr:uid="{00000000-0005-0000-0000-0000CB710000}"/>
    <cellStyle name="Uwaga 3" xfId="27153" hidden="1" xr:uid="{00000000-0005-0000-0000-0000CC710000}"/>
    <cellStyle name="Uwaga 3" xfId="27151" hidden="1" xr:uid="{00000000-0005-0000-0000-0000CD710000}"/>
    <cellStyle name="Uwaga 3" xfId="27139" hidden="1" xr:uid="{00000000-0005-0000-0000-0000CE710000}"/>
    <cellStyle name="Uwaga 3" xfId="27138" hidden="1" xr:uid="{00000000-0005-0000-0000-0000CF710000}"/>
    <cellStyle name="Uwaga 3" xfId="27136" hidden="1" xr:uid="{00000000-0005-0000-0000-0000D0710000}"/>
    <cellStyle name="Uwaga 3" xfId="27124" hidden="1" xr:uid="{00000000-0005-0000-0000-0000D1710000}"/>
    <cellStyle name="Uwaga 3" xfId="27123" hidden="1" xr:uid="{00000000-0005-0000-0000-0000D2710000}"/>
    <cellStyle name="Uwaga 3" xfId="27121" hidden="1" xr:uid="{00000000-0005-0000-0000-0000D3710000}"/>
    <cellStyle name="Uwaga 3" xfId="27109" hidden="1" xr:uid="{00000000-0005-0000-0000-0000D4710000}"/>
    <cellStyle name="Uwaga 3" xfId="27108" hidden="1" xr:uid="{00000000-0005-0000-0000-0000D5710000}"/>
    <cellStyle name="Uwaga 3" xfId="27106" hidden="1" xr:uid="{00000000-0005-0000-0000-0000D6710000}"/>
    <cellStyle name="Uwaga 3" xfId="27094" hidden="1" xr:uid="{00000000-0005-0000-0000-0000D7710000}"/>
    <cellStyle name="Uwaga 3" xfId="27093" hidden="1" xr:uid="{00000000-0005-0000-0000-0000D8710000}"/>
    <cellStyle name="Uwaga 3" xfId="27091" hidden="1" xr:uid="{00000000-0005-0000-0000-0000D9710000}"/>
    <cellStyle name="Uwaga 3" xfId="27079" hidden="1" xr:uid="{00000000-0005-0000-0000-0000DA710000}"/>
    <cellStyle name="Uwaga 3" xfId="27078" hidden="1" xr:uid="{00000000-0005-0000-0000-0000DB710000}"/>
    <cellStyle name="Uwaga 3" xfId="27076" hidden="1" xr:uid="{00000000-0005-0000-0000-0000DC710000}"/>
    <cellStyle name="Uwaga 3" xfId="27064" hidden="1" xr:uid="{00000000-0005-0000-0000-0000DD710000}"/>
    <cellStyle name="Uwaga 3" xfId="27063" hidden="1" xr:uid="{00000000-0005-0000-0000-0000DE710000}"/>
    <cellStyle name="Uwaga 3" xfId="27061" hidden="1" xr:uid="{00000000-0005-0000-0000-0000DF710000}"/>
    <cellStyle name="Uwaga 3" xfId="27049" hidden="1" xr:uid="{00000000-0005-0000-0000-0000E0710000}"/>
    <cellStyle name="Uwaga 3" xfId="27048" hidden="1" xr:uid="{00000000-0005-0000-0000-0000E1710000}"/>
    <cellStyle name="Uwaga 3" xfId="27046" hidden="1" xr:uid="{00000000-0005-0000-0000-0000E2710000}"/>
    <cellStyle name="Uwaga 3" xfId="27034" hidden="1" xr:uid="{00000000-0005-0000-0000-0000E3710000}"/>
    <cellStyle name="Uwaga 3" xfId="27033" hidden="1" xr:uid="{00000000-0005-0000-0000-0000E4710000}"/>
    <cellStyle name="Uwaga 3" xfId="27031" hidden="1" xr:uid="{00000000-0005-0000-0000-0000E5710000}"/>
    <cellStyle name="Uwaga 3" xfId="27019" hidden="1" xr:uid="{00000000-0005-0000-0000-0000E6710000}"/>
    <cellStyle name="Uwaga 3" xfId="27018" hidden="1" xr:uid="{00000000-0005-0000-0000-0000E7710000}"/>
    <cellStyle name="Uwaga 3" xfId="27016" hidden="1" xr:uid="{00000000-0005-0000-0000-0000E8710000}"/>
    <cellStyle name="Uwaga 3" xfId="27004" hidden="1" xr:uid="{00000000-0005-0000-0000-0000E9710000}"/>
    <cellStyle name="Uwaga 3" xfId="27003" hidden="1" xr:uid="{00000000-0005-0000-0000-0000EA710000}"/>
    <cellStyle name="Uwaga 3" xfId="27001" hidden="1" xr:uid="{00000000-0005-0000-0000-0000EB710000}"/>
    <cellStyle name="Uwaga 3" xfId="26989" hidden="1" xr:uid="{00000000-0005-0000-0000-0000EC710000}"/>
    <cellStyle name="Uwaga 3" xfId="26988" hidden="1" xr:uid="{00000000-0005-0000-0000-0000ED710000}"/>
    <cellStyle name="Uwaga 3" xfId="26986" hidden="1" xr:uid="{00000000-0005-0000-0000-0000EE710000}"/>
    <cellStyle name="Uwaga 3" xfId="26974" hidden="1" xr:uid="{00000000-0005-0000-0000-0000EF710000}"/>
    <cellStyle name="Uwaga 3" xfId="26973" hidden="1" xr:uid="{00000000-0005-0000-0000-0000F0710000}"/>
    <cellStyle name="Uwaga 3" xfId="26971" hidden="1" xr:uid="{00000000-0005-0000-0000-0000F1710000}"/>
    <cellStyle name="Uwaga 3" xfId="26959" hidden="1" xr:uid="{00000000-0005-0000-0000-0000F2710000}"/>
    <cellStyle name="Uwaga 3" xfId="26958" hidden="1" xr:uid="{00000000-0005-0000-0000-0000F3710000}"/>
    <cellStyle name="Uwaga 3" xfId="26956" hidden="1" xr:uid="{00000000-0005-0000-0000-0000F4710000}"/>
    <cellStyle name="Uwaga 3" xfId="26944" hidden="1" xr:uid="{00000000-0005-0000-0000-0000F5710000}"/>
    <cellStyle name="Uwaga 3" xfId="26943" hidden="1" xr:uid="{00000000-0005-0000-0000-0000F6710000}"/>
    <cellStyle name="Uwaga 3" xfId="26941" hidden="1" xr:uid="{00000000-0005-0000-0000-0000F7710000}"/>
    <cellStyle name="Uwaga 3" xfId="26929" hidden="1" xr:uid="{00000000-0005-0000-0000-0000F8710000}"/>
    <cellStyle name="Uwaga 3" xfId="26927" hidden="1" xr:uid="{00000000-0005-0000-0000-0000F9710000}"/>
    <cellStyle name="Uwaga 3" xfId="26924" hidden="1" xr:uid="{00000000-0005-0000-0000-0000FA710000}"/>
    <cellStyle name="Uwaga 3" xfId="26914" hidden="1" xr:uid="{00000000-0005-0000-0000-0000FB710000}"/>
    <cellStyle name="Uwaga 3" xfId="26912" hidden="1" xr:uid="{00000000-0005-0000-0000-0000FC710000}"/>
    <cellStyle name="Uwaga 3" xfId="26909" hidden="1" xr:uid="{00000000-0005-0000-0000-0000FD710000}"/>
    <cellStyle name="Uwaga 3" xfId="26899" hidden="1" xr:uid="{00000000-0005-0000-0000-0000FE710000}"/>
    <cellStyle name="Uwaga 3" xfId="26897" hidden="1" xr:uid="{00000000-0005-0000-0000-0000FF710000}"/>
    <cellStyle name="Uwaga 3" xfId="26894" hidden="1" xr:uid="{00000000-0005-0000-0000-000000720000}"/>
    <cellStyle name="Uwaga 3" xfId="26884" hidden="1" xr:uid="{00000000-0005-0000-0000-000001720000}"/>
    <cellStyle name="Uwaga 3" xfId="26882" hidden="1" xr:uid="{00000000-0005-0000-0000-000002720000}"/>
    <cellStyle name="Uwaga 3" xfId="26879" hidden="1" xr:uid="{00000000-0005-0000-0000-000003720000}"/>
    <cellStyle name="Uwaga 3" xfId="26869" hidden="1" xr:uid="{00000000-0005-0000-0000-000004720000}"/>
    <cellStyle name="Uwaga 3" xfId="26867" hidden="1" xr:uid="{00000000-0005-0000-0000-000005720000}"/>
    <cellStyle name="Uwaga 3" xfId="26864" hidden="1" xr:uid="{00000000-0005-0000-0000-000006720000}"/>
    <cellStyle name="Uwaga 3" xfId="26854" hidden="1" xr:uid="{00000000-0005-0000-0000-000007720000}"/>
    <cellStyle name="Uwaga 3" xfId="26852" hidden="1" xr:uid="{00000000-0005-0000-0000-000008720000}"/>
    <cellStyle name="Uwaga 3" xfId="26848" hidden="1" xr:uid="{00000000-0005-0000-0000-000009720000}"/>
    <cellStyle name="Uwaga 3" xfId="26839" hidden="1" xr:uid="{00000000-0005-0000-0000-00000A720000}"/>
    <cellStyle name="Uwaga 3" xfId="26836" hidden="1" xr:uid="{00000000-0005-0000-0000-00000B720000}"/>
    <cellStyle name="Uwaga 3" xfId="26832" hidden="1" xr:uid="{00000000-0005-0000-0000-00000C720000}"/>
    <cellStyle name="Uwaga 3" xfId="26824" hidden="1" xr:uid="{00000000-0005-0000-0000-00000D720000}"/>
    <cellStyle name="Uwaga 3" xfId="26822" hidden="1" xr:uid="{00000000-0005-0000-0000-00000E720000}"/>
    <cellStyle name="Uwaga 3" xfId="26818" hidden="1" xr:uid="{00000000-0005-0000-0000-00000F720000}"/>
    <cellStyle name="Uwaga 3" xfId="26809" hidden="1" xr:uid="{00000000-0005-0000-0000-000010720000}"/>
    <cellStyle name="Uwaga 3" xfId="26807" hidden="1" xr:uid="{00000000-0005-0000-0000-000011720000}"/>
    <cellStyle name="Uwaga 3" xfId="26804" hidden="1" xr:uid="{00000000-0005-0000-0000-000012720000}"/>
    <cellStyle name="Uwaga 3" xfId="26794" hidden="1" xr:uid="{00000000-0005-0000-0000-000013720000}"/>
    <cellStyle name="Uwaga 3" xfId="26792" hidden="1" xr:uid="{00000000-0005-0000-0000-000014720000}"/>
    <cellStyle name="Uwaga 3" xfId="26787" hidden="1" xr:uid="{00000000-0005-0000-0000-000015720000}"/>
    <cellStyle name="Uwaga 3" xfId="26779" hidden="1" xr:uid="{00000000-0005-0000-0000-000016720000}"/>
    <cellStyle name="Uwaga 3" xfId="26777" hidden="1" xr:uid="{00000000-0005-0000-0000-000017720000}"/>
    <cellStyle name="Uwaga 3" xfId="26772" hidden="1" xr:uid="{00000000-0005-0000-0000-000018720000}"/>
    <cellStyle name="Uwaga 3" xfId="26764" hidden="1" xr:uid="{00000000-0005-0000-0000-000019720000}"/>
    <cellStyle name="Uwaga 3" xfId="26762" hidden="1" xr:uid="{00000000-0005-0000-0000-00001A720000}"/>
    <cellStyle name="Uwaga 3" xfId="26757" hidden="1" xr:uid="{00000000-0005-0000-0000-00001B720000}"/>
    <cellStyle name="Uwaga 3" xfId="26749" hidden="1" xr:uid="{00000000-0005-0000-0000-00001C720000}"/>
    <cellStyle name="Uwaga 3" xfId="26747" hidden="1" xr:uid="{00000000-0005-0000-0000-00001D720000}"/>
    <cellStyle name="Uwaga 3" xfId="26743" hidden="1" xr:uid="{00000000-0005-0000-0000-00001E720000}"/>
    <cellStyle name="Uwaga 3" xfId="26734" hidden="1" xr:uid="{00000000-0005-0000-0000-00001F720000}"/>
    <cellStyle name="Uwaga 3" xfId="26731" hidden="1" xr:uid="{00000000-0005-0000-0000-000020720000}"/>
    <cellStyle name="Uwaga 3" xfId="26726" hidden="1" xr:uid="{00000000-0005-0000-0000-000021720000}"/>
    <cellStyle name="Uwaga 3" xfId="26719" hidden="1" xr:uid="{00000000-0005-0000-0000-000022720000}"/>
    <cellStyle name="Uwaga 3" xfId="26715" hidden="1" xr:uid="{00000000-0005-0000-0000-000023720000}"/>
    <cellStyle name="Uwaga 3" xfId="26710" hidden="1" xr:uid="{00000000-0005-0000-0000-000024720000}"/>
    <cellStyle name="Uwaga 3" xfId="26704" hidden="1" xr:uid="{00000000-0005-0000-0000-000025720000}"/>
    <cellStyle name="Uwaga 3" xfId="26700" hidden="1" xr:uid="{00000000-0005-0000-0000-000026720000}"/>
    <cellStyle name="Uwaga 3" xfId="26695" hidden="1" xr:uid="{00000000-0005-0000-0000-000027720000}"/>
    <cellStyle name="Uwaga 3" xfId="26689" hidden="1" xr:uid="{00000000-0005-0000-0000-000028720000}"/>
    <cellStyle name="Uwaga 3" xfId="26686" hidden="1" xr:uid="{00000000-0005-0000-0000-000029720000}"/>
    <cellStyle name="Uwaga 3" xfId="26682" hidden="1" xr:uid="{00000000-0005-0000-0000-00002A720000}"/>
    <cellStyle name="Uwaga 3" xfId="26673" hidden="1" xr:uid="{00000000-0005-0000-0000-00002B720000}"/>
    <cellStyle name="Uwaga 3" xfId="26668" hidden="1" xr:uid="{00000000-0005-0000-0000-00002C720000}"/>
    <cellStyle name="Uwaga 3" xfId="26663" hidden="1" xr:uid="{00000000-0005-0000-0000-00002D720000}"/>
    <cellStyle name="Uwaga 3" xfId="26658" hidden="1" xr:uid="{00000000-0005-0000-0000-00002E720000}"/>
    <cellStyle name="Uwaga 3" xfId="26653" hidden="1" xr:uid="{00000000-0005-0000-0000-00002F720000}"/>
    <cellStyle name="Uwaga 3" xfId="26648" hidden="1" xr:uid="{00000000-0005-0000-0000-000030720000}"/>
    <cellStyle name="Uwaga 3" xfId="26643" hidden="1" xr:uid="{00000000-0005-0000-0000-000031720000}"/>
    <cellStyle name="Uwaga 3" xfId="26638" hidden="1" xr:uid="{00000000-0005-0000-0000-000032720000}"/>
    <cellStyle name="Uwaga 3" xfId="26633" hidden="1" xr:uid="{00000000-0005-0000-0000-000033720000}"/>
    <cellStyle name="Uwaga 3" xfId="26629" hidden="1" xr:uid="{00000000-0005-0000-0000-000034720000}"/>
    <cellStyle name="Uwaga 3" xfId="26624" hidden="1" xr:uid="{00000000-0005-0000-0000-000035720000}"/>
    <cellStyle name="Uwaga 3" xfId="26619" hidden="1" xr:uid="{00000000-0005-0000-0000-000036720000}"/>
    <cellStyle name="Uwaga 3" xfId="26614" hidden="1" xr:uid="{00000000-0005-0000-0000-000037720000}"/>
    <cellStyle name="Uwaga 3" xfId="26610" hidden="1" xr:uid="{00000000-0005-0000-0000-000038720000}"/>
    <cellStyle name="Uwaga 3" xfId="26606" hidden="1" xr:uid="{00000000-0005-0000-0000-000039720000}"/>
    <cellStyle name="Uwaga 3" xfId="26599" hidden="1" xr:uid="{00000000-0005-0000-0000-00003A720000}"/>
    <cellStyle name="Uwaga 3" xfId="26595" hidden="1" xr:uid="{00000000-0005-0000-0000-00003B720000}"/>
    <cellStyle name="Uwaga 3" xfId="26590" hidden="1" xr:uid="{00000000-0005-0000-0000-00003C720000}"/>
    <cellStyle name="Uwaga 3" xfId="26584" hidden="1" xr:uid="{00000000-0005-0000-0000-00003D720000}"/>
    <cellStyle name="Uwaga 3" xfId="26580" hidden="1" xr:uid="{00000000-0005-0000-0000-00003E720000}"/>
    <cellStyle name="Uwaga 3" xfId="26575" hidden="1" xr:uid="{00000000-0005-0000-0000-00003F720000}"/>
    <cellStyle name="Uwaga 3" xfId="26569" hidden="1" xr:uid="{00000000-0005-0000-0000-000040720000}"/>
    <cellStyle name="Uwaga 3" xfId="26565" hidden="1" xr:uid="{00000000-0005-0000-0000-000041720000}"/>
    <cellStyle name="Uwaga 3" xfId="26561" hidden="1" xr:uid="{00000000-0005-0000-0000-000042720000}"/>
    <cellStyle name="Uwaga 3" xfId="26554" hidden="1" xr:uid="{00000000-0005-0000-0000-000043720000}"/>
    <cellStyle name="Uwaga 3" xfId="26550" hidden="1" xr:uid="{00000000-0005-0000-0000-000044720000}"/>
    <cellStyle name="Uwaga 3" xfId="26546" hidden="1" xr:uid="{00000000-0005-0000-0000-000045720000}"/>
    <cellStyle name="Verknüpfte Zelle 2" xfId="29250" xr:uid="{00000000-0005-0000-0000-000046720000}"/>
    <cellStyle name="Währung 2" xfId="29251" xr:uid="{00000000-0005-0000-0000-000047720000}"/>
    <cellStyle name="Warnender Text 2" xfId="29252" xr:uid="{00000000-0005-0000-0000-000048720000}"/>
    <cellStyle name="Warning Text 10" xfId="29253" xr:uid="{00000000-0005-0000-0000-000049720000}"/>
    <cellStyle name="Warning Text 11" xfId="29254" xr:uid="{00000000-0005-0000-0000-00004A720000}"/>
    <cellStyle name="Warning Text 12" xfId="29255" xr:uid="{00000000-0005-0000-0000-00004B720000}"/>
    <cellStyle name="Warning Text 13" xfId="29256" xr:uid="{00000000-0005-0000-0000-00004C720000}"/>
    <cellStyle name="Warning Text 14" xfId="29257" xr:uid="{00000000-0005-0000-0000-00004D720000}"/>
    <cellStyle name="Warning Text 15" xfId="29258" xr:uid="{00000000-0005-0000-0000-00004E720000}"/>
    <cellStyle name="Warning Text 16" xfId="29259" xr:uid="{00000000-0005-0000-0000-00004F720000}"/>
    <cellStyle name="Warning Text 17" xfId="29260" xr:uid="{00000000-0005-0000-0000-000050720000}"/>
    <cellStyle name="Warning Text 18" xfId="29261" xr:uid="{00000000-0005-0000-0000-000051720000}"/>
    <cellStyle name="Warning Text 19" xfId="29262" xr:uid="{00000000-0005-0000-0000-000052720000}"/>
    <cellStyle name="Warning Text 2" xfId="29263" xr:uid="{00000000-0005-0000-0000-000053720000}"/>
    <cellStyle name="Warning Text 2 10" xfId="29264" xr:uid="{00000000-0005-0000-0000-000054720000}"/>
    <cellStyle name="Warning Text 2 2" xfId="29265" xr:uid="{00000000-0005-0000-0000-000055720000}"/>
    <cellStyle name="Warning Text 2 3" xfId="29266" xr:uid="{00000000-0005-0000-0000-000056720000}"/>
    <cellStyle name="Warning Text 2 4" xfId="29267" xr:uid="{00000000-0005-0000-0000-000057720000}"/>
    <cellStyle name="Warning Text 2 5" xfId="29268" xr:uid="{00000000-0005-0000-0000-000058720000}"/>
    <cellStyle name="Warning Text 2 6" xfId="29269" xr:uid="{00000000-0005-0000-0000-000059720000}"/>
    <cellStyle name="Warning Text 2 7" xfId="29270" xr:uid="{00000000-0005-0000-0000-00005A720000}"/>
    <cellStyle name="Warning Text 2 8" xfId="29271" xr:uid="{00000000-0005-0000-0000-00005B720000}"/>
    <cellStyle name="Warning Text 2 9" xfId="29272" xr:uid="{00000000-0005-0000-0000-00005C720000}"/>
    <cellStyle name="Warning Text 20" xfId="29273" xr:uid="{00000000-0005-0000-0000-00005D720000}"/>
    <cellStyle name="Warning Text 21" xfId="29274" xr:uid="{00000000-0005-0000-0000-00005E720000}"/>
    <cellStyle name="Warning Text 22" xfId="29275" xr:uid="{00000000-0005-0000-0000-00005F720000}"/>
    <cellStyle name="Warning Text 23" xfId="29276" xr:uid="{00000000-0005-0000-0000-000060720000}"/>
    <cellStyle name="Warning Text 24" xfId="29277" xr:uid="{00000000-0005-0000-0000-000061720000}"/>
    <cellStyle name="Warning Text 25" xfId="29278" xr:uid="{00000000-0005-0000-0000-000062720000}"/>
    <cellStyle name="Warning Text 26" xfId="29279" xr:uid="{00000000-0005-0000-0000-000063720000}"/>
    <cellStyle name="Warning Text 27" xfId="29280" xr:uid="{00000000-0005-0000-0000-000064720000}"/>
    <cellStyle name="Warning Text 28" xfId="29281" xr:uid="{00000000-0005-0000-0000-000065720000}"/>
    <cellStyle name="Warning Text 29" xfId="29282" xr:uid="{00000000-0005-0000-0000-000066720000}"/>
    <cellStyle name="Warning Text 3" xfId="29283" xr:uid="{00000000-0005-0000-0000-000067720000}"/>
    <cellStyle name="Warning Text 30" xfId="29284" xr:uid="{00000000-0005-0000-0000-000068720000}"/>
    <cellStyle name="Warning Text 31" xfId="29285" xr:uid="{00000000-0005-0000-0000-000069720000}"/>
    <cellStyle name="Warning Text 32" xfId="29286" xr:uid="{00000000-0005-0000-0000-00006A720000}"/>
    <cellStyle name="Warning Text 33" xfId="29287" xr:uid="{00000000-0005-0000-0000-00006B720000}"/>
    <cellStyle name="Warning Text 34" xfId="29288" xr:uid="{00000000-0005-0000-0000-00006C720000}"/>
    <cellStyle name="Warning Text 4" xfId="29289" xr:uid="{00000000-0005-0000-0000-00006D720000}"/>
    <cellStyle name="Warning Text 5" xfId="29290" xr:uid="{00000000-0005-0000-0000-00006E720000}"/>
    <cellStyle name="Warning Text 6" xfId="29291" xr:uid="{00000000-0005-0000-0000-00006F720000}"/>
    <cellStyle name="Warning Text 7" xfId="29292" xr:uid="{00000000-0005-0000-0000-000070720000}"/>
    <cellStyle name="Warning Text 8" xfId="29293" xr:uid="{00000000-0005-0000-0000-000071720000}"/>
    <cellStyle name="Warning Text 9" xfId="29294" xr:uid="{00000000-0005-0000-0000-000072720000}"/>
    <cellStyle name="Zelle überprüfen 2" xfId="29295" xr:uid="{00000000-0005-0000-0000-000073720000}"/>
    <cellStyle name="一般_2.1" xfId="29296" xr:uid="{00000000-0005-0000-0000-000074720000}"/>
    <cellStyle name="標準_Book1" xfId="29297" xr:uid="{00000000-0005-0000-0000-000075720000}"/>
    <cellStyle name="貨幣[0]_EQFREP" xfId="29298" xr:uid="{00000000-0005-0000-0000-000076720000}"/>
  </cellStyles>
  <dxfs count="278">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s>
  <tableStyles count="0" defaultTableStyle="TableStyleMedium2" defaultPivotStyle="PivotStyleLight16"/>
  <colors>
    <mruColors>
      <color rgb="FFF2DCDB"/>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40"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3</xdr:col>
      <xdr:colOff>0</xdr:colOff>
      <xdr:row>19</xdr:row>
      <xdr:rowOff>11206</xdr:rowOff>
    </xdr:from>
    <xdr:ext cx="2958352" cy="683559"/>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D4C0B57A-B596-450A-9B1C-45CF114DA682}"/>
                </a:ext>
              </a:extLst>
            </xdr:cNvPr>
            <xdr:cNvSpPr txBox="1"/>
          </xdr:nvSpPr>
          <xdr:spPr>
            <a:xfrm>
              <a:off x="4616824" y="8202706"/>
              <a:ext cx="2958352" cy="6835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14:m>
                <m:oMathPara xmlns:m="http://schemas.openxmlformats.org/officeDocument/2006/math">
                  <m:oMathParaPr>
                    <m:jc m:val="center"/>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r>
                          <a:rPr lang="en-GB" sz="1100" b="0" i="1">
                            <a:latin typeface="Cambria Math"/>
                            <a:ea typeface="Cambria Math" panose="02040503050406030204" pitchFamily="18" charset="0"/>
                          </a:rPr>
                          <m:t>𝑇𝑃</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num>
                      <m:den>
                        <m:r>
                          <a:rPr lang="en-GB" sz="1100" b="0" i="1">
                            <a:latin typeface="Cambria Math"/>
                            <a:ea typeface="Cambria Math" panose="02040503050406030204" pitchFamily="18" charset="0"/>
                          </a:rPr>
                          <m:t>𝑇𝑃</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𝑏𝑎𝑠𝑒𝑙𝑖𝑛𝑒</m:t>
                        </m:r>
                      </m:den>
                    </m:f>
                    <m:r>
                      <a:rPr lang="en-GB" sz="1100" b="0" i="0">
                        <a:latin typeface="Cambria Math" panose="02040503050406030204" pitchFamily="18" charset="0"/>
                        <a:ea typeface="Cambria Math" panose="02040503050406030204" pitchFamily="18" charset="0"/>
                      </a:rPr>
                      <m:t>−1</m:t>
                    </m:r>
                  </m:oMath>
                </m:oMathPara>
              </a14:m>
              <a:endParaRPr lang="en-GB" sz="1100">
                <a:latin typeface="+mn-lt"/>
                <a:ea typeface="Cambria Math" panose="02040503050406030204" pitchFamily="18" charset="0"/>
              </a:endParaRPr>
            </a:p>
          </xdr:txBody>
        </xdr:sp>
      </mc:Choice>
      <mc:Fallback xmlns="">
        <xdr:sp macro="" textlink="">
          <xdr:nvSpPr>
            <xdr:cNvPr id="2" name="TextBox 1">
              <a:extLst>
                <a:ext uri="{FF2B5EF4-FFF2-40B4-BE49-F238E27FC236}">
                  <a16:creationId xmlns:a16="http://schemas.microsoft.com/office/drawing/2014/main" id="{D4C0B57A-B596-450A-9B1C-45CF114DA682}"/>
                </a:ext>
              </a:extLst>
            </xdr:cNvPr>
            <xdr:cNvSpPr txBox="1"/>
          </xdr:nvSpPr>
          <xdr:spPr>
            <a:xfrm>
              <a:off x="4616824" y="8202706"/>
              <a:ext cx="2958352" cy="6835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GB" sz="110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𝑇𝑃 𝑎𝑓𝑡𝑒𝑟 𝑠𝑡𝑟𝑒𝑠𝑠</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𝑇𝑃 𝑏𝑎𝑠𝑒𝑙𝑖𝑛𝑒</a:t>
              </a:r>
              <a:r>
                <a:rPr lang="en-GB" sz="1100" b="0" i="0">
                  <a:latin typeface="Cambria Math" panose="02040503050406030204" pitchFamily="18" charset="0"/>
                  <a:ea typeface="Cambria Math" panose="02040503050406030204" pitchFamily="18" charset="0"/>
                </a:rPr>
                <a:t>)−1</a:t>
              </a:r>
              <a:endParaRPr lang="en-GB" sz="1100">
                <a:latin typeface="+mn-lt"/>
                <a:ea typeface="Cambria Math" panose="02040503050406030204" pitchFamily="18" charset="0"/>
              </a:endParaRPr>
            </a:p>
          </xdr:txBody>
        </xdr:sp>
      </mc:Fallback>
    </mc:AlternateContent>
    <xdr:clientData/>
  </xdr:oneCellAnchor>
  <xdr:oneCellAnchor>
    <xdr:from>
      <xdr:col>2</xdr:col>
      <xdr:colOff>2588560</xdr:colOff>
      <xdr:row>9</xdr:row>
      <xdr:rowOff>43529</xdr:rowOff>
    </xdr:from>
    <xdr:ext cx="2969558" cy="413768"/>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DF2E4BF7-D463-4D93-8D0D-26F0A0805C49}"/>
                </a:ext>
              </a:extLst>
            </xdr:cNvPr>
            <xdr:cNvSpPr txBox="1"/>
          </xdr:nvSpPr>
          <xdr:spPr>
            <a:xfrm>
              <a:off x="4605619" y="3192382"/>
              <a:ext cx="2969558" cy="413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14:m>
                <m:oMathPara xmlns:m="http://schemas.openxmlformats.org/officeDocument/2006/math">
                  <m:oMathParaPr>
                    <m:jc m:val="center"/>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r>
                          <a:rPr lang="en-GB" sz="1100" b="0" i="1">
                            <a:latin typeface="Cambria Math"/>
                            <a:ea typeface="Cambria Math" panose="02040503050406030204" pitchFamily="18" charset="0"/>
                          </a:rPr>
                          <m:t>𝑇𝑜𝑡𝑎𝑙</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𝐴𝑠𝑠𝑒𝑡𝑠</m:t>
                        </m:r>
                      </m:num>
                      <m:den>
                        <m:r>
                          <a:rPr lang="en-GB" sz="1100" b="0" i="1">
                            <a:latin typeface="Cambria Math"/>
                            <a:ea typeface="Cambria Math" panose="02040503050406030204" pitchFamily="18" charset="0"/>
                          </a:rPr>
                          <m:t>𝑇𝑜𝑡𝑎𝑙</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𝐿𝑖𝑎𝑏𝑖𝑙𝑖𝑡𝑖𝑒𝑠</m:t>
                        </m:r>
                      </m:den>
                    </m:f>
                  </m:oMath>
                </m:oMathPara>
              </a14:m>
              <a:endParaRPr lang="en-GB" sz="1100">
                <a:latin typeface="+mn-lt"/>
                <a:ea typeface="Cambria Math" panose="02040503050406030204" pitchFamily="18" charset="0"/>
              </a:endParaRPr>
            </a:p>
          </xdr:txBody>
        </xdr:sp>
      </mc:Choice>
      <mc:Fallback xmlns="">
        <xdr:sp macro="" textlink="">
          <xdr:nvSpPr>
            <xdr:cNvPr id="4" name="TextBox 3">
              <a:extLst>
                <a:ext uri="{FF2B5EF4-FFF2-40B4-BE49-F238E27FC236}">
                  <a16:creationId xmlns:a16="http://schemas.microsoft.com/office/drawing/2014/main" id="{DF2E4BF7-D463-4D93-8D0D-26F0A0805C49}"/>
                </a:ext>
              </a:extLst>
            </xdr:cNvPr>
            <xdr:cNvSpPr txBox="1"/>
          </xdr:nvSpPr>
          <xdr:spPr>
            <a:xfrm>
              <a:off x="4605619" y="3192382"/>
              <a:ext cx="2969558" cy="413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r>
                <a:rPr lang="en-GB" sz="110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𝑇𝑜𝑡𝑎𝑙 𝐴𝑠𝑠𝑒𝑡𝑠</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𝑇𝑜𝑡𝑎𝑙 𝐿𝑖𝑎𝑏𝑖𝑙𝑖𝑡𝑖𝑒𝑠</a:t>
              </a:r>
              <a:r>
                <a:rPr lang="en-GB" sz="1100" b="0" i="0">
                  <a:latin typeface="Cambria Math" panose="02040503050406030204" pitchFamily="18" charset="0"/>
                  <a:ea typeface="Cambria Math" panose="02040503050406030204" pitchFamily="18" charset="0"/>
                </a:rPr>
                <a:t>)</a:t>
              </a:r>
              <a:endParaRPr lang="en-GB" sz="1100">
                <a:latin typeface="+mn-lt"/>
                <a:ea typeface="Cambria Math" panose="02040503050406030204" pitchFamily="18" charset="0"/>
              </a:endParaRPr>
            </a:p>
          </xdr:txBody>
        </xdr:sp>
      </mc:Fallback>
    </mc:AlternateContent>
    <xdr:clientData/>
  </xdr:oneCellAnchor>
  <xdr:oneCellAnchor>
    <xdr:from>
      <xdr:col>3</xdr:col>
      <xdr:colOff>-1</xdr:colOff>
      <xdr:row>19</xdr:row>
      <xdr:rowOff>683559</xdr:rowOff>
    </xdr:from>
    <xdr:ext cx="2958353" cy="582706"/>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4EC5CDA2-44D3-489E-94F7-066D89DE3D0A}"/>
                </a:ext>
              </a:extLst>
            </xdr:cNvPr>
            <xdr:cNvSpPr txBox="1"/>
          </xdr:nvSpPr>
          <xdr:spPr>
            <a:xfrm>
              <a:off x="4616823" y="8875059"/>
              <a:ext cx="2958353" cy="582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14:m>
                <m:oMathPara xmlns:m="http://schemas.openxmlformats.org/officeDocument/2006/math">
                  <m:oMathParaPr>
                    <m:jc m:val="centerGroup"/>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r>
                          <a:rPr lang="en-GB" sz="1100" b="0" i="1">
                            <a:latin typeface="Cambria Math"/>
                            <a:ea typeface="Cambria Math" panose="02040503050406030204" pitchFamily="18" charset="0"/>
                          </a:rPr>
                          <m:t>𝑇𝑃𝑁𝐿</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num>
                      <m:den>
                        <m:r>
                          <a:rPr lang="en-GB" sz="1100" b="0" i="1">
                            <a:latin typeface="Cambria Math"/>
                            <a:ea typeface="Cambria Math" panose="02040503050406030204" pitchFamily="18" charset="0"/>
                          </a:rPr>
                          <m:t>𝑇𝑃𝑁𝐿</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𝑏𝑎𝑠𝑒𝑙𝑖𝑛𝑒</m:t>
                        </m:r>
                      </m:den>
                    </m:f>
                    <m:r>
                      <a:rPr lang="en-GB" sz="1100" b="0" i="0">
                        <a:latin typeface="Cambria Math" panose="02040503050406030204" pitchFamily="18" charset="0"/>
                        <a:ea typeface="Cambria Math" panose="02040503050406030204" pitchFamily="18" charset="0"/>
                      </a:rPr>
                      <m:t>−1</m:t>
                    </m:r>
                  </m:oMath>
                </m:oMathPara>
              </a14:m>
              <a:endParaRPr lang="en-GB" sz="1100">
                <a:latin typeface="+mn-lt"/>
                <a:ea typeface="Cambria Math" panose="02040503050406030204" pitchFamily="18" charset="0"/>
              </a:endParaRPr>
            </a:p>
          </xdr:txBody>
        </xdr:sp>
      </mc:Choice>
      <mc:Fallback xmlns="">
        <xdr:sp macro="" textlink="">
          <xdr:nvSpPr>
            <xdr:cNvPr id="5" name="TextBox 4">
              <a:extLst>
                <a:ext uri="{FF2B5EF4-FFF2-40B4-BE49-F238E27FC236}">
                  <a16:creationId xmlns:a16="http://schemas.microsoft.com/office/drawing/2014/main" id="{4EC5CDA2-44D3-489E-94F7-066D89DE3D0A}"/>
                </a:ext>
              </a:extLst>
            </xdr:cNvPr>
            <xdr:cNvSpPr txBox="1"/>
          </xdr:nvSpPr>
          <xdr:spPr>
            <a:xfrm>
              <a:off x="4616823" y="8875059"/>
              <a:ext cx="2958353" cy="582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𝑇𝑃𝑁𝐿 𝑎𝑓𝑡𝑒𝑟 𝑠𝑡𝑟𝑒𝑠𝑠</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𝑇𝑃𝑁𝐿 𝑏𝑎𝑠𝑒𝑙𝑖𝑛𝑒</a:t>
              </a:r>
              <a:r>
                <a:rPr lang="en-GB" sz="1100" b="0" i="0">
                  <a:latin typeface="Cambria Math" panose="02040503050406030204" pitchFamily="18" charset="0"/>
                  <a:ea typeface="Cambria Math" panose="02040503050406030204" pitchFamily="18" charset="0"/>
                </a:rPr>
                <a:t>)−1</a:t>
              </a:r>
              <a:endParaRPr lang="en-GB" sz="1100">
                <a:latin typeface="+mn-lt"/>
                <a:ea typeface="Cambria Math" panose="02040503050406030204" pitchFamily="18" charset="0"/>
              </a:endParaRPr>
            </a:p>
          </xdr:txBody>
        </xdr:sp>
      </mc:Fallback>
    </mc:AlternateContent>
    <xdr:clientData/>
  </xdr:oneCellAnchor>
  <xdr:oneCellAnchor>
    <xdr:from>
      <xdr:col>3</xdr:col>
      <xdr:colOff>11205</xdr:colOff>
      <xdr:row>21</xdr:row>
      <xdr:rowOff>26294</xdr:rowOff>
    </xdr:from>
    <xdr:ext cx="2958353" cy="511588"/>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1299BBC1-9FE5-4FAB-810E-B440D3BCF7D3}"/>
                </a:ext>
              </a:extLst>
            </xdr:cNvPr>
            <xdr:cNvSpPr txBox="1"/>
          </xdr:nvSpPr>
          <xdr:spPr>
            <a:xfrm>
              <a:off x="4628029" y="9472853"/>
              <a:ext cx="2958353" cy="5115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14:m>
                <m:oMathPara xmlns:m="http://schemas.openxmlformats.org/officeDocument/2006/math">
                  <m:oMathParaPr>
                    <m:jc m:val="centerGroup"/>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r>
                          <a:rPr lang="en-GB" sz="1100" b="0" i="1">
                            <a:latin typeface="Cambria Math"/>
                            <a:ea typeface="Cambria Math" panose="02040503050406030204" pitchFamily="18" charset="0"/>
                          </a:rPr>
                          <m:t>𝑇𝑃𝐿</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num>
                      <m:den>
                        <m:r>
                          <a:rPr lang="en-GB" sz="1100" b="0" i="1">
                            <a:latin typeface="Cambria Math"/>
                            <a:ea typeface="Cambria Math" panose="02040503050406030204" pitchFamily="18" charset="0"/>
                          </a:rPr>
                          <m:t>𝑇𝑃𝐿</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𝑏𝑎𝑠𝑒𝑙𝑖𝑛𝑒</m:t>
                        </m:r>
                      </m:den>
                    </m:f>
                    <m:r>
                      <a:rPr lang="en-GB" sz="1100" b="0" i="0">
                        <a:latin typeface="Cambria Math" panose="02040503050406030204" pitchFamily="18" charset="0"/>
                        <a:ea typeface="Cambria Math" panose="02040503050406030204" pitchFamily="18" charset="0"/>
                      </a:rPr>
                      <m:t>−1</m:t>
                    </m:r>
                  </m:oMath>
                </m:oMathPara>
              </a14:m>
              <a:endParaRPr lang="en-GB" sz="1100">
                <a:latin typeface="+mn-lt"/>
                <a:ea typeface="Cambria Math" panose="02040503050406030204" pitchFamily="18" charset="0"/>
              </a:endParaRPr>
            </a:p>
          </xdr:txBody>
        </xdr:sp>
      </mc:Choice>
      <mc:Fallback xmlns="">
        <xdr:sp macro="" textlink="">
          <xdr:nvSpPr>
            <xdr:cNvPr id="6" name="TextBox 5">
              <a:extLst>
                <a:ext uri="{FF2B5EF4-FFF2-40B4-BE49-F238E27FC236}">
                  <a16:creationId xmlns:a16="http://schemas.microsoft.com/office/drawing/2014/main" id="{1299BBC1-9FE5-4FAB-810E-B440D3BCF7D3}"/>
                </a:ext>
              </a:extLst>
            </xdr:cNvPr>
            <xdr:cNvSpPr txBox="1"/>
          </xdr:nvSpPr>
          <xdr:spPr>
            <a:xfrm>
              <a:off x="4628029" y="9472853"/>
              <a:ext cx="2958353" cy="5115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𝑇𝑃𝐿 𝑎𝑓𝑡𝑒𝑟 𝑠𝑡𝑟𝑒𝑠𝑠</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𝑇𝑃𝐿 𝑏𝑎𝑠𝑒𝑙𝑖𝑛𝑒</a:t>
              </a:r>
              <a:r>
                <a:rPr lang="en-GB" sz="1100" b="0" i="0">
                  <a:latin typeface="Cambria Math" panose="02040503050406030204" pitchFamily="18" charset="0"/>
                  <a:ea typeface="Cambria Math" panose="02040503050406030204" pitchFamily="18" charset="0"/>
                </a:rPr>
                <a:t>)−1</a:t>
              </a:r>
              <a:endParaRPr lang="en-GB" sz="1100">
                <a:latin typeface="+mn-lt"/>
                <a:ea typeface="Cambria Math" panose="02040503050406030204" pitchFamily="18" charset="0"/>
              </a:endParaRPr>
            </a:p>
          </xdr:txBody>
        </xdr:sp>
      </mc:Fallback>
    </mc:AlternateContent>
    <xdr:clientData/>
  </xdr:oneCellAnchor>
  <xdr:oneCellAnchor>
    <xdr:from>
      <xdr:col>2</xdr:col>
      <xdr:colOff>2588560</xdr:colOff>
      <xdr:row>22</xdr:row>
      <xdr:rowOff>11207</xdr:rowOff>
    </xdr:from>
    <xdr:ext cx="2969558" cy="520098"/>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7BABADD0-C60F-4E61-AC6F-BE904F397E41}"/>
                </a:ext>
              </a:extLst>
            </xdr:cNvPr>
            <xdr:cNvSpPr txBox="1"/>
          </xdr:nvSpPr>
          <xdr:spPr>
            <a:xfrm>
              <a:off x="4605619" y="10018060"/>
              <a:ext cx="2969558" cy="520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14:m>
                <m:oMathPara xmlns:m="http://schemas.openxmlformats.org/officeDocument/2006/math">
                  <m:oMathParaPr>
                    <m:jc m:val="centerGroup"/>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r>
                          <a:rPr lang="en-GB" sz="1100" b="0" i="1">
                            <a:latin typeface="Cambria Math"/>
                            <a:ea typeface="Cambria Math" panose="02040503050406030204" pitchFamily="18" charset="0"/>
                          </a:rPr>
                          <m:t>𝑇𝑃𝑈𝐿</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num>
                      <m:den>
                        <m:r>
                          <a:rPr lang="en-GB" sz="1100" b="0" i="1">
                            <a:latin typeface="Cambria Math"/>
                            <a:ea typeface="Cambria Math" panose="02040503050406030204" pitchFamily="18" charset="0"/>
                          </a:rPr>
                          <m:t>𝑇𝑃𝑈𝐿</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𝑏𝑎𝑠𝑒𝑙𝑖𝑛𝑒</m:t>
                        </m:r>
                      </m:den>
                    </m:f>
                    <m:r>
                      <a:rPr lang="en-GB" sz="1100" b="0" i="0">
                        <a:latin typeface="Cambria Math" panose="02040503050406030204" pitchFamily="18" charset="0"/>
                        <a:ea typeface="Cambria Math" panose="02040503050406030204" pitchFamily="18" charset="0"/>
                      </a:rPr>
                      <m:t>−1</m:t>
                    </m:r>
                  </m:oMath>
                </m:oMathPara>
              </a14:m>
              <a:endParaRPr lang="en-GB" sz="1100">
                <a:latin typeface="+mn-lt"/>
                <a:ea typeface="Cambria Math" panose="02040503050406030204" pitchFamily="18" charset="0"/>
              </a:endParaRPr>
            </a:p>
          </xdr:txBody>
        </xdr:sp>
      </mc:Choice>
      <mc:Fallback xmlns="">
        <xdr:sp macro="" textlink="">
          <xdr:nvSpPr>
            <xdr:cNvPr id="7" name="TextBox 6">
              <a:extLst>
                <a:ext uri="{FF2B5EF4-FFF2-40B4-BE49-F238E27FC236}">
                  <a16:creationId xmlns:a16="http://schemas.microsoft.com/office/drawing/2014/main" id="{7BABADD0-C60F-4E61-AC6F-BE904F397E41}"/>
                </a:ext>
              </a:extLst>
            </xdr:cNvPr>
            <xdr:cNvSpPr txBox="1"/>
          </xdr:nvSpPr>
          <xdr:spPr>
            <a:xfrm>
              <a:off x="4605619" y="10018060"/>
              <a:ext cx="2969558" cy="520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𝑇𝑃𝑈𝐿 𝑎𝑓𝑡𝑒𝑟 𝑠𝑡𝑟𝑒𝑠𝑠</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𝑇𝑃𝑈𝐿 𝑏𝑎𝑠𝑒𝑙𝑖𝑛𝑒</a:t>
              </a:r>
              <a:r>
                <a:rPr lang="en-GB" sz="1100" b="0" i="0">
                  <a:latin typeface="Cambria Math" panose="02040503050406030204" pitchFamily="18" charset="0"/>
                  <a:ea typeface="Cambria Math" panose="02040503050406030204" pitchFamily="18" charset="0"/>
                </a:rPr>
                <a:t>)−1</a:t>
              </a:r>
              <a:endParaRPr lang="en-GB" sz="1100">
                <a:latin typeface="+mn-lt"/>
                <a:ea typeface="Cambria Math" panose="02040503050406030204" pitchFamily="18" charset="0"/>
              </a:endParaRPr>
            </a:p>
          </xdr:txBody>
        </xdr:sp>
      </mc:Fallback>
    </mc:AlternateContent>
    <xdr:clientData/>
  </xdr:oneCellAnchor>
  <xdr:oneCellAnchor>
    <xdr:from>
      <xdr:col>3</xdr:col>
      <xdr:colOff>22411</xdr:colOff>
      <xdr:row>23</xdr:row>
      <xdr:rowOff>11206</xdr:rowOff>
    </xdr:from>
    <xdr:ext cx="2913530" cy="896471"/>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CEAB37A9-2BA8-4C9A-A033-18E8859F18C5}"/>
                </a:ext>
              </a:extLst>
            </xdr:cNvPr>
            <xdr:cNvSpPr txBox="1"/>
          </xdr:nvSpPr>
          <xdr:spPr>
            <a:xfrm>
              <a:off x="4639235" y="10555941"/>
              <a:ext cx="2913530" cy="8964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14:m>
                <m:oMathPara xmlns:m="http://schemas.openxmlformats.org/officeDocument/2006/math">
                  <m:oMathParaPr>
                    <m:jc m:val="centerGroup"/>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f>
                          <m:fPr>
                            <m:ctrlPr>
                              <a:rPr lang="en-GB" sz="1100" i="1">
                                <a:latin typeface="Cambria Math" panose="02040503050406030204" pitchFamily="18" charset="0"/>
                                <a:ea typeface="Cambria Math" panose="02040503050406030204" pitchFamily="18" charset="0"/>
                              </a:rPr>
                            </m:ctrlPr>
                          </m:fPr>
                          <m:num>
                            <m:sSub>
                              <m:sSubPr>
                                <m:ctrlPr>
                                  <a:rPr lang="en-GB" sz="1100" i="1">
                                    <a:latin typeface="Cambria Math" panose="02040503050406030204" pitchFamily="18" charset="0"/>
                                    <a:ea typeface="Cambria Math" panose="02040503050406030204" pitchFamily="18" charset="0"/>
                                  </a:rPr>
                                </m:ctrlPr>
                              </m:sSubPr>
                              <m:e>
                                <m:r>
                                  <a:rPr lang="en-GB" sz="1100" b="0" i="1">
                                    <a:latin typeface="Cambria Math"/>
                                    <a:ea typeface="Cambria Math" panose="02040503050406030204" pitchFamily="18" charset="0"/>
                                  </a:rPr>
                                  <m:t>𝑅𝑀</m:t>
                                </m:r>
                                <m:r>
                                  <a:rPr lang="en-GB" sz="1100" i="1">
                                    <a:solidFill>
                                      <a:schemeClr val="tx1"/>
                                    </a:solidFill>
                                    <a:effectLst/>
                                    <a:latin typeface="Cambria Math"/>
                                    <a:ea typeface="Cambria Math" panose="02040503050406030204" pitchFamily="18" charset="0"/>
                                    <a:cs typeface="+mn-cs"/>
                                  </a:rPr>
                                  <m:t> </m:t>
                                </m:r>
                              </m:e>
                              <m:sub>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sub>
                            </m:sSub>
                          </m:num>
                          <m:den>
                            <m:sSub>
                              <m:sSubPr>
                                <m:ctrlPr>
                                  <a:rPr lang="en-GB" sz="1100" i="1">
                                    <a:latin typeface="Cambria Math" panose="02040503050406030204" pitchFamily="18" charset="0"/>
                                    <a:ea typeface="Cambria Math" panose="02040503050406030204" pitchFamily="18" charset="0"/>
                                  </a:rPr>
                                </m:ctrlPr>
                              </m:sSubPr>
                              <m:e>
                                <m:r>
                                  <a:rPr lang="en-GB" sz="1100" b="0" i="1">
                                    <a:latin typeface="Cambria Math"/>
                                    <a:ea typeface="Cambria Math" panose="02040503050406030204" pitchFamily="18" charset="0"/>
                                  </a:rPr>
                                  <m:t>𝑇𝑃</m:t>
                                </m:r>
                              </m:e>
                              <m:sub>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sub>
                            </m:sSub>
                          </m:den>
                        </m:f>
                      </m:num>
                      <m:den>
                        <m:f>
                          <m:fPr>
                            <m:ctrlPr>
                              <a:rPr lang="en-GB" sz="1100" i="1">
                                <a:latin typeface="Cambria Math" panose="02040503050406030204" pitchFamily="18" charset="0"/>
                                <a:ea typeface="Cambria Math" panose="02040503050406030204" pitchFamily="18" charset="0"/>
                              </a:rPr>
                            </m:ctrlPr>
                          </m:fPr>
                          <m:num>
                            <m:sSub>
                              <m:sSubPr>
                                <m:ctrlPr>
                                  <a:rPr lang="en-GB" sz="1100" i="1">
                                    <a:latin typeface="Cambria Math" panose="02040503050406030204" pitchFamily="18" charset="0"/>
                                    <a:ea typeface="Cambria Math" panose="02040503050406030204" pitchFamily="18" charset="0"/>
                                  </a:rPr>
                                </m:ctrlPr>
                              </m:sSubPr>
                              <m:e>
                                <m:r>
                                  <a:rPr lang="en-GB" sz="1100" b="0" i="1">
                                    <a:latin typeface="Cambria Math"/>
                                    <a:ea typeface="Cambria Math" panose="02040503050406030204" pitchFamily="18" charset="0"/>
                                  </a:rPr>
                                  <m:t>𝑅𝑀</m:t>
                                </m:r>
                              </m:e>
                              <m:sub>
                                <m:r>
                                  <a:rPr lang="en-GB" sz="1100" b="0" i="1">
                                    <a:latin typeface="Cambria Math"/>
                                    <a:ea typeface="Cambria Math" panose="02040503050406030204" pitchFamily="18" charset="0"/>
                                  </a:rPr>
                                  <m:t>𝑏𝑎𝑠𝑒𝑙𝑖𝑛𝑒</m:t>
                                </m:r>
                              </m:sub>
                            </m:sSub>
                          </m:num>
                          <m:den>
                            <m:sSub>
                              <m:sSubPr>
                                <m:ctrlPr>
                                  <a:rPr lang="en-GB" sz="1100" i="1">
                                    <a:latin typeface="Cambria Math" panose="02040503050406030204" pitchFamily="18" charset="0"/>
                                    <a:ea typeface="Cambria Math" panose="02040503050406030204" pitchFamily="18" charset="0"/>
                                  </a:rPr>
                                </m:ctrlPr>
                              </m:sSubPr>
                              <m:e>
                                <m:r>
                                  <a:rPr lang="en-GB" sz="1100" b="0" i="1">
                                    <a:latin typeface="Cambria Math"/>
                                    <a:ea typeface="Cambria Math" panose="02040503050406030204" pitchFamily="18" charset="0"/>
                                  </a:rPr>
                                  <m:t>𝑇𝑃</m:t>
                                </m:r>
                              </m:e>
                              <m:sub>
                                <m:r>
                                  <a:rPr lang="en-GB" sz="1100" b="0" i="1">
                                    <a:latin typeface="Cambria Math"/>
                                    <a:ea typeface="Cambria Math" panose="02040503050406030204" pitchFamily="18" charset="0"/>
                                  </a:rPr>
                                  <m:t>𝑏𝑎𝑠𝑒𝑙𝑖𝑛𝑒</m:t>
                                </m:r>
                              </m:sub>
                            </m:sSub>
                          </m:den>
                        </m:f>
                      </m:den>
                    </m:f>
                    <m:r>
                      <a:rPr lang="en-GB" sz="1100" b="0" i="0">
                        <a:latin typeface="Cambria Math" panose="02040503050406030204" pitchFamily="18" charset="0"/>
                        <a:ea typeface="Cambria Math" panose="02040503050406030204" pitchFamily="18" charset="0"/>
                      </a:rPr>
                      <m:t>−1</m:t>
                    </m:r>
                  </m:oMath>
                </m:oMathPara>
              </a14:m>
              <a:endParaRPr lang="en-GB" sz="1100">
                <a:latin typeface="+mn-lt"/>
                <a:ea typeface="Cambria Math" panose="02040503050406030204" pitchFamily="18" charset="0"/>
              </a:endParaRPr>
            </a:p>
          </xdr:txBody>
        </xdr:sp>
      </mc:Choice>
      <mc:Fallback xmlns="">
        <xdr:sp macro="" textlink="">
          <xdr:nvSpPr>
            <xdr:cNvPr id="8" name="TextBox 7">
              <a:extLst>
                <a:ext uri="{FF2B5EF4-FFF2-40B4-BE49-F238E27FC236}">
                  <a16:creationId xmlns:a16="http://schemas.microsoft.com/office/drawing/2014/main" id="{CEAB37A9-2BA8-4C9A-A033-18E8859F18C5}"/>
                </a:ext>
              </a:extLst>
            </xdr:cNvPr>
            <xdr:cNvSpPr txBox="1"/>
          </xdr:nvSpPr>
          <xdr:spPr>
            <a:xfrm>
              <a:off x="4639235" y="10555941"/>
              <a:ext cx="2913530" cy="8964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𝑅𝑀</a:t>
              </a:r>
              <a:r>
                <a:rPr lang="en-GB" sz="1100" i="0">
                  <a:solidFill>
                    <a:schemeClr val="tx1"/>
                  </a:solidFill>
                  <a:effectLst/>
                  <a:latin typeface="Cambria Math"/>
                  <a:ea typeface="Cambria Math" panose="02040503050406030204" pitchFamily="18" charset="0"/>
                  <a:cs typeface="+mn-cs"/>
                </a:rPr>
                <a:t> </a:t>
              </a:r>
              <a:r>
                <a:rPr lang="en-GB" sz="1100" i="0">
                  <a:solidFill>
                    <a:schemeClr val="tx1"/>
                  </a:solidFill>
                  <a:effectLst/>
                  <a:latin typeface="Cambria Math" panose="02040503050406030204" pitchFamily="18" charset="0"/>
                  <a:ea typeface="Cambria Math" panose="02040503050406030204" pitchFamily="18" charset="0"/>
                  <a:cs typeface="+mn-cs"/>
                </a:rPr>
                <a:t>〗_(</a:t>
              </a:r>
              <a:r>
                <a:rPr lang="en-GB" sz="1100" b="0" i="0">
                  <a:latin typeface="Cambria Math"/>
                  <a:ea typeface="Cambria Math" panose="02040503050406030204" pitchFamily="18" charset="0"/>
                </a:rPr>
                <a:t>𝑎𝑓𝑡𝑒𝑟 𝑠𝑡𝑟𝑒𝑠𝑠</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𝑇𝑃</a:t>
              </a:r>
              <a:r>
                <a:rPr lang="en-GB" sz="1100" b="0" i="0">
                  <a:latin typeface="Cambria Math" panose="02040503050406030204" pitchFamily="18" charset="0"/>
                  <a:ea typeface="Cambria Math" panose="02040503050406030204" pitchFamily="18" charset="0"/>
                </a:rPr>
                <a:t>〗_(</a:t>
              </a:r>
              <a:r>
                <a:rPr lang="en-GB" sz="1100" b="0" i="0">
                  <a:latin typeface="Cambria Math"/>
                  <a:ea typeface="Cambria Math" panose="02040503050406030204" pitchFamily="18" charset="0"/>
                </a:rPr>
                <a:t>𝑎𝑓𝑡𝑒𝑟 𝑠𝑡𝑟𝑒𝑠𝑠</a:t>
              </a:r>
              <a:r>
                <a:rPr lang="en-GB" sz="1100" b="0" i="0">
                  <a:latin typeface="Cambria Math" panose="02040503050406030204" pitchFamily="18" charset="0"/>
                  <a:ea typeface="Cambria Math" panose="02040503050406030204" pitchFamily="18" charset="0"/>
                </a:rPr>
                <a:t>) )/(〖</a:t>
              </a:r>
              <a:r>
                <a:rPr lang="en-GB" sz="1100" b="0" i="0">
                  <a:latin typeface="Cambria Math"/>
                  <a:ea typeface="Cambria Math" panose="02040503050406030204" pitchFamily="18" charset="0"/>
                </a:rPr>
                <a:t>𝑅𝑀</a:t>
              </a:r>
              <a:r>
                <a:rPr lang="en-GB" sz="1100" b="0" i="0">
                  <a:latin typeface="Cambria Math" panose="02040503050406030204" pitchFamily="18" charset="0"/>
                  <a:ea typeface="Cambria Math" panose="02040503050406030204" pitchFamily="18" charset="0"/>
                </a:rPr>
                <a:t>〗_</a:t>
              </a:r>
              <a:r>
                <a:rPr lang="en-GB" sz="1100" b="0" i="0">
                  <a:latin typeface="Cambria Math"/>
                  <a:ea typeface="Cambria Math" panose="02040503050406030204" pitchFamily="18" charset="0"/>
                </a:rPr>
                <a:t>𝑏𝑎𝑠𝑒𝑙𝑖𝑛𝑒</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𝑇𝑃</a:t>
              </a:r>
              <a:r>
                <a:rPr lang="en-GB" sz="1100" b="0" i="0">
                  <a:latin typeface="Cambria Math" panose="02040503050406030204" pitchFamily="18" charset="0"/>
                  <a:ea typeface="Cambria Math" panose="02040503050406030204" pitchFamily="18" charset="0"/>
                </a:rPr>
                <a:t>〗_</a:t>
              </a:r>
              <a:r>
                <a:rPr lang="en-GB" sz="1100" b="0" i="0">
                  <a:latin typeface="Cambria Math"/>
                  <a:ea typeface="Cambria Math" panose="02040503050406030204" pitchFamily="18" charset="0"/>
                </a:rPr>
                <a:t>𝑏𝑎𝑠𝑒𝑙𝑖𝑛𝑒</a:t>
              </a:r>
              <a:r>
                <a:rPr lang="en-GB" sz="1100" b="0" i="0">
                  <a:latin typeface="Cambria Math" panose="02040503050406030204" pitchFamily="18" charset="0"/>
                  <a:ea typeface="Cambria Math" panose="02040503050406030204" pitchFamily="18" charset="0"/>
                </a:rPr>
                <a:t> )−1</a:t>
              </a:r>
              <a:endParaRPr lang="en-GB" sz="1100">
                <a:latin typeface="+mn-lt"/>
                <a:ea typeface="Cambria Math" panose="02040503050406030204" pitchFamily="18" charset="0"/>
              </a:endParaRPr>
            </a:p>
          </xdr:txBody>
        </xdr:sp>
      </mc:Fallback>
    </mc:AlternateContent>
    <xdr:clientData/>
  </xdr:oneCellAnchor>
  <xdr:oneCellAnchor>
    <xdr:from>
      <xdr:col>3</xdr:col>
      <xdr:colOff>1</xdr:colOff>
      <xdr:row>27</xdr:row>
      <xdr:rowOff>22411</xdr:rowOff>
    </xdr:from>
    <xdr:ext cx="2958352" cy="571499"/>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6517940C-5A7E-4678-B200-813F11D1FB24}"/>
                </a:ext>
              </a:extLst>
            </xdr:cNvPr>
            <xdr:cNvSpPr txBox="1"/>
          </xdr:nvSpPr>
          <xdr:spPr>
            <a:xfrm>
              <a:off x="4616825" y="17873382"/>
              <a:ext cx="2958352" cy="571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14:m>
                <m:oMathPara xmlns:m="http://schemas.openxmlformats.org/officeDocument/2006/math">
                  <m:oMathParaPr>
                    <m:jc m:val="centerGroup"/>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r>
                          <a:rPr lang="en-GB" sz="1100" b="0" i="1">
                            <a:latin typeface="Cambria Math"/>
                            <a:ea typeface="Cambria Math" panose="02040503050406030204" pitchFamily="18" charset="0"/>
                          </a:rPr>
                          <m:t>𝑆𝐶𝑅</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num>
                      <m:den>
                        <m:r>
                          <a:rPr lang="en-GB" sz="1100" b="0" i="1">
                            <a:latin typeface="Cambria Math"/>
                            <a:ea typeface="Cambria Math" panose="02040503050406030204" pitchFamily="18" charset="0"/>
                          </a:rPr>
                          <m:t>𝑆𝐶𝑅</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𝑏𝑎𝑠𝑒𝑙𝑖𝑛𝑒</m:t>
                        </m:r>
                      </m:den>
                    </m:f>
                    <m:r>
                      <a:rPr lang="en-GB" sz="1100" b="0" i="0">
                        <a:latin typeface="Cambria Math" panose="02040503050406030204" pitchFamily="18" charset="0"/>
                        <a:ea typeface="Cambria Math" panose="02040503050406030204" pitchFamily="18" charset="0"/>
                      </a:rPr>
                      <m:t>−1</m:t>
                    </m:r>
                  </m:oMath>
                </m:oMathPara>
              </a14:m>
              <a:endParaRPr lang="en-GB" sz="1100">
                <a:latin typeface="+mn-lt"/>
                <a:ea typeface="Cambria Math" panose="02040503050406030204" pitchFamily="18" charset="0"/>
              </a:endParaRPr>
            </a:p>
          </xdr:txBody>
        </xdr:sp>
      </mc:Choice>
      <mc:Fallback xmlns="">
        <xdr:sp macro="" textlink="">
          <xdr:nvSpPr>
            <xdr:cNvPr id="9" name="TextBox 8">
              <a:extLst>
                <a:ext uri="{FF2B5EF4-FFF2-40B4-BE49-F238E27FC236}">
                  <a16:creationId xmlns:a16="http://schemas.microsoft.com/office/drawing/2014/main" id="{6517940C-5A7E-4678-B200-813F11D1FB24}"/>
                </a:ext>
              </a:extLst>
            </xdr:cNvPr>
            <xdr:cNvSpPr txBox="1"/>
          </xdr:nvSpPr>
          <xdr:spPr>
            <a:xfrm>
              <a:off x="4616825" y="17873382"/>
              <a:ext cx="2958352" cy="571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𝑆𝐶𝑅 𝑎𝑓𝑡𝑒𝑟 𝑠𝑡𝑟𝑒𝑠𝑠</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𝑆𝐶𝑅 𝑏𝑎𝑠𝑒𝑙𝑖𝑛𝑒</a:t>
              </a:r>
              <a:r>
                <a:rPr lang="en-GB" sz="1100" b="0" i="0">
                  <a:latin typeface="Cambria Math" panose="02040503050406030204" pitchFamily="18" charset="0"/>
                  <a:ea typeface="Cambria Math" panose="02040503050406030204" pitchFamily="18" charset="0"/>
                </a:rPr>
                <a:t>)−1</a:t>
              </a:r>
              <a:endParaRPr lang="en-GB" sz="1100">
                <a:latin typeface="+mn-lt"/>
                <a:ea typeface="Cambria Math" panose="02040503050406030204" pitchFamily="18" charset="0"/>
              </a:endParaRPr>
            </a:p>
          </xdr:txBody>
        </xdr:sp>
      </mc:Fallback>
    </mc:AlternateContent>
    <xdr:clientData/>
  </xdr:oneCellAnchor>
  <xdr:oneCellAnchor>
    <xdr:from>
      <xdr:col>3</xdr:col>
      <xdr:colOff>5922</xdr:colOff>
      <xdr:row>35</xdr:row>
      <xdr:rowOff>0</xdr:rowOff>
    </xdr:from>
    <xdr:ext cx="2952429" cy="874059"/>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D8825513-AD4A-4617-B573-E2F0FADE2729}"/>
                </a:ext>
              </a:extLst>
            </xdr:cNvPr>
            <xdr:cNvSpPr txBox="1"/>
          </xdr:nvSpPr>
          <xdr:spPr>
            <a:xfrm>
              <a:off x="4622746" y="23980588"/>
              <a:ext cx="2952429" cy="8740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14:m>
                <m:oMathPara xmlns:m="http://schemas.openxmlformats.org/officeDocument/2006/math">
                  <m:oMathParaPr>
                    <m:jc m:val="centerGroup"/>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r>
                          <a:rPr lang="en-GB" sz="1100" b="0" i="1">
                            <a:latin typeface="Cambria Math"/>
                            <a:ea typeface="Cambria Math" panose="02040503050406030204" pitchFamily="18" charset="0"/>
                          </a:rPr>
                          <m:t>𝑆𝑜𝑙𝑣𝑒𝑛𝑐𝑦</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𝑅𝑎𝑡𝑖𝑜</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r>
                          <a:rPr lang="en-GB" sz="1100" b="0" i="1">
                            <a:latin typeface="Cambria Math"/>
                            <a:ea typeface="Cambria Math" panose="02040503050406030204" pitchFamily="18" charset="0"/>
                          </a:rPr>
                          <m:t> </m:t>
                        </m:r>
                      </m:num>
                      <m:den>
                        <m:r>
                          <a:rPr lang="en-GB" sz="1100" b="0" i="1">
                            <a:latin typeface="Cambria Math"/>
                            <a:ea typeface="Cambria Math" panose="02040503050406030204" pitchFamily="18" charset="0"/>
                          </a:rPr>
                          <m:t>𝑆𝐶𝑅</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𝑅𝑎𝑡𝑖𝑜</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𝑏𝑎𝑠𝑒𝑙𝑖𝑛𝑒</m:t>
                        </m:r>
                      </m:den>
                    </m:f>
                    <m:r>
                      <a:rPr lang="en-GB" sz="1100" b="0" i="1">
                        <a:solidFill>
                          <a:schemeClr val="tx1"/>
                        </a:solidFill>
                        <a:effectLst/>
                        <a:latin typeface="Cambria Math" panose="02040503050406030204" pitchFamily="18" charset="0"/>
                        <a:ea typeface="+mn-ea"/>
                        <a:cs typeface="+mn-cs"/>
                      </a:rPr>
                      <m:t>(</m:t>
                    </m:r>
                    <m:r>
                      <a:rPr lang="en-GB" sz="1100" b="0" i="1">
                        <a:solidFill>
                          <a:schemeClr val="tx1"/>
                        </a:solidFill>
                        <a:effectLst/>
                        <a:latin typeface="Cambria Math" panose="02040503050406030204" pitchFamily="18" charset="0"/>
                        <a:ea typeface="+mn-ea"/>
                        <a:cs typeface="+mn-cs"/>
                      </a:rPr>
                      <m:t>𝑊𝑂</m:t>
                    </m:r>
                    <m:r>
                      <a:rPr lang="en-GB" sz="1100" b="0" i="1">
                        <a:solidFill>
                          <a:schemeClr val="tx1"/>
                        </a:solidFill>
                        <a:effectLst/>
                        <a:latin typeface="Cambria Math" panose="02040503050406030204" pitchFamily="18" charset="0"/>
                        <a:ea typeface="+mn-ea"/>
                        <a:cs typeface="+mn-cs"/>
                      </a:rPr>
                      <m:t>)</m:t>
                    </m:r>
                    <m:r>
                      <a:rPr lang="en-GB" sz="1100" b="0" i="0">
                        <a:latin typeface="Cambria Math" panose="02040503050406030204" pitchFamily="18" charset="0"/>
                        <a:ea typeface="Cambria Math" panose="02040503050406030204" pitchFamily="18" charset="0"/>
                      </a:rPr>
                      <m:t>−1</m:t>
                    </m:r>
                  </m:oMath>
                </m:oMathPara>
              </a14:m>
              <a:endParaRPr lang="en-GB" sz="1100">
                <a:latin typeface="+mn-lt"/>
                <a:ea typeface="Cambria Math" panose="02040503050406030204" pitchFamily="18" charset="0"/>
              </a:endParaRPr>
            </a:p>
          </xdr:txBody>
        </xdr:sp>
      </mc:Choice>
      <mc:Fallback xmlns="">
        <xdr:sp macro="" textlink="">
          <xdr:nvSpPr>
            <xdr:cNvPr id="10" name="TextBox 9">
              <a:extLst>
                <a:ext uri="{FF2B5EF4-FFF2-40B4-BE49-F238E27FC236}">
                  <a16:creationId xmlns:a16="http://schemas.microsoft.com/office/drawing/2014/main" id="{D8825513-AD4A-4617-B573-E2F0FADE2729}"/>
                </a:ext>
              </a:extLst>
            </xdr:cNvPr>
            <xdr:cNvSpPr txBox="1"/>
          </xdr:nvSpPr>
          <xdr:spPr>
            <a:xfrm>
              <a:off x="4622746" y="23980588"/>
              <a:ext cx="2952429" cy="8740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𝑆𝑜𝑙𝑣𝑒𝑛𝑐𝑦 𝑅𝑎𝑡𝑖𝑜 𝑎𝑓𝑡𝑒𝑟 𝑠𝑡𝑟𝑒𝑠𝑠 </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𝑆𝐶𝑅 𝑅𝑎𝑡𝑖𝑜  𝑏𝑎𝑠𝑒𝑙𝑖𝑛𝑒</a:t>
              </a:r>
              <a:r>
                <a:rPr lang="en-GB" sz="1100" b="0" i="0">
                  <a:latin typeface="Cambria Math" panose="02040503050406030204" pitchFamily="18" charset="0"/>
                  <a:ea typeface="Cambria Math" panose="02040503050406030204" pitchFamily="18" charset="0"/>
                </a:rPr>
                <a:t>)</a:t>
              </a:r>
              <a:r>
                <a:rPr lang="en-GB" sz="1100" b="0" i="0">
                  <a:solidFill>
                    <a:schemeClr val="tx1"/>
                  </a:solidFill>
                  <a:effectLst/>
                  <a:latin typeface="+mn-lt"/>
                  <a:ea typeface="+mn-ea"/>
                  <a:cs typeface="+mn-cs"/>
                </a:rPr>
                <a:t>(𝑊𝑂)</a:t>
              </a:r>
              <a:r>
                <a:rPr lang="en-GB" sz="1100" b="0" i="0">
                  <a:latin typeface="Cambria Math" panose="02040503050406030204" pitchFamily="18" charset="0"/>
                  <a:ea typeface="Cambria Math" panose="02040503050406030204" pitchFamily="18" charset="0"/>
                </a:rPr>
                <a:t>−1</a:t>
              </a:r>
              <a:endParaRPr lang="en-GB" sz="1100">
                <a:latin typeface="+mn-lt"/>
                <a:ea typeface="Cambria Math" panose="02040503050406030204" pitchFamily="18" charset="0"/>
              </a:endParaRPr>
            </a:p>
          </xdr:txBody>
        </xdr:sp>
      </mc:Fallback>
    </mc:AlternateContent>
    <xdr:clientData/>
  </xdr:oneCellAnchor>
  <xdr:oneCellAnchor>
    <xdr:from>
      <xdr:col>3</xdr:col>
      <xdr:colOff>0</xdr:colOff>
      <xdr:row>30</xdr:row>
      <xdr:rowOff>9604</xdr:rowOff>
    </xdr:from>
    <xdr:ext cx="2958353" cy="662749"/>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46F43F77-1FDB-44CA-AE77-0ED145DDC186}"/>
                </a:ext>
              </a:extLst>
            </xdr:cNvPr>
            <xdr:cNvSpPr txBox="1"/>
          </xdr:nvSpPr>
          <xdr:spPr>
            <a:xfrm>
              <a:off x="4616824" y="19810398"/>
              <a:ext cx="2958353" cy="6627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14:m>
                <m:oMathPara xmlns:m="http://schemas.openxmlformats.org/officeDocument/2006/math">
                  <m:oMathParaPr>
                    <m:jc m:val="center"/>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r>
                          <a:rPr lang="en-GB" sz="1100" b="0" i="1">
                            <a:latin typeface="Cambria Math"/>
                            <a:ea typeface="Cambria Math" panose="02040503050406030204" pitchFamily="18" charset="0"/>
                          </a:rPr>
                          <m:t>𝐸𝑂𝐹</m:t>
                        </m:r>
                      </m:num>
                      <m:den>
                        <m:r>
                          <a:rPr lang="en-GB" sz="1100" b="0" i="1">
                            <a:latin typeface="Cambria Math"/>
                            <a:ea typeface="Cambria Math" panose="02040503050406030204" pitchFamily="18" charset="0"/>
                          </a:rPr>
                          <m:t>𝑆𝐶𝑅</m:t>
                        </m:r>
                      </m:den>
                    </m:f>
                  </m:oMath>
                </m:oMathPara>
              </a14:m>
              <a:endParaRPr lang="en-GB" sz="1400">
                <a:latin typeface="+mn-lt"/>
                <a:ea typeface="Cambria Math" panose="02040503050406030204" pitchFamily="18" charset="0"/>
              </a:endParaRPr>
            </a:p>
          </xdr:txBody>
        </xdr:sp>
      </mc:Choice>
      <mc:Fallback xmlns="">
        <xdr:sp macro="" textlink="">
          <xdr:nvSpPr>
            <xdr:cNvPr id="11" name="TextBox 10">
              <a:extLst>
                <a:ext uri="{FF2B5EF4-FFF2-40B4-BE49-F238E27FC236}">
                  <a16:creationId xmlns:a16="http://schemas.microsoft.com/office/drawing/2014/main" id="{46F43F77-1FDB-44CA-AE77-0ED145DDC186}"/>
                </a:ext>
              </a:extLst>
            </xdr:cNvPr>
            <xdr:cNvSpPr txBox="1"/>
          </xdr:nvSpPr>
          <xdr:spPr>
            <a:xfrm>
              <a:off x="4616824" y="19810398"/>
              <a:ext cx="2958353" cy="6627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r>
                <a:rPr lang="en-GB" sz="1100" b="0" i="0">
                  <a:latin typeface="Cambria Math"/>
                  <a:ea typeface="Cambria Math" panose="02040503050406030204" pitchFamily="18" charset="0"/>
                </a:rPr>
                <a:t>𝐸𝑂𝐹</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𝑆𝐶𝑅</a:t>
              </a:r>
              <a:endParaRPr lang="en-GB" sz="1400">
                <a:latin typeface="+mn-lt"/>
                <a:ea typeface="Cambria Math" panose="02040503050406030204" pitchFamily="18" charset="0"/>
              </a:endParaRPr>
            </a:p>
          </xdr:txBody>
        </xdr:sp>
      </mc:Fallback>
    </mc:AlternateContent>
    <xdr:clientData/>
  </xdr:oneCellAnchor>
  <xdr:oneCellAnchor>
    <xdr:from>
      <xdr:col>3</xdr:col>
      <xdr:colOff>-1</xdr:colOff>
      <xdr:row>24</xdr:row>
      <xdr:rowOff>0</xdr:rowOff>
    </xdr:from>
    <xdr:ext cx="2947147" cy="537882"/>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F0C3E213-1545-41D9-9289-684987333EC3}"/>
                </a:ext>
              </a:extLst>
            </xdr:cNvPr>
            <xdr:cNvSpPr txBox="1"/>
          </xdr:nvSpPr>
          <xdr:spPr>
            <a:xfrm>
              <a:off x="4616823" y="12035118"/>
              <a:ext cx="2947147" cy="5378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14:m>
                <m:oMathPara xmlns:m="http://schemas.openxmlformats.org/officeDocument/2006/math">
                  <m:oMathParaPr>
                    <m:jc m:val="centerGroup"/>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r>
                          <a:rPr lang="en-GB" sz="1100" b="0" i="1">
                            <a:latin typeface="Cambria Math"/>
                            <a:ea typeface="Cambria Math" panose="02040503050406030204" pitchFamily="18" charset="0"/>
                          </a:rPr>
                          <m:t>𝐸𝑂𝐹</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num>
                      <m:den>
                        <m:r>
                          <a:rPr lang="en-GB" sz="1100" b="0" i="1">
                            <a:latin typeface="Cambria Math"/>
                            <a:ea typeface="Cambria Math" panose="02040503050406030204" pitchFamily="18" charset="0"/>
                          </a:rPr>
                          <m:t>𝐸𝑂𝐹</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𝑏𝑎𝑠𝑒𝑙𝑖𝑛𝑒</m:t>
                        </m:r>
                      </m:den>
                    </m:f>
                    <m:r>
                      <a:rPr lang="en-GB" sz="1100" b="0" i="0">
                        <a:latin typeface="Cambria Math" panose="02040503050406030204" pitchFamily="18" charset="0"/>
                        <a:ea typeface="Cambria Math" panose="02040503050406030204" pitchFamily="18" charset="0"/>
                      </a:rPr>
                      <m:t>−1</m:t>
                    </m:r>
                  </m:oMath>
                </m:oMathPara>
              </a14:m>
              <a:endParaRPr lang="en-GB" sz="1100">
                <a:latin typeface="+mn-lt"/>
                <a:ea typeface="Cambria Math" panose="02040503050406030204" pitchFamily="18" charset="0"/>
              </a:endParaRPr>
            </a:p>
          </xdr:txBody>
        </xdr:sp>
      </mc:Choice>
      <mc:Fallback xmlns="">
        <xdr:sp macro="" textlink="">
          <xdr:nvSpPr>
            <xdr:cNvPr id="13" name="TextBox 12">
              <a:extLst>
                <a:ext uri="{FF2B5EF4-FFF2-40B4-BE49-F238E27FC236}">
                  <a16:creationId xmlns:a16="http://schemas.microsoft.com/office/drawing/2014/main" id="{F0C3E213-1545-41D9-9289-684987333EC3}"/>
                </a:ext>
              </a:extLst>
            </xdr:cNvPr>
            <xdr:cNvSpPr txBox="1"/>
          </xdr:nvSpPr>
          <xdr:spPr>
            <a:xfrm>
              <a:off x="4616823" y="12035118"/>
              <a:ext cx="2947147" cy="5378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𝐸𝑂𝐹 𝑎𝑓𝑡𝑒𝑟 𝑠𝑡𝑟𝑒𝑠𝑠</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𝐸𝑂𝐹 𝑏𝑎𝑠𝑒𝑙𝑖𝑛𝑒</a:t>
              </a:r>
              <a:r>
                <a:rPr lang="en-GB" sz="1100" b="0" i="0">
                  <a:latin typeface="Cambria Math" panose="02040503050406030204" pitchFamily="18" charset="0"/>
                  <a:ea typeface="Cambria Math" panose="02040503050406030204" pitchFamily="18" charset="0"/>
                </a:rPr>
                <a:t>)−1</a:t>
              </a:r>
              <a:endParaRPr lang="en-GB" sz="1100">
                <a:latin typeface="+mn-lt"/>
                <a:ea typeface="Cambria Math" panose="02040503050406030204" pitchFamily="18" charset="0"/>
              </a:endParaRPr>
            </a:p>
          </xdr:txBody>
        </xdr:sp>
      </mc:Fallback>
    </mc:AlternateContent>
    <xdr:clientData/>
  </xdr:oneCellAnchor>
  <xdr:oneCellAnchor>
    <xdr:from>
      <xdr:col>3</xdr:col>
      <xdr:colOff>22411</xdr:colOff>
      <xdr:row>12</xdr:row>
      <xdr:rowOff>28577</xdr:rowOff>
    </xdr:from>
    <xdr:ext cx="2935941" cy="442622"/>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8A81D3D6-4E70-4F79-8064-10324CE38AEA}"/>
                </a:ext>
              </a:extLst>
            </xdr:cNvPr>
            <xdr:cNvSpPr txBox="1"/>
          </xdr:nvSpPr>
          <xdr:spPr>
            <a:xfrm>
              <a:off x="4639235" y="5194489"/>
              <a:ext cx="2935941" cy="4426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14:m>
                <m:oMathPara xmlns:m="http://schemas.openxmlformats.org/officeDocument/2006/math">
                  <m:oMathParaPr>
                    <m:jc m:val="centerGroup"/>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sSub>
                          <m:sSubPr>
                            <m:ctrlPr>
                              <a:rPr lang="en-GB" sz="1100" i="1">
                                <a:latin typeface="Cambria Math" panose="02040503050406030204" pitchFamily="18" charset="0"/>
                                <a:ea typeface="Cambria Math" panose="02040503050406030204" pitchFamily="18" charset="0"/>
                              </a:rPr>
                            </m:ctrlPr>
                          </m:sSubPr>
                          <m:e>
                            <m:r>
                              <a:rPr lang="en-GB" sz="1100" b="0" i="1">
                                <a:latin typeface="Cambria Math"/>
                                <a:ea typeface="Cambria Math" panose="02040503050406030204" pitchFamily="18" charset="0"/>
                              </a:rPr>
                              <m:t>𝐸</m:t>
                            </m:r>
                          </m:e>
                          <m:sub>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a:ea typeface="Cambria Math" panose="02040503050406030204" pitchFamily="18" charset="0"/>
                              </a:rPr>
                              <m:t>𝐸</m:t>
                            </m:r>
                          </m:e>
                          <m:sub>
                            <m:r>
                              <a:rPr lang="en-GB" sz="1100" b="0" i="1">
                                <a:latin typeface="Cambria Math"/>
                                <a:ea typeface="Cambria Math" panose="02040503050406030204" pitchFamily="18" charset="0"/>
                              </a:rPr>
                              <m:t>𝑏𝑎𝑠𝑒𝑙𝑖𝑛𝑒</m:t>
                            </m:r>
                          </m:sub>
                        </m:sSub>
                      </m:den>
                    </m:f>
                    <m:r>
                      <a:rPr lang="en-GB" sz="1100" b="0" i="0">
                        <a:latin typeface="Cambria Math" panose="02040503050406030204" pitchFamily="18" charset="0"/>
                        <a:ea typeface="Cambria Math" panose="02040503050406030204" pitchFamily="18" charset="0"/>
                      </a:rPr>
                      <m:t>−1</m:t>
                    </m:r>
                  </m:oMath>
                </m:oMathPara>
              </a14:m>
              <a:endParaRPr lang="en-GB" sz="1100">
                <a:latin typeface="+mn-lt"/>
                <a:ea typeface="Cambria Math" panose="02040503050406030204" pitchFamily="18" charset="0"/>
              </a:endParaRPr>
            </a:p>
          </xdr:txBody>
        </xdr:sp>
      </mc:Choice>
      <mc:Fallback xmlns="">
        <xdr:sp macro="" textlink="">
          <xdr:nvSpPr>
            <xdr:cNvPr id="16" name="TextBox 15">
              <a:extLst>
                <a:ext uri="{FF2B5EF4-FFF2-40B4-BE49-F238E27FC236}">
                  <a16:creationId xmlns:a16="http://schemas.microsoft.com/office/drawing/2014/main" id="{8A81D3D6-4E70-4F79-8064-10324CE38AEA}"/>
                </a:ext>
              </a:extLst>
            </xdr:cNvPr>
            <xdr:cNvSpPr txBox="1"/>
          </xdr:nvSpPr>
          <xdr:spPr>
            <a:xfrm>
              <a:off x="4639235" y="5194489"/>
              <a:ext cx="2935941" cy="4426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GB" sz="1100" b="0" i="0">
                  <a:latin typeface="Cambria Math"/>
                  <a:ea typeface="Cambria Math" panose="02040503050406030204" pitchFamily="18" charset="0"/>
                </a:rPr>
                <a:t>𝐸</a:t>
              </a:r>
              <a:r>
                <a:rPr lang="en-GB" sz="1100" b="0" i="0">
                  <a:latin typeface="Cambria Math" panose="02040503050406030204" pitchFamily="18" charset="0"/>
                  <a:ea typeface="Cambria Math" panose="02040503050406030204" pitchFamily="18" charset="0"/>
                </a:rPr>
                <a:t>_(</a:t>
              </a:r>
              <a:r>
                <a:rPr lang="en-GB" sz="1100" b="0" i="0">
                  <a:latin typeface="Cambria Math"/>
                  <a:ea typeface="Cambria Math" panose="02040503050406030204" pitchFamily="18" charset="0"/>
                </a:rPr>
                <a:t>𝑎𝑓𝑡𝑒𝑟 𝑠𝑡𝑟𝑒𝑠𝑠</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𝐸</a:t>
              </a:r>
              <a:r>
                <a:rPr lang="en-GB" sz="1100" b="0" i="0">
                  <a:latin typeface="Cambria Math" panose="02040503050406030204" pitchFamily="18" charset="0"/>
                  <a:ea typeface="Cambria Math" panose="02040503050406030204" pitchFamily="18" charset="0"/>
                </a:rPr>
                <a:t>_</a:t>
              </a:r>
              <a:r>
                <a:rPr lang="en-GB" sz="1100" b="0" i="0">
                  <a:latin typeface="Cambria Math"/>
                  <a:ea typeface="Cambria Math" panose="02040503050406030204" pitchFamily="18" charset="0"/>
                </a:rPr>
                <a:t>𝑏𝑎𝑠𝑒𝑙𝑖𝑛𝑒</a:t>
              </a:r>
              <a:r>
                <a:rPr lang="en-GB" sz="1100" b="0" i="0">
                  <a:latin typeface="Cambria Math" panose="02040503050406030204" pitchFamily="18" charset="0"/>
                  <a:ea typeface="Cambria Math" panose="02040503050406030204" pitchFamily="18" charset="0"/>
                </a:rPr>
                <a:t> −1</a:t>
              </a:r>
              <a:endParaRPr lang="en-GB" sz="1100">
                <a:latin typeface="+mn-lt"/>
                <a:ea typeface="Cambria Math" panose="02040503050406030204" pitchFamily="18" charset="0"/>
              </a:endParaRPr>
            </a:p>
          </xdr:txBody>
        </xdr:sp>
      </mc:Fallback>
    </mc:AlternateContent>
    <xdr:clientData/>
  </xdr:oneCellAnchor>
  <xdr:oneCellAnchor>
    <xdr:from>
      <xdr:col>3</xdr:col>
      <xdr:colOff>11205</xdr:colOff>
      <xdr:row>13</xdr:row>
      <xdr:rowOff>57408</xdr:rowOff>
    </xdr:from>
    <xdr:ext cx="2969559" cy="443711"/>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B317E710-55E6-41C4-B098-C1CC8C45CC1A}"/>
                </a:ext>
              </a:extLst>
            </xdr:cNvPr>
            <xdr:cNvSpPr txBox="1"/>
          </xdr:nvSpPr>
          <xdr:spPr>
            <a:xfrm>
              <a:off x="4628029" y="5727584"/>
              <a:ext cx="2969559" cy="443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14:m>
                <m:oMathPara xmlns:m="http://schemas.openxmlformats.org/officeDocument/2006/math">
                  <m:oMathParaPr>
                    <m:jc m:val="centerGroup"/>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sSub>
                          <m:sSubPr>
                            <m:ctrlPr>
                              <a:rPr lang="en-GB" sz="1100" i="1">
                                <a:latin typeface="Cambria Math" panose="02040503050406030204" pitchFamily="18" charset="0"/>
                                <a:ea typeface="Cambria Math" panose="02040503050406030204" pitchFamily="18" charset="0"/>
                              </a:rPr>
                            </m:ctrlPr>
                          </m:sSubPr>
                          <m:e>
                            <m:r>
                              <a:rPr lang="en-GB" sz="1100" b="0" i="1">
                                <a:latin typeface="Cambria Math"/>
                                <a:ea typeface="Cambria Math" panose="02040503050406030204" pitchFamily="18" charset="0"/>
                              </a:rPr>
                              <m:t>𝐺𝐵</m:t>
                            </m:r>
                          </m:e>
                          <m:sub>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a:ea typeface="Cambria Math" panose="02040503050406030204" pitchFamily="18" charset="0"/>
                              </a:rPr>
                              <m:t>𝐺𝐵</m:t>
                            </m:r>
                          </m:e>
                          <m:sub>
                            <m:r>
                              <a:rPr lang="en-GB" sz="1100" b="0" i="1">
                                <a:latin typeface="Cambria Math"/>
                                <a:ea typeface="Cambria Math" panose="02040503050406030204" pitchFamily="18" charset="0"/>
                              </a:rPr>
                              <m:t>𝑏𝑎𝑠𝑒𝑙𝑖𝑛𝑒</m:t>
                            </m:r>
                          </m:sub>
                        </m:sSub>
                      </m:den>
                    </m:f>
                    <m:r>
                      <a:rPr lang="en-GB" sz="1100" b="0" i="0">
                        <a:latin typeface="Cambria Math" panose="02040503050406030204" pitchFamily="18" charset="0"/>
                        <a:ea typeface="Cambria Math" panose="02040503050406030204" pitchFamily="18" charset="0"/>
                      </a:rPr>
                      <m:t>−1</m:t>
                    </m:r>
                  </m:oMath>
                </m:oMathPara>
              </a14:m>
              <a:endParaRPr lang="en-GB" sz="1100">
                <a:latin typeface="+mn-lt"/>
                <a:ea typeface="Cambria Math" panose="02040503050406030204" pitchFamily="18" charset="0"/>
              </a:endParaRPr>
            </a:p>
          </xdr:txBody>
        </xdr:sp>
      </mc:Choice>
      <mc:Fallback xmlns="">
        <xdr:sp macro="" textlink="">
          <xdr:nvSpPr>
            <xdr:cNvPr id="17" name="TextBox 16">
              <a:extLst>
                <a:ext uri="{FF2B5EF4-FFF2-40B4-BE49-F238E27FC236}">
                  <a16:creationId xmlns:a16="http://schemas.microsoft.com/office/drawing/2014/main" id="{B317E710-55E6-41C4-B098-C1CC8C45CC1A}"/>
                </a:ext>
              </a:extLst>
            </xdr:cNvPr>
            <xdr:cNvSpPr txBox="1"/>
          </xdr:nvSpPr>
          <xdr:spPr>
            <a:xfrm>
              <a:off x="4628029" y="5727584"/>
              <a:ext cx="2969559" cy="443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GB" sz="110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𝐺𝐵</a:t>
              </a:r>
              <a:r>
                <a:rPr lang="en-GB" sz="1100" b="0" i="0">
                  <a:latin typeface="Cambria Math" panose="02040503050406030204" pitchFamily="18" charset="0"/>
                  <a:ea typeface="Cambria Math" panose="02040503050406030204" pitchFamily="18" charset="0"/>
                </a:rPr>
                <a:t>〗_(</a:t>
              </a:r>
              <a:r>
                <a:rPr lang="en-GB" sz="1100" b="0" i="0">
                  <a:latin typeface="Cambria Math"/>
                  <a:ea typeface="Cambria Math" panose="02040503050406030204" pitchFamily="18" charset="0"/>
                </a:rPr>
                <a:t>𝑎𝑓𝑡𝑒𝑟 𝑠𝑡𝑟𝑒𝑠𝑠</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𝐺𝐵</a:t>
              </a:r>
              <a:r>
                <a:rPr lang="en-GB" sz="1100" b="0" i="0">
                  <a:latin typeface="Cambria Math" panose="02040503050406030204" pitchFamily="18" charset="0"/>
                  <a:ea typeface="Cambria Math" panose="02040503050406030204" pitchFamily="18" charset="0"/>
                </a:rPr>
                <a:t>〗_</a:t>
              </a:r>
              <a:r>
                <a:rPr lang="en-GB" sz="1100" b="0" i="0">
                  <a:latin typeface="Cambria Math"/>
                  <a:ea typeface="Cambria Math" panose="02040503050406030204" pitchFamily="18" charset="0"/>
                </a:rPr>
                <a:t>𝑏𝑎𝑠𝑒𝑙𝑖𝑛𝑒</a:t>
              </a:r>
              <a:r>
                <a:rPr lang="en-GB" sz="1100" b="0" i="0">
                  <a:latin typeface="Cambria Math" panose="02040503050406030204" pitchFamily="18" charset="0"/>
                  <a:ea typeface="Cambria Math" panose="02040503050406030204" pitchFamily="18" charset="0"/>
                </a:rPr>
                <a:t> −1</a:t>
              </a:r>
              <a:endParaRPr lang="en-GB" sz="1100">
                <a:latin typeface="+mn-lt"/>
                <a:ea typeface="Cambria Math" panose="02040503050406030204" pitchFamily="18" charset="0"/>
              </a:endParaRPr>
            </a:p>
          </xdr:txBody>
        </xdr:sp>
      </mc:Fallback>
    </mc:AlternateContent>
    <xdr:clientData/>
  </xdr:oneCellAnchor>
  <xdr:oneCellAnchor>
    <xdr:from>
      <xdr:col>3</xdr:col>
      <xdr:colOff>0</xdr:colOff>
      <xdr:row>14</xdr:row>
      <xdr:rowOff>47883</xdr:rowOff>
    </xdr:from>
    <xdr:ext cx="2958352" cy="443711"/>
    <mc:AlternateContent xmlns:mc="http://schemas.openxmlformats.org/markup-compatibility/2006" xmlns:a14="http://schemas.microsoft.com/office/drawing/2010/main">
      <mc:Choice Requires="a14">
        <xdr:sp macro="" textlink="">
          <xdr:nvSpPr>
            <xdr:cNvPr id="18" name="TextBox 17">
              <a:extLst>
                <a:ext uri="{FF2B5EF4-FFF2-40B4-BE49-F238E27FC236}">
                  <a16:creationId xmlns:a16="http://schemas.microsoft.com/office/drawing/2014/main" id="{3042D981-67B3-4D8E-B79C-74B8AB7AAD9D}"/>
                </a:ext>
              </a:extLst>
            </xdr:cNvPr>
            <xdr:cNvSpPr txBox="1"/>
          </xdr:nvSpPr>
          <xdr:spPr>
            <a:xfrm>
              <a:off x="4616824" y="6222324"/>
              <a:ext cx="2958352" cy="443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14:m>
                <m:oMathPara xmlns:m="http://schemas.openxmlformats.org/officeDocument/2006/math">
                  <m:oMathParaPr>
                    <m:jc m:val="centerGroup"/>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sSub>
                          <m:sSubPr>
                            <m:ctrlPr>
                              <a:rPr lang="en-GB" sz="1100" i="1">
                                <a:latin typeface="Cambria Math" panose="02040503050406030204" pitchFamily="18" charset="0"/>
                                <a:ea typeface="Cambria Math" panose="02040503050406030204" pitchFamily="18" charset="0"/>
                              </a:rPr>
                            </m:ctrlPr>
                          </m:sSubPr>
                          <m:e>
                            <m:r>
                              <a:rPr lang="en-GB" sz="1100" b="0" i="1">
                                <a:latin typeface="Cambria Math"/>
                                <a:ea typeface="Cambria Math" panose="02040503050406030204" pitchFamily="18" charset="0"/>
                              </a:rPr>
                              <m:t>𝐶𝐵</m:t>
                            </m:r>
                          </m:e>
                          <m:sub>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a:ea typeface="Cambria Math" panose="02040503050406030204" pitchFamily="18" charset="0"/>
                              </a:rPr>
                              <m:t>𝐶𝐵</m:t>
                            </m:r>
                          </m:e>
                          <m:sub>
                            <m:r>
                              <a:rPr lang="en-GB" sz="1100" b="0" i="1">
                                <a:latin typeface="Cambria Math"/>
                                <a:ea typeface="Cambria Math" panose="02040503050406030204" pitchFamily="18" charset="0"/>
                              </a:rPr>
                              <m:t>𝑏𝑎𝑠𝑒𝑙𝑖𝑛𝑒</m:t>
                            </m:r>
                          </m:sub>
                        </m:sSub>
                      </m:den>
                    </m:f>
                    <m:r>
                      <a:rPr lang="en-GB" sz="1100" b="0" i="0">
                        <a:latin typeface="Cambria Math" panose="02040503050406030204" pitchFamily="18" charset="0"/>
                        <a:ea typeface="Cambria Math" panose="02040503050406030204" pitchFamily="18" charset="0"/>
                      </a:rPr>
                      <m:t>−1</m:t>
                    </m:r>
                  </m:oMath>
                </m:oMathPara>
              </a14:m>
              <a:endParaRPr lang="en-GB" sz="1100">
                <a:latin typeface="+mn-lt"/>
                <a:ea typeface="Cambria Math" panose="02040503050406030204" pitchFamily="18" charset="0"/>
              </a:endParaRPr>
            </a:p>
          </xdr:txBody>
        </xdr:sp>
      </mc:Choice>
      <mc:Fallback xmlns="">
        <xdr:sp macro="" textlink="">
          <xdr:nvSpPr>
            <xdr:cNvPr id="18" name="TextBox 17">
              <a:extLst>
                <a:ext uri="{FF2B5EF4-FFF2-40B4-BE49-F238E27FC236}">
                  <a16:creationId xmlns:a16="http://schemas.microsoft.com/office/drawing/2014/main" id="{3042D981-67B3-4D8E-B79C-74B8AB7AAD9D}"/>
                </a:ext>
              </a:extLst>
            </xdr:cNvPr>
            <xdr:cNvSpPr txBox="1"/>
          </xdr:nvSpPr>
          <xdr:spPr>
            <a:xfrm>
              <a:off x="4616824" y="6222324"/>
              <a:ext cx="2958352" cy="443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GB" sz="110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𝐶𝐵</a:t>
              </a:r>
              <a:r>
                <a:rPr lang="en-GB" sz="1100" b="0" i="0">
                  <a:latin typeface="Cambria Math" panose="02040503050406030204" pitchFamily="18" charset="0"/>
                  <a:ea typeface="Cambria Math" panose="02040503050406030204" pitchFamily="18" charset="0"/>
                </a:rPr>
                <a:t>〗_(</a:t>
              </a:r>
              <a:r>
                <a:rPr lang="en-GB" sz="1100" b="0" i="0">
                  <a:latin typeface="Cambria Math"/>
                  <a:ea typeface="Cambria Math" panose="02040503050406030204" pitchFamily="18" charset="0"/>
                </a:rPr>
                <a:t>𝑎𝑓𝑡𝑒𝑟 𝑠𝑡𝑟𝑒𝑠𝑠</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𝐶𝐵</a:t>
              </a:r>
              <a:r>
                <a:rPr lang="en-GB" sz="1100" b="0" i="0">
                  <a:latin typeface="Cambria Math" panose="02040503050406030204" pitchFamily="18" charset="0"/>
                  <a:ea typeface="Cambria Math" panose="02040503050406030204" pitchFamily="18" charset="0"/>
                </a:rPr>
                <a:t>〗_</a:t>
              </a:r>
              <a:r>
                <a:rPr lang="en-GB" sz="1100" b="0" i="0">
                  <a:latin typeface="Cambria Math"/>
                  <a:ea typeface="Cambria Math" panose="02040503050406030204" pitchFamily="18" charset="0"/>
                </a:rPr>
                <a:t>𝑏𝑎𝑠𝑒𝑙𝑖𝑛𝑒</a:t>
              </a:r>
              <a:r>
                <a:rPr lang="en-GB" sz="1100" b="0" i="0">
                  <a:latin typeface="Cambria Math" panose="02040503050406030204" pitchFamily="18" charset="0"/>
                  <a:ea typeface="Cambria Math" panose="02040503050406030204" pitchFamily="18" charset="0"/>
                </a:rPr>
                <a:t> −1</a:t>
              </a:r>
              <a:endParaRPr lang="en-GB" sz="1100">
                <a:latin typeface="+mn-lt"/>
                <a:ea typeface="Cambria Math" panose="02040503050406030204" pitchFamily="18" charset="0"/>
              </a:endParaRPr>
            </a:p>
          </xdr:txBody>
        </xdr:sp>
      </mc:Fallback>
    </mc:AlternateContent>
    <xdr:clientData/>
  </xdr:oneCellAnchor>
  <xdr:oneCellAnchor>
    <xdr:from>
      <xdr:col>2</xdr:col>
      <xdr:colOff>2588560</xdr:colOff>
      <xdr:row>16</xdr:row>
      <xdr:rowOff>57952</xdr:rowOff>
    </xdr:from>
    <xdr:ext cx="2980764" cy="442622"/>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4E8A2215-9F37-4F70-9FEA-DA4BB027B060}"/>
                </a:ext>
              </a:extLst>
            </xdr:cNvPr>
            <xdr:cNvSpPr txBox="1"/>
          </xdr:nvSpPr>
          <xdr:spPr>
            <a:xfrm>
              <a:off x="4605619" y="7240923"/>
              <a:ext cx="2980764" cy="4426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14:m>
                <m:oMathPara xmlns:m="http://schemas.openxmlformats.org/officeDocument/2006/math">
                  <m:oMathParaPr>
                    <m:jc m:val="centerGroup"/>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sSub>
                          <m:sSubPr>
                            <m:ctrlPr>
                              <a:rPr lang="en-GB" sz="1100" i="1">
                                <a:latin typeface="Cambria Math" panose="02040503050406030204" pitchFamily="18" charset="0"/>
                                <a:ea typeface="Cambria Math" panose="02040503050406030204" pitchFamily="18" charset="0"/>
                              </a:rPr>
                            </m:ctrlPr>
                          </m:sSubPr>
                          <m:e>
                            <m:r>
                              <a:rPr lang="en-GB" sz="1100" b="0" i="1">
                                <a:latin typeface="Cambria Math"/>
                                <a:ea typeface="Cambria Math" panose="02040503050406030204" pitchFamily="18" charset="0"/>
                              </a:rPr>
                              <m:t>𝐼𝐿𝑈𝐿</m:t>
                            </m:r>
                          </m:e>
                          <m:sub>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a:ea typeface="Cambria Math" panose="02040503050406030204" pitchFamily="18" charset="0"/>
                              </a:rPr>
                              <m:t>𝐼𝐿𝑈𝐿</m:t>
                            </m:r>
                          </m:e>
                          <m:sub>
                            <m:r>
                              <a:rPr lang="en-GB" sz="1100" b="0" i="1">
                                <a:latin typeface="Cambria Math"/>
                                <a:ea typeface="Cambria Math" panose="02040503050406030204" pitchFamily="18" charset="0"/>
                              </a:rPr>
                              <m:t>𝑏𝑎𝑠𝑒𝑙𝑖𝑛𝑒</m:t>
                            </m:r>
                          </m:sub>
                        </m:sSub>
                      </m:den>
                    </m:f>
                    <m:r>
                      <a:rPr lang="en-GB" sz="1100" b="0" i="0">
                        <a:latin typeface="Cambria Math" panose="02040503050406030204" pitchFamily="18" charset="0"/>
                        <a:ea typeface="Cambria Math" panose="02040503050406030204" pitchFamily="18" charset="0"/>
                      </a:rPr>
                      <m:t>−1</m:t>
                    </m:r>
                  </m:oMath>
                </m:oMathPara>
              </a14:m>
              <a:endParaRPr lang="en-GB" sz="1100">
                <a:latin typeface="+mn-lt"/>
                <a:ea typeface="Cambria Math" panose="02040503050406030204" pitchFamily="18" charset="0"/>
              </a:endParaRPr>
            </a:p>
          </xdr:txBody>
        </xdr:sp>
      </mc:Choice>
      <mc:Fallback xmlns="">
        <xdr:sp macro="" textlink="">
          <xdr:nvSpPr>
            <xdr:cNvPr id="19" name="TextBox 18">
              <a:extLst>
                <a:ext uri="{FF2B5EF4-FFF2-40B4-BE49-F238E27FC236}">
                  <a16:creationId xmlns:a16="http://schemas.microsoft.com/office/drawing/2014/main" id="{4E8A2215-9F37-4F70-9FEA-DA4BB027B060}"/>
                </a:ext>
              </a:extLst>
            </xdr:cNvPr>
            <xdr:cNvSpPr txBox="1"/>
          </xdr:nvSpPr>
          <xdr:spPr>
            <a:xfrm>
              <a:off x="4605619" y="7240923"/>
              <a:ext cx="2980764" cy="4426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GB" sz="110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𝐼𝐿𝑈𝐿</a:t>
              </a:r>
              <a:r>
                <a:rPr lang="en-GB" sz="1100" b="0" i="0">
                  <a:latin typeface="Cambria Math" panose="02040503050406030204" pitchFamily="18" charset="0"/>
                  <a:ea typeface="Cambria Math" panose="02040503050406030204" pitchFamily="18" charset="0"/>
                </a:rPr>
                <a:t>〗_(</a:t>
              </a:r>
              <a:r>
                <a:rPr lang="en-GB" sz="1100" b="0" i="0">
                  <a:latin typeface="Cambria Math"/>
                  <a:ea typeface="Cambria Math" panose="02040503050406030204" pitchFamily="18" charset="0"/>
                </a:rPr>
                <a:t>𝑎𝑓𝑡𝑒𝑟 𝑠𝑡𝑟𝑒𝑠𝑠</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𝐼𝐿𝑈𝐿</a:t>
              </a:r>
              <a:r>
                <a:rPr lang="en-GB" sz="1100" b="0" i="0">
                  <a:latin typeface="Cambria Math" panose="02040503050406030204" pitchFamily="18" charset="0"/>
                  <a:ea typeface="Cambria Math" panose="02040503050406030204" pitchFamily="18" charset="0"/>
                </a:rPr>
                <a:t>〗_</a:t>
              </a:r>
              <a:r>
                <a:rPr lang="en-GB" sz="1100" b="0" i="0">
                  <a:latin typeface="Cambria Math"/>
                  <a:ea typeface="Cambria Math" panose="02040503050406030204" pitchFamily="18" charset="0"/>
                </a:rPr>
                <a:t>𝑏𝑎𝑠𝑒𝑙𝑖𝑛𝑒</a:t>
              </a:r>
              <a:r>
                <a:rPr lang="en-GB" sz="1100" b="0" i="0">
                  <a:latin typeface="Cambria Math" panose="02040503050406030204" pitchFamily="18" charset="0"/>
                  <a:ea typeface="Cambria Math" panose="02040503050406030204" pitchFamily="18" charset="0"/>
                </a:rPr>
                <a:t> −1</a:t>
              </a:r>
              <a:endParaRPr lang="en-GB" sz="1100">
                <a:latin typeface="+mn-lt"/>
                <a:ea typeface="Cambria Math" panose="02040503050406030204" pitchFamily="18" charset="0"/>
              </a:endParaRPr>
            </a:p>
          </xdr:txBody>
        </xdr:sp>
      </mc:Fallback>
    </mc:AlternateContent>
    <xdr:clientData/>
  </xdr:oneCellAnchor>
  <xdr:oneCellAnchor>
    <xdr:from>
      <xdr:col>3</xdr:col>
      <xdr:colOff>11205</xdr:colOff>
      <xdr:row>17</xdr:row>
      <xdr:rowOff>14953</xdr:rowOff>
    </xdr:from>
    <xdr:ext cx="2947147" cy="489311"/>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6DCF6AD8-3D53-4FC5-BB6A-4D96CDC5FFC9}"/>
                </a:ext>
              </a:extLst>
            </xdr:cNvPr>
            <xdr:cNvSpPr txBox="1"/>
          </xdr:nvSpPr>
          <xdr:spPr>
            <a:xfrm>
              <a:off x="4628029" y="7702188"/>
              <a:ext cx="2947147" cy="4893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sSub>
                          <m:sSubPr>
                            <m:ctrlPr>
                              <a:rPr lang="en-GB" sz="1100" i="1">
                                <a:latin typeface="Cambria Math" panose="02040503050406030204" pitchFamily="18" charset="0"/>
                                <a:ea typeface="Cambria Math" panose="02040503050406030204" pitchFamily="18" charset="0"/>
                              </a:rPr>
                            </m:ctrlPr>
                          </m:sSubPr>
                          <m:e>
                            <m:r>
                              <a:rPr lang="en-GB" sz="1100" b="0" i="1">
                                <a:latin typeface="Cambria Math"/>
                                <a:ea typeface="Cambria Math" panose="02040503050406030204" pitchFamily="18" charset="0"/>
                              </a:rPr>
                              <m:t>𝐿𝑀</m:t>
                            </m:r>
                          </m:e>
                          <m:sub>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a:ea typeface="Cambria Math" panose="02040503050406030204" pitchFamily="18" charset="0"/>
                              </a:rPr>
                              <m:t>𝐿𝑀</m:t>
                            </m:r>
                          </m:e>
                          <m:sub>
                            <m:r>
                              <a:rPr lang="en-GB" sz="1100" b="0" i="1">
                                <a:latin typeface="Cambria Math"/>
                                <a:ea typeface="Cambria Math" panose="02040503050406030204" pitchFamily="18" charset="0"/>
                              </a:rPr>
                              <m:t>𝑏𝑎𝑠𝑒𝑙𝑖𝑛𝑒</m:t>
                            </m:r>
                          </m:sub>
                        </m:sSub>
                      </m:den>
                    </m:f>
                    <m:r>
                      <a:rPr lang="en-GB" sz="1100" b="0" i="0">
                        <a:latin typeface="Cambria Math" panose="02040503050406030204" pitchFamily="18" charset="0"/>
                        <a:ea typeface="Cambria Math" panose="02040503050406030204" pitchFamily="18" charset="0"/>
                      </a:rPr>
                      <m:t>−1</m:t>
                    </m:r>
                  </m:oMath>
                </m:oMathPara>
              </a14:m>
              <a:endParaRPr lang="en-GB" sz="1100">
                <a:latin typeface="+mn-lt"/>
                <a:ea typeface="Cambria Math" panose="02040503050406030204" pitchFamily="18" charset="0"/>
              </a:endParaRPr>
            </a:p>
          </xdr:txBody>
        </xdr:sp>
      </mc:Choice>
      <mc:Fallback xmlns="">
        <xdr:sp macro="" textlink="">
          <xdr:nvSpPr>
            <xdr:cNvPr id="20" name="TextBox 19">
              <a:extLst>
                <a:ext uri="{FF2B5EF4-FFF2-40B4-BE49-F238E27FC236}">
                  <a16:creationId xmlns:a16="http://schemas.microsoft.com/office/drawing/2014/main" id="{6DCF6AD8-3D53-4FC5-BB6A-4D96CDC5FFC9}"/>
                </a:ext>
              </a:extLst>
            </xdr:cNvPr>
            <xdr:cNvSpPr txBox="1"/>
          </xdr:nvSpPr>
          <xdr:spPr>
            <a:xfrm>
              <a:off x="4628029" y="7702188"/>
              <a:ext cx="2947147" cy="4893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𝐿𝑀</a:t>
              </a:r>
              <a:r>
                <a:rPr lang="en-GB" sz="1100" b="0" i="0">
                  <a:latin typeface="Cambria Math" panose="02040503050406030204" pitchFamily="18" charset="0"/>
                  <a:ea typeface="Cambria Math" panose="02040503050406030204" pitchFamily="18" charset="0"/>
                </a:rPr>
                <a:t>〗_(</a:t>
              </a:r>
              <a:r>
                <a:rPr lang="en-GB" sz="1100" b="0" i="0">
                  <a:latin typeface="Cambria Math"/>
                  <a:ea typeface="Cambria Math" panose="02040503050406030204" pitchFamily="18" charset="0"/>
                </a:rPr>
                <a:t>𝑎𝑓𝑡𝑒𝑟 𝑠𝑡𝑟𝑒𝑠𝑠</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𝐿𝑀</a:t>
              </a:r>
              <a:r>
                <a:rPr lang="en-GB" sz="1100" b="0" i="0">
                  <a:latin typeface="Cambria Math" panose="02040503050406030204" pitchFamily="18" charset="0"/>
                  <a:ea typeface="Cambria Math" panose="02040503050406030204" pitchFamily="18" charset="0"/>
                </a:rPr>
                <a:t>〗_</a:t>
              </a:r>
              <a:r>
                <a:rPr lang="en-GB" sz="1100" b="0" i="0">
                  <a:latin typeface="Cambria Math"/>
                  <a:ea typeface="Cambria Math" panose="02040503050406030204" pitchFamily="18" charset="0"/>
                </a:rPr>
                <a:t>𝑏𝑎𝑠𝑒𝑙𝑖𝑛𝑒</a:t>
              </a:r>
              <a:r>
                <a:rPr lang="en-GB" sz="1100" b="0" i="0">
                  <a:latin typeface="Cambria Math" panose="02040503050406030204" pitchFamily="18" charset="0"/>
                  <a:ea typeface="Cambria Math" panose="02040503050406030204" pitchFamily="18" charset="0"/>
                </a:rPr>
                <a:t> −1</a:t>
              </a:r>
              <a:endParaRPr lang="en-GB" sz="1100">
                <a:latin typeface="+mn-lt"/>
                <a:ea typeface="Cambria Math" panose="02040503050406030204" pitchFamily="18" charset="0"/>
              </a:endParaRPr>
            </a:p>
          </xdr:txBody>
        </xdr:sp>
      </mc:Fallback>
    </mc:AlternateContent>
    <xdr:clientData/>
  </xdr:oneCellAnchor>
  <xdr:oneCellAnchor>
    <xdr:from>
      <xdr:col>3</xdr:col>
      <xdr:colOff>11205</xdr:colOff>
      <xdr:row>15</xdr:row>
      <xdr:rowOff>22798</xdr:rowOff>
    </xdr:from>
    <xdr:ext cx="2947147" cy="447849"/>
    <mc:AlternateContent xmlns:mc="http://schemas.openxmlformats.org/markup-compatibility/2006" xmlns:a14="http://schemas.microsoft.com/office/drawing/2010/main">
      <mc:Choice Requires="a14">
        <xdr:sp macro="" textlink="">
          <xdr:nvSpPr>
            <xdr:cNvPr id="21" name="TextBox 20">
              <a:extLst>
                <a:ext uri="{FF2B5EF4-FFF2-40B4-BE49-F238E27FC236}">
                  <a16:creationId xmlns:a16="http://schemas.microsoft.com/office/drawing/2014/main" id="{9E604A8E-993C-433E-A40C-A1ED2A14BD7D}"/>
                </a:ext>
              </a:extLst>
            </xdr:cNvPr>
            <xdr:cNvSpPr txBox="1"/>
          </xdr:nvSpPr>
          <xdr:spPr>
            <a:xfrm>
              <a:off x="4628029" y="6701504"/>
              <a:ext cx="2947147" cy="4478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14:m>
                <m:oMathPara xmlns:m="http://schemas.openxmlformats.org/officeDocument/2006/math">
                  <m:oMathParaPr>
                    <m:jc m:val="centerGroup"/>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sSub>
                          <m:sSubPr>
                            <m:ctrlPr>
                              <a:rPr lang="en-GB" sz="1100" i="1">
                                <a:latin typeface="Cambria Math" panose="02040503050406030204" pitchFamily="18" charset="0"/>
                                <a:ea typeface="Cambria Math" panose="02040503050406030204" pitchFamily="18" charset="0"/>
                              </a:rPr>
                            </m:ctrlPr>
                          </m:sSubPr>
                          <m:e>
                            <m:r>
                              <a:rPr lang="en-GB" sz="1100" b="0" i="1">
                                <a:latin typeface="Cambria Math"/>
                                <a:ea typeface="Cambria Math" panose="02040503050406030204" pitchFamily="18" charset="0"/>
                              </a:rPr>
                              <m:t>𝑃</m:t>
                            </m:r>
                          </m:e>
                          <m:sub>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a:ea typeface="Cambria Math" panose="02040503050406030204" pitchFamily="18" charset="0"/>
                              </a:rPr>
                              <m:t>𝑃</m:t>
                            </m:r>
                          </m:e>
                          <m:sub>
                            <m:r>
                              <a:rPr lang="en-GB" sz="1100" b="0" i="1">
                                <a:latin typeface="Cambria Math"/>
                                <a:ea typeface="Cambria Math" panose="02040503050406030204" pitchFamily="18" charset="0"/>
                              </a:rPr>
                              <m:t>𝑏𝑎𝑠𝑒𝑙𝑖𝑛𝑒</m:t>
                            </m:r>
                          </m:sub>
                        </m:sSub>
                      </m:den>
                    </m:f>
                    <m:r>
                      <a:rPr lang="en-GB" sz="1100" b="0" i="0">
                        <a:latin typeface="Cambria Math" panose="02040503050406030204" pitchFamily="18" charset="0"/>
                        <a:ea typeface="Cambria Math" panose="02040503050406030204" pitchFamily="18" charset="0"/>
                      </a:rPr>
                      <m:t>−1</m:t>
                    </m:r>
                  </m:oMath>
                </m:oMathPara>
              </a14:m>
              <a:endParaRPr lang="en-GB" sz="1100">
                <a:latin typeface="+mn-lt"/>
                <a:ea typeface="Cambria Math" panose="02040503050406030204" pitchFamily="18" charset="0"/>
              </a:endParaRPr>
            </a:p>
          </xdr:txBody>
        </xdr:sp>
      </mc:Choice>
      <mc:Fallback xmlns="">
        <xdr:sp macro="" textlink="">
          <xdr:nvSpPr>
            <xdr:cNvPr id="21" name="TextBox 20">
              <a:extLst>
                <a:ext uri="{FF2B5EF4-FFF2-40B4-BE49-F238E27FC236}">
                  <a16:creationId xmlns:a16="http://schemas.microsoft.com/office/drawing/2014/main" id="{9E604A8E-993C-433E-A40C-A1ED2A14BD7D}"/>
                </a:ext>
              </a:extLst>
            </xdr:cNvPr>
            <xdr:cNvSpPr txBox="1"/>
          </xdr:nvSpPr>
          <xdr:spPr>
            <a:xfrm>
              <a:off x="4628029" y="6701504"/>
              <a:ext cx="2947147" cy="4478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0" i="0">
                  <a:latin typeface="Cambria Math"/>
                  <a:ea typeface="Cambria Math" panose="02040503050406030204" pitchFamily="18" charset="0"/>
                </a:rPr>
                <a:t>𝑃</a:t>
              </a:r>
              <a:r>
                <a:rPr lang="en-GB" sz="1100" b="0" i="0">
                  <a:latin typeface="Cambria Math" panose="02040503050406030204" pitchFamily="18" charset="0"/>
                  <a:ea typeface="Cambria Math" panose="02040503050406030204" pitchFamily="18" charset="0"/>
                </a:rPr>
                <a:t>_(</a:t>
              </a:r>
              <a:r>
                <a:rPr lang="en-GB" sz="1100" b="0" i="0">
                  <a:latin typeface="Cambria Math"/>
                  <a:ea typeface="Cambria Math" panose="02040503050406030204" pitchFamily="18" charset="0"/>
                </a:rPr>
                <a:t>𝑎𝑓𝑡𝑒𝑟 𝑠𝑡𝑟𝑒𝑠𝑠</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𝑃</a:t>
              </a:r>
              <a:r>
                <a:rPr lang="en-GB" sz="1100" b="0" i="0">
                  <a:latin typeface="Cambria Math" panose="02040503050406030204" pitchFamily="18" charset="0"/>
                  <a:ea typeface="Cambria Math" panose="02040503050406030204" pitchFamily="18" charset="0"/>
                </a:rPr>
                <a:t>_</a:t>
              </a:r>
              <a:r>
                <a:rPr lang="en-GB" sz="1100" b="0" i="0">
                  <a:latin typeface="Cambria Math"/>
                  <a:ea typeface="Cambria Math" panose="02040503050406030204" pitchFamily="18" charset="0"/>
                </a:rPr>
                <a:t>𝑏𝑎𝑠𝑒𝑙𝑖𝑛𝑒</a:t>
              </a:r>
              <a:r>
                <a:rPr lang="en-GB" sz="1100" b="0" i="0">
                  <a:latin typeface="Cambria Math" panose="02040503050406030204" pitchFamily="18" charset="0"/>
                  <a:ea typeface="Cambria Math" panose="02040503050406030204" pitchFamily="18" charset="0"/>
                </a:rPr>
                <a:t> −1</a:t>
              </a:r>
              <a:endParaRPr lang="en-GB" sz="1100">
                <a:latin typeface="+mn-lt"/>
                <a:ea typeface="Cambria Math" panose="02040503050406030204" pitchFamily="18" charset="0"/>
              </a:endParaRPr>
            </a:p>
          </xdr:txBody>
        </xdr:sp>
      </mc:Fallback>
    </mc:AlternateContent>
    <xdr:clientData/>
  </xdr:oneCellAnchor>
  <xdr:oneCellAnchor>
    <xdr:from>
      <xdr:col>3</xdr:col>
      <xdr:colOff>0</xdr:colOff>
      <xdr:row>10</xdr:row>
      <xdr:rowOff>21757</xdr:rowOff>
    </xdr:from>
    <xdr:ext cx="2947147" cy="471301"/>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72026486-FD5C-44D7-A5D9-2111662D9EFB}"/>
                </a:ext>
              </a:extLst>
            </xdr:cNvPr>
            <xdr:cNvSpPr txBox="1"/>
          </xdr:nvSpPr>
          <xdr:spPr>
            <a:xfrm>
              <a:off x="4616824" y="4179139"/>
              <a:ext cx="2947147" cy="4713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14:m>
                <m:oMathPara xmlns:m="http://schemas.openxmlformats.org/officeDocument/2006/math">
                  <m:oMathParaPr>
                    <m:jc m:val="center"/>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r>
                          <a:rPr lang="en-GB" sz="1100" b="0" i="1">
                            <a:latin typeface="Cambria Math"/>
                            <a:ea typeface="Cambria Math" panose="02040503050406030204" pitchFamily="18" charset="0"/>
                          </a:rPr>
                          <m:t>𝐸</m:t>
                        </m:r>
                        <m:r>
                          <a:rPr lang="en-GB" sz="1100" b="0" i="1">
                            <a:latin typeface="Cambria Math" panose="02040503050406030204" pitchFamily="18" charset="0"/>
                            <a:ea typeface="Cambria Math" panose="02040503050406030204" pitchFamily="18" charset="0"/>
                          </a:rPr>
                          <m:t>𝐴</m:t>
                        </m:r>
                        <m:r>
                          <a:rPr lang="en-GB" sz="1100" b="0" i="1">
                            <a:latin typeface="Cambria Math"/>
                            <a:ea typeface="Cambria Math" panose="02040503050406030204" pitchFamily="18" charset="0"/>
                          </a:rPr>
                          <m:t>𝑜𝐿</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num>
                      <m:den>
                        <m:r>
                          <a:rPr lang="en-GB" sz="1100" b="0" i="1">
                            <a:latin typeface="Cambria Math"/>
                            <a:ea typeface="Cambria Math" panose="02040503050406030204" pitchFamily="18" charset="0"/>
                          </a:rPr>
                          <m:t>𝐸</m:t>
                        </m:r>
                        <m:r>
                          <a:rPr lang="en-GB" sz="1100" b="0" i="1">
                            <a:latin typeface="Cambria Math" panose="02040503050406030204" pitchFamily="18" charset="0"/>
                            <a:ea typeface="Cambria Math" panose="02040503050406030204" pitchFamily="18" charset="0"/>
                          </a:rPr>
                          <m:t>𝐴</m:t>
                        </m:r>
                        <m:r>
                          <a:rPr lang="en-GB" sz="1100" b="0" i="1">
                            <a:latin typeface="Cambria Math"/>
                            <a:ea typeface="Cambria Math" panose="02040503050406030204" pitchFamily="18" charset="0"/>
                          </a:rPr>
                          <m:t>𝑜𝐿</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𝑏𝑎𝑠𝑒𝑙𝑖𝑛𝑒</m:t>
                        </m:r>
                      </m:den>
                    </m:f>
                    <m:r>
                      <a:rPr lang="en-GB" sz="1100" b="0" i="0">
                        <a:latin typeface="Cambria Math" panose="02040503050406030204" pitchFamily="18" charset="0"/>
                        <a:ea typeface="Cambria Math" panose="02040503050406030204" pitchFamily="18" charset="0"/>
                      </a:rPr>
                      <m:t>−1</m:t>
                    </m:r>
                  </m:oMath>
                </m:oMathPara>
              </a14:m>
              <a:endParaRPr lang="en-GB" sz="1100">
                <a:latin typeface="+mn-lt"/>
                <a:ea typeface="Cambria Math" panose="02040503050406030204" pitchFamily="18" charset="0"/>
              </a:endParaRPr>
            </a:p>
          </xdr:txBody>
        </xdr:sp>
      </mc:Choice>
      <mc:Fallback xmlns="">
        <xdr:sp macro="" textlink="">
          <xdr:nvSpPr>
            <xdr:cNvPr id="23" name="TextBox 22">
              <a:extLst>
                <a:ext uri="{FF2B5EF4-FFF2-40B4-BE49-F238E27FC236}">
                  <a16:creationId xmlns:a16="http://schemas.microsoft.com/office/drawing/2014/main" id="{72026486-FD5C-44D7-A5D9-2111662D9EFB}"/>
                </a:ext>
              </a:extLst>
            </xdr:cNvPr>
            <xdr:cNvSpPr txBox="1"/>
          </xdr:nvSpPr>
          <xdr:spPr>
            <a:xfrm>
              <a:off x="4616824" y="4179139"/>
              <a:ext cx="2947147" cy="4713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r>
                <a:rPr lang="en-GB" sz="110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𝐸</a:t>
              </a:r>
              <a:r>
                <a:rPr lang="en-GB" sz="1100" b="0" i="0">
                  <a:latin typeface="Cambria Math" panose="02040503050406030204" pitchFamily="18" charset="0"/>
                  <a:ea typeface="Cambria Math" panose="02040503050406030204" pitchFamily="18" charset="0"/>
                </a:rPr>
                <a:t>𝐴</a:t>
              </a:r>
              <a:r>
                <a:rPr lang="en-GB" sz="1100" b="0" i="0">
                  <a:latin typeface="Cambria Math"/>
                  <a:ea typeface="Cambria Math" panose="02040503050406030204" pitchFamily="18" charset="0"/>
                </a:rPr>
                <a:t>𝑜𝐿 𝑎𝑓𝑡𝑒𝑟 𝑠𝑡𝑟𝑒𝑠𝑠</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𝐸</a:t>
              </a:r>
              <a:r>
                <a:rPr lang="en-GB" sz="1100" b="0" i="0">
                  <a:latin typeface="Cambria Math" panose="02040503050406030204" pitchFamily="18" charset="0"/>
                  <a:ea typeface="Cambria Math" panose="02040503050406030204" pitchFamily="18" charset="0"/>
                </a:rPr>
                <a:t>𝐴</a:t>
              </a:r>
              <a:r>
                <a:rPr lang="en-GB" sz="1100" b="0" i="0">
                  <a:latin typeface="Cambria Math"/>
                  <a:ea typeface="Cambria Math" panose="02040503050406030204" pitchFamily="18" charset="0"/>
                </a:rPr>
                <a:t>𝑜𝐿 𝑏𝑎𝑠𝑒𝑙𝑖𝑛𝑒</a:t>
              </a:r>
              <a:r>
                <a:rPr lang="en-GB" sz="1100" b="0" i="0">
                  <a:latin typeface="Cambria Math" panose="02040503050406030204" pitchFamily="18" charset="0"/>
                  <a:ea typeface="Cambria Math" panose="02040503050406030204" pitchFamily="18" charset="0"/>
                </a:rPr>
                <a:t>)−1</a:t>
              </a:r>
              <a:endParaRPr lang="en-GB" sz="1100">
                <a:latin typeface="+mn-lt"/>
                <a:ea typeface="Cambria Math" panose="02040503050406030204" pitchFamily="18" charset="0"/>
              </a:endParaRPr>
            </a:p>
          </xdr:txBody>
        </xdr:sp>
      </mc:Fallback>
    </mc:AlternateContent>
    <xdr:clientData/>
  </xdr:oneCellAnchor>
  <xdr:oneCellAnchor>
    <xdr:from>
      <xdr:col>3</xdr:col>
      <xdr:colOff>11205</xdr:colOff>
      <xdr:row>29</xdr:row>
      <xdr:rowOff>11207</xdr:rowOff>
    </xdr:from>
    <xdr:ext cx="2958353" cy="694763"/>
    <mc:AlternateContent xmlns:mc="http://schemas.openxmlformats.org/markup-compatibility/2006" xmlns:a14="http://schemas.microsoft.com/office/drawing/2010/main">
      <mc:Choice Requires="a14">
        <xdr:sp macro="" textlink="">
          <xdr:nvSpPr>
            <xdr:cNvPr id="24" name="TextBox 23">
              <a:extLst>
                <a:ext uri="{FF2B5EF4-FFF2-40B4-BE49-F238E27FC236}">
                  <a16:creationId xmlns:a16="http://schemas.microsoft.com/office/drawing/2014/main" id="{86A55185-1891-4682-90B6-2AB726E585AA}"/>
                </a:ext>
              </a:extLst>
            </xdr:cNvPr>
            <xdr:cNvSpPr txBox="1"/>
          </xdr:nvSpPr>
          <xdr:spPr>
            <a:xfrm>
              <a:off x="4628029" y="19094825"/>
              <a:ext cx="2958353" cy="6947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14:m>
                <m:oMathPara xmlns:m="http://schemas.openxmlformats.org/officeDocument/2006/math">
                  <m:oMathParaPr>
                    <m:jc m:val="centerGroup"/>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r>
                          <a:rPr lang="en-GB" sz="1100" b="0" i="1">
                            <a:latin typeface="Cambria Math"/>
                            <a:ea typeface="Cambria Math" panose="02040503050406030204" pitchFamily="18" charset="0"/>
                          </a:rPr>
                          <m:t>𝑆𝐶𝑅</m:t>
                        </m:r>
                        <m:r>
                          <a:rPr lang="en-GB" sz="1100" b="0" i="1">
                            <a:latin typeface="Cambria Math" panose="02040503050406030204" pitchFamily="18" charset="0"/>
                            <a:ea typeface="Cambria Math" panose="02040503050406030204" pitchFamily="18" charset="0"/>
                          </a:rPr>
                          <m:t> </m:t>
                        </m:r>
                        <m:r>
                          <a:rPr lang="en-GB" sz="1100" b="0" i="1">
                            <a:latin typeface="Cambria Math" panose="02040503050406030204" pitchFamily="18" charset="0"/>
                            <a:ea typeface="Cambria Math" panose="02040503050406030204" pitchFamily="18" charset="0"/>
                          </a:rPr>
                          <m:t>𝑎𝑓𝑡𝑒𝑟</m:t>
                        </m:r>
                        <m:r>
                          <a:rPr lang="en-GB" sz="1100" b="0" i="1">
                            <a:latin typeface="Cambria Math" panose="02040503050406030204" pitchFamily="18" charset="0"/>
                            <a:ea typeface="Cambria Math" panose="02040503050406030204" pitchFamily="18" charset="0"/>
                          </a:rPr>
                          <m:t> </m:t>
                        </m:r>
                        <m:r>
                          <a:rPr lang="en-GB" sz="1100" b="0" i="1">
                            <a:latin typeface="Cambria Math" panose="02040503050406030204" pitchFamily="18" charset="0"/>
                            <a:ea typeface="Cambria Math" panose="02040503050406030204" pitchFamily="18" charset="0"/>
                          </a:rPr>
                          <m:t>𝑠𝑡𝑟𝑒𝑠𝑠</m:t>
                        </m:r>
                        <m:r>
                          <a:rPr lang="en-GB" sz="1100" b="0" i="1">
                            <a:latin typeface="Cambria Math"/>
                            <a:ea typeface="Cambria Math" panose="02040503050406030204" pitchFamily="18" charset="0"/>
                          </a:rPr>
                          <m:t> </m:t>
                        </m:r>
                      </m:num>
                      <m:den>
                        <m:r>
                          <a:rPr lang="en-GB" sz="1100" b="0" i="1">
                            <a:latin typeface="Cambria Math"/>
                            <a:ea typeface="Cambria Math" panose="02040503050406030204" pitchFamily="18" charset="0"/>
                          </a:rPr>
                          <m:t>𝑆𝐶𝑅</m:t>
                        </m:r>
                        <m:r>
                          <a:rPr lang="en-GB" sz="1100" b="0" i="1">
                            <a:latin typeface="Cambria Math" panose="02040503050406030204" pitchFamily="18" charset="0"/>
                            <a:ea typeface="Cambria Math" panose="02040503050406030204" pitchFamily="18" charset="0"/>
                          </a:rPr>
                          <m:t> </m:t>
                        </m:r>
                        <m:r>
                          <a:rPr lang="en-GB" sz="1100" b="0" i="1">
                            <a:latin typeface="Cambria Math" panose="02040503050406030204" pitchFamily="18" charset="0"/>
                            <a:ea typeface="Cambria Math" panose="02040503050406030204" pitchFamily="18" charset="0"/>
                          </a:rPr>
                          <m:t>𝑏𝑎𝑠𝑒𝑙𝑖𝑛𝑒</m:t>
                        </m:r>
                      </m:den>
                    </m:f>
                    <m:r>
                      <a:rPr lang="en-GB" sz="1100" b="0" i="1">
                        <a:solidFill>
                          <a:schemeClr val="tx1"/>
                        </a:solidFill>
                        <a:effectLst/>
                        <a:latin typeface="Cambria Math" panose="02040503050406030204" pitchFamily="18" charset="0"/>
                        <a:ea typeface="+mn-ea"/>
                        <a:cs typeface="+mn-cs"/>
                      </a:rPr>
                      <m:t>(</m:t>
                    </m:r>
                    <m:r>
                      <a:rPr lang="en-GB" sz="1100" b="0" i="1">
                        <a:solidFill>
                          <a:schemeClr val="tx1"/>
                        </a:solidFill>
                        <a:effectLst/>
                        <a:latin typeface="Cambria Math" panose="02040503050406030204" pitchFamily="18" charset="0"/>
                        <a:ea typeface="+mn-ea"/>
                        <a:cs typeface="+mn-cs"/>
                      </a:rPr>
                      <m:t>𝑊𝑂</m:t>
                    </m:r>
                    <m:r>
                      <a:rPr lang="en-GB" sz="1100" b="0" i="1">
                        <a:solidFill>
                          <a:schemeClr val="tx1"/>
                        </a:solidFill>
                        <a:effectLst/>
                        <a:latin typeface="Cambria Math" panose="02040503050406030204" pitchFamily="18" charset="0"/>
                        <a:ea typeface="+mn-ea"/>
                        <a:cs typeface="+mn-cs"/>
                      </a:rPr>
                      <m:t>)</m:t>
                    </m:r>
                    <m:r>
                      <a:rPr lang="en-GB" sz="1100" b="0" i="0">
                        <a:latin typeface="Cambria Math" panose="02040503050406030204" pitchFamily="18" charset="0"/>
                        <a:ea typeface="Cambria Math" panose="02040503050406030204" pitchFamily="18" charset="0"/>
                      </a:rPr>
                      <m:t>−1</m:t>
                    </m:r>
                  </m:oMath>
                </m:oMathPara>
              </a14:m>
              <a:endParaRPr lang="en-GB" sz="1100">
                <a:latin typeface="Cambria Math" panose="02040503050406030204" pitchFamily="18" charset="0"/>
                <a:ea typeface="Cambria Math" panose="02040503050406030204" pitchFamily="18" charset="0"/>
              </a:endParaRPr>
            </a:p>
          </xdr:txBody>
        </xdr:sp>
      </mc:Choice>
      <mc:Fallback xmlns="">
        <xdr:sp macro="" textlink="">
          <xdr:nvSpPr>
            <xdr:cNvPr id="24" name="TextBox 23">
              <a:extLst>
                <a:ext uri="{FF2B5EF4-FFF2-40B4-BE49-F238E27FC236}">
                  <a16:creationId xmlns:a16="http://schemas.microsoft.com/office/drawing/2014/main" id="{86A55185-1891-4682-90B6-2AB726E585AA}"/>
                </a:ext>
              </a:extLst>
            </xdr:cNvPr>
            <xdr:cNvSpPr txBox="1"/>
          </xdr:nvSpPr>
          <xdr:spPr>
            <a:xfrm>
              <a:off x="4628029" y="19094825"/>
              <a:ext cx="2958353" cy="6947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𝑆𝐶𝑅</a:t>
              </a:r>
              <a:r>
                <a:rPr lang="en-GB" sz="1100" b="0" i="0">
                  <a:latin typeface="Cambria Math" panose="02040503050406030204" pitchFamily="18" charset="0"/>
                  <a:ea typeface="Cambria Math" panose="02040503050406030204" pitchFamily="18" charset="0"/>
                </a:rPr>
                <a:t> 𝑎𝑓𝑡𝑒𝑟 𝑠𝑡𝑟𝑒𝑠𝑠</a:t>
              </a:r>
              <a:r>
                <a:rPr lang="en-GB" sz="1100" b="0" i="0">
                  <a:latin typeface="Cambria Math"/>
                  <a:ea typeface="Cambria Math" panose="02040503050406030204" pitchFamily="18" charset="0"/>
                </a:rPr>
                <a:t> </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𝑆𝐶𝑅</a:t>
              </a:r>
              <a:r>
                <a:rPr lang="en-GB" sz="1100" b="0" i="0">
                  <a:latin typeface="Cambria Math" panose="02040503050406030204" pitchFamily="18" charset="0"/>
                  <a:ea typeface="Cambria Math" panose="02040503050406030204" pitchFamily="18" charset="0"/>
                </a:rPr>
                <a:t> 𝑏𝑎𝑠𝑒𝑙𝑖𝑛𝑒)</a:t>
              </a:r>
              <a:r>
                <a:rPr lang="en-GB" sz="1100" b="0" i="0">
                  <a:solidFill>
                    <a:schemeClr val="tx1"/>
                  </a:solidFill>
                  <a:effectLst/>
                  <a:latin typeface="+mn-lt"/>
                  <a:ea typeface="+mn-ea"/>
                  <a:cs typeface="+mn-cs"/>
                </a:rPr>
                <a:t>(𝑊𝑂)</a:t>
              </a:r>
              <a:r>
                <a:rPr lang="en-GB" sz="1100" b="0" i="0">
                  <a:latin typeface="Cambria Math" panose="02040503050406030204" pitchFamily="18" charset="0"/>
                  <a:ea typeface="Cambria Math" panose="02040503050406030204" pitchFamily="18" charset="0"/>
                </a:rPr>
                <a:t>−1</a:t>
              </a:r>
              <a:endParaRPr lang="en-GB" sz="1100">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11205</xdr:colOff>
      <xdr:row>32</xdr:row>
      <xdr:rowOff>11205</xdr:rowOff>
    </xdr:from>
    <xdr:ext cx="2947147" cy="918883"/>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AD27A25B-520D-4E59-BE2D-F2712396388E}"/>
                </a:ext>
              </a:extLst>
            </xdr:cNvPr>
            <xdr:cNvSpPr txBox="1"/>
          </xdr:nvSpPr>
          <xdr:spPr>
            <a:xfrm>
              <a:off x="4628029" y="21582529"/>
              <a:ext cx="2947147" cy="9188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14:m>
                <m:oMathPara xmlns:m="http://schemas.openxmlformats.org/officeDocument/2006/math">
                  <m:oMathParaPr>
                    <m:jc m:val="center"/>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r>
                          <a:rPr lang="en-GB" sz="1100" b="0" i="1">
                            <a:latin typeface="Cambria Math"/>
                            <a:ea typeface="Cambria Math" panose="02040503050406030204" pitchFamily="18" charset="0"/>
                          </a:rPr>
                          <m:t>𝐸𝑂𝐹</m:t>
                        </m:r>
                      </m:num>
                      <m:den>
                        <m:r>
                          <a:rPr lang="en-GB" sz="1100" b="0" i="1">
                            <a:latin typeface="Cambria Math"/>
                            <a:ea typeface="Cambria Math" panose="02040503050406030204" pitchFamily="18" charset="0"/>
                          </a:rPr>
                          <m:t>𝑆𝐶𝑅</m:t>
                        </m:r>
                      </m:den>
                    </m:f>
                    <m:r>
                      <a:rPr lang="en-GB" sz="1100" b="0" i="1">
                        <a:solidFill>
                          <a:schemeClr val="tx1"/>
                        </a:solidFill>
                        <a:effectLst/>
                        <a:latin typeface="Cambria Math" panose="02040503050406030204" pitchFamily="18" charset="0"/>
                        <a:ea typeface="+mn-ea"/>
                        <a:cs typeface="+mn-cs"/>
                      </a:rPr>
                      <m:t>(</m:t>
                    </m:r>
                    <m:r>
                      <a:rPr lang="en-GB" sz="1100" b="0" i="1">
                        <a:solidFill>
                          <a:schemeClr val="tx1"/>
                        </a:solidFill>
                        <a:effectLst/>
                        <a:latin typeface="Cambria Math" panose="02040503050406030204" pitchFamily="18" charset="0"/>
                        <a:ea typeface="+mn-ea"/>
                        <a:cs typeface="+mn-cs"/>
                      </a:rPr>
                      <m:t>𝑊𝑂</m:t>
                    </m:r>
                    <m:r>
                      <a:rPr lang="en-GB" sz="1100" b="0" i="1">
                        <a:solidFill>
                          <a:schemeClr val="tx1"/>
                        </a:solidFill>
                        <a:effectLst/>
                        <a:latin typeface="Cambria Math" panose="02040503050406030204" pitchFamily="18" charset="0"/>
                        <a:ea typeface="+mn-ea"/>
                        <a:cs typeface="+mn-cs"/>
                      </a:rPr>
                      <m:t>)</m:t>
                    </m:r>
                  </m:oMath>
                </m:oMathPara>
              </a14:m>
              <a:endParaRPr lang="en-GB" sz="1400">
                <a:latin typeface="+mn-lt"/>
                <a:ea typeface="Cambria Math" panose="02040503050406030204" pitchFamily="18" charset="0"/>
              </a:endParaRPr>
            </a:p>
          </xdr:txBody>
        </xdr:sp>
      </mc:Choice>
      <mc:Fallback xmlns="">
        <xdr:sp macro="" textlink="">
          <xdr:nvSpPr>
            <xdr:cNvPr id="25" name="TextBox 24">
              <a:extLst>
                <a:ext uri="{FF2B5EF4-FFF2-40B4-BE49-F238E27FC236}">
                  <a16:creationId xmlns:a16="http://schemas.microsoft.com/office/drawing/2014/main" id="{AD27A25B-520D-4E59-BE2D-F2712396388E}"/>
                </a:ext>
              </a:extLst>
            </xdr:cNvPr>
            <xdr:cNvSpPr txBox="1"/>
          </xdr:nvSpPr>
          <xdr:spPr>
            <a:xfrm>
              <a:off x="4628029" y="21582529"/>
              <a:ext cx="2947147" cy="9188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r>
                <a:rPr lang="en-GB" sz="1100" b="0" i="0">
                  <a:latin typeface="Cambria Math"/>
                  <a:ea typeface="Cambria Math" panose="02040503050406030204" pitchFamily="18" charset="0"/>
                </a:rPr>
                <a:t>𝐸𝑂𝐹</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𝑆𝐶𝑅</a:t>
              </a:r>
              <a:r>
                <a:rPr lang="en-GB" sz="1100" b="0" i="0">
                  <a:solidFill>
                    <a:schemeClr val="tx1"/>
                  </a:solidFill>
                  <a:effectLst/>
                  <a:latin typeface="+mn-lt"/>
                  <a:ea typeface="+mn-ea"/>
                  <a:cs typeface="+mn-cs"/>
                </a:rPr>
                <a:t>(𝑊𝑂)</a:t>
              </a:r>
              <a:endParaRPr lang="en-GB" sz="1400">
                <a:latin typeface="+mn-lt"/>
                <a:ea typeface="Cambria Math" panose="02040503050406030204" pitchFamily="18" charset="0"/>
              </a:endParaRPr>
            </a:p>
          </xdr:txBody>
        </xdr:sp>
      </mc:Fallback>
    </mc:AlternateContent>
    <xdr:clientData/>
  </xdr:oneCellAnchor>
  <xdr:oneCellAnchor>
    <xdr:from>
      <xdr:col>3</xdr:col>
      <xdr:colOff>11205</xdr:colOff>
      <xdr:row>33</xdr:row>
      <xdr:rowOff>16329</xdr:rowOff>
    </xdr:from>
    <xdr:ext cx="2935941" cy="465524"/>
    <mc:AlternateContent xmlns:mc="http://schemas.openxmlformats.org/markup-compatibility/2006" xmlns:a14="http://schemas.microsoft.com/office/drawing/2010/main">
      <mc:Choice Requires="a14">
        <xdr:sp macro="" textlink="">
          <xdr:nvSpPr>
            <xdr:cNvPr id="26" name="TextBox 25">
              <a:extLst>
                <a:ext uri="{FF2B5EF4-FFF2-40B4-BE49-F238E27FC236}">
                  <a16:creationId xmlns:a16="http://schemas.microsoft.com/office/drawing/2014/main" id="{8464B398-415B-473A-A587-15F914F18526}"/>
                </a:ext>
              </a:extLst>
            </xdr:cNvPr>
            <xdr:cNvSpPr txBox="1"/>
          </xdr:nvSpPr>
          <xdr:spPr>
            <a:xfrm>
              <a:off x="4628029" y="22506535"/>
              <a:ext cx="2935941" cy="465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14:m>
                <m:oMathPara xmlns:m="http://schemas.openxmlformats.org/officeDocument/2006/math">
                  <m:oMathParaPr>
                    <m:jc m:val="centerGroup"/>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r>
                          <a:rPr lang="en-GB" sz="1100" b="0" i="1">
                            <a:latin typeface="Cambria Math"/>
                            <a:ea typeface="Cambria Math" panose="02040503050406030204" pitchFamily="18" charset="0"/>
                          </a:rPr>
                          <m:t>𝑆𝑜𝑙𝑣𝑒𝑛𝑐𝑦</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𝑅𝑎𝑡𝑖𝑜</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num>
                      <m:den>
                        <m:r>
                          <a:rPr lang="en-GB" sz="1100" b="0" i="1">
                            <a:latin typeface="Cambria Math"/>
                            <a:ea typeface="Cambria Math" panose="02040503050406030204" pitchFamily="18" charset="0"/>
                          </a:rPr>
                          <m:t>𝑆𝐶𝑅</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𝑅𝑎𝑡𝑖𝑜</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𝑏𝑎𝑠𝑒𝑙𝑖𝑛𝑒</m:t>
                        </m:r>
                      </m:den>
                    </m:f>
                    <m:r>
                      <a:rPr lang="en-GB" sz="1100" b="0" i="0">
                        <a:latin typeface="Cambria Math" panose="02040503050406030204" pitchFamily="18" charset="0"/>
                        <a:ea typeface="Cambria Math" panose="02040503050406030204" pitchFamily="18" charset="0"/>
                      </a:rPr>
                      <m:t>−1</m:t>
                    </m:r>
                  </m:oMath>
                </m:oMathPara>
              </a14:m>
              <a:endParaRPr lang="en-GB" sz="1100">
                <a:latin typeface="+mn-lt"/>
                <a:ea typeface="Cambria Math" panose="02040503050406030204" pitchFamily="18" charset="0"/>
              </a:endParaRPr>
            </a:p>
          </xdr:txBody>
        </xdr:sp>
      </mc:Choice>
      <mc:Fallback xmlns="">
        <xdr:sp macro="" textlink="">
          <xdr:nvSpPr>
            <xdr:cNvPr id="26" name="TextBox 25">
              <a:extLst>
                <a:ext uri="{FF2B5EF4-FFF2-40B4-BE49-F238E27FC236}">
                  <a16:creationId xmlns:a16="http://schemas.microsoft.com/office/drawing/2014/main" id="{8464B398-415B-473A-A587-15F914F18526}"/>
                </a:ext>
              </a:extLst>
            </xdr:cNvPr>
            <xdr:cNvSpPr txBox="1"/>
          </xdr:nvSpPr>
          <xdr:spPr>
            <a:xfrm>
              <a:off x="4628029" y="22506535"/>
              <a:ext cx="2935941" cy="465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𝑆𝑜𝑙𝑣𝑒𝑛𝑐𝑦 𝑅𝑎𝑡𝑖𝑜 𝑎𝑓𝑡𝑒𝑟 𝑠𝑡𝑟𝑒𝑠𝑠</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𝑆𝐶𝑅 𝑅𝑎𝑡𝑖𝑜  𝑏𝑎𝑠𝑒𝑙𝑖𝑛𝑒</a:t>
              </a:r>
              <a:r>
                <a:rPr lang="en-GB" sz="1100" b="0" i="0">
                  <a:latin typeface="Cambria Math" panose="02040503050406030204" pitchFamily="18" charset="0"/>
                  <a:ea typeface="Cambria Math" panose="02040503050406030204" pitchFamily="18" charset="0"/>
                </a:rPr>
                <a:t>)−1</a:t>
              </a:r>
              <a:endParaRPr lang="en-GB" sz="1100">
                <a:latin typeface="+mn-lt"/>
                <a:ea typeface="Cambria Math" panose="02040503050406030204" pitchFamily="18" charset="0"/>
              </a:endParaRPr>
            </a:p>
          </xdr:txBody>
        </xdr:sp>
      </mc:Fallback>
    </mc:AlternateContent>
    <xdr:clientData/>
  </xdr:oneCellAnchor>
  <xdr:oneCellAnchor>
    <xdr:from>
      <xdr:col>3</xdr:col>
      <xdr:colOff>9606</xdr:colOff>
      <xdr:row>26</xdr:row>
      <xdr:rowOff>22413</xdr:rowOff>
    </xdr:from>
    <xdr:ext cx="2959952" cy="638735"/>
    <mc:AlternateContent xmlns:mc="http://schemas.openxmlformats.org/markup-compatibility/2006" xmlns:a14="http://schemas.microsoft.com/office/drawing/2010/main">
      <mc:Choice Requires="a14">
        <xdr:sp macro="" textlink="">
          <xdr:nvSpPr>
            <xdr:cNvPr id="28" name="TextBox 27">
              <a:extLst>
                <a:ext uri="{FF2B5EF4-FFF2-40B4-BE49-F238E27FC236}">
                  <a16:creationId xmlns:a16="http://schemas.microsoft.com/office/drawing/2014/main" id="{AC54E765-75B3-483D-AAC5-8DA5DD49C335}"/>
                </a:ext>
              </a:extLst>
            </xdr:cNvPr>
            <xdr:cNvSpPr txBox="1"/>
          </xdr:nvSpPr>
          <xdr:spPr>
            <a:xfrm>
              <a:off x="4626430" y="13503089"/>
              <a:ext cx="2959952" cy="638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14:m>
                <m:oMathPara xmlns:m="http://schemas.openxmlformats.org/officeDocument/2006/math">
                  <m:oMathParaPr>
                    <m:jc m:val="centerGroup"/>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r>
                          <a:rPr lang="en-GB" sz="1100" b="0" i="1">
                            <a:latin typeface="Cambria Math"/>
                            <a:ea typeface="Cambria Math" panose="02040503050406030204" pitchFamily="18" charset="0"/>
                          </a:rPr>
                          <m:t>𝐸𝑂𝐹</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r>
                          <a:rPr lang="en-GB" sz="1100" b="0" i="1">
                            <a:latin typeface="Cambria Math"/>
                            <a:ea typeface="Cambria Math" panose="02040503050406030204" pitchFamily="18" charset="0"/>
                          </a:rPr>
                          <m:t> </m:t>
                        </m:r>
                      </m:num>
                      <m:den>
                        <m:r>
                          <a:rPr lang="en-GB" sz="1100" b="0" i="1">
                            <a:latin typeface="Cambria Math"/>
                            <a:ea typeface="Cambria Math" panose="02040503050406030204" pitchFamily="18" charset="0"/>
                          </a:rPr>
                          <m:t>𝐸𝑂𝐹</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𝑏𝑎𝑠𝑒𝑙𝑖𝑛𝑒</m:t>
                        </m:r>
                      </m:den>
                    </m:f>
                    <m:r>
                      <a:rPr lang="en-GB" sz="1100" b="0" i="1">
                        <a:solidFill>
                          <a:schemeClr val="tx1"/>
                        </a:solidFill>
                        <a:effectLst/>
                        <a:latin typeface="Cambria Math" panose="02040503050406030204" pitchFamily="18" charset="0"/>
                        <a:ea typeface="+mn-ea"/>
                        <a:cs typeface="+mn-cs"/>
                      </a:rPr>
                      <m:t>(</m:t>
                    </m:r>
                    <m:r>
                      <a:rPr lang="en-GB" sz="1100" b="0" i="1">
                        <a:solidFill>
                          <a:schemeClr val="tx1"/>
                        </a:solidFill>
                        <a:effectLst/>
                        <a:latin typeface="Cambria Math" panose="02040503050406030204" pitchFamily="18" charset="0"/>
                        <a:ea typeface="+mn-ea"/>
                        <a:cs typeface="+mn-cs"/>
                      </a:rPr>
                      <m:t>𝑊𝑂</m:t>
                    </m:r>
                    <m:r>
                      <a:rPr lang="en-GB" sz="1100" b="0" i="1">
                        <a:solidFill>
                          <a:schemeClr val="tx1"/>
                        </a:solidFill>
                        <a:effectLst/>
                        <a:latin typeface="Cambria Math" panose="02040503050406030204" pitchFamily="18" charset="0"/>
                        <a:ea typeface="+mn-ea"/>
                        <a:cs typeface="+mn-cs"/>
                      </a:rPr>
                      <m:t>)</m:t>
                    </m:r>
                    <m:r>
                      <a:rPr lang="en-GB" sz="1100" b="0" i="0">
                        <a:latin typeface="Cambria Math" panose="02040503050406030204" pitchFamily="18" charset="0"/>
                        <a:ea typeface="Cambria Math" panose="02040503050406030204" pitchFamily="18" charset="0"/>
                      </a:rPr>
                      <m:t>−1</m:t>
                    </m:r>
                  </m:oMath>
                </m:oMathPara>
              </a14:m>
              <a:endParaRPr lang="en-GB" sz="1100">
                <a:latin typeface="+mn-lt"/>
                <a:ea typeface="Cambria Math" panose="02040503050406030204" pitchFamily="18" charset="0"/>
              </a:endParaRPr>
            </a:p>
          </xdr:txBody>
        </xdr:sp>
      </mc:Choice>
      <mc:Fallback xmlns="">
        <xdr:sp macro="" textlink="">
          <xdr:nvSpPr>
            <xdr:cNvPr id="28" name="TextBox 27">
              <a:extLst>
                <a:ext uri="{FF2B5EF4-FFF2-40B4-BE49-F238E27FC236}">
                  <a16:creationId xmlns:a16="http://schemas.microsoft.com/office/drawing/2014/main" id="{AC54E765-75B3-483D-AAC5-8DA5DD49C335}"/>
                </a:ext>
              </a:extLst>
            </xdr:cNvPr>
            <xdr:cNvSpPr txBox="1"/>
          </xdr:nvSpPr>
          <xdr:spPr>
            <a:xfrm>
              <a:off x="4626430" y="13503089"/>
              <a:ext cx="2959952" cy="638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𝐸𝑂𝐹 𝑎𝑓𝑡𝑒𝑟 𝑠𝑡𝑟𝑒𝑠𝑠 </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𝐸𝑂𝐹 𝑏𝑎𝑠𝑒𝑙𝑖𝑛𝑒</a:t>
              </a:r>
              <a:r>
                <a:rPr lang="en-GB" sz="1100" b="0" i="0">
                  <a:latin typeface="Cambria Math" panose="02040503050406030204" pitchFamily="18" charset="0"/>
                  <a:ea typeface="Cambria Math" panose="02040503050406030204" pitchFamily="18" charset="0"/>
                </a:rPr>
                <a:t>)</a:t>
              </a:r>
              <a:r>
                <a:rPr lang="en-GB" sz="1100" b="0" i="0">
                  <a:solidFill>
                    <a:schemeClr val="tx1"/>
                  </a:solidFill>
                  <a:effectLst/>
                  <a:latin typeface="+mn-lt"/>
                  <a:ea typeface="+mn-ea"/>
                  <a:cs typeface="+mn-cs"/>
                </a:rPr>
                <a:t>(𝑊𝑂)</a:t>
              </a:r>
              <a:r>
                <a:rPr lang="en-GB" sz="1100" b="0" i="0">
                  <a:latin typeface="Cambria Math" panose="02040503050406030204" pitchFamily="18" charset="0"/>
                  <a:ea typeface="Cambria Math" panose="02040503050406030204" pitchFamily="18" charset="0"/>
                </a:rPr>
                <a:t>−1</a:t>
              </a:r>
              <a:endParaRPr lang="en-GB" sz="1100">
                <a:latin typeface="+mn-lt"/>
                <a:ea typeface="Cambria Math" panose="02040503050406030204" pitchFamily="18" charset="0"/>
              </a:endParaRPr>
            </a:p>
          </xdr:txBody>
        </xdr:sp>
      </mc:Fallback>
    </mc:AlternateContent>
    <xdr:clientData/>
  </xdr:oneCellAnchor>
  <xdr:oneCellAnchor>
    <xdr:from>
      <xdr:col>2</xdr:col>
      <xdr:colOff>2588559</xdr:colOff>
      <xdr:row>27</xdr:row>
      <xdr:rowOff>582706</xdr:rowOff>
    </xdr:from>
    <xdr:ext cx="2947147" cy="661147"/>
    <mc:AlternateContent xmlns:mc="http://schemas.openxmlformats.org/markup-compatibility/2006" xmlns:a14="http://schemas.microsoft.com/office/drawing/2010/main">
      <mc:Choice Requires="a14">
        <xdr:sp macro="" textlink="">
          <xdr:nvSpPr>
            <xdr:cNvPr id="29" name="TextBox 28">
              <a:extLst>
                <a:ext uri="{FF2B5EF4-FFF2-40B4-BE49-F238E27FC236}">
                  <a16:creationId xmlns:a16="http://schemas.microsoft.com/office/drawing/2014/main" id="{153C118E-B8E2-4C4D-9019-252FB31BF10E}"/>
                </a:ext>
              </a:extLst>
            </xdr:cNvPr>
            <xdr:cNvSpPr txBox="1"/>
          </xdr:nvSpPr>
          <xdr:spPr>
            <a:xfrm>
              <a:off x="4605618" y="18433677"/>
              <a:ext cx="2947147" cy="6611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14:m>
                <m:oMathPara xmlns:m="http://schemas.openxmlformats.org/officeDocument/2006/math">
                  <m:oMathParaPr>
                    <m:jc m:val="centerGroup"/>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r>
                          <a:rPr lang="en-GB" sz="1100" b="0" i="1">
                            <a:latin typeface="Cambria Math"/>
                            <a:ea typeface="Cambria Math" panose="02040503050406030204" pitchFamily="18" charset="0"/>
                          </a:rPr>
                          <m:t>𝑆𝐶𝑅</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r>
                          <a:rPr lang="en-GB" sz="1100" b="0" i="1">
                            <a:latin typeface="Cambria Math"/>
                            <a:ea typeface="Cambria Math" panose="02040503050406030204" pitchFamily="18" charset="0"/>
                          </a:rPr>
                          <m:t> </m:t>
                        </m:r>
                      </m:num>
                      <m:den>
                        <m:r>
                          <a:rPr lang="en-GB" sz="1100" b="0" i="1">
                            <a:latin typeface="Cambria Math"/>
                            <a:ea typeface="Cambria Math" panose="02040503050406030204" pitchFamily="18" charset="0"/>
                          </a:rPr>
                          <m:t>𝑆𝐶𝑅</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𝑏𝑎𝑠𝑒𝑙𝑖𝑛𝑒</m:t>
                        </m:r>
                      </m:den>
                    </m:f>
                    <m:r>
                      <a:rPr lang="en-GB" sz="1100" b="0" i="1">
                        <a:solidFill>
                          <a:schemeClr val="tx1"/>
                        </a:solidFill>
                        <a:effectLst/>
                        <a:latin typeface="Cambria Math" panose="02040503050406030204" pitchFamily="18" charset="0"/>
                        <a:ea typeface="+mn-ea"/>
                        <a:cs typeface="+mn-cs"/>
                      </a:rPr>
                      <m:t>(</m:t>
                    </m:r>
                    <m:r>
                      <a:rPr lang="en-GB" sz="1100" b="0" i="1">
                        <a:solidFill>
                          <a:schemeClr val="tx1"/>
                        </a:solidFill>
                        <a:effectLst/>
                        <a:latin typeface="Cambria Math" panose="02040503050406030204" pitchFamily="18" charset="0"/>
                        <a:ea typeface="+mn-ea"/>
                        <a:cs typeface="+mn-cs"/>
                      </a:rPr>
                      <m:t>𝑊𝑂𝑇</m:t>
                    </m:r>
                    <m:r>
                      <a:rPr lang="en-GB" sz="1100" b="0" i="1">
                        <a:solidFill>
                          <a:schemeClr val="tx1"/>
                        </a:solidFill>
                        <a:effectLst/>
                        <a:latin typeface="Cambria Math" panose="02040503050406030204" pitchFamily="18" charset="0"/>
                        <a:ea typeface="+mn-ea"/>
                        <a:cs typeface="+mn-cs"/>
                      </a:rPr>
                      <m:t>)</m:t>
                    </m:r>
                    <m:r>
                      <a:rPr lang="en-GB" sz="1100" b="0" i="0">
                        <a:latin typeface="Cambria Math" panose="02040503050406030204" pitchFamily="18" charset="0"/>
                        <a:ea typeface="Cambria Math" panose="02040503050406030204" pitchFamily="18" charset="0"/>
                      </a:rPr>
                      <m:t>−1</m:t>
                    </m:r>
                  </m:oMath>
                </m:oMathPara>
              </a14:m>
              <a:endParaRPr lang="en-GB" sz="1100">
                <a:latin typeface="+mn-lt"/>
                <a:ea typeface="Cambria Math" panose="02040503050406030204" pitchFamily="18" charset="0"/>
              </a:endParaRPr>
            </a:p>
          </xdr:txBody>
        </xdr:sp>
      </mc:Choice>
      <mc:Fallback xmlns="">
        <xdr:sp macro="" textlink="">
          <xdr:nvSpPr>
            <xdr:cNvPr id="29" name="TextBox 28">
              <a:extLst>
                <a:ext uri="{FF2B5EF4-FFF2-40B4-BE49-F238E27FC236}">
                  <a16:creationId xmlns:a16="http://schemas.microsoft.com/office/drawing/2014/main" id="{153C118E-B8E2-4C4D-9019-252FB31BF10E}"/>
                </a:ext>
              </a:extLst>
            </xdr:cNvPr>
            <xdr:cNvSpPr txBox="1"/>
          </xdr:nvSpPr>
          <xdr:spPr>
            <a:xfrm>
              <a:off x="4605618" y="18433677"/>
              <a:ext cx="2947147" cy="6611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𝑆𝐶𝑅 𝑎𝑓𝑡𝑒𝑟 𝑠𝑡𝑟𝑒𝑠𝑠 </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𝑆𝐶𝑅 𝑏𝑎𝑠𝑒𝑙𝑖𝑛𝑒</a:t>
              </a:r>
              <a:r>
                <a:rPr lang="en-GB" sz="1100" b="0" i="0">
                  <a:latin typeface="Cambria Math" panose="02040503050406030204" pitchFamily="18" charset="0"/>
                  <a:ea typeface="Cambria Math" panose="02040503050406030204" pitchFamily="18" charset="0"/>
                </a:rPr>
                <a:t>)</a:t>
              </a:r>
              <a:r>
                <a:rPr lang="en-GB" sz="1100" b="0" i="0">
                  <a:solidFill>
                    <a:schemeClr val="tx1"/>
                  </a:solidFill>
                  <a:effectLst/>
                  <a:latin typeface="+mn-lt"/>
                  <a:ea typeface="+mn-ea"/>
                  <a:cs typeface="+mn-cs"/>
                </a:rPr>
                <a:t>(𝑊𝑂𝑇)</a:t>
              </a:r>
              <a:r>
                <a:rPr lang="en-GB" sz="1100" b="0" i="0">
                  <a:latin typeface="Cambria Math" panose="02040503050406030204" pitchFamily="18" charset="0"/>
                  <a:ea typeface="Cambria Math" panose="02040503050406030204" pitchFamily="18" charset="0"/>
                </a:rPr>
                <a:t>−1</a:t>
              </a:r>
              <a:endParaRPr lang="en-GB" sz="1100">
                <a:latin typeface="+mn-lt"/>
                <a:ea typeface="Cambria Math" panose="02040503050406030204" pitchFamily="18" charset="0"/>
              </a:endParaRPr>
            </a:p>
          </xdr:txBody>
        </xdr:sp>
      </mc:Fallback>
    </mc:AlternateContent>
    <xdr:clientData/>
  </xdr:oneCellAnchor>
  <xdr:oneCellAnchor>
    <xdr:from>
      <xdr:col>3</xdr:col>
      <xdr:colOff>11204</xdr:colOff>
      <xdr:row>30</xdr:row>
      <xdr:rowOff>649941</xdr:rowOff>
    </xdr:from>
    <xdr:ext cx="2947147" cy="1131794"/>
    <mc:AlternateContent xmlns:mc="http://schemas.openxmlformats.org/markup-compatibility/2006" xmlns:a14="http://schemas.microsoft.com/office/drawing/2010/main">
      <mc:Choice Requires="a14">
        <xdr:sp macro="" textlink="">
          <xdr:nvSpPr>
            <xdr:cNvPr id="30" name="TextBox 29">
              <a:extLst>
                <a:ext uri="{FF2B5EF4-FFF2-40B4-BE49-F238E27FC236}">
                  <a16:creationId xmlns:a16="http://schemas.microsoft.com/office/drawing/2014/main" id="{C5DAB746-C990-4847-B820-468814C1273D}"/>
                </a:ext>
              </a:extLst>
            </xdr:cNvPr>
            <xdr:cNvSpPr txBox="1"/>
          </xdr:nvSpPr>
          <xdr:spPr>
            <a:xfrm>
              <a:off x="4628028" y="20450735"/>
              <a:ext cx="2947147" cy="1131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14:m>
                <m:oMathPara xmlns:m="http://schemas.openxmlformats.org/officeDocument/2006/math">
                  <m:oMathParaPr>
                    <m:jc m:val="center"/>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r>
                          <a:rPr lang="en-GB" sz="1100" b="0" i="1">
                            <a:latin typeface="Cambria Math"/>
                            <a:ea typeface="Cambria Math" panose="02040503050406030204" pitchFamily="18" charset="0"/>
                          </a:rPr>
                          <m:t>𝐸𝑂𝐹</m:t>
                        </m:r>
                      </m:num>
                      <m:den>
                        <m:r>
                          <a:rPr lang="en-GB" sz="1100" b="0" i="1">
                            <a:latin typeface="Cambria Math"/>
                            <a:ea typeface="Cambria Math" panose="02040503050406030204" pitchFamily="18" charset="0"/>
                          </a:rPr>
                          <m:t>𝑆𝐶</m:t>
                        </m:r>
                        <m:r>
                          <a:rPr lang="en-GB" sz="1100" b="0" i="1">
                            <a:latin typeface="Cambria Math" panose="02040503050406030204" pitchFamily="18" charset="0"/>
                            <a:ea typeface="Cambria Math" panose="02040503050406030204" pitchFamily="18" charset="0"/>
                          </a:rPr>
                          <m:t>𝑅</m:t>
                        </m:r>
                      </m:den>
                    </m:f>
                    <m:r>
                      <a:rPr lang="en-GB" sz="1100" b="0" i="1">
                        <a:solidFill>
                          <a:schemeClr val="tx1"/>
                        </a:solidFill>
                        <a:effectLst/>
                        <a:latin typeface="Cambria Math" panose="02040503050406030204" pitchFamily="18" charset="0"/>
                        <a:ea typeface="+mn-ea"/>
                        <a:cs typeface="+mn-cs"/>
                      </a:rPr>
                      <m:t>(</m:t>
                    </m:r>
                    <m:r>
                      <a:rPr lang="en-GB" sz="1100" b="0" i="1">
                        <a:solidFill>
                          <a:schemeClr val="tx1"/>
                        </a:solidFill>
                        <a:effectLst/>
                        <a:latin typeface="Cambria Math" panose="02040503050406030204" pitchFamily="18" charset="0"/>
                        <a:ea typeface="+mn-ea"/>
                        <a:cs typeface="+mn-cs"/>
                      </a:rPr>
                      <m:t>𝑊𝑂𝑇</m:t>
                    </m:r>
                    <m:r>
                      <a:rPr lang="en-GB" sz="1100" b="0" i="1">
                        <a:solidFill>
                          <a:schemeClr val="tx1"/>
                        </a:solidFill>
                        <a:effectLst/>
                        <a:latin typeface="Cambria Math" panose="02040503050406030204" pitchFamily="18" charset="0"/>
                        <a:ea typeface="+mn-ea"/>
                        <a:cs typeface="+mn-cs"/>
                      </a:rPr>
                      <m:t>)</m:t>
                    </m:r>
                  </m:oMath>
                </m:oMathPara>
              </a14:m>
              <a:endParaRPr lang="en-GB" sz="1400">
                <a:latin typeface="+mn-lt"/>
                <a:ea typeface="Cambria Math" panose="02040503050406030204" pitchFamily="18" charset="0"/>
              </a:endParaRPr>
            </a:p>
          </xdr:txBody>
        </xdr:sp>
      </mc:Choice>
      <mc:Fallback xmlns="">
        <xdr:sp macro="" textlink="">
          <xdr:nvSpPr>
            <xdr:cNvPr id="30" name="TextBox 29">
              <a:extLst>
                <a:ext uri="{FF2B5EF4-FFF2-40B4-BE49-F238E27FC236}">
                  <a16:creationId xmlns:a16="http://schemas.microsoft.com/office/drawing/2014/main" id="{C5DAB746-C990-4847-B820-468814C1273D}"/>
                </a:ext>
              </a:extLst>
            </xdr:cNvPr>
            <xdr:cNvSpPr txBox="1"/>
          </xdr:nvSpPr>
          <xdr:spPr>
            <a:xfrm>
              <a:off x="4628028" y="20450735"/>
              <a:ext cx="2947147" cy="1131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r>
                <a:rPr lang="en-GB" sz="1100" b="0" i="0">
                  <a:latin typeface="Cambria Math"/>
                  <a:ea typeface="Cambria Math" panose="02040503050406030204" pitchFamily="18" charset="0"/>
                </a:rPr>
                <a:t>𝐸𝑂𝐹</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𝑆𝐶</a:t>
              </a:r>
              <a:r>
                <a:rPr lang="en-GB" sz="1100" b="0" i="0">
                  <a:latin typeface="Cambria Math" panose="02040503050406030204" pitchFamily="18" charset="0"/>
                  <a:ea typeface="Cambria Math" panose="02040503050406030204" pitchFamily="18" charset="0"/>
                </a:rPr>
                <a:t>𝑅</a:t>
              </a:r>
              <a:r>
                <a:rPr lang="en-GB" sz="1100" b="0" i="0">
                  <a:solidFill>
                    <a:schemeClr val="tx1"/>
                  </a:solidFill>
                  <a:effectLst/>
                  <a:latin typeface="+mn-lt"/>
                  <a:ea typeface="+mn-ea"/>
                  <a:cs typeface="+mn-cs"/>
                </a:rPr>
                <a:t>(𝑊𝑂𝑇)</a:t>
              </a:r>
              <a:endParaRPr lang="en-GB" sz="1400">
                <a:latin typeface="+mn-lt"/>
                <a:ea typeface="Cambria Math" panose="02040503050406030204" pitchFamily="18" charset="0"/>
              </a:endParaRPr>
            </a:p>
          </xdr:txBody>
        </xdr:sp>
      </mc:Fallback>
    </mc:AlternateContent>
    <xdr:clientData/>
  </xdr:oneCellAnchor>
  <xdr:oneCellAnchor>
    <xdr:from>
      <xdr:col>3</xdr:col>
      <xdr:colOff>8374</xdr:colOff>
      <xdr:row>34</xdr:row>
      <xdr:rowOff>0</xdr:rowOff>
    </xdr:from>
    <xdr:ext cx="2961184" cy="1019735"/>
    <mc:AlternateContent xmlns:mc="http://schemas.openxmlformats.org/markup-compatibility/2006" xmlns:a14="http://schemas.microsoft.com/office/drawing/2010/main">
      <mc:Choice Requires="a14">
        <xdr:sp macro="" textlink="">
          <xdr:nvSpPr>
            <xdr:cNvPr id="31" name="TextBox 30">
              <a:extLst>
                <a:ext uri="{FF2B5EF4-FFF2-40B4-BE49-F238E27FC236}">
                  <a16:creationId xmlns:a16="http://schemas.microsoft.com/office/drawing/2014/main" id="{6AE8B882-5B21-4F34-B074-3167B8E1BE28}"/>
                </a:ext>
              </a:extLst>
            </xdr:cNvPr>
            <xdr:cNvSpPr txBox="1"/>
          </xdr:nvSpPr>
          <xdr:spPr>
            <a:xfrm>
              <a:off x="4625198" y="22972059"/>
              <a:ext cx="2961184" cy="1019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14:m>
                <m:oMathPara xmlns:m="http://schemas.openxmlformats.org/officeDocument/2006/math">
                  <m:oMathParaPr>
                    <m:jc m:val="centerGroup"/>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r>
                          <a:rPr lang="en-GB" sz="1100" b="0" i="1">
                            <a:latin typeface="Cambria Math"/>
                            <a:ea typeface="Cambria Math" panose="02040503050406030204" pitchFamily="18" charset="0"/>
                          </a:rPr>
                          <m:t>𝑆𝑜𝑙𝑣𝑒𝑛𝑐𝑦</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𝑅𝑎𝑡𝑖𝑜</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num>
                      <m:den>
                        <m:r>
                          <a:rPr lang="en-GB" sz="1100" b="0" i="1">
                            <a:latin typeface="Cambria Math"/>
                            <a:ea typeface="Cambria Math" panose="02040503050406030204" pitchFamily="18" charset="0"/>
                          </a:rPr>
                          <m:t>𝑆𝐶𝑅</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𝑅𝑎𝑡𝑖𝑜</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𝑏𝑎𝑠𝑒𝑙𝑖𝑛𝑒</m:t>
                        </m:r>
                      </m:den>
                    </m:f>
                    <m:r>
                      <a:rPr lang="en-GB" sz="1100" b="0" i="1">
                        <a:solidFill>
                          <a:schemeClr val="tx1"/>
                        </a:solidFill>
                        <a:effectLst/>
                        <a:latin typeface="Cambria Math" panose="02040503050406030204" pitchFamily="18" charset="0"/>
                        <a:ea typeface="+mn-ea"/>
                        <a:cs typeface="+mn-cs"/>
                      </a:rPr>
                      <m:t>(</m:t>
                    </m:r>
                    <m:r>
                      <a:rPr lang="en-GB" sz="1100" b="0" i="1">
                        <a:solidFill>
                          <a:schemeClr val="tx1"/>
                        </a:solidFill>
                        <a:effectLst/>
                        <a:latin typeface="Cambria Math" panose="02040503050406030204" pitchFamily="18" charset="0"/>
                        <a:ea typeface="+mn-ea"/>
                        <a:cs typeface="+mn-cs"/>
                      </a:rPr>
                      <m:t>𝑊𝑂𝑇</m:t>
                    </m:r>
                    <m:r>
                      <a:rPr lang="en-GB" sz="1100" b="0" i="1">
                        <a:solidFill>
                          <a:schemeClr val="tx1"/>
                        </a:solidFill>
                        <a:effectLst/>
                        <a:latin typeface="Cambria Math" panose="02040503050406030204" pitchFamily="18" charset="0"/>
                        <a:ea typeface="+mn-ea"/>
                        <a:cs typeface="+mn-cs"/>
                      </a:rPr>
                      <m:t>)</m:t>
                    </m:r>
                    <m:r>
                      <a:rPr lang="en-GB" sz="1100" b="0" i="0">
                        <a:latin typeface="Cambria Math" panose="02040503050406030204" pitchFamily="18" charset="0"/>
                        <a:ea typeface="Cambria Math" panose="02040503050406030204" pitchFamily="18" charset="0"/>
                      </a:rPr>
                      <m:t>−1</m:t>
                    </m:r>
                  </m:oMath>
                </m:oMathPara>
              </a14:m>
              <a:endParaRPr lang="en-GB" sz="1100">
                <a:latin typeface="+mn-lt"/>
                <a:ea typeface="Cambria Math" panose="02040503050406030204" pitchFamily="18" charset="0"/>
              </a:endParaRPr>
            </a:p>
          </xdr:txBody>
        </xdr:sp>
      </mc:Choice>
      <mc:Fallback xmlns="">
        <xdr:sp macro="" textlink="">
          <xdr:nvSpPr>
            <xdr:cNvPr id="31" name="TextBox 30">
              <a:extLst>
                <a:ext uri="{FF2B5EF4-FFF2-40B4-BE49-F238E27FC236}">
                  <a16:creationId xmlns:a16="http://schemas.microsoft.com/office/drawing/2014/main" id="{6AE8B882-5B21-4F34-B074-3167B8E1BE28}"/>
                </a:ext>
              </a:extLst>
            </xdr:cNvPr>
            <xdr:cNvSpPr txBox="1"/>
          </xdr:nvSpPr>
          <xdr:spPr>
            <a:xfrm>
              <a:off x="4625198" y="22972059"/>
              <a:ext cx="2961184" cy="1019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𝑆𝑜𝑙𝑣𝑒𝑛𝑐𝑦 𝑅𝑎𝑡𝑖𝑜 𝑎𝑓𝑡𝑒𝑟 𝑠𝑡𝑟𝑒𝑠𝑠</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𝑆𝐶𝑅 𝑅𝑎𝑡𝑖𝑜  𝑏𝑎𝑠𝑒𝑙𝑖𝑛𝑒</a:t>
              </a:r>
              <a:r>
                <a:rPr lang="en-GB" sz="1100" b="0" i="0">
                  <a:latin typeface="Cambria Math" panose="02040503050406030204" pitchFamily="18" charset="0"/>
                  <a:ea typeface="Cambria Math" panose="02040503050406030204" pitchFamily="18" charset="0"/>
                </a:rPr>
                <a:t>)</a:t>
              </a:r>
              <a:r>
                <a:rPr lang="en-GB" sz="1100" b="0" i="0">
                  <a:solidFill>
                    <a:schemeClr val="tx1"/>
                  </a:solidFill>
                  <a:effectLst/>
                  <a:latin typeface="+mn-lt"/>
                  <a:ea typeface="+mn-ea"/>
                  <a:cs typeface="+mn-cs"/>
                </a:rPr>
                <a:t>(𝑊𝑂𝑇)</a:t>
              </a:r>
              <a:r>
                <a:rPr lang="en-GB" sz="1100" b="0" i="0">
                  <a:latin typeface="Cambria Math" panose="02040503050406030204" pitchFamily="18" charset="0"/>
                  <a:ea typeface="Cambria Math" panose="02040503050406030204" pitchFamily="18" charset="0"/>
                </a:rPr>
                <a:t>−1</a:t>
              </a:r>
              <a:endParaRPr lang="en-GB" sz="1100">
                <a:latin typeface="+mn-lt"/>
                <a:ea typeface="Cambria Math" panose="02040503050406030204" pitchFamily="18" charset="0"/>
              </a:endParaRPr>
            </a:p>
          </xdr:txBody>
        </xdr:sp>
      </mc:Fallback>
    </mc:AlternateContent>
    <xdr:clientData/>
  </xdr:oneCellAnchor>
  <xdr:oneCellAnchor>
    <xdr:from>
      <xdr:col>3</xdr:col>
      <xdr:colOff>13782</xdr:colOff>
      <xdr:row>25</xdr:row>
      <xdr:rowOff>135979</xdr:rowOff>
    </xdr:from>
    <xdr:ext cx="2933364" cy="693258"/>
    <mc:AlternateContent xmlns:mc="http://schemas.openxmlformats.org/markup-compatibility/2006" xmlns:a14="http://schemas.microsoft.com/office/drawing/2010/main">
      <mc:Choice Requires="a14">
        <xdr:sp macro="" textlink="">
          <xdr:nvSpPr>
            <xdr:cNvPr id="33" name="TextBox 32">
              <a:extLst>
                <a:ext uri="{FF2B5EF4-FFF2-40B4-BE49-F238E27FC236}">
                  <a16:creationId xmlns:a16="http://schemas.microsoft.com/office/drawing/2014/main" id="{BB3A68C7-6A5E-4C05-92A1-10B8F8C0F500}"/>
                </a:ext>
              </a:extLst>
            </xdr:cNvPr>
            <xdr:cNvSpPr txBox="1"/>
          </xdr:nvSpPr>
          <xdr:spPr>
            <a:xfrm>
              <a:off x="4630606" y="12708979"/>
              <a:ext cx="2933364" cy="693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14:m>
                <m:oMathPara xmlns:m="http://schemas.openxmlformats.org/officeDocument/2006/math">
                  <m:oMathParaPr>
                    <m:jc m:val="centerGroup"/>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r>
                          <a:rPr lang="en-GB" sz="1100" b="0" i="1">
                            <a:latin typeface="Cambria Math"/>
                            <a:ea typeface="Cambria Math" panose="02040503050406030204" pitchFamily="18" charset="0"/>
                          </a:rPr>
                          <m:t>𝐸𝑂𝐹</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r>
                          <a:rPr lang="en-GB" sz="1100" b="0" i="1">
                            <a:latin typeface="Cambria Math"/>
                            <a:ea typeface="Cambria Math" panose="02040503050406030204" pitchFamily="18" charset="0"/>
                          </a:rPr>
                          <m:t> </m:t>
                        </m:r>
                      </m:num>
                      <m:den>
                        <m:r>
                          <a:rPr lang="en-GB" sz="1100" b="0" i="1">
                            <a:latin typeface="Cambria Math"/>
                            <a:ea typeface="Cambria Math" panose="02040503050406030204" pitchFamily="18" charset="0"/>
                          </a:rPr>
                          <m:t>𝐸𝑂𝐹</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𝑏𝑎𝑠𝑒𝑙𝑖𝑛𝑒</m:t>
                        </m:r>
                      </m:den>
                    </m:f>
                    <m:r>
                      <a:rPr lang="en-GB" sz="1100" b="0" i="1">
                        <a:solidFill>
                          <a:schemeClr val="tx1"/>
                        </a:solidFill>
                        <a:effectLst/>
                        <a:latin typeface="Cambria Math" panose="02040503050406030204" pitchFamily="18" charset="0"/>
                        <a:ea typeface="+mn-ea"/>
                        <a:cs typeface="+mn-cs"/>
                      </a:rPr>
                      <m:t>(</m:t>
                    </m:r>
                    <m:r>
                      <a:rPr lang="en-GB" sz="1100" b="0" i="1">
                        <a:solidFill>
                          <a:schemeClr val="tx1"/>
                        </a:solidFill>
                        <a:effectLst/>
                        <a:latin typeface="Cambria Math" panose="02040503050406030204" pitchFamily="18" charset="0"/>
                        <a:ea typeface="+mn-ea"/>
                        <a:cs typeface="+mn-cs"/>
                      </a:rPr>
                      <m:t>𝑊𝑂𝑇</m:t>
                    </m:r>
                    <m:r>
                      <a:rPr lang="en-GB" sz="1100" b="0" i="1">
                        <a:solidFill>
                          <a:schemeClr val="tx1"/>
                        </a:solidFill>
                        <a:effectLst/>
                        <a:latin typeface="Cambria Math" panose="02040503050406030204" pitchFamily="18" charset="0"/>
                        <a:ea typeface="+mn-ea"/>
                        <a:cs typeface="+mn-cs"/>
                      </a:rPr>
                      <m:t>)</m:t>
                    </m:r>
                    <m:r>
                      <a:rPr lang="en-GB" sz="1100" b="0" i="0">
                        <a:latin typeface="Cambria Math" panose="02040503050406030204" pitchFamily="18" charset="0"/>
                        <a:ea typeface="Cambria Math" panose="02040503050406030204" pitchFamily="18" charset="0"/>
                      </a:rPr>
                      <m:t>−1</m:t>
                    </m:r>
                  </m:oMath>
                </m:oMathPara>
              </a14:m>
              <a:endParaRPr lang="en-GB" sz="1100">
                <a:latin typeface="+mn-lt"/>
                <a:ea typeface="Cambria Math" panose="02040503050406030204" pitchFamily="18" charset="0"/>
              </a:endParaRPr>
            </a:p>
          </xdr:txBody>
        </xdr:sp>
      </mc:Choice>
      <mc:Fallback xmlns="">
        <xdr:sp macro="" textlink="">
          <xdr:nvSpPr>
            <xdr:cNvPr id="33" name="TextBox 32">
              <a:extLst>
                <a:ext uri="{FF2B5EF4-FFF2-40B4-BE49-F238E27FC236}">
                  <a16:creationId xmlns:a16="http://schemas.microsoft.com/office/drawing/2014/main" id="{BB3A68C7-6A5E-4C05-92A1-10B8F8C0F500}"/>
                </a:ext>
              </a:extLst>
            </xdr:cNvPr>
            <xdr:cNvSpPr txBox="1"/>
          </xdr:nvSpPr>
          <xdr:spPr>
            <a:xfrm>
              <a:off x="4630606" y="12708979"/>
              <a:ext cx="2933364" cy="693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𝐸𝑂𝐹 𝑎𝑓𝑡𝑒𝑟 𝑠𝑡𝑟𝑒𝑠𝑠 </a:t>
              </a:r>
              <a:r>
                <a:rPr lang="en-GB" sz="1100" b="0" i="0">
                  <a:latin typeface="Cambria Math" panose="02040503050406030204" pitchFamily="18" charset="0"/>
                  <a:ea typeface="Cambria Math" panose="02040503050406030204" pitchFamily="18" charset="0"/>
                </a:rPr>
                <a:t>)/(</a:t>
              </a:r>
              <a:r>
                <a:rPr lang="en-GB" sz="1100" b="0" i="0">
                  <a:latin typeface="Cambria Math"/>
                  <a:ea typeface="Cambria Math" panose="02040503050406030204" pitchFamily="18" charset="0"/>
                </a:rPr>
                <a:t>𝐸𝑂𝐹 𝑏𝑎𝑠𝑒𝑙𝑖𝑛𝑒</a:t>
              </a:r>
              <a:r>
                <a:rPr lang="en-GB" sz="1100" b="0" i="0">
                  <a:latin typeface="Cambria Math" panose="02040503050406030204" pitchFamily="18" charset="0"/>
                  <a:ea typeface="Cambria Math" panose="02040503050406030204" pitchFamily="18" charset="0"/>
                </a:rPr>
                <a:t>)</a:t>
              </a:r>
              <a:r>
                <a:rPr lang="en-GB" sz="1100" b="0" i="0">
                  <a:solidFill>
                    <a:schemeClr val="tx1"/>
                  </a:solidFill>
                  <a:effectLst/>
                  <a:latin typeface="+mn-lt"/>
                  <a:ea typeface="+mn-ea"/>
                  <a:cs typeface="+mn-cs"/>
                </a:rPr>
                <a:t>(𝑊𝑂𝑇)</a:t>
              </a:r>
              <a:r>
                <a:rPr lang="en-GB" sz="1100" b="0" i="0">
                  <a:latin typeface="Cambria Math" panose="02040503050406030204" pitchFamily="18" charset="0"/>
                  <a:ea typeface="Cambria Math" panose="02040503050406030204" pitchFamily="18" charset="0"/>
                </a:rPr>
                <a:t>−1</a:t>
              </a:r>
              <a:endParaRPr lang="en-GB" sz="1100">
                <a:latin typeface="+mn-lt"/>
                <a:ea typeface="Cambria Math" panose="02040503050406030204" pitchFamily="18" charset="0"/>
              </a:endParaRPr>
            </a:p>
          </xdr:txBody>
        </xdr:sp>
      </mc:Fallback>
    </mc:AlternateContent>
    <xdr:clientData/>
  </xdr:oneCellAnchor>
  <xdr:oneCellAnchor>
    <xdr:from>
      <xdr:col>3</xdr:col>
      <xdr:colOff>0</xdr:colOff>
      <xdr:row>11</xdr:row>
      <xdr:rowOff>28578</xdr:rowOff>
    </xdr:from>
    <xdr:ext cx="2947147" cy="442622"/>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7D6AB4AF-1DD7-4CF9-AF4E-28127728C58D}"/>
                </a:ext>
              </a:extLst>
            </xdr:cNvPr>
            <xdr:cNvSpPr txBox="1"/>
          </xdr:nvSpPr>
          <xdr:spPr>
            <a:xfrm>
              <a:off x="4616824" y="4185960"/>
              <a:ext cx="2947147" cy="4426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14:m>
                <m:oMathPara xmlns:m="http://schemas.openxmlformats.org/officeDocument/2006/math">
                  <m:oMathParaPr>
                    <m:jc m:val="centerGroup"/>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sSub>
                          <m:sSubPr>
                            <m:ctrlPr>
                              <a:rPr lang="en-GB" sz="110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𝑇𝐴</m:t>
                            </m:r>
                          </m:e>
                          <m:sub>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𝑇𝐴</m:t>
                            </m:r>
                          </m:e>
                          <m:sub>
                            <m:r>
                              <a:rPr lang="en-GB" sz="1100" b="0" i="1">
                                <a:latin typeface="Cambria Math"/>
                                <a:ea typeface="Cambria Math" panose="02040503050406030204" pitchFamily="18" charset="0"/>
                              </a:rPr>
                              <m:t>𝑏𝑎𝑠𝑒𝑙𝑖𝑛𝑒</m:t>
                            </m:r>
                          </m:sub>
                        </m:sSub>
                      </m:den>
                    </m:f>
                    <m:r>
                      <a:rPr lang="en-GB" sz="1100" b="0" i="0">
                        <a:latin typeface="Cambria Math" panose="02040503050406030204" pitchFamily="18" charset="0"/>
                        <a:ea typeface="Cambria Math" panose="02040503050406030204" pitchFamily="18" charset="0"/>
                      </a:rPr>
                      <m:t>−1</m:t>
                    </m:r>
                  </m:oMath>
                </m:oMathPara>
              </a14:m>
              <a:endParaRPr lang="en-GB" sz="1100">
                <a:latin typeface="+mn-lt"/>
                <a:ea typeface="Cambria Math" panose="02040503050406030204" pitchFamily="18" charset="0"/>
              </a:endParaRPr>
            </a:p>
          </xdr:txBody>
        </xdr:sp>
      </mc:Choice>
      <mc:Fallback xmlns="">
        <xdr:sp macro="" textlink="">
          <xdr:nvSpPr>
            <xdr:cNvPr id="12" name="TextBox 11">
              <a:extLst>
                <a:ext uri="{FF2B5EF4-FFF2-40B4-BE49-F238E27FC236}">
                  <a16:creationId xmlns:a16="http://schemas.microsoft.com/office/drawing/2014/main" id="{7D6AB4AF-1DD7-4CF9-AF4E-28127728C58D}"/>
                </a:ext>
              </a:extLst>
            </xdr:cNvPr>
            <xdr:cNvSpPr txBox="1"/>
          </xdr:nvSpPr>
          <xdr:spPr>
            <a:xfrm>
              <a:off x="4616824" y="4185960"/>
              <a:ext cx="2947147" cy="4426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GB" sz="1100" i="0">
                  <a:latin typeface="Cambria Math" panose="02040503050406030204" pitchFamily="18" charset="0"/>
                  <a:ea typeface="Cambria Math" panose="02040503050406030204" pitchFamily="18" charset="0"/>
                </a:rPr>
                <a:t>〖</a:t>
              </a:r>
              <a:r>
                <a:rPr lang="en-GB" sz="1100" b="0" i="0">
                  <a:latin typeface="Cambria Math" panose="02040503050406030204" pitchFamily="18" charset="0"/>
                  <a:ea typeface="Cambria Math" panose="02040503050406030204" pitchFamily="18" charset="0"/>
                </a:rPr>
                <a:t>𝑇𝐴〗_(</a:t>
              </a:r>
              <a:r>
                <a:rPr lang="en-GB" sz="1100" b="0" i="0">
                  <a:latin typeface="Cambria Math"/>
                  <a:ea typeface="Cambria Math" panose="02040503050406030204" pitchFamily="18" charset="0"/>
                </a:rPr>
                <a:t>𝑎𝑓𝑡𝑒𝑟 𝑠𝑡𝑟𝑒𝑠𝑠</a:t>
              </a:r>
              <a:r>
                <a:rPr lang="en-GB" sz="1100" b="0" i="0">
                  <a:latin typeface="Cambria Math" panose="02040503050406030204" pitchFamily="18" charset="0"/>
                  <a:ea typeface="Cambria Math" panose="02040503050406030204" pitchFamily="18" charset="0"/>
                </a:rPr>
                <a:t>)/〖𝑇𝐴〗_</a:t>
              </a:r>
              <a:r>
                <a:rPr lang="en-GB" sz="1100" b="0" i="0">
                  <a:latin typeface="Cambria Math"/>
                  <a:ea typeface="Cambria Math" panose="02040503050406030204" pitchFamily="18" charset="0"/>
                </a:rPr>
                <a:t>𝑏𝑎𝑠𝑒𝑙𝑖𝑛𝑒</a:t>
              </a:r>
              <a:r>
                <a:rPr lang="en-GB" sz="1100" b="0" i="0">
                  <a:latin typeface="Cambria Math" panose="02040503050406030204" pitchFamily="18" charset="0"/>
                  <a:ea typeface="Cambria Math" panose="02040503050406030204" pitchFamily="18" charset="0"/>
                </a:rPr>
                <a:t> −1</a:t>
              </a:r>
              <a:endParaRPr lang="en-GB" sz="1100">
                <a:latin typeface="+mn-lt"/>
                <a:ea typeface="Cambria Math" panose="02040503050406030204" pitchFamily="18" charset="0"/>
              </a:endParaRPr>
            </a:p>
          </xdr:txBody>
        </xdr:sp>
      </mc:Fallback>
    </mc:AlternateContent>
    <xdr:clientData/>
  </xdr:oneCellAnchor>
  <xdr:oneCellAnchor>
    <xdr:from>
      <xdr:col>3</xdr:col>
      <xdr:colOff>11205</xdr:colOff>
      <xdr:row>18</xdr:row>
      <xdr:rowOff>14953</xdr:rowOff>
    </xdr:from>
    <xdr:ext cx="2947147" cy="489311"/>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74127A62-03A9-4FDF-8045-71630BCDED53}"/>
                </a:ext>
              </a:extLst>
            </xdr:cNvPr>
            <xdr:cNvSpPr txBox="1"/>
          </xdr:nvSpPr>
          <xdr:spPr>
            <a:xfrm>
              <a:off x="4628029" y="7702188"/>
              <a:ext cx="2947147" cy="4893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sSub>
                          <m:sSubPr>
                            <m:ctrlPr>
                              <a:rPr lang="en-GB" sz="110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𝐶𝐼𝑈</m:t>
                            </m:r>
                          </m:e>
                          <m:sub>
                            <m:r>
                              <a:rPr lang="en-GB" sz="1100" b="0" i="1">
                                <a:latin typeface="Cambria Math"/>
                                <a:ea typeface="Cambria Math" panose="02040503050406030204" pitchFamily="18" charset="0"/>
                              </a:rPr>
                              <m:t>𝑎𝑓𝑡𝑒𝑟</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𝑠𝑡𝑟𝑒𝑠𝑠</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𝐶𝐼𝑈</m:t>
                            </m:r>
                          </m:e>
                          <m:sub>
                            <m:r>
                              <a:rPr lang="en-GB" sz="1100" b="0" i="1">
                                <a:latin typeface="Cambria Math"/>
                                <a:ea typeface="Cambria Math" panose="02040503050406030204" pitchFamily="18" charset="0"/>
                              </a:rPr>
                              <m:t>𝑏𝑎𝑠𝑒𝑙𝑖𝑛𝑒</m:t>
                            </m:r>
                          </m:sub>
                        </m:sSub>
                      </m:den>
                    </m:f>
                    <m:r>
                      <a:rPr lang="en-GB" sz="1100" b="0" i="0">
                        <a:latin typeface="Cambria Math" panose="02040503050406030204" pitchFamily="18" charset="0"/>
                        <a:ea typeface="Cambria Math" panose="02040503050406030204" pitchFamily="18" charset="0"/>
                      </a:rPr>
                      <m:t>−1</m:t>
                    </m:r>
                  </m:oMath>
                </m:oMathPara>
              </a14:m>
              <a:endParaRPr lang="en-GB" sz="1100">
                <a:latin typeface="+mn-lt"/>
                <a:ea typeface="Cambria Math" panose="02040503050406030204" pitchFamily="18" charset="0"/>
              </a:endParaRPr>
            </a:p>
          </xdr:txBody>
        </xdr:sp>
      </mc:Choice>
      <mc:Fallback xmlns="">
        <xdr:sp macro="" textlink="">
          <xdr:nvSpPr>
            <xdr:cNvPr id="22" name="TextBox 21">
              <a:extLst>
                <a:ext uri="{FF2B5EF4-FFF2-40B4-BE49-F238E27FC236}">
                  <a16:creationId xmlns:a16="http://schemas.microsoft.com/office/drawing/2014/main" id="{74127A62-03A9-4FDF-8045-71630BCDED53}"/>
                </a:ext>
              </a:extLst>
            </xdr:cNvPr>
            <xdr:cNvSpPr txBox="1"/>
          </xdr:nvSpPr>
          <xdr:spPr>
            <a:xfrm>
              <a:off x="4628029" y="7702188"/>
              <a:ext cx="2947147" cy="4893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GB" sz="1100" i="0">
                  <a:latin typeface="Cambria Math" panose="02040503050406030204" pitchFamily="18" charset="0"/>
                  <a:ea typeface="Cambria Math" panose="02040503050406030204" pitchFamily="18" charset="0"/>
                </a:rPr>
                <a:t>〖</a:t>
              </a:r>
              <a:r>
                <a:rPr lang="en-GB" sz="1100" b="0" i="0">
                  <a:latin typeface="Cambria Math" panose="02040503050406030204" pitchFamily="18" charset="0"/>
                  <a:ea typeface="Cambria Math" panose="02040503050406030204" pitchFamily="18" charset="0"/>
                </a:rPr>
                <a:t>𝐶𝐼𝑈〗_(</a:t>
              </a:r>
              <a:r>
                <a:rPr lang="en-GB" sz="1100" b="0" i="0">
                  <a:latin typeface="Cambria Math"/>
                  <a:ea typeface="Cambria Math" panose="02040503050406030204" pitchFamily="18" charset="0"/>
                </a:rPr>
                <a:t>𝑎𝑓𝑡𝑒𝑟 𝑠𝑡𝑟𝑒𝑠𝑠</a:t>
              </a:r>
              <a:r>
                <a:rPr lang="en-GB" sz="1100" b="0" i="0">
                  <a:latin typeface="Cambria Math" panose="02040503050406030204" pitchFamily="18" charset="0"/>
                  <a:ea typeface="Cambria Math" panose="02040503050406030204" pitchFamily="18" charset="0"/>
                </a:rPr>
                <a:t>)/〖𝐶𝐼𝑈〗_</a:t>
              </a:r>
              <a:r>
                <a:rPr lang="en-GB" sz="1100" b="0" i="0">
                  <a:latin typeface="Cambria Math"/>
                  <a:ea typeface="Cambria Math" panose="02040503050406030204" pitchFamily="18" charset="0"/>
                </a:rPr>
                <a:t>𝑏𝑎𝑠𝑒𝑙𝑖𝑛𝑒</a:t>
              </a:r>
              <a:r>
                <a:rPr lang="en-GB" sz="1100" b="0" i="0">
                  <a:latin typeface="Cambria Math" panose="02040503050406030204" pitchFamily="18" charset="0"/>
                  <a:ea typeface="Cambria Math" panose="02040503050406030204" pitchFamily="18" charset="0"/>
                </a:rPr>
                <a:t> −1</a:t>
              </a:r>
              <a:endParaRPr lang="en-GB" sz="1100">
                <a:latin typeface="+mn-lt"/>
                <a:ea typeface="Cambria Math" panose="02040503050406030204" pitchFamily="18" charset="0"/>
              </a:endParaRPr>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ur-lex.europa.eu/legal-content/EN/TXT/PDF/?uri=OJ:L:2023:120:FUL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14.%20EIOPA-BoS-24-089_2024%20Stress%20Test%20-%20template%20for%20the%20data%20collection%20-%20capital.xlsx"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249977111117893"/>
  </sheetPr>
  <dimension ref="A1:P62"/>
  <sheetViews>
    <sheetView showGridLines="0" tabSelected="1" zoomScale="80" zoomScaleNormal="80" workbookViewId="0"/>
  </sheetViews>
  <sheetFormatPr defaultColWidth="9.140625" defaultRowHeight="12.75"/>
  <cols>
    <col min="1" max="1" width="7.140625" style="18" customWidth="1"/>
    <col min="2" max="2" width="21.140625" style="18" customWidth="1"/>
    <col min="3" max="3" width="2.85546875" style="18" customWidth="1"/>
    <col min="4" max="4" width="12.140625" style="18" customWidth="1"/>
    <col min="5" max="5" width="28.140625" style="18" customWidth="1"/>
    <col min="6" max="6" width="73.140625" style="18" customWidth="1"/>
    <col min="7" max="7" width="9.140625" style="18"/>
    <col min="8" max="8" width="22.85546875" style="18" bestFit="1" customWidth="1"/>
    <col min="9" max="9" width="9.140625" style="18" customWidth="1"/>
    <col min="10" max="12" width="9.140625" style="18"/>
    <col min="13" max="13" width="1.85546875" style="18" customWidth="1"/>
    <col min="14" max="14" width="40.5703125" style="18" hidden="1" customWidth="1"/>
    <col min="15" max="15" width="9.140625" style="18" hidden="1" customWidth="1"/>
    <col min="16" max="16" width="1.85546875" style="18" bestFit="1" customWidth="1"/>
    <col min="17" max="16384" width="9.140625" style="18"/>
  </cols>
  <sheetData>
    <row r="1" spans="1:16" ht="15.75">
      <c r="A1" s="396" t="s">
        <v>1593</v>
      </c>
      <c r="B1" s="399"/>
      <c r="C1" s="399"/>
      <c r="D1" s="399"/>
      <c r="E1" s="399"/>
      <c r="F1" s="402"/>
      <c r="H1" s="274" t="s">
        <v>1606</v>
      </c>
      <c r="I1" s="102"/>
      <c r="M1" s="21" t="s">
        <v>295</v>
      </c>
      <c r="P1" s="21" t="s">
        <v>295</v>
      </c>
    </row>
    <row r="2" spans="1:16" ht="15.75">
      <c r="A2" s="396"/>
      <c r="B2" s="399"/>
      <c r="C2" s="399"/>
      <c r="D2" s="399"/>
      <c r="E2" s="399"/>
      <c r="F2" s="399"/>
      <c r="H2" s="273"/>
      <c r="I2" s="102"/>
      <c r="M2" s="21" t="s">
        <v>295</v>
      </c>
      <c r="N2" s="18" t="s">
        <v>1049</v>
      </c>
      <c r="O2" s="18" t="b">
        <v>1</v>
      </c>
      <c r="P2" s="21" t="s">
        <v>295</v>
      </c>
    </row>
    <row r="3" spans="1:16" ht="16.5" thickBot="1">
      <c r="A3" s="401" t="s">
        <v>1053</v>
      </c>
      <c r="B3" s="399"/>
      <c r="C3" s="399"/>
      <c r="D3" s="399"/>
      <c r="E3" s="399"/>
      <c r="F3" s="399"/>
      <c r="H3" s="275">
        <v>45384</v>
      </c>
      <c r="I3" s="102"/>
      <c r="M3" s="21" t="s">
        <v>295</v>
      </c>
      <c r="P3" s="21" t="s">
        <v>295</v>
      </c>
    </row>
    <row r="4" spans="1:16">
      <c r="M4" s="21" t="s">
        <v>295</v>
      </c>
      <c r="O4" s="30"/>
      <c r="P4" s="21" t="s">
        <v>295</v>
      </c>
    </row>
    <row r="5" spans="1:16">
      <c r="M5" s="21" t="s">
        <v>295</v>
      </c>
      <c r="O5" s="29"/>
      <c r="P5" s="21" t="s">
        <v>295</v>
      </c>
    </row>
    <row r="6" spans="1:16" ht="15.75">
      <c r="B6" s="23" t="s">
        <v>303</v>
      </c>
      <c r="C6" s="22"/>
      <c r="D6" s="22"/>
      <c r="E6" s="22"/>
      <c r="F6" s="22"/>
      <c r="M6" s="21" t="s">
        <v>295</v>
      </c>
      <c r="O6" s="28"/>
      <c r="P6" s="21" t="s">
        <v>295</v>
      </c>
    </row>
    <row r="7" spans="1:16">
      <c r="M7" s="21" t="s">
        <v>295</v>
      </c>
      <c r="O7" s="27"/>
      <c r="P7" s="21" t="s">
        <v>295</v>
      </c>
    </row>
    <row r="8" spans="1:16">
      <c r="B8" s="26" t="s">
        <v>302</v>
      </c>
      <c r="C8" s="26"/>
      <c r="D8" s="26" t="s">
        <v>301</v>
      </c>
      <c r="E8" s="26"/>
      <c r="M8" s="21" t="s">
        <v>295</v>
      </c>
      <c r="O8" s="25"/>
      <c r="P8" s="21" t="s">
        <v>295</v>
      </c>
    </row>
    <row r="9" spans="1:16">
      <c r="M9" s="21" t="s">
        <v>295</v>
      </c>
      <c r="P9" s="21" t="s">
        <v>295</v>
      </c>
    </row>
    <row r="10" spans="1:16">
      <c r="B10" s="14"/>
      <c r="C10" s="24"/>
      <c r="D10" s="24" t="s">
        <v>299</v>
      </c>
      <c r="M10" s="21" t="s">
        <v>295</v>
      </c>
      <c r="P10" s="21" t="s">
        <v>295</v>
      </c>
    </row>
    <row r="11" spans="1:16">
      <c r="B11" s="291"/>
      <c r="D11" s="18" t="s">
        <v>974</v>
      </c>
      <c r="M11" s="21" t="s">
        <v>295</v>
      </c>
      <c r="P11" s="21" t="s">
        <v>295</v>
      </c>
    </row>
    <row r="12" spans="1:16">
      <c r="B12" s="61"/>
      <c r="D12" s="18" t="s">
        <v>912</v>
      </c>
      <c r="M12" s="21"/>
      <c r="P12" s="21"/>
    </row>
    <row r="13" spans="1:16">
      <c r="B13" s="32"/>
      <c r="D13" s="18" t="s">
        <v>300</v>
      </c>
      <c r="M13" s="21" t="s">
        <v>295</v>
      </c>
      <c r="P13" s="21" t="s">
        <v>295</v>
      </c>
    </row>
    <row r="14" spans="1:16">
      <c r="B14" s="17"/>
      <c r="D14" s="18" t="s">
        <v>1566</v>
      </c>
      <c r="M14" s="21"/>
      <c r="P14" s="21"/>
    </row>
    <row r="15" spans="1:16">
      <c r="B15" s="285"/>
      <c r="D15" s="18" t="s">
        <v>1365</v>
      </c>
      <c r="M15" s="21" t="s">
        <v>295</v>
      </c>
      <c r="P15" s="21" t="s">
        <v>295</v>
      </c>
    </row>
    <row r="16" spans="1:16">
      <c r="M16" s="21" t="s">
        <v>295</v>
      </c>
      <c r="P16" s="21" t="s">
        <v>295</v>
      </c>
    </row>
    <row r="17" spans="2:16" ht="45" customHeight="1">
      <c r="B17" s="103" t="s">
        <v>1097</v>
      </c>
      <c r="D17" s="443" t="s">
        <v>1610</v>
      </c>
      <c r="E17" s="443"/>
      <c r="F17" s="443"/>
      <c r="M17" s="21" t="s">
        <v>295</v>
      </c>
      <c r="P17" s="21" t="s">
        <v>295</v>
      </c>
    </row>
    <row r="18" spans="2:16" ht="37.5" customHeight="1">
      <c r="M18" s="21" t="s">
        <v>295</v>
      </c>
      <c r="P18" s="21" t="s">
        <v>295</v>
      </c>
    </row>
    <row r="19" spans="2:16" ht="15.75">
      <c r="B19" s="23" t="s">
        <v>298</v>
      </c>
      <c r="C19" s="22"/>
      <c r="D19" s="22"/>
      <c r="E19" s="22"/>
      <c r="F19" s="22"/>
      <c r="M19" s="21" t="s">
        <v>295</v>
      </c>
      <c r="P19" s="21" t="s">
        <v>295</v>
      </c>
    </row>
    <row r="20" spans="2:16">
      <c r="M20" s="21" t="s">
        <v>295</v>
      </c>
      <c r="P20" s="21" t="s">
        <v>295</v>
      </c>
    </row>
    <row r="21" spans="2:16">
      <c r="B21" s="24" t="s">
        <v>309</v>
      </c>
      <c r="M21" s="21" t="s">
        <v>295</v>
      </c>
      <c r="N21" s="21"/>
      <c r="O21" s="21"/>
      <c r="P21" s="21" t="s">
        <v>295</v>
      </c>
    </row>
    <row r="22" spans="2:16">
      <c r="B22" s="24"/>
      <c r="M22" s="21" t="s">
        <v>295</v>
      </c>
      <c r="N22" s="21"/>
      <c r="O22" s="21"/>
      <c r="P22" s="21" t="s">
        <v>295</v>
      </c>
    </row>
    <row r="23" spans="2:16">
      <c r="B23" s="24" t="s">
        <v>1145</v>
      </c>
      <c r="C23" s="26"/>
      <c r="D23" s="26"/>
      <c r="E23" s="26"/>
      <c r="F23" s="26"/>
      <c r="M23" s="21" t="s">
        <v>295</v>
      </c>
      <c r="N23" s="21"/>
      <c r="O23" s="21"/>
      <c r="P23" s="21" t="s">
        <v>295</v>
      </c>
    </row>
    <row r="24" spans="2:16">
      <c r="B24" s="443" t="s">
        <v>1519</v>
      </c>
      <c r="C24" s="443"/>
      <c r="D24" s="443"/>
      <c r="E24" s="443"/>
      <c r="F24" s="443"/>
      <c r="M24" s="21" t="s">
        <v>295</v>
      </c>
      <c r="N24" s="21"/>
      <c r="O24" s="21"/>
      <c r="P24" s="21" t="s">
        <v>295</v>
      </c>
    </row>
    <row r="25" spans="2:16" ht="40.5" customHeight="1">
      <c r="M25" s="21" t="s">
        <v>295</v>
      </c>
      <c r="N25" s="21"/>
      <c r="O25" s="21"/>
      <c r="P25" s="21" t="s">
        <v>295</v>
      </c>
    </row>
    <row r="26" spans="2:16" ht="15" customHeight="1">
      <c r="B26" s="23" t="s">
        <v>297</v>
      </c>
      <c r="C26" s="22"/>
      <c r="D26" s="22"/>
      <c r="E26" s="22"/>
      <c r="F26" s="22"/>
      <c r="M26" s="21" t="s">
        <v>295</v>
      </c>
      <c r="N26" s="21"/>
      <c r="O26" s="21"/>
      <c r="P26" s="21" t="s">
        <v>295</v>
      </c>
    </row>
    <row r="27" spans="2:16" ht="12.75" customHeight="1">
      <c r="M27" s="21" t="s">
        <v>295</v>
      </c>
      <c r="N27" s="21"/>
      <c r="O27" s="21"/>
      <c r="P27" s="21" t="s">
        <v>295</v>
      </c>
    </row>
    <row r="28" spans="2:16" ht="12.75" customHeight="1">
      <c r="B28" s="24" t="s">
        <v>1006</v>
      </c>
      <c r="C28" s="24"/>
      <c r="D28" s="24"/>
      <c r="M28" s="21" t="s">
        <v>295</v>
      </c>
      <c r="N28" s="21"/>
      <c r="O28" s="21"/>
      <c r="P28" s="21" t="s">
        <v>295</v>
      </c>
    </row>
    <row r="29" spans="2:16" ht="12.75" customHeight="1">
      <c r="B29" s="24" t="s">
        <v>310</v>
      </c>
      <c r="C29" s="24"/>
      <c r="D29" s="24"/>
      <c r="M29" s="21" t="s">
        <v>295</v>
      </c>
      <c r="N29" s="21"/>
      <c r="O29" s="21"/>
      <c r="P29" s="21" t="s">
        <v>295</v>
      </c>
    </row>
    <row r="30" spans="2:16" ht="12.75" customHeight="1">
      <c r="B30" s="90"/>
      <c r="C30" s="24"/>
      <c r="D30" s="24"/>
      <c r="M30" s="21" t="s">
        <v>295</v>
      </c>
      <c r="N30" s="21"/>
      <c r="O30" s="21"/>
      <c r="P30" s="21" t="s">
        <v>295</v>
      </c>
    </row>
    <row r="31" spans="2:16" ht="12.75" customHeight="1">
      <c r="B31" s="280" t="s">
        <v>1364</v>
      </c>
      <c r="M31" s="21" t="s">
        <v>295</v>
      </c>
      <c r="N31" s="21"/>
      <c r="O31" s="21"/>
      <c r="P31" s="21" t="s">
        <v>295</v>
      </c>
    </row>
    <row r="32" spans="2:16" ht="15">
      <c r="B32" s="280"/>
      <c r="C32" s="19"/>
      <c r="D32" s="280"/>
      <c r="E32" s="19"/>
      <c r="F32" s="19"/>
      <c r="M32" s="21" t="s">
        <v>295</v>
      </c>
      <c r="N32" s="21"/>
      <c r="O32" s="21"/>
      <c r="P32" s="21" t="s">
        <v>295</v>
      </c>
    </row>
    <row r="33" spans="1:16" ht="12.75" customHeight="1">
      <c r="B33" s="23" t="s">
        <v>296</v>
      </c>
      <c r="C33" s="22"/>
      <c r="D33" s="22"/>
      <c r="E33" s="22"/>
      <c r="F33" s="22"/>
      <c r="M33" s="21" t="s">
        <v>295</v>
      </c>
      <c r="N33" s="21"/>
      <c r="O33" s="21"/>
      <c r="P33" s="21" t="s">
        <v>295</v>
      </c>
    </row>
    <row r="34" spans="1:16" ht="15">
      <c r="B34" s="33"/>
      <c r="M34" s="21" t="s">
        <v>295</v>
      </c>
      <c r="N34" s="21"/>
      <c r="O34" s="21"/>
      <c r="P34" s="21" t="s">
        <v>295</v>
      </c>
    </row>
    <row r="35" spans="1:16">
      <c r="B35" s="442" t="s">
        <v>1146</v>
      </c>
      <c r="C35" s="442"/>
      <c r="D35" s="442"/>
      <c r="E35" s="442"/>
      <c r="F35" s="442"/>
      <c r="M35" s="21" t="s">
        <v>295</v>
      </c>
      <c r="N35" s="21" t="s">
        <v>295</v>
      </c>
      <c r="O35" s="21" t="s">
        <v>295</v>
      </c>
      <c r="P35" s="21" t="s">
        <v>295</v>
      </c>
    </row>
    <row r="36" spans="1:16">
      <c r="B36" s="19"/>
      <c r="C36" s="19"/>
      <c r="D36" s="19"/>
      <c r="E36" s="19"/>
      <c r="F36" s="19"/>
      <c r="M36" s="21" t="s">
        <v>295</v>
      </c>
      <c r="N36" s="21" t="s">
        <v>295</v>
      </c>
      <c r="O36" s="21" t="s">
        <v>295</v>
      </c>
      <c r="P36" s="21" t="s">
        <v>295</v>
      </c>
    </row>
    <row r="37" spans="1:16">
      <c r="A37" s="305"/>
      <c r="B37" s="306" t="s">
        <v>294</v>
      </c>
      <c r="C37" s="307"/>
      <c r="D37" s="307"/>
      <c r="E37" s="308" t="s">
        <v>1055</v>
      </c>
      <c r="F37" s="309" t="s">
        <v>1056</v>
      </c>
      <c r="M37" s="21" t="s">
        <v>295</v>
      </c>
      <c r="N37" s="21" t="s">
        <v>295</v>
      </c>
      <c r="O37" s="21" t="s">
        <v>295</v>
      </c>
      <c r="P37" s="21" t="s">
        <v>295</v>
      </c>
    </row>
    <row r="38" spans="1:16">
      <c r="A38" s="305"/>
      <c r="B38" s="310" t="s">
        <v>1113</v>
      </c>
      <c r="C38" s="311"/>
      <c r="D38" s="307"/>
      <c r="E38" s="312"/>
      <c r="F38" s="312"/>
      <c r="M38" s="21" t="s">
        <v>295</v>
      </c>
      <c r="N38" s="21" t="s">
        <v>295</v>
      </c>
      <c r="O38" s="21" t="s">
        <v>295</v>
      </c>
      <c r="P38" s="21" t="s">
        <v>295</v>
      </c>
    </row>
    <row r="39" spans="1:16">
      <c r="A39" s="305"/>
      <c r="B39" s="310"/>
      <c r="C39" s="311"/>
      <c r="D39" s="307"/>
      <c r="E39" s="307"/>
      <c r="F39" s="307"/>
      <c r="M39" s="21" t="s">
        <v>295</v>
      </c>
      <c r="N39" s="21" t="s">
        <v>295</v>
      </c>
      <c r="O39" s="21" t="s">
        <v>295</v>
      </c>
      <c r="P39" s="21" t="s">
        <v>295</v>
      </c>
    </row>
    <row r="40" spans="1:16">
      <c r="A40" s="305"/>
      <c r="B40" s="310"/>
      <c r="C40" s="311"/>
      <c r="D40" s="307"/>
      <c r="E40" s="307"/>
      <c r="F40" s="307"/>
      <c r="M40" s="21" t="s">
        <v>295</v>
      </c>
      <c r="N40" s="21" t="s">
        <v>295</v>
      </c>
      <c r="O40" s="21" t="s">
        <v>295</v>
      </c>
      <c r="P40" s="21" t="s">
        <v>295</v>
      </c>
    </row>
    <row r="41" spans="1:16">
      <c r="A41" s="305"/>
      <c r="B41" s="310"/>
      <c r="C41" s="311"/>
      <c r="D41" s="307"/>
      <c r="E41" s="307"/>
      <c r="F41" s="307"/>
      <c r="M41" s="21"/>
      <c r="N41" s="21"/>
      <c r="O41" s="21"/>
      <c r="P41" s="21"/>
    </row>
    <row r="42" spans="1:16">
      <c r="A42" s="305"/>
      <c r="B42" s="310"/>
      <c r="C42" s="311"/>
      <c r="D42" s="307"/>
      <c r="E42" s="307"/>
      <c r="F42" s="307"/>
      <c r="M42" s="21"/>
      <c r="N42" s="21"/>
      <c r="O42" s="21"/>
      <c r="P42" s="21"/>
    </row>
    <row r="43" spans="1:16">
      <c r="A43" s="305"/>
      <c r="B43" s="310"/>
      <c r="C43" s="311"/>
      <c r="D43" s="307"/>
      <c r="E43" s="307"/>
      <c r="F43" s="307"/>
      <c r="M43" s="21"/>
      <c r="N43" s="21"/>
      <c r="O43" s="21"/>
      <c r="P43" s="21"/>
    </row>
    <row r="44" spans="1:16">
      <c r="A44" s="305"/>
      <c r="B44" s="310"/>
      <c r="C44" s="311"/>
      <c r="D44" s="307"/>
      <c r="E44" s="307"/>
      <c r="F44" s="307"/>
      <c r="M44" s="21"/>
      <c r="N44" s="21"/>
      <c r="O44" s="21"/>
      <c r="P44" s="21"/>
    </row>
    <row r="45" spans="1:16">
      <c r="A45" s="305"/>
      <c r="B45" s="310"/>
      <c r="C45" s="311"/>
      <c r="D45" s="307"/>
      <c r="E45" s="307"/>
      <c r="F45" s="307"/>
      <c r="M45" s="21"/>
      <c r="N45" s="21"/>
      <c r="O45" s="21"/>
      <c r="P45" s="21"/>
    </row>
    <row r="46" spans="1:16">
      <c r="A46" s="305"/>
      <c r="B46" s="310"/>
      <c r="C46" s="311"/>
      <c r="D46" s="307"/>
      <c r="E46" s="307"/>
      <c r="F46" s="307"/>
      <c r="M46" s="21"/>
      <c r="N46" s="21"/>
      <c r="O46" s="21"/>
      <c r="P46" s="21"/>
    </row>
    <row r="47" spans="1:16">
      <c r="A47" s="305"/>
      <c r="B47" s="310"/>
      <c r="C47" s="311"/>
      <c r="D47" s="307"/>
      <c r="E47" s="307"/>
      <c r="F47" s="307"/>
      <c r="M47" s="21"/>
      <c r="N47" s="21"/>
      <c r="O47" s="21"/>
      <c r="P47" s="21"/>
    </row>
    <row r="48" spans="1:16">
      <c r="A48" s="305"/>
      <c r="B48" s="310"/>
      <c r="C48" s="311"/>
      <c r="D48" s="307"/>
      <c r="E48" s="307"/>
      <c r="F48" s="307"/>
      <c r="M48" s="21"/>
      <c r="N48" s="21"/>
      <c r="O48" s="21"/>
      <c r="P48" s="21"/>
    </row>
    <row r="49" spans="1:16">
      <c r="A49" s="305"/>
      <c r="B49" s="310"/>
      <c r="C49" s="311"/>
      <c r="D49" s="307"/>
      <c r="E49" s="307"/>
      <c r="F49" s="307"/>
      <c r="M49" s="21"/>
      <c r="N49" s="21"/>
      <c r="O49" s="21"/>
      <c r="P49" s="21"/>
    </row>
    <row r="50" spans="1:16">
      <c r="A50" s="305"/>
      <c r="B50" s="310"/>
      <c r="C50" s="311"/>
      <c r="D50" s="307"/>
      <c r="E50" s="307"/>
      <c r="F50" s="307"/>
      <c r="M50" s="21"/>
      <c r="N50" s="21"/>
      <c r="O50" s="21"/>
      <c r="P50" s="21"/>
    </row>
    <row r="51" spans="1:16">
      <c r="A51" s="305"/>
      <c r="B51" s="310"/>
      <c r="C51" s="311"/>
      <c r="D51" s="307"/>
      <c r="E51" s="307"/>
      <c r="F51" s="307"/>
      <c r="M51" s="21"/>
      <c r="N51" s="21"/>
      <c r="O51" s="21"/>
      <c r="P51" s="21"/>
    </row>
    <row r="52" spans="1:16">
      <c r="A52" s="305"/>
      <c r="B52" s="310"/>
      <c r="C52" s="311"/>
      <c r="D52" s="307"/>
      <c r="E52" s="307"/>
      <c r="F52" s="307"/>
      <c r="M52" s="21"/>
      <c r="N52" s="21"/>
      <c r="O52" s="21"/>
      <c r="P52" s="21"/>
    </row>
    <row r="53" spans="1:16">
      <c r="A53" s="21" t="s">
        <v>295</v>
      </c>
      <c r="B53" s="21" t="s">
        <v>295</v>
      </c>
      <c r="C53" s="21" t="s">
        <v>295</v>
      </c>
      <c r="D53" s="21" t="s">
        <v>295</v>
      </c>
      <c r="E53" s="21" t="s">
        <v>295</v>
      </c>
      <c r="F53" s="21" t="s">
        <v>295</v>
      </c>
      <c r="G53" s="21" t="s">
        <v>295</v>
      </c>
      <c r="H53" s="21" t="s">
        <v>295</v>
      </c>
      <c r="I53" s="21" t="s">
        <v>295</v>
      </c>
      <c r="J53" s="21" t="s">
        <v>295</v>
      </c>
      <c r="K53" s="21" t="s">
        <v>295</v>
      </c>
      <c r="L53" s="21" t="s">
        <v>295</v>
      </c>
      <c r="M53" s="21" t="s">
        <v>295</v>
      </c>
      <c r="N53" s="21" t="s">
        <v>295</v>
      </c>
      <c r="O53" s="21" t="s">
        <v>295</v>
      </c>
      <c r="P53" s="21" t="s">
        <v>295</v>
      </c>
    </row>
    <row r="54" spans="1:16">
      <c r="A54" s="21" t="s">
        <v>295</v>
      </c>
      <c r="B54" s="21" t="s">
        <v>295</v>
      </c>
      <c r="C54" s="21" t="s">
        <v>295</v>
      </c>
      <c r="D54" s="21" t="s">
        <v>295</v>
      </c>
      <c r="E54" s="21" t="s">
        <v>295</v>
      </c>
      <c r="F54" s="21" t="s">
        <v>295</v>
      </c>
      <c r="G54" s="21" t="s">
        <v>295</v>
      </c>
      <c r="H54" s="21" t="s">
        <v>295</v>
      </c>
      <c r="I54" s="21" t="s">
        <v>295</v>
      </c>
      <c r="J54" s="21" t="s">
        <v>295</v>
      </c>
      <c r="K54" s="21" t="s">
        <v>295</v>
      </c>
      <c r="L54" s="21" t="s">
        <v>295</v>
      </c>
      <c r="M54" s="21" t="s">
        <v>295</v>
      </c>
      <c r="N54" s="21" t="s">
        <v>295</v>
      </c>
      <c r="O54" s="21" t="s">
        <v>295</v>
      </c>
      <c r="P54" s="21" t="s">
        <v>295</v>
      </c>
    </row>
    <row r="55" spans="1:16">
      <c r="B55" s="20"/>
      <c r="C55" s="20"/>
      <c r="D55" s="19"/>
      <c r="E55" s="19"/>
      <c r="F55" s="19"/>
    </row>
    <row r="56" spans="1:16">
      <c r="B56" s="19"/>
      <c r="C56" s="20"/>
      <c r="D56" s="19"/>
      <c r="E56" s="19"/>
      <c r="F56" s="19"/>
    </row>
    <row r="57" spans="1:16">
      <c r="B57" s="19"/>
      <c r="C57" s="20"/>
      <c r="D57" s="19"/>
      <c r="E57" s="19"/>
      <c r="F57" s="19"/>
    </row>
    <row r="58" spans="1:16">
      <c r="B58" s="19"/>
      <c r="C58" s="20"/>
      <c r="D58" s="19"/>
      <c r="E58" s="19"/>
      <c r="F58" s="19"/>
    </row>
    <row r="59" spans="1:16">
      <c r="B59" s="20"/>
      <c r="C59" s="20"/>
      <c r="D59" s="19"/>
      <c r="E59" s="19"/>
      <c r="F59" s="19"/>
    </row>
    <row r="60" spans="1:16">
      <c r="B60" s="19"/>
      <c r="C60" s="19"/>
      <c r="D60" s="19"/>
      <c r="E60" s="19"/>
      <c r="F60" s="19"/>
    </row>
    <row r="61" spans="1:16">
      <c r="B61" s="19"/>
      <c r="C61" s="19"/>
      <c r="D61" s="19"/>
      <c r="E61" s="19"/>
      <c r="F61" s="19"/>
    </row>
    <row r="62" spans="1:16">
      <c r="B62" s="19"/>
      <c r="C62" s="19"/>
      <c r="D62" s="19"/>
      <c r="E62" s="19"/>
      <c r="F62" s="19"/>
    </row>
  </sheetData>
  <sheetProtection algorithmName="SHA-512" hashValue="VerkCciYR1sEQfoLX0etvWLMNV+ep/1Grk10jVjLSvBU8BHGR/X4K/zQqHj5I7UKFPxLMcwmKH32h5B7rjSnkA==" saltValue="WUTq8JYflF+r8LA5brtMSQ==" spinCount="100000" sheet="1" objects="1" scenarios="1" formatColumns="0" formatRows="0"/>
  <protectedRanges>
    <protectedRange sqref="F17" name="Range1"/>
  </protectedRanges>
  <mergeCells count="3">
    <mergeCell ref="B35:F35"/>
    <mergeCell ref="D17:F17"/>
    <mergeCell ref="B24:F24"/>
  </mergeCells>
  <hyperlinks>
    <hyperlink ref="B31" r:id="rId1" display="https://eur-lex.europa.eu/legal-content/EN/TXT/PDF/?uri=OJ:L:2023:120:FULL" xr:uid="{00000000-0004-0000-0000-000000000000}"/>
  </hyperlinks>
  <pageMargins left="0.70866141732283472" right="0.70866141732283472" top="0.74803149606299213" bottom="0.74803149606299213" header="0.31496062992125984" footer="0.31496062992125984"/>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9" tint="-0.249977111117893"/>
  </sheetPr>
  <dimension ref="A1:F70"/>
  <sheetViews>
    <sheetView showGridLines="0" zoomScale="80" zoomScaleNormal="80" zoomScalePageLayoutView="90" workbookViewId="0"/>
  </sheetViews>
  <sheetFormatPr defaultColWidth="9.140625" defaultRowHeight="12.75"/>
  <cols>
    <col min="1" max="1" width="92.42578125" style="24" bestFit="1" customWidth="1"/>
    <col min="2" max="2" width="19.140625" style="24" customWidth="1"/>
    <col min="3" max="5" width="32.140625" style="24" customWidth="1"/>
    <col min="6" max="6" width="19.140625" style="24" customWidth="1"/>
    <col min="7" max="7" width="20.140625" style="24" customWidth="1"/>
    <col min="8" max="16384" width="9.140625" style="24"/>
  </cols>
  <sheetData>
    <row r="1" spans="1:6">
      <c r="A1" s="114" t="s">
        <v>1230</v>
      </c>
      <c r="B1" s="114"/>
      <c r="C1" s="114"/>
      <c r="D1" s="114"/>
      <c r="E1" s="115">
        <f>IF(P.Participant!C8="-","[Participant's name]",P.Participant!C8)</f>
        <v>0</v>
      </c>
    </row>
    <row r="2" spans="1:6">
      <c r="A2" s="114"/>
      <c r="B2" s="114"/>
      <c r="C2" s="114"/>
      <c r="D2" s="114"/>
      <c r="E2" s="115" t="str">
        <f>IF(P.Participant!C17="-","[Method for calculation of the SCR]",P.Participant!C17)</f>
        <v>[Method for calculation of the SCR]</v>
      </c>
    </row>
    <row r="3" spans="1:6">
      <c r="A3" s="114" t="s">
        <v>1316</v>
      </c>
      <c r="B3" s="114"/>
      <c r="C3" s="114"/>
      <c r="D3" s="114"/>
      <c r="E3" s="115" t="str">
        <f>_Version</f>
        <v>EIOPA-ST24_Templates-(20240304)</v>
      </c>
    </row>
    <row r="6" spans="1:6">
      <c r="A6" s="170"/>
    </row>
    <row r="7" spans="1:6">
      <c r="A7" s="24" t="s">
        <v>1229</v>
      </c>
    </row>
    <row r="9" spans="1:6">
      <c r="A9" s="171" t="s">
        <v>1231</v>
      </c>
    </row>
    <row r="11" spans="1:6" ht="51">
      <c r="B11" s="169"/>
      <c r="C11" s="224" t="s">
        <v>189</v>
      </c>
      <c r="D11" s="225" t="s">
        <v>249</v>
      </c>
      <c r="E11" s="226" t="s">
        <v>1211</v>
      </c>
    </row>
    <row r="12" spans="1:6">
      <c r="B12" s="169"/>
      <c r="C12" s="227" t="s">
        <v>2</v>
      </c>
      <c r="D12" s="228" t="s">
        <v>177</v>
      </c>
      <c r="E12" s="228" t="s">
        <v>178</v>
      </c>
      <c r="F12" s="121"/>
    </row>
    <row r="13" spans="1:6">
      <c r="A13" s="229" t="s">
        <v>1212</v>
      </c>
      <c r="B13" s="230"/>
      <c r="C13" s="166"/>
      <c r="D13" s="166"/>
      <c r="E13" s="166"/>
      <c r="F13" s="121"/>
    </row>
    <row r="14" spans="1:6">
      <c r="A14" s="231" t="s">
        <v>1213</v>
      </c>
      <c r="B14" s="232" t="s">
        <v>7</v>
      </c>
      <c r="C14" s="211"/>
      <c r="D14" s="211"/>
      <c r="E14" s="211"/>
      <c r="F14" s="121"/>
    </row>
    <row r="15" spans="1:6">
      <c r="A15" s="233" t="s">
        <v>1214</v>
      </c>
      <c r="B15" s="232" t="s">
        <v>9</v>
      </c>
      <c r="C15" s="211"/>
      <c r="D15" s="211"/>
      <c r="E15" s="211"/>
      <c r="F15" s="121"/>
    </row>
    <row r="16" spans="1:6">
      <c r="A16" s="233" t="s">
        <v>1215</v>
      </c>
      <c r="B16" s="232" t="s">
        <v>11</v>
      </c>
      <c r="C16" s="211"/>
      <c r="D16" s="211"/>
      <c r="E16" s="211"/>
      <c r="F16" s="121"/>
    </row>
    <row r="17" spans="1:6">
      <c r="A17" s="231" t="s">
        <v>1216</v>
      </c>
      <c r="B17" s="232" t="s">
        <v>17</v>
      </c>
      <c r="C17" s="211"/>
      <c r="D17" s="211"/>
      <c r="E17" s="211"/>
      <c r="F17" s="121"/>
    </row>
    <row r="18" spans="1:6">
      <c r="A18" s="233" t="s">
        <v>1217</v>
      </c>
      <c r="B18" s="232" t="s">
        <v>19</v>
      </c>
      <c r="C18" s="211"/>
      <c r="D18" s="211"/>
      <c r="E18" s="211"/>
      <c r="F18" s="119"/>
    </row>
    <row r="19" spans="1:6">
      <c r="A19" s="231" t="s">
        <v>1218</v>
      </c>
      <c r="B19" s="232" t="s">
        <v>41</v>
      </c>
      <c r="C19" s="211"/>
      <c r="D19" s="211"/>
      <c r="E19" s="211"/>
      <c r="F19" s="130"/>
    </row>
    <row r="20" spans="1:6">
      <c r="A20" s="231" t="s">
        <v>1219</v>
      </c>
      <c r="B20" s="232" t="s">
        <v>43</v>
      </c>
      <c r="C20" s="211"/>
      <c r="D20" s="211"/>
      <c r="E20" s="211"/>
      <c r="F20" s="121"/>
    </row>
    <row r="21" spans="1:6">
      <c r="A21" s="231" t="s">
        <v>1220</v>
      </c>
      <c r="B21" s="232" t="s">
        <v>57</v>
      </c>
      <c r="C21" s="211"/>
      <c r="D21" s="211"/>
      <c r="E21" s="211"/>
      <c r="F21" s="121"/>
    </row>
    <row r="22" spans="1:6">
      <c r="A22" s="233" t="s">
        <v>1221</v>
      </c>
      <c r="B22" s="232" t="s">
        <v>59</v>
      </c>
      <c r="C22" s="211"/>
      <c r="D22" s="211"/>
      <c r="E22" s="211"/>
      <c r="F22" s="121"/>
    </row>
    <row r="23" spans="1:6">
      <c r="A23" s="231" t="s">
        <v>1222</v>
      </c>
      <c r="B23" s="232" t="s">
        <v>65</v>
      </c>
      <c r="C23" s="211"/>
      <c r="D23" s="211"/>
      <c r="E23" s="211"/>
      <c r="F23" s="121"/>
    </row>
    <row r="24" spans="1:6">
      <c r="A24" s="233" t="s">
        <v>1223</v>
      </c>
      <c r="B24" s="232" t="s">
        <v>67</v>
      </c>
      <c r="C24" s="211"/>
      <c r="D24" s="211"/>
      <c r="E24" s="211"/>
      <c r="F24" s="121"/>
    </row>
    <row r="25" spans="1:6">
      <c r="A25" s="231" t="s">
        <v>1224</v>
      </c>
      <c r="B25" s="232" t="s">
        <v>83</v>
      </c>
      <c r="C25" s="211"/>
      <c r="D25" s="211"/>
      <c r="E25" s="211"/>
      <c r="F25" s="121"/>
    </row>
    <row r="26" spans="1:6">
      <c r="A26" s="233" t="s">
        <v>1225</v>
      </c>
      <c r="B26" s="232" t="s">
        <v>85</v>
      </c>
      <c r="C26" s="211"/>
      <c r="D26" s="211"/>
      <c r="E26" s="211"/>
      <c r="F26" s="121"/>
    </row>
    <row r="27" spans="1:6">
      <c r="A27" s="231" t="s">
        <v>1226</v>
      </c>
      <c r="B27" s="232" t="s">
        <v>92</v>
      </c>
      <c r="C27" s="211"/>
      <c r="D27" s="211"/>
      <c r="E27" s="211"/>
    </row>
    <row r="28" spans="1:6">
      <c r="A28" s="233" t="s">
        <v>1227</v>
      </c>
      <c r="B28" s="232" t="s">
        <v>94</v>
      </c>
      <c r="C28" s="211"/>
      <c r="D28" s="211"/>
      <c r="E28" s="211"/>
      <c r="F28" s="121"/>
    </row>
    <row r="29" spans="1:6">
      <c r="A29" s="231" t="s">
        <v>1228</v>
      </c>
      <c r="B29" s="232" t="s">
        <v>96</v>
      </c>
      <c r="C29" s="211"/>
      <c r="D29" s="211"/>
      <c r="E29" s="211"/>
      <c r="F29" s="121"/>
    </row>
    <row r="30" spans="1:6">
      <c r="D30" s="128"/>
      <c r="E30" s="128"/>
      <c r="F30" s="128"/>
    </row>
    <row r="31" spans="1:6">
      <c r="D31" s="162"/>
      <c r="E31" s="119"/>
      <c r="F31" s="121"/>
    </row>
    <row r="33" spans="1:6">
      <c r="A33" s="24" t="s">
        <v>1232</v>
      </c>
    </row>
    <row r="34" spans="1:6">
      <c r="A34" s="127"/>
    </row>
    <row r="35" spans="1:6">
      <c r="A35" s="24" t="s">
        <v>258</v>
      </c>
    </row>
    <row r="37" spans="1:6">
      <c r="C37" s="234" t="s">
        <v>182</v>
      </c>
    </row>
    <row r="38" spans="1:6">
      <c r="A38" s="161" t="s">
        <v>281</v>
      </c>
      <c r="B38" s="235" t="s">
        <v>25</v>
      </c>
      <c r="C38" s="211"/>
    </row>
    <row r="39" spans="1:6">
      <c r="A39" s="236" t="s">
        <v>255</v>
      </c>
      <c r="B39" s="237" t="s">
        <v>15</v>
      </c>
      <c r="C39" s="211"/>
    </row>
    <row r="40" spans="1:6">
      <c r="A40" s="236" t="s">
        <v>260</v>
      </c>
      <c r="B40" s="237" t="s">
        <v>27</v>
      </c>
      <c r="C40" s="211"/>
    </row>
    <row r="41" spans="1:6">
      <c r="A41" s="236" t="s">
        <v>264</v>
      </c>
      <c r="B41" s="237" t="s">
        <v>35</v>
      </c>
      <c r="C41" s="211"/>
    </row>
    <row r="42" spans="1:6" ht="25.5">
      <c r="A42" s="238" t="s">
        <v>1196</v>
      </c>
      <c r="B42" s="237" t="s">
        <v>43</v>
      </c>
      <c r="C42" s="211"/>
    </row>
    <row r="43" spans="1:6">
      <c r="A43" s="236" t="s">
        <v>265</v>
      </c>
      <c r="B43" s="237" t="s">
        <v>45</v>
      </c>
      <c r="C43" s="211"/>
    </row>
    <row r="44" spans="1:6">
      <c r="A44" s="239" t="s">
        <v>1233</v>
      </c>
      <c r="B44" s="228" t="s">
        <v>1198</v>
      </c>
      <c r="C44" s="211"/>
      <c r="F44" s="130"/>
    </row>
    <row r="45" spans="1:6">
      <c r="A45" s="239" t="s">
        <v>1234</v>
      </c>
      <c r="B45" s="228" t="s">
        <v>1200</v>
      </c>
      <c r="C45" s="211"/>
      <c r="F45" s="130"/>
    </row>
    <row r="46" spans="1:6">
      <c r="A46" s="239" t="s">
        <v>1235</v>
      </c>
      <c r="B46" s="228" t="s">
        <v>1202</v>
      </c>
      <c r="C46" s="211"/>
    </row>
    <row r="47" spans="1:6">
      <c r="A47" s="239" t="s">
        <v>1236</v>
      </c>
      <c r="B47" s="228" t="s">
        <v>1204</v>
      </c>
      <c r="C47" s="211"/>
    </row>
    <row r="48" spans="1:6">
      <c r="A48" s="236" t="s">
        <v>232</v>
      </c>
      <c r="B48" s="237" t="s">
        <v>47</v>
      </c>
      <c r="C48" s="211"/>
    </row>
    <row r="49" spans="1:3">
      <c r="A49" s="240" t="s">
        <v>266</v>
      </c>
      <c r="B49" s="241"/>
      <c r="C49" s="166"/>
    </row>
    <row r="50" spans="1:3">
      <c r="A50" s="242" t="s">
        <v>282</v>
      </c>
      <c r="B50" s="241" t="s">
        <v>63</v>
      </c>
      <c r="C50" s="211"/>
    </row>
    <row r="51" spans="1:3">
      <c r="A51" s="242" t="s">
        <v>1237</v>
      </c>
      <c r="B51" s="241" t="s">
        <v>65</v>
      </c>
      <c r="C51" s="211"/>
    </row>
    <row r="52" spans="1:3">
      <c r="A52" s="243" t="s">
        <v>267</v>
      </c>
      <c r="B52" s="241" t="s">
        <v>83</v>
      </c>
      <c r="C52" s="211"/>
    </row>
    <row r="53" spans="1:3">
      <c r="A53" s="243" t="s">
        <v>268</v>
      </c>
      <c r="B53" s="241" t="s">
        <v>85</v>
      </c>
      <c r="C53" s="211"/>
    </row>
    <row r="54" spans="1:3">
      <c r="A54" s="243" t="s">
        <v>1205</v>
      </c>
      <c r="B54" s="241" t="s">
        <v>87</v>
      </c>
      <c r="C54" s="211"/>
    </row>
    <row r="55" spans="1:3">
      <c r="A55" s="243" t="s">
        <v>269</v>
      </c>
      <c r="B55" s="241" t="s">
        <v>225</v>
      </c>
      <c r="C55" s="211"/>
    </row>
    <row r="56" spans="1:3">
      <c r="A56" s="243" t="s">
        <v>270</v>
      </c>
      <c r="B56" s="241" t="s">
        <v>227</v>
      </c>
      <c r="C56" s="211"/>
    </row>
    <row r="57" spans="1:3">
      <c r="A57" s="243" t="s">
        <v>1238</v>
      </c>
      <c r="B57" s="241" t="s">
        <v>228</v>
      </c>
      <c r="C57" s="211"/>
    </row>
    <row r="58" spans="1:3">
      <c r="A58" s="243" t="s">
        <v>272</v>
      </c>
      <c r="B58" s="241" t="s">
        <v>229</v>
      </c>
      <c r="C58" s="211"/>
    </row>
    <row r="59" spans="1:3">
      <c r="A59" s="243" t="s">
        <v>273</v>
      </c>
      <c r="B59" s="241" t="s">
        <v>274</v>
      </c>
      <c r="C59" s="211"/>
    </row>
    <row r="60" spans="1:3">
      <c r="A60" s="240" t="s">
        <v>275</v>
      </c>
      <c r="B60" s="244"/>
      <c r="C60" s="166"/>
    </row>
    <row r="61" spans="1:3">
      <c r="A61" s="243" t="s">
        <v>276</v>
      </c>
      <c r="B61" s="241" t="s">
        <v>89</v>
      </c>
      <c r="C61" s="211"/>
    </row>
    <row r="62" spans="1:3" ht="38.25">
      <c r="A62" s="243" t="s">
        <v>277</v>
      </c>
      <c r="B62" s="241" t="s">
        <v>92</v>
      </c>
      <c r="C62" s="211"/>
    </row>
    <row r="63" spans="1:3" ht="25.5">
      <c r="A63" s="243" t="s">
        <v>278</v>
      </c>
      <c r="B63" s="241" t="s">
        <v>94</v>
      </c>
      <c r="C63" s="211"/>
    </row>
    <row r="64" spans="1:3" ht="25.5">
      <c r="A64" s="243" t="s">
        <v>1206</v>
      </c>
      <c r="B64" s="241" t="s">
        <v>96</v>
      </c>
      <c r="C64" s="211"/>
    </row>
    <row r="65" spans="1:3">
      <c r="A65" s="243" t="s">
        <v>1239</v>
      </c>
      <c r="B65" s="241" t="s">
        <v>98</v>
      </c>
      <c r="C65" s="211"/>
    </row>
    <row r="66" spans="1:3">
      <c r="A66" s="243" t="s">
        <v>279</v>
      </c>
      <c r="B66" s="241" t="s">
        <v>100</v>
      </c>
      <c r="C66" s="211"/>
    </row>
    <row r="67" spans="1:3">
      <c r="A67" s="243" t="s">
        <v>1208</v>
      </c>
      <c r="B67" s="234" t="s">
        <v>1209</v>
      </c>
      <c r="C67" s="211"/>
    </row>
    <row r="68" spans="1:3">
      <c r="A68" s="240" t="s">
        <v>280</v>
      </c>
      <c r="B68" s="244"/>
      <c r="C68" s="166"/>
    </row>
    <row r="69" spans="1:3">
      <c r="A69" s="243" t="s">
        <v>1186</v>
      </c>
      <c r="B69" s="241" t="s">
        <v>102</v>
      </c>
      <c r="C69" s="211"/>
    </row>
    <row r="70" spans="1:3">
      <c r="A70" s="245" t="s">
        <v>1210</v>
      </c>
      <c r="B70" s="241" t="s">
        <v>103</v>
      </c>
      <c r="C70" s="211"/>
    </row>
  </sheetData>
  <sheetProtection algorithmName="SHA-512" hashValue="fhiKaTgh5y6YIGeQOYEXxkoKIeOv3FVuX5G7zK204waRY+zCwmKd/2fojn1vqRLZdczp3h5UDseoPkGaZHqjDg==" saltValue="mvwfdW+UP+G3jwso4LzNQw==" spinCount="100000" sheet="1" objects="1" scenarios="1" formatColumns="0" formatRows="0"/>
  <pageMargins left="0.7" right="0.7" top="0.75" bottom="0.75" header="0.3" footer="0.3"/>
  <pageSetup paperSize="9" scale="46" orientation="portrait" r:id="rId1"/>
  <headerFooter>
    <oddHeader xml:space="preserve">&amp;LEIOPA-REFS-18-011&amp;C&amp;"-,Bold"Solvency Capital Requirement - for groups using the standard formula and partial internal model&amp;"-,Regular"
&amp;R&amp;KFF0000EIOPA REGULAR USE&amp;K01+000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pageSetUpPr fitToPage="1"/>
  </sheetPr>
  <dimension ref="A1:X197"/>
  <sheetViews>
    <sheetView showGridLines="0" zoomScale="80" zoomScaleNormal="80" workbookViewId="0"/>
  </sheetViews>
  <sheetFormatPr defaultColWidth="9.140625" defaultRowHeight="15"/>
  <cols>
    <col min="1" max="1" width="7.140625" style="33" customWidth="1"/>
    <col min="2" max="2" width="37.140625" style="33" customWidth="1"/>
    <col min="3" max="3" width="56.140625" style="33" customWidth="1"/>
    <col min="4" max="4" width="24.85546875" style="33" bestFit="1" customWidth="1"/>
    <col min="5" max="5" width="42" style="33" bestFit="1" customWidth="1"/>
    <col min="6" max="6" width="19.85546875" style="33" bestFit="1" customWidth="1"/>
    <col min="7" max="7" width="24" style="33" customWidth="1"/>
    <col min="8" max="8" width="12.85546875" style="33" bestFit="1" customWidth="1"/>
    <col min="9" max="9" width="23.28515625" style="33" customWidth="1"/>
    <col min="10" max="10" width="19.28515625" style="33" customWidth="1"/>
    <col min="11" max="11" width="13.85546875" style="33" bestFit="1" customWidth="1"/>
    <col min="12" max="12" width="10.85546875" style="33" customWidth="1"/>
    <col min="13" max="13" width="32.28515625" style="33" customWidth="1"/>
    <col min="14" max="14" width="14.140625" style="33" customWidth="1"/>
    <col min="15" max="15" width="24.85546875" style="33" bestFit="1" customWidth="1"/>
    <col min="16" max="16" width="32.85546875" style="33" customWidth="1"/>
    <col min="17" max="17" width="27.85546875" style="33" customWidth="1"/>
    <col min="18" max="18" width="17.28515625" style="33" customWidth="1"/>
    <col min="19" max="19" width="14.28515625" style="33" customWidth="1"/>
    <col min="20" max="20" width="21.5703125" style="33" customWidth="1"/>
    <col min="21" max="21" width="18" style="33" customWidth="1"/>
    <col min="22" max="23" width="8.85546875" style="33" customWidth="1"/>
    <col min="24" max="24" width="23.85546875" style="33" customWidth="1"/>
    <col min="25" max="16384" width="9.140625" style="33"/>
  </cols>
  <sheetData>
    <row r="1" spans="1:24" customFormat="1">
      <c r="A1" s="114" t="s">
        <v>1317</v>
      </c>
      <c r="B1" s="114"/>
      <c r="C1" s="114"/>
      <c r="D1" s="114"/>
      <c r="E1" s="114"/>
      <c r="F1" s="114"/>
      <c r="G1" s="114"/>
      <c r="H1" s="114"/>
      <c r="I1" s="114"/>
      <c r="J1" s="114"/>
      <c r="K1" s="114"/>
      <c r="L1" s="114"/>
      <c r="M1" s="114"/>
      <c r="N1" s="114"/>
      <c r="O1" s="114"/>
      <c r="P1" s="114"/>
      <c r="Q1" s="114"/>
      <c r="R1" s="114"/>
      <c r="S1" s="114"/>
      <c r="T1" s="114"/>
      <c r="U1" s="114"/>
      <c r="V1" s="114"/>
      <c r="W1" s="114"/>
      <c r="X1" s="115">
        <f>IF(P.Participant!C8="-","[Participant's name]",P.Participant!C8)</f>
        <v>0</v>
      </c>
    </row>
    <row r="2" spans="1:24" customFormat="1">
      <c r="A2" s="175"/>
      <c r="B2" s="114"/>
      <c r="C2" s="114"/>
      <c r="D2" s="114"/>
      <c r="E2" s="114"/>
      <c r="F2" s="114"/>
      <c r="G2" s="114"/>
      <c r="H2" s="114"/>
      <c r="I2" s="114"/>
      <c r="J2" s="114"/>
      <c r="K2" s="114"/>
      <c r="L2" s="114"/>
      <c r="M2" s="114"/>
      <c r="N2" s="114"/>
      <c r="O2" s="114"/>
      <c r="P2" s="114"/>
      <c r="Q2" s="114"/>
      <c r="R2" s="114"/>
      <c r="S2" s="114"/>
      <c r="T2" s="114"/>
      <c r="U2" s="114"/>
      <c r="V2" s="114"/>
      <c r="W2" s="114"/>
      <c r="X2" s="115" t="str">
        <f>IF(P.Participant!C17="-","[Method for calculation of the SCR]",P.Participant!C17)</f>
        <v>[Method for calculation of the SCR]</v>
      </c>
    </row>
    <row r="3" spans="1:24" customFormat="1">
      <c r="A3" s="114" t="s">
        <v>1263</v>
      </c>
      <c r="B3" s="114"/>
      <c r="C3" s="114"/>
      <c r="D3" s="114"/>
      <c r="E3" s="114"/>
      <c r="F3" s="114"/>
      <c r="G3" s="114"/>
      <c r="H3" s="114"/>
      <c r="I3" s="114"/>
      <c r="J3" s="114"/>
      <c r="K3" s="114"/>
      <c r="L3" s="114"/>
      <c r="M3" s="114"/>
      <c r="N3" s="114"/>
      <c r="O3" s="114"/>
      <c r="P3" s="114"/>
      <c r="Q3" s="114"/>
      <c r="R3" s="114"/>
      <c r="S3" s="114"/>
      <c r="T3" s="114"/>
      <c r="U3" s="114"/>
      <c r="V3" s="114"/>
      <c r="W3" s="114"/>
      <c r="X3" s="115" t="str">
        <f>_Version</f>
        <v>EIOPA-ST24_Templates-(20240304)</v>
      </c>
    </row>
    <row r="5" spans="1:24" ht="15" customHeight="1">
      <c r="D5" s="98"/>
    </row>
    <row r="6" spans="1:24">
      <c r="A6" s="81"/>
      <c r="B6" s="86"/>
      <c r="C6" s="87"/>
    </row>
    <row r="7" spans="1:24" ht="15" customHeight="1">
      <c r="A7" s="80" t="s">
        <v>1267</v>
      </c>
      <c r="B7" s="80" t="s">
        <v>977</v>
      </c>
      <c r="C7" s="80"/>
      <c r="D7" s="80"/>
      <c r="E7" s="80"/>
      <c r="F7" s="80"/>
      <c r="G7" s="80"/>
    </row>
    <row r="8" spans="1:24" ht="15" customHeight="1">
      <c r="A8" s="80"/>
      <c r="B8" s="88"/>
      <c r="C8" s="80"/>
      <c r="D8" s="80"/>
      <c r="E8" s="80"/>
      <c r="F8" s="80"/>
      <c r="G8" s="80"/>
    </row>
    <row r="9" spans="1:24" ht="15" customHeight="1">
      <c r="A9" s="80"/>
      <c r="B9" s="88"/>
      <c r="C9" s="328"/>
      <c r="D9" s="80"/>
      <c r="E9" s="80"/>
      <c r="F9" s="80"/>
      <c r="G9" s="80"/>
    </row>
    <row r="10" spans="1:24" ht="15" customHeight="1">
      <c r="A10" s="80"/>
      <c r="B10" s="88"/>
      <c r="C10" s="80"/>
      <c r="D10" s="80"/>
      <c r="E10" s="80"/>
      <c r="F10" s="80"/>
      <c r="G10" s="80"/>
    </row>
    <row r="11" spans="1:24" ht="30.75" customHeight="1">
      <c r="E11" s="476" t="s">
        <v>1265</v>
      </c>
      <c r="F11" s="477"/>
      <c r="G11" s="477"/>
      <c r="H11" s="477"/>
      <c r="I11" s="477"/>
      <c r="J11" s="477"/>
      <c r="K11" s="477"/>
      <c r="L11" s="477"/>
      <c r="M11" s="478"/>
      <c r="P11" s="476" t="s">
        <v>1266</v>
      </c>
      <c r="Q11" s="477"/>
      <c r="R11" s="477"/>
      <c r="S11" s="477"/>
      <c r="T11" s="477"/>
      <c r="U11" s="477"/>
      <c r="V11" s="477"/>
      <c r="W11" s="477"/>
      <c r="X11" s="478"/>
    </row>
    <row r="12" spans="1:24">
      <c r="D12" s="471" t="s">
        <v>1147</v>
      </c>
      <c r="E12" s="480" t="s">
        <v>1148</v>
      </c>
      <c r="F12" s="481"/>
      <c r="G12" s="481"/>
      <c r="H12" s="481"/>
      <c r="I12" s="481"/>
      <c r="J12" s="481"/>
      <c r="K12" s="481"/>
      <c r="L12" s="482"/>
      <c r="M12" s="479" t="s">
        <v>1522</v>
      </c>
      <c r="O12" s="471" t="s">
        <v>1147</v>
      </c>
      <c r="P12" s="480" t="s">
        <v>1148</v>
      </c>
      <c r="Q12" s="481"/>
      <c r="R12" s="481"/>
      <c r="S12" s="481"/>
      <c r="T12" s="481"/>
      <c r="U12" s="481"/>
      <c r="V12" s="481"/>
      <c r="W12" s="482"/>
      <c r="X12" s="479" t="s">
        <v>1522</v>
      </c>
    </row>
    <row r="13" spans="1:24" ht="15" customHeight="1">
      <c r="D13" s="473"/>
      <c r="E13" s="464" t="s">
        <v>978</v>
      </c>
      <c r="F13" s="464" t="s">
        <v>979</v>
      </c>
      <c r="G13" s="464" t="s">
        <v>980</v>
      </c>
      <c r="H13" s="464" t="s">
        <v>981</v>
      </c>
      <c r="I13" s="464" t="s">
        <v>1057</v>
      </c>
      <c r="J13" s="464" t="s">
        <v>1058</v>
      </c>
      <c r="K13" s="464" t="s">
        <v>982</v>
      </c>
      <c r="L13" s="464" t="s">
        <v>983</v>
      </c>
      <c r="M13" s="473"/>
      <c r="O13" s="473"/>
      <c r="P13" s="464" t="s">
        <v>978</v>
      </c>
      <c r="Q13" s="464" t="s">
        <v>979</v>
      </c>
      <c r="R13" s="464" t="s">
        <v>980</v>
      </c>
      <c r="S13" s="464" t="s">
        <v>981</v>
      </c>
      <c r="T13" s="464" t="s">
        <v>1057</v>
      </c>
      <c r="U13" s="464" t="s">
        <v>1058</v>
      </c>
      <c r="V13" s="464" t="s">
        <v>982</v>
      </c>
      <c r="W13" s="464" t="s">
        <v>983</v>
      </c>
      <c r="X13" s="473"/>
    </row>
    <row r="14" spans="1:24" ht="35.25" customHeight="1">
      <c r="D14" s="472"/>
      <c r="E14" s="465"/>
      <c r="F14" s="465"/>
      <c r="G14" s="465"/>
      <c r="H14" s="465"/>
      <c r="I14" s="465"/>
      <c r="J14" s="465"/>
      <c r="K14" s="465"/>
      <c r="L14" s="465"/>
      <c r="M14" s="473"/>
      <c r="O14" s="472"/>
      <c r="P14" s="465"/>
      <c r="Q14" s="465"/>
      <c r="R14" s="465"/>
      <c r="S14" s="465"/>
      <c r="T14" s="465"/>
      <c r="U14" s="465"/>
      <c r="V14" s="465"/>
      <c r="W14" s="465"/>
      <c r="X14" s="473"/>
    </row>
    <row r="15" spans="1:24" ht="15" customHeight="1">
      <c r="D15" s="331" t="s">
        <v>348</v>
      </c>
      <c r="E15" s="246"/>
      <c r="F15" s="246"/>
      <c r="G15" s="246"/>
      <c r="H15" s="246"/>
      <c r="I15" s="246"/>
      <c r="J15" s="246"/>
      <c r="K15" s="246"/>
      <c r="L15" s="246"/>
      <c r="M15" s="246"/>
      <c r="O15" s="331" t="s">
        <v>348</v>
      </c>
      <c r="P15" s="246"/>
      <c r="Q15" s="246"/>
      <c r="R15" s="246"/>
      <c r="S15" s="246"/>
      <c r="T15" s="246"/>
      <c r="U15" s="246"/>
      <c r="V15" s="246"/>
      <c r="W15" s="246"/>
      <c r="X15" s="246"/>
    </row>
    <row r="16" spans="1:24">
      <c r="C16" s="327"/>
      <c r="D16" s="332" t="s">
        <v>361</v>
      </c>
      <c r="E16" s="246"/>
      <c r="F16" s="246"/>
      <c r="G16" s="246"/>
      <c r="H16" s="246"/>
      <c r="I16" s="246"/>
      <c r="J16" s="246"/>
      <c r="K16" s="246"/>
      <c r="L16" s="246"/>
      <c r="M16" s="246"/>
      <c r="O16" s="332" t="s">
        <v>361</v>
      </c>
      <c r="P16" s="246"/>
      <c r="Q16" s="246"/>
      <c r="R16" s="246"/>
      <c r="S16" s="246"/>
      <c r="T16" s="246"/>
      <c r="U16" s="246"/>
      <c r="V16" s="246"/>
      <c r="W16" s="246"/>
      <c r="X16" s="246"/>
    </row>
    <row r="17" spans="4:24">
      <c r="D17" s="332" t="s">
        <v>368</v>
      </c>
      <c r="E17" s="246"/>
      <c r="F17" s="246"/>
      <c r="G17" s="246"/>
      <c r="H17" s="246"/>
      <c r="I17" s="246"/>
      <c r="J17" s="246"/>
      <c r="K17" s="246"/>
      <c r="L17" s="246"/>
      <c r="M17" s="246"/>
      <c r="O17" s="332" t="s">
        <v>368</v>
      </c>
      <c r="P17" s="246"/>
      <c r="Q17" s="246"/>
      <c r="R17" s="246"/>
      <c r="S17" s="246"/>
      <c r="T17" s="246"/>
      <c r="U17" s="246"/>
      <c r="V17" s="246"/>
      <c r="W17" s="246"/>
      <c r="X17" s="246"/>
    </row>
    <row r="18" spans="4:24">
      <c r="D18" s="332" t="s">
        <v>383</v>
      </c>
      <c r="E18" s="246"/>
      <c r="F18" s="246"/>
      <c r="G18" s="246"/>
      <c r="H18" s="246"/>
      <c r="I18" s="246"/>
      <c r="J18" s="246"/>
      <c r="K18" s="246"/>
      <c r="L18" s="246"/>
      <c r="M18" s="246"/>
      <c r="O18" s="332" t="s">
        <v>383</v>
      </c>
      <c r="P18" s="246"/>
      <c r="Q18" s="246"/>
      <c r="R18" s="246"/>
      <c r="S18" s="246"/>
      <c r="T18" s="246"/>
      <c r="U18" s="246"/>
      <c r="V18" s="246"/>
      <c r="W18" s="246"/>
      <c r="X18" s="246"/>
    </row>
    <row r="19" spans="4:24">
      <c r="D19" s="332" t="s">
        <v>375</v>
      </c>
      <c r="E19" s="246"/>
      <c r="F19" s="246"/>
      <c r="G19" s="246"/>
      <c r="H19" s="246"/>
      <c r="I19" s="246"/>
      <c r="J19" s="246"/>
      <c r="K19" s="246"/>
      <c r="L19" s="246"/>
      <c r="M19" s="246"/>
      <c r="O19" s="332" t="s">
        <v>375</v>
      </c>
      <c r="P19" s="246"/>
      <c r="Q19" s="246"/>
      <c r="R19" s="246"/>
      <c r="S19" s="246"/>
      <c r="T19" s="246"/>
      <c r="U19" s="246"/>
      <c r="V19" s="246"/>
      <c r="W19" s="246"/>
      <c r="X19" s="246"/>
    </row>
    <row r="20" spans="4:24">
      <c r="D20" s="332" t="s">
        <v>387</v>
      </c>
      <c r="E20" s="246"/>
      <c r="F20" s="246"/>
      <c r="G20" s="246"/>
      <c r="H20" s="246"/>
      <c r="I20" s="246"/>
      <c r="J20" s="246"/>
      <c r="K20" s="246"/>
      <c r="L20" s="246"/>
      <c r="M20" s="246"/>
      <c r="N20" s="105"/>
      <c r="O20" s="332" t="s">
        <v>387</v>
      </c>
      <c r="P20" s="246"/>
      <c r="Q20" s="246"/>
      <c r="R20" s="246"/>
      <c r="S20" s="246"/>
      <c r="T20" s="246"/>
      <c r="U20" s="246"/>
      <c r="V20" s="246"/>
      <c r="W20" s="246"/>
      <c r="X20" s="246"/>
    </row>
    <row r="21" spans="4:24">
      <c r="D21" s="332" t="s">
        <v>393</v>
      </c>
      <c r="E21" s="246"/>
      <c r="F21" s="246"/>
      <c r="G21" s="246"/>
      <c r="H21" s="246"/>
      <c r="I21" s="246"/>
      <c r="J21" s="246"/>
      <c r="K21" s="246"/>
      <c r="L21" s="246"/>
      <c r="M21" s="246"/>
      <c r="O21" s="332" t="s">
        <v>393</v>
      </c>
      <c r="P21" s="246"/>
      <c r="Q21" s="246"/>
      <c r="R21" s="246"/>
      <c r="S21" s="246"/>
      <c r="T21" s="246"/>
      <c r="U21" s="246"/>
      <c r="V21" s="246"/>
      <c r="W21" s="246"/>
      <c r="X21" s="246"/>
    </row>
    <row r="22" spans="4:24">
      <c r="D22" s="332" t="s">
        <v>400</v>
      </c>
      <c r="E22" s="246"/>
      <c r="F22" s="246"/>
      <c r="G22" s="246"/>
      <c r="H22" s="246"/>
      <c r="I22" s="246"/>
      <c r="J22" s="246"/>
      <c r="K22" s="246"/>
      <c r="L22" s="246"/>
      <c r="M22" s="246"/>
      <c r="O22" s="332" t="s">
        <v>400</v>
      </c>
      <c r="P22" s="246"/>
      <c r="Q22" s="246"/>
      <c r="R22" s="246"/>
      <c r="S22" s="246"/>
      <c r="T22" s="246"/>
      <c r="U22" s="246"/>
      <c r="V22" s="246"/>
      <c r="W22" s="246"/>
      <c r="X22" s="246"/>
    </row>
    <row r="23" spans="4:24">
      <c r="D23" s="332" t="s">
        <v>405</v>
      </c>
      <c r="E23" s="246"/>
      <c r="F23" s="246"/>
      <c r="G23" s="246"/>
      <c r="H23" s="246"/>
      <c r="I23" s="246"/>
      <c r="J23" s="246"/>
      <c r="K23" s="246"/>
      <c r="L23" s="246"/>
      <c r="M23" s="246"/>
      <c r="O23" s="332" t="s">
        <v>405</v>
      </c>
      <c r="P23" s="246"/>
      <c r="Q23" s="246"/>
      <c r="R23" s="246"/>
      <c r="S23" s="246"/>
      <c r="T23" s="246"/>
      <c r="U23" s="246"/>
      <c r="V23" s="246"/>
      <c r="W23" s="246"/>
      <c r="X23" s="246"/>
    </row>
    <row r="24" spans="4:24">
      <c r="D24" s="332" t="s">
        <v>411</v>
      </c>
      <c r="E24" s="246"/>
      <c r="F24" s="246"/>
      <c r="G24" s="246"/>
      <c r="H24" s="246"/>
      <c r="I24" s="246"/>
      <c r="J24" s="246"/>
      <c r="K24" s="246"/>
      <c r="L24" s="246"/>
      <c r="M24" s="246"/>
      <c r="O24" s="332" t="s">
        <v>411</v>
      </c>
      <c r="P24" s="246"/>
      <c r="Q24" s="246"/>
      <c r="R24" s="246"/>
      <c r="S24" s="246"/>
      <c r="T24" s="246"/>
      <c r="U24" s="246"/>
      <c r="V24" s="246"/>
      <c r="W24" s="246"/>
      <c r="X24" s="246"/>
    </row>
    <row r="25" spans="4:24">
      <c r="D25" s="332" t="s">
        <v>416</v>
      </c>
      <c r="E25" s="246"/>
      <c r="F25" s="246"/>
      <c r="G25" s="246"/>
      <c r="H25" s="246"/>
      <c r="I25" s="246"/>
      <c r="J25" s="246"/>
      <c r="K25" s="246"/>
      <c r="L25" s="246"/>
      <c r="M25" s="246"/>
      <c r="O25" s="332" t="s">
        <v>416</v>
      </c>
      <c r="P25" s="246"/>
      <c r="Q25" s="246"/>
      <c r="R25" s="246"/>
      <c r="S25" s="246"/>
      <c r="T25" s="246"/>
      <c r="U25" s="246"/>
      <c r="V25" s="246"/>
      <c r="W25" s="246"/>
      <c r="X25" s="246"/>
    </row>
    <row r="26" spans="4:24">
      <c r="D26" s="332" t="s">
        <v>423</v>
      </c>
      <c r="E26" s="246"/>
      <c r="F26" s="246"/>
      <c r="G26" s="246"/>
      <c r="H26" s="246"/>
      <c r="I26" s="246"/>
      <c r="J26" s="246"/>
      <c r="K26" s="246"/>
      <c r="L26" s="246"/>
      <c r="M26" s="246"/>
      <c r="O26" s="332" t="s">
        <v>423</v>
      </c>
      <c r="P26" s="246"/>
      <c r="Q26" s="246"/>
      <c r="R26" s="246"/>
      <c r="S26" s="246"/>
      <c r="T26" s="246"/>
      <c r="U26" s="246"/>
      <c r="V26" s="246"/>
      <c r="W26" s="246"/>
      <c r="X26" s="246"/>
    </row>
    <row r="27" spans="4:24">
      <c r="D27" s="332" t="s">
        <v>430</v>
      </c>
      <c r="E27" s="246"/>
      <c r="F27" s="246"/>
      <c r="G27" s="246"/>
      <c r="H27" s="246"/>
      <c r="I27" s="246"/>
      <c r="J27" s="246"/>
      <c r="K27" s="246"/>
      <c r="L27" s="246"/>
      <c r="M27" s="246"/>
      <c r="O27" s="332" t="s">
        <v>430</v>
      </c>
      <c r="P27" s="246"/>
      <c r="Q27" s="246"/>
      <c r="R27" s="246"/>
      <c r="S27" s="246"/>
      <c r="T27" s="246"/>
      <c r="U27" s="246"/>
      <c r="V27" s="246"/>
      <c r="W27" s="246"/>
      <c r="X27" s="246"/>
    </row>
    <row r="28" spans="4:24">
      <c r="D28" s="332" t="s">
        <v>984</v>
      </c>
      <c r="E28" s="246"/>
      <c r="F28" s="246"/>
      <c r="G28" s="246"/>
      <c r="H28" s="246"/>
      <c r="I28" s="246"/>
      <c r="J28" s="246"/>
      <c r="K28" s="246"/>
      <c r="L28" s="246"/>
      <c r="M28" s="246"/>
      <c r="O28" s="332" t="s">
        <v>984</v>
      </c>
      <c r="P28" s="246"/>
      <c r="Q28" s="246"/>
      <c r="R28" s="246"/>
      <c r="S28" s="246"/>
      <c r="T28" s="246"/>
      <c r="U28" s="246"/>
      <c r="V28" s="246"/>
      <c r="W28" s="246"/>
      <c r="X28" s="246"/>
    </row>
    <row r="29" spans="4:24">
      <c r="D29" s="332" t="s">
        <v>446</v>
      </c>
      <c r="E29" s="246"/>
      <c r="F29" s="246"/>
      <c r="G29" s="246"/>
      <c r="H29" s="246"/>
      <c r="I29" s="246"/>
      <c r="J29" s="246"/>
      <c r="K29" s="246"/>
      <c r="L29" s="246"/>
      <c r="M29" s="246"/>
      <c r="O29" s="332" t="s">
        <v>446</v>
      </c>
      <c r="P29" s="246"/>
      <c r="Q29" s="246"/>
      <c r="R29" s="246"/>
      <c r="S29" s="246"/>
      <c r="T29" s="246"/>
      <c r="U29" s="246"/>
      <c r="V29" s="246"/>
      <c r="W29" s="246"/>
      <c r="X29" s="246"/>
    </row>
    <row r="30" spans="4:24">
      <c r="D30" s="332" t="s">
        <v>450</v>
      </c>
      <c r="E30" s="246"/>
      <c r="F30" s="246"/>
      <c r="G30" s="246"/>
      <c r="H30" s="246"/>
      <c r="I30" s="246"/>
      <c r="J30" s="246"/>
      <c r="K30" s="246"/>
      <c r="L30" s="246"/>
      <c r="M30" s="246"/>
      <c r="O30" s="332" t="s">
        <v>450</v>
      </c>
      <c r="P30" s="246"/>
      <c r="Q30" s="246"/>
      <c r="R30" s="246"/>
      <c r="S30" s="246"/>
      <c r="T30" s="246"/>
      <c r="U30" s="246"/>
      <c r="V30" s="246"/>
      <c r="W30" s="246"/>
      <c r="X30" s="246"/>
    </row>
    <row r="31" spans="4:24">
      <c r="D31" s="332" t="s">
        <v>461</v>
      </c>
      <c r="E31" s="246"/>
      <c r="F31" s="246"/>
      <c r="G31" s="246"/>
      <c r="H31" s="246"/>
      <c r="I31" s="246"/>
      <c r="J31" s="246"/>
      <c r="K31" s="246"/>
      <c r="L31" s="246"/>
      <c r="M31" s="246"/>
      <c r="O31" s="332" t="s">
        <v>461</v>
      </c>
      <c r="P31" s="246"/>
      <c r="Q31" s="246"/>
      <c r="R31" s="246"/>
      <c r="S31" s="246"/>
      <c r="T31" s="246"/>
      <c r="U31" s="246"/>
      <c r="V31" s="246"/>
      <c r="W31" s="246"/>
      <c r="X31" s="246"/>
    </row>
    <row r="32" spans="4:24">
      <c r="D32" s="332" t="s">
        <v>466</v>
      </c>
      <c r="E32" s="246"/>
      <c r="F32" s="246"/>
      <c r="G32" s="246"/>
      <c r="H32" s="246"/>
      <c r="I32" s="246"/>
      <c r="J32" s="246"/>
      <c r="K32" s="246"/>
      <c r="L32" s="246"/>
      <c r="M32" s="246"/>
      <c r="O32" s="332" t="s">
        <v>466</v>
      </c>
      <c r="P32" s="246"/>
      <c r="Q32" s="246"/>
      <c r="R32" s="246"/>
      <c r="S32" s="246"/>
      <c r="T32" s="246"/>
      <c r="U32" s="246"/>
      <c r="V32" s="246"/>
      <c r="W32" s="246"/>
      <c r="X32" s="246"/>
    </row>
    <row r="33" spans="4:24">
      <c r="D33" s="332" t="s">
        <v>985</v>
      </c>
      <c r="E33" s="246"/>
      <c r="F33" s="246"/>
      <c r="G33" s="246"/>
      <c r="H33" s="246"/>
      <c r="I33" s="246"/>
      <c r="J33" s="246"/>
      <c r="K33" s="246"/>
      <c r="L33" s="246"/>
      <c r="M33" s="246"/>
      <c r="O33" s="332" t="s">
        <v>985</v>
      </c>
      <c r="P33" s="246"/>
      <c r="Q33" s="246"/>
      <c r="R33" s="246"/>
      <c r="S33" s="246"/>
      <c r="T33" s="246"/>
      <c r="U33" s="246"/>
      <c r="V33" s="246"/>
      <c r="W33" s="246"/>
      <c r="X33" s="246"/>
    </row>
    <row r="34" spans="4:24">
      <c r="D34" s="332" t="s">
        <v>986</v>
      </c>
      <c r="E34" s="246"/>
      <c r="F34" s="246"/>
      <c r="G34" s="246"/>
      <c r="H34" s="246"/>
      <c r="I34" s="246"/>
      <c r="J34" s="246"/>
      <c r="K34" s="246"/>
      <c r="L34" s="246"/>
      <c r="M34" s="246"/>
      <c r="O34" s="332" t="s">
        <v>986</v>
      </c>
      <c r="P34" s="246"/>
      <c r="Q34" s="246"/>
      <c r="R34" s="246"/>
      <c r="S34" s="246"/>
      <c r="T34" s="246"/>
      <c r="U34" s="246"/>
      <c r="V34" s="246"/>
      <c r="W34" s="246"/>
      <c r="X34" s="246"/>
    </row>
    <row r="35" spans="4:24">
      <c r="D35" s="332" t="s">
        <v>474</v>
      </c>
      <c r="E35" s="246"/>
      <c r="F35" s="246"/>
      <c r="G35" s="246"/>
      <c r="H35" s="246"/>
      <c r="I35" s="246"/>
      <c r="J35" s="246"/>
      <c r="K35" s="246"/>
      <c r="L35" s="246"/>
      <c r="M35" s="246"/>
      <c r="O35" s="332" t="s">
        <v>474</v>
      </c>
      <c r="P35" s="246"/>
      <c r="Q35" s="246"/>
      <c r="R35" s="246"/>
      <c r="S35" s="246"/>
      <c r="T35" s="246"/>
      <c r="U35" s="246"/>
      <c r="V35" s="246"/>
      <c r="W35" s="246"/>
      <c r="X35" s="246"/>
    </row>
    <row r="36" spans="4:24">
      <c r="D36" s="332" t="s">
        <v>480</v>
      </c>
      <c r="E36" s="246"/>
      <c r="F36" s="246"/>
      <c r="G36" s="246"/>
      <c r="H36" s="246"/>
      <c r="I36" s="246"/>
      <c r="J36" s="246"/>
      <c r="K36" s="246"/>
      <c r="L36" s="246"/>
      <c r="M36" s="246"/>
      <c r="O36" s="332" t="s">
        <v>480</v>
      </c>
      <c r="P36" s="246"/>
      <c r="Q36" s="246"/>
      <c r="R36" s="246"/>
      <c r="S36" s="246"/>
      <c r="T36" s="246"/>
      <c r="U36" s="246"/>
      <c r="V36" s="246"/>
      <c r="W36" s="246"/>
      <c r="X36" s="246"/>
    </row>
    <row r="37" spans="4:24">
      <c r="D37" s="332" t="s">
        <v>485</v>
      </c>
      <c r="E37" s="246"/>
      <c r="F37" s="246"/>
      <c r="G37" s="246"/>
      <c r="H37" s="246"/>
      <c r="I37" s="246"/>
      <c r="J37" s="246"/>
      <c r="K37" s="246"/>
      <c r="L37" s="246"/>
      <c r="M37" s="246"/>
      <c r="O37" s="332" t="s">
        <v>485</v>
      </c>
      <c r="P37" s="246"/>
      <c r="Q37" s="246"/>
      <c r="R37" s="246"/>
      <c r="S37" s="246"/>
      <c r="T37" s="246"/>
      <c r="U37" s="246"/>
      <c r="V37" s="246"/>
      <c r="W37" s="246"/>
      <c r="X37" s="246"/>
    </row>
    <row r="38" spans="4:24">
      <c r="D38" s="332" t="s">
        <v>490</v>
      </c>
      <c r="E38" s="246"/>
      <c r="F38" s="246"/>
      <c r="G38" s="246"/>
      <c r="H38" s="246"/>
      <c r="I38" s="246"/>
      <c r="J38" s="246"/>
      <c r="K38" s="246"/>
      <c r="L38" s="246"/>
      <c r="M38" s="246"/>
      <c r="O38" s="332" t="s">
        <v>490</v>
      </c>
      <c r="P38" s="246"/>
      <c r="Q38" s="246"/>
      <c r="R38" s="246"/>
      <c r="S38" s="246"/>
      <c r="T38" s="246"/>
      <c r="U38" s="246"/>
      <c r="V38" s="246"/>
      <c r="W38" s="246"/>
      <c r="X38" s="246"/>
    </row>
    <row r="39" spans="4:24">
      <c r="D39" s="332" t="s">
        <v>495</v>
      </c>
      <c r="E39" s="246"/>
      <c r="F39" s="246"/>
      <c r="G39" s="246"/>
      <c r="H39" s="246"/>
      <c r="I39" s="246"/>
      <c r="J39" s="246"/>
      <c r="K39" s="246"/>
      <c r="L39" s="246"/>
      <c r="M39" s="246"/>
      <c r="O39" s="332" t="s">
        <v>495</v>
      </c>
      <c r="P39" s="246"/>
      <c r="Q39" s="246"/>
      <c r="R39" s="246"/>
      <c r="S39" s="246"/>
      <c r="T39" s="246"/>
      <c r="U39" s="246"/>
      <c r="V39" s="246"/>
      <c r="W39" s="246"/>
      <c r="X39" s="246"/>
    </row>
    <row r="40" spans="4:24">
      <c r="D40" s="332" t="s">
        <v>500</v>
      </c>
      <c r="E40" s="246"/>
      <c r="F40" s="246"/>
      <c r="G40" s="246"/>
      <c r="H40" s="246"/>
      <c r="I40" s="246"/>
      <c r="J40" s="246"/>
      <c r="K40" s="246"/>
      <c r="L40" s="246"/>
      <c r="M40" s="246"/>
      <c r="O40" s="332" t="s">
        <v>500</v>
      </c>
      <c r="P40" s="246"/>
      <c r="Q40" s="246"/>
      <c r="R40" s="246"/>
      <c r="S40" s="246"/>
      <c r="T40" s="246"/>
      <c r="U40" s="246"/>
      <c r="V40" s="246"/>
      <c r="W40" s="246"/>
      <c r="X40" s="246"/>
    </row>
    <row r="41" spans="4:24">
      <c r="D41" s="332" t="s">
        <v>504</v>
      </c>
      <c r="E41" s="246"/>
      <c r="F41" s="246"/>
      <c r="G41" s="246"/>
      <c r="H41" s="246"/>
      <c r="I41" s="246"/>
      <c r="J41" s="246"/>
      <c r="K41" s="246"/>
      <c r="L41" s="246"/>
      <c r="M41" s="246"/>
      <c r="O41" s="332" t="s">
        <v>504</v>
      </c>
      <c r="P41" s="246"/>
      <c r="Q41" s="246"/>
      <c r="R41" s="246"/>
      <c r="S41" s="246"/>
      <c r="T41" s="246"/>
      <c r="U41" s="246"/>
      <c r="V41" s="246"/>
      <c r="W41" s="246"/>
      <c r="X41" s="246"/>
    </row>
    <row r="42" spans="4:24">
      <c r="D42" s="332" t="s">
        <v>510</v>
      </c>
      <c r="E42" s="246"/>
      <c r="F42" s="246"/>
      <c r="G42" s="246"/>
      <c r="H42" s="246"/>
      <c r="I42" s="246"/>
      <c r="J42" s="246"/>
      <c r="K42" s="246"/>
      <c r="L42" s="246"/>
      <c r="M42" s="246"/>
      <c r="O42" s="332" t="s">
        <v>510</v>
      </c>
      <c r="P42" s="246"/>
      <c r="Q42" s="246"/>
      <c r="R42" s="246"/>
      <c r="S42" s="246"/>
      <c r="T42" s="246"/>
      <c r="U42" s="246"/>
      <c r="V42" s="246"/>
      <c r="W42" s="246"/>
      <c r="X42" s="246"/>
    </row>
    <row r="43" spans="4:24">
      <c r="D43" s="332" t="s">
        <v>711</v>
      </c>
      <c r="E43" s="246"/>
      <c r="F43" s="246"/>
      <c r="G43" s="246"/>
      <c r="H43" s="246"/>
      <c r="I43" s="246"/>
      <c r="J43" s="246"/>
      <c r="K43" s="246"/>
      <c r="L43" s="246"/>
      <c r="M43" s="246"/>
      <c r="O43" s="332" t="s">
        <v>711</v>
      </c>
      <c r="P43" s="246"/>
      <c r="Q43" s="246"/>
      <c r="R43" s="246"/>
      <c r="S43" s="246"/>
      <c r="T43" s="246"/>
      <c r="U43" s="246"/>
      <c r="V43" s="246"/>
      <c r="W43" s="246"/>
      <c r="X43" s="246"/>
    </row>
    <row r="44" spans="4:24">
      <c r="D44" s="332" t="s">
        <v>987</v>
      </c>
      <c r="E44" s="246"/>
      <c r="F44" s="246"/>
      <c r="G44" s="246"/>
      <c r="H44" s="246"/>
      <c r="I44" s="246"/>
      <c r="J44" s="246"/>
      <c r="K44" s="246"/>
      <c r="L44" s="246"/>
      <c r="M44" s="246"/>
      <c r="O44" s="332" t="s">
        <v>987</v>
      </c>
      <c r="P44" s="246"/>
      <c r="Q44" s="246"/>
      <c r="R44" s="246"/>
      <c r="S44" s="246"/>
      <c r="T44" s="246"/>
      <c r="U44" s="246"/>
      <c r="V44" s="246"/>
      <c r="W44" s="246"/>
      <c r="X44" s="246"/>
    </row>
    <row r="45" spans="4:24">
      <c r="D45" s="332" t="s">
        <v>436</v>
      </c>
      <c r="E45" s="246"/>
      <c r="F45" s="246"/>
      <c r="G45" s="246"/>
      <c r="H45" s="246"/>
      <c r="I45" s="246"/>
      <c r="J45" s="246"/>
      <c r="K45" s="246"/>
      <c r="L45" s="246"/>
      <c r="M45" s="246"/>
      <c r="O45" s="332" t="s">
        <v>436</v>
      </c>
      <c r="P45" s="246"/>
      <c r="Q45" s="246"/>
      <c r="R45" s="246"/>
      <c r="S45" s="246"/>
      <c r="T45" s="246"/>
      <c r="U45" s="246"/>
      <c r="V45" s="246"/>
      <c r="W45" s="246"/>
      <c r="X45" s="246"/>
    </row>
    <row r="46" spans="4:24">
      <c r="D46" s="332" t="s">
        <v>566</v>
      </c>
      <c r="E46" s="246"/>
      <c r="F46" s="246"/>
      <c r="G46" s="246"/>
      <c r="H46" s="246"/>
      <c r="I46" s="246"/>
      <c r="J46" s="246"/>
      <c r="K46" s="246"/>
      <c r="L46" s="246"/>
      <c r="M46" s="246"/>
      <c r="O46" s="332" t="s">
        <v>566</v>
      </c>
      <c r="P46" s="246"/>
      <c r="Q46" s="246"/>
      <c r="R46" s="246"/>
      <c r="S46" s="246"/>
      <c r="T46" s="246"/>
      <c r="U46" s="246"/>
      <c r="V46" s="246"/>
      <c r="W46" s="246"/>
      <c r="X46" s="246"/>
    </row>
    <row r="47" spans="4:24">
      <c r="D47" s="332" t="s">
        <v>1260</v>
      </c>
      <c r="E47" s="246"/>
      <c r="F47" s="246"/>
      <c r="G47" s="246"/>
      <c r="H47" s="246"/>
      <c r="I47" s="246"/>
      <c r="J47" s="246"/>
      <c r="K47" s="246"/>
      <c r="L47" s="246"/>
      <c r="M47" s="246"/>
      <c r="O47" s="332" t="s">
        <v>1260</v>
      </c>
      <c r="P47" s="246"/>
      <c r="Q47" s="246"/>
      <c r="R47" s="246"/>
      <c r="S47" s="246"/>
      <c r="T47" s="246"/>
      <c r="U47" s="246"/>
      <c r="V47" s="246"/>
      <c r="W47" s="246"/>
      <c r="X47" s="246"/>
    </row>
    <row r="48" spans="4:24">
      <c r="D48" s="332" t="s">
        <v>632</v>
      </c>
      <c r="E48" s="246"/>
      <c r="F48" s="246"/>
      <c r="G48" s="246"/>
      <c r="H48" s="246"/>
      <c r="I48" s="246"/>
      <c r="J48" s="246"/>
      <c r="K48" s="246"/>
      <c r="L48" s="246"/>
      <c r="M48" s="246"/>
      <c r="O48" s="332" t="s">
        <v>632</v>
      </c>
      <c r="P48" s="246"/>
      <c r="Q48" s="246"/>
      <c r="R48" s="246"/>
      <c r="S48" s="246"/>
      <c r="T48" s="246"/>
      <c r="U48" s="246"/>
      <c r="V48" s="246"/>
      <c r="W48" s="246"/>
      <c r="X48" s="246"/>
    </row>
    <row r="49" spans="1:24">
      <c r="D49" s="332" t="s">
        <v>988</v>
      </c>
      <c r="E49" s="246"/>
      <c r="F49" s="246"/>
      <c r="G49" s="246"/>
      <c r="H49" s="246"/>
      <c r="I49" s="246"/>
      <c r="J49" s="246"/>
      <c r="K49" s="246"/>
      <c r="L49" s="246"/>
      <c r="M49" s="246"/>
      <c r="O49" s="332" t="s">
        <v>988</v>
      </c>
      <c r="P49" s="246"/>
      <c r="Q49" s="246"/>
      <c r="R49" s="246"/>
      <c r="S49" s="246"/>
      <c r="T49" s="246"/>
      <c r="U49" s="246"/>
      <c r="V49" s="246"/>
      <c r="W49" s="246"/>
      <c r="X49" s="246"/>
    </row>
    <row r="50" spans="1:24">
      <c r="D50" s="334" t="s">
        <v>989</v>
      </c>
      <c r="E50" s="246"/>
      <c r="F50" s="246"/>
      <c r="G50" s="246"/>
      <c r="H50" s="246"/>
      <c r="I50" s="246"/>
      <c r="J50" s="246"/>
      <c r="K50" s="246"/>
      <c r="L50" s="246"/>
      <c r="M50" s="246"/>
      <c r="O50" s="334" t="s">
        <v>989</v>
      </c>
      <c r="P50" s="246"/>
      <c r="Q50" s="246"/>
      <c r="R50" s="246"/>
      <c r="S50" s="246"/>
      <c r="T50" s="246"/>
      <c r="U50" s="246"/>
      <c r="V50" s="246"/>
      <c r="W50" s="246"/>
      <c r="X50" s="246"/>
    </row>
    <row r="54" spans="1:24">
      <c r="B54" s="18"/>
      <c r="C54" s="18"/>
      <c r="D54" s="18"/>
      <c r="E54" s="18"/>
      <c r="F54" s="18"/>
      <c r="G54" s="18"/>
      <c r="H54" s="18"/>
      <c r="I54" s="18"/>
      <c r="J54" s="18"/>
      <c r="K54" s="18"/>
      <c r="L54" s="18"/>
      <c r="M54" s="18"/>
    </row>
    <row r="55" spans="1:24" ht="15" customHeight="1">
      <c r="A55" s="80" t="s">
        <v>1002</v>
      </c>
      <c r="B55" s="80" t="s">
        <v>1262</v>
      </c>
      <c r="C55" s="80"/>
      <c r="D55" s="80"/>
      <c r="E55" s="80"/>
      <c r="F55" s="80"/>
      <c r="G55" s="80"/>
      <c r="H55" s="18"/>
      <c r="I55" s="18"/>
      <c r="J55" s="18"/>
      <c r="K55" s="18"/>
      <c r="L55" s="18"/>
      <c r="M55" s="18"/>
    </row>
    <row r="56" spans="1:24" ht="15" customHeight="1">
      <c r="A56" s="80"/>
      <c r="B56" s="80"/>
      <c r="C56" s="80"/>
      <c r="D56" s="80"/>
      <c r="E56" s="80"/>
      <c r="F56" s="80"/>
      <c r="G56" s="80"/>
      <c r="H56" s="18"/>
      <c r="I56" s="18"/>
      <c r="J56" s="18"/>
      <c r="K56" s="18"/>
      <c r="L56" s="18"/>
      <c r="M56" s="18"/>
    </row>
    <row r="57" spans="1:24" ht="15" customHeight="1">
      <c r="A57" s="80"/>
      <c r="B57" s="88"/>
      <c r="C57" s="80"/>
      <c r="D57" s="80"/>
      <c r="E57" s="80"/>
      <c r="F57" s="80"/>
      <c r="G57" s="80"/>
      <c r="H57" s="18"/>
      <c r="I57" s="18"/>
      <c r="J57" s="18"/>
      <c r="K57" s="18"/>
      <c r="L57" s="18"/>
      <c r="M57" s="18"/>
    </row>
    <row r="58" spans="1:24">
      <c r="L58" s="18"/>
      <c r="M58" s="18"/>
    </row>
    <row r="59" spans="1:24" ht="36" customHeight="1">
      <c r="D59" s="18"/>
      <c r="E59" s="18"/>
      <c r="F59" s="466" t="s">
        <v>1265</v>
      </c>
      <c r="G59" s="466"/>
      <c r="H59" s="466"/>
      <c r="I59" s="466"/>
      <c r="J59" s="466"/>
      <c r="K59" s="466"/>
      <c r="L59" s="466"/>
      <c r="M59" s="466"/>
      <c r="O59" s="18"/>
      <c r="P59" s="18"/>
      <c r="Q59" s="466" t="s">
        <v>1266</v>
      </c>
      <c r="R59" s="466"/>
      <c r="S59" s="466"/>
      <c r="T59" s="466"/>
      <c r="U59" s="466"/>
      <c r="V59" s="466"/>
      <c r="W59" s="466"/>
      <c r="X59" s="466"/>
    </row>
    <row r="60" spans="1:24">
      <c r="D60" s="467" t="s">
        <v>1149</v>
      </c>
      <c r="E60" s="464" t="s">
        <v>1261</v>
      </c>
      <c r="F60" s="468" t="s">
        <v>990</v>
      </c>
      <c r="G60" s="469"/>
      <c r="H60" s="469"/>
      <c r="I60" s="469"/>
      <c r="J60" s="469"/>
      <c r="K60" s="469"/>
      <c r="L60" s="470"/>
      <c r="M60" s="471" t="s">
        <v>1522</v>
      </c>
      <c r="O60" s="467" t="s">
        <v>1149</v>
      </c>
      <c r="P60" s="464" t="s">
        <v>1261</v>
      </c>
      <c r="Q60" s="468" t="s">
        <v>990</v>
      </c>
      <c r="R60" s="469"/>
      <c r="S60" s="469"/>
      <c r="T60" s="469"/>
      <c r="U60" s="469"/>
      <c r="V60" s="469"/>
      <c r="W60" s="470"/>
      <c r="X60" s="471" t="s">
        <v>1522</v>
      </c>
    </row>
    <row r="61" spans="1:24">
      <c r="D61" s="467"/>
      <c r="E61" s="465"/>
      <c r="F61" s="89" t="s">
        <v>991</v>
      </c>
      <c r="G61" s="89" t="s">
        <v>992</v>
      </c>
      <c r="H61" s="97" t="s">
        <v>993</v>
      </c>
      <c r="I61" s="97" t="s">
        <v>994</v>
      </c>
      <c r="J61" s="97" t="s">
        <v>995</v>
      </c>
      <c r="K61" s="97" t="s">
        <v>996</v>
      </c>
      <c r="L61" s="97" t="s">
        <v>997</v>
      </c>
      <c r="M61" s="472"/>
      <c r="O61" s="467"/>
      <c r="P61" s="465"/>
      <c r="Q61" s="89" t="s">
        <v>991</v>
      </c>
      <c r="R61" s="89" t="s">
        <v>992</v>
      </c>
      <c r="S61" s="97" t="s">
        <v>993</v>
      </c>
      <c r="T61" s="97" t="s">
        <v>994</v>
      </c>
      <c r="U61" s="97" t="s">
        <v>995</v>
      </c>
      <c r="V61" s="97" t="s">
        <v>996</v>
      </c>
      <c r="W61" s="97" t="s">
        <v>997</v>
      </c>
      <c r="X61" s="472"/>
    </row>
    <row r="62" spans="1:24">
      <c r="D62" s="463" t="s">
        <v>998</v>
      </c>
      <c r="E62" s="337" t="s">
        <v>999</v>
      </c>
      <c r="F62" s="247"/>
      <c r="G62" s="247"/>
      <c r="H62" s="247"/>
      <c r="I62" s="247"/>
      <c r="J62" s="247"/>
      <c r="K62" s="247"/>
      <c r="L62" s="247"/>
      <c r="M62" s="247"/>
      <c r="O62" s="463" t="s">
        <v>998</v>
      </c>
      <c r="P62" s="337" t="s">
        <v>999</v>
      </c>
      <c r="Q62" s="247"/>
      <c r="R62" s="247"/>
      <c r="S62" s="247"/>
      <c r="T62" s="247"/>
      <c r="U62" s="247"/>
      <c r="V62" s="247"/>
      <c r="W62" s="247"/>
      <c r="X62" s="247"/>
    </row>
    <row r="63" spans="1:24">
      <c r="D63" s="463"/>
      <c r="E63" s="337" t="s">
        <v>1000</v>
      </c>
      <c r="F63" s="247"/>
      <c r="G63" s="247"/>
      <c r="H63" s="247"/>
      <c r="I63" s="247"/>
      <c r="J63" s="247"/>
      <c r="K63" s="247"/>
      <c r="L63" s="247"/>
      <c r="M63" s="247"/>
      <c r="O63" s="463"/>
      <c r="P63" s="337" t="s">
        <v>1000</v>
      </c>
      <c r="Q63" s="247"/>
      <c r="R63" s="247"/>
      <c r="S63" s="247"/>
      <c r="T63" s="247"/>
      <c r="U63" s="247"/>
      <c r="V63" s="247"/>
      <c r="W63" s="247"/>
      <c r="X63" s="247"/>
    </row>
    <row r="64" spans="1:24">
      <c r="D64" s="463" t="s">
        <v>512</v>
      </c>
      <c r="E64" s="337" t="s">
        <v>999</v>
      </c>
      <c r="F64" s="247"/>
      <c r="G64" s="247"/>
      <c r="H64" s="247"/>
      <c r="I64" s="247"/>
      <c r="J64" s="247"/>
      <c r="K64" s="247"/>
      <c r="L64" s="247"/>
      <c r="M64" s="247"/>
      <c r="O64" s="463" t="s">
        <v>512</v>
      </c>
      <c r="P64" s="337" t="s">
        <v>999</v>
      </c>
      <c r="Q64" s="247"/>
      <c r="R64" s="247"/>
      <c r="S64" s="247"/>
      <c r="T64" s="247"/>
      <c r="U64" s="247"/>
      <c r="V64" s="247"/>
      <c r="W64" s="247"/>
      <c r="X64" s="247"/>
    </row>
    <row r="65" spans="1:24">
      <c r="D65" s="463"/>
      <c r="E65" s="337" t="s">
        <v>1000</v>
      </c>
      <c r="F65" s="247"/>
      <c r="G65" s="247"/>
      <c r="H65" s="247"/>
      <c r="I65" s="247"/>
      <c r="J65" s="247"/>
      <c r="K65" s="247"/>
      <c r="L65" s="247"/>
      <c r="M65" s="247"/>
      <c r="O65" s="463"/>
      <c r="P65" s="337" t="s">
        <v>1000</v>
      </c>
      <c r="Q65" s="247"/>
      <c r="R65" s="247"/>
      <c r="S65" s="247"/>
      <c r="T65" s="247"/>
      <c r="U65" s="247"/>
      <c r="V65" s="247"/>
      <c r="W65" s="247"/>
      <c r="X65" s="247"/>
    </row>
    <row r="66" spans="1:24">
      <c r="D66" s="463" t="s">
        <v>1001</v>
      </c>
      <c r="E66" s="337" t="s">
        <v>999</v>
      </c>
      <c r="F66" s="247"/>
      <c r="G66" s="247"/>
      <c r="H66" s="247"/>
      <c r="I66" s="247"/>
      <c r="J66" s="247"/>
      <c r="K66" s="247"/>
      <c r="L66" s="247"/>
      <c r="M66" s="247"/>
      <c r="O66" s="463" t="s">
        <v>1001</v>
      </c>
      <c r="P66" s="337" t="s">
        <v>999</v>
      </c>
      <c r="Q66" s="247"/>
      <c r="R66" s="247"/>
      <c r="S66" s="247"/>
      <c r="T66" s="247"/>
      <c r="U66" s="247"/>
      <c r="V66" s="247"/>
      <c r="W66" s="247"/>
      <c r="X66" s="247"/>
    </row>
    <row r="67" spans="1:24">
      <c r="D67" s="463"/>
      <c r="E67" s="337" t="s">
        <v>1000</v>
      </c>
      <c r="F67" s="247"/>
      <c r="G67" s="247"/>
      <c r="H67" s="247"/>
      <c r="I67" s="247"/>
      <c r="J67" s="247"/>
      <c r="K67" s="247"/>
      <c r="L67" s="247"/>
      <c r="M67" s="247"/>
      <c r="O67" s="463"/>
      <c r="P67" s="337" t="s">
        <v>1000</v>
      </c>
      <c r="Q67" s="247"/>
      <c r="R67" s="247"/>
      <c r="S67" s="247"/>
      <c r="T67" s="247"/>
      <c r="U67" s="247"/>
      <c r="V67" s="247"/>
      <c r="W67" s="247"/>
      <c r="X67" s="247"/>
    </row>
    <row r="68" spans="1:24">
      <c r="D68" s="463" t="s">
        <v>989</v>
      </c>
      <c r="E68" s="337" t="s">
        <v>999</v>
      </c>
      <c r="F68" s="247"/>
      <c r="G68" s="247"/>
      <c r="H68" s="247"/>
      <c r="I68" s="247"/>
      <c r="J68" s="247"/>
      <c r="K68" s="247"/>
      <c r="L68" s="247"/>
      <c r="M68" s="247"/>
      <c r="O68" s="463" t="s">
        <v>989</v>
      </c>
      <c r="P68" s="337" t="s">
        <v>999</v>
      </c>
      <c r="Q68" s="247"/>
      <c r="R68" s="247"/>
      <c r="S68" s="247"/>
      <c r="T68" s="247"/>
      <c r="U68" s="247"/>
      <c r="V68" s="247"/>
      <c r="W68" s="247"/>
      <c r="X68" s="247"/>
    </row>
    <row r="69" spans="1:24">
      <c r="D69" s="463"/>
      <c r="E69" s="337" t="s">
        <v>1000</v>
      </c>
      <c r="F69" s="247"/>
      <c r="G69" s="247"/>
      <c r="H69" s="247"/>
      <c r="I69" s="247"/>
      <c r="J69" s="247"/>
      <c r="K69" s="247"/>
      <c r="L69" s="247"/>
      <c r="M69" s="247"/>
      <c r="O69" s="463"/>
      <c r="P69" s="337" t="s">
        <v>1000</v>
      </c>
      <c r="Q69" s="247"/>
      <c r="R69" s="247"/>
      <c r="S69" s="247"/>
      <c r="T69" s="247"/>
      <c r="U69" s="247"/>
      <c r="V69" s="247"/>
      <c r="W69" s="247"/>
      <c r="X69" s="247"/>
    </row>
    <row r="70" spans="1:24">
      <c r="D70" s="463" t="s">
        <v>988</v>
      </c>
      <c r="E70" s="337" t="s">
        <v>999</v>
      </c>
      <c r="F70" s="247"/>
      <c r="G70" s="247"/>
      <c r="H70" s="247"/>
      <c r="I70" s="247"/>
      <c r="J70" s="247"/>
      <c r="K70" s="247"/>
      <c r="L70" s="247"/>
      <c r="M70" s="247"/>
      <c r="O70" s="463" t="s">
        <v>988</v>
      </c>
      <c r="P70" s="337" t="s">
        <v>999</v>
      </c>
      <c r="Q70" s="247"/>
      <c r="R70" s="247"/>
      <c r="S70" s="247"/>
      <c r="T70" s="247"/>
      <c r="U70" s="247"/>
      <c r="V70" s="247"/>
      <c r="W70" s="247"/>
      <c r="X70" s="247"/>
    </row>
    <row r="71" spans="1:24">
      <c r="B71" s="18"/>
      <c r="D71" s="463"/>
      <c r="E71" s="339" t="s">
        <v>1000</v>
      </c>
      <c r="F71" s="247"/>
      <c r="G71" s="247"/>
      <c r="H71" s="247"/>
      <c r="I71" s="247"/>
      <c r="J71" s="247"/>
      <c r="K71" s="247"/>
      <c r="L71" s="247"/>
      <c r="M71" s="247"/>
      <c r="O71" s="463"/>
      <c r="P71" s="339" t="s">
        <v>1000</v>
      </c>
      <c r="Q71" s="247"/>
      <c r="R71" s="247"/>
      <c r="S71" s="247"/>
      <c r="T71" s="247"/>
      <c r="U71" s="247"/>
      <c r="V71" s="247"/>
      <c r="W71" s="247"/>
      <c r="X71" s="247"/>
    </row>
    <row r="72" spans="1:24" ht="15" customHeight="1">
      <c r="Q72" s="249"/>
      <c r="R72" s="249"/>
      <c r="S72" s="249"/>
      <c r="T72" s="249"/>
      <c r="U72" s="249"/>
      <c r="V72" s="249"/>
      <c r="W72" s="249"/>
      <c r="X72" s="250"/>
    </row>
    <row r="73" spans="1:24" ht="15" customHeight="1"/>
    <row r="74" spans="1:24" ht="15" customHeight="1"/>
    <row r="75" spans="1:24" ht="15" customHeight="1"/>
    <row r="76" spans="1:24" ht="15" customHeight="1">
      <c r="A76" s="80" t="s">
        <v>1004</v>
      </c>
      <c r="B76" s="80" t="s">
        <v>1521</v>
      </c>
      <c r="C76" s="80"/>
      <c r="D76" s="80"/>
      <c r="E76" s="80"/>
    </row>
    <row r="77" spans="1:24" ht="15" customHeight="1"/>
    <row r="78" spans="1:24" ht="15" customHeight="1">
      <c r="M78" s="18"/>
    </row>
    <row r="79" spans="1:24">
      <c r="M79" s="18"/>
    </row>
    <row r="80" spans="1:24" ht="24.75" customHeight="1">
      <c r="D80" s="18"/>
      <c r="E80" s="18"/>
      <c r="F80" s="491" t="s">
        <v>1265</v>
      </c>
      <c r="G80" s="492"/>
      <c r="H80" s="492"/>
      <c r="I80" s="492"/>
      <c r="J80" s="493"/>
      <c r="K80" s="18"/>
      <c r="L80" s="18"/>
      <c r="M80" s="18"/>
      <c r="O80" s="18"/>
      <c r="P80" s="18"/>
      <c r="Q80" s="491" t="s">
        <v>1266</v>
      </c>
      <c r="R80" s="492"/>
      <c r="S80" s="492"/>
      <c r="T80" s="492"/>
      <c r="U80" s="493"/>
      <c r="V80" s="80"/>
      <c r="W80" s="80"/>
      <c r="X80" s="80"/>
    </row>
    <row r="81" spans="1:24">
      <c r="D81" s="497" t="s">
        <v>1149</v>
      </c>
      <c r="E81" s="498" t="s">
        <v>1261</v>
      </c>
      <c r="F81" s="494" t="s">
        <v>990</v>
      </c>
      <c r="G81" s="495"/>
      <c r="H81" s="495"/>
      <c r="I81" s="496"/>
      <c r="J81" s="479" t="s">
        <v>1522</v>
      </c>
      <c r="K81" s="18"/>
      <c r="L81" s="18"/>
      <c r="M81" s="18"/>
      <c r="O81" s="497" t="s">
        <v>1149</v>
      </c>
      <c r="P81" s="498" t="s">
        <v>1261</v>
      </c>
      <c r="Q81" s="494" t="s">
        <v>990</v>
      </c>
      <c r="R81" s="495"/>
      <c r="S81" s="495"/>
      <c r="T81" s="496"/>
      <c r="U81" s="479" t="s">
        <v>1522</v>
      </c>
      <c r="V81" s="80"/>
      <c r="W81" s="80"/>
      <c r="X81" s="80"/>
    </row>
    <row r="82" spans="1:24" ht="28.5" customHeight="1">
      <c r="D82" s="497"/>
      <c r="E82" s="465"/>
      <c r="F82" s="89" t="s">
        <v>991</v>
      </c>
      <c r="G82" s="89" t="s">
        <v>992</v>
      </c>
      <c r="H82" s="97" t="s">
        <v>993</v>
      </c>
      <c r="I82" s="97" t="s">
        <v>994</v>
      </c>
      <c r="J82" s="472"/>
      <c r="K82" s="18"/>
      <c r="L82" s="18"/>
      <c r="M82" s="18"/>
      <c r="O82" s="497"/>
      <c r="P82" s="465"/>
      <c r="Q82" s="89" t="s">
        <v>991</v>
      </c>
      <c r="R82" s="89" t="s">
        <v>992</v>
      </c>
      <c r="S82" s="97" t="s">
        <v>993</v>
      </c>
      <c r="T82" s="97" t="s">
        <v>994</v>
      </c>
      <c r="U82" s="472"/>
      <c r="V82" s="80"/>
      <c r="W82" s="80"/>
      <c r="X82" s="80"/>
    </row>
    <row r="83" spans="1:24" ht="15" customHeight="1">
      <c r="D83" s="488" t="s">
        <v>998</v>
      </c>
      <c r="E83" s="337" t="s">
        <v>999</v>
      </c>
      <c r="F83" s="248"/>
      <c r="G83" s="248"/>
      <c r="H83" s="248"/>
      <c r="I83" s="248"/>
      <c r="J83" s="248"/>
      <c r="K83" s="18"/>
      <c r="L83" s="18"/>
      <c r="M83" s="18"/>
      <c r="O83" s="488" t="s">
        <v>998</v>
      </c>
      <c r="P83" s="337" t="s">
        <v>999</v>
      </c>
      <c r="Q83" s="248"/>
      <c r="R83" s="248"/>
      <c r="S83" s="248"/>
      <c r="T83" s="248"/>
      <c r="U83" s="248"/>
      <c r="V83" s="80"/>
      <c r="W83" s="80"/>
      <c r="X83" s="80"/>
    </row>
    <row r="84" spans="1:24">
      <c r="D84" s="488"/>
      <c r="E84" s="337" t="s">
        <v>1000</v>
      </c>
      <c r="F84" s="248"/>
      <c r="G84" s="248"/>
      <c r="H84" s="248"/>
      <c r="I84" s="248"/>
      <c r="J84" s="248"/>
      <c r="K84" s="18"/>
      <c r="L84" s="18"/>
      <c r="M84" s="18"/>
      <c r="O84" s="488"/>
      <c r="P84" s="337" t="s">
        <v>1000</v>
      </c>
      <c r="Q84" s="248"/>
      <c r="R84" s="248"/>
      <c r="S84" s="248"/>
      <c r="T84" s="248"/>
      <c r="U84" s="248"/>
      <c r="V84" s="80"/>
      <c r="W84" s="80"/>
      <c r="X84" s="80"/>
    </row>
    <row r="85" spans="1:24">
      <c r="D85" s="488" t="s">
        <v>512</v>
      </c>
      <c r="E85" s="337" t="s">
        <v>999</v>
      </c>
      <c r="F85" s="248"/>
      <c r="G85" s="248"/>
      <c r="H85" s="248"/>
      <c r="I85" s="248"/>
      <c r="J85" s="248"/>
      <c r="K85" s="18"/>
      <c r="L85" s="18"/>
      <c r="M85" s="18"/>
      <c r="O85" s="488" t="s">
        <v>512</v>
      </c>
      <c r="P85" s="337" t="s">
        <v>999</v>
      </c>
      <c r="Q85" s="248"/>
      <c r="R85" s="248"/>
      <c r="S85" s="248"/>
      <c r="T85" s="248"/>
      <c r="U85" s="248"/>
      <c r="V85" s="80"/>
      <c r="W85" s="80"/>
      <c r="X85" s="80"/>
    </row>
    <row r="86" spans="1:24">
      <c r="D86" s="488"/>
      <c r="E86" s="337" t="s">
        <v>1000</v>
      </c>
      <c r="F86" s="248"/>
      <c r="G86" s="248"/>
      <c r="H86" s="248"/>
      <c r="I86" s="248"/>
      <c r="J86" s="248"/>
      <c r="K86" s="18"/>
      <c r="L86" s="18"/>
      <c r="M86" s="18"/>
      <c r="O86" s="488"/>
      <c r="P86" s="337" t="s">
        <v>1000</v>
      </c>
      <c r="Q86" s="248"/>
      <c r="R86" s="248"/>
      <c r="S86" s="248"/>
      <c r="T86" s="248"/>
      <c r="U86" s="248"/>
      <c r="V86" s="80"/>
      <c r="W86" s="80"/>
      <c r="X86" s="80"/>
    </row>
    <row r="87" spans="1:24">
      <c r="D87" s="488" t="s">
        <v>1001</v>
      </c>
      <c r="E87" s="337" t="s">
        <v>999</v>
      </c>
      <c r="F87" s="248"/>
      <c r="G87" s="248"/>
      <c r="H87" s="248"/>
      <c r="I87" s="248"/>
      <c r="J87" s="248"/>
      <c r="K87" s="18"/>
      <c r="L87" s="18"/>
      <c r="M87" s="18"/>
      <c r="O87" s="488" t="s">
        <v>1001</v>
      </c>
      <c r="P87" s="337" t="s">
        <v>999</v>
      </c>
      <c r="Q87" s="248"/>
      <c r="R87" s="248"/>
      <c r="S87" s="248"/>
      <c r="T87" s="248"/>
      <c r="U87" s="248"/>
      <c r="V87" s="80"/>
      <c r="W87" s="80"/>
      <c r="X87" s="80"/>
    </row>
    <row r="88" spans="1:24">
      <c r="D88" s="488"/>
      <c r="E88" s="337" t="s">
        <v>1000</v>
      </c>
      <c r="F88" s="248"/>
      <c r="G88" s="248"/>
      <c r="H88" s="248"/>
      <c r="I88" s="248"/>
      <c r="J88" s="248"/>
      <c r="K88" s="18"/>
      <c r="L88" s="18"/>
      <c r="M88" s="18"/>
      <c r="O88" s="488"/>
      <c r="P88" s="337" t="s">
        <v>1000</v>
      </c>
      <c r="Q88" s="248"/>
      <c r="R88" s="248"/>
      <c r="S88" s="248"/>
      <c r="T88" s="248"/>
      <c r="U88" s="248"/>
      <c r="V88" s="80"/>
      <c r="W88" s="80"/>
      <c r="X88" s="80"/>
    </row>
    <row r="89" spans="1:24">
      <c r="D89" s="488" t="s">
        <v>989</v>
      </c>
      <c r="E89" s="337" t="s">
        <v>999</v>
      </c>
      <c r="F89" s="248"/>
      <c r="G89" s="248"/>
      <c r="H89" s="248"/>
      <c r="I89" s="248"/>
      <c r="J89" s="248"/>
      <c r="K89" s="18"/>
      <c r="L89" s="18"/>
      <c r="M89" s="18"/>
      <c r="O89" s="488" t="s">
        <v>989</v>
      </c>
      <c r="P89" s="337" t="s">
        <v>999</v>
      </c>
      <c r="Q89" s="248"/>
      <c r="R89" s="248"/>
      <c r="S89" s="248"/>
      <c r="T89" s="248"/>
      <c r="U89" s="248"/>
      <c r="V89" s="80"/>
      <c r="W89" s="80"/>
      <c r="X89" s="80"/>
    </row>
    <row r="90" spans="1:24">
      <c r="D90" s="488"/>
      <c r="E90" s="337" t="s">
        <v>1000</v>
      </c>
      <c r="F90" s="248"/>
      <c r="G90" s="248"/>
      <c r="H90" s="248"/>
      <c r="I90" s="248"/>
      <c r="J90" s="248"/>
      <c r="K90" s="18"/>
      <c r="L90" s="18"/>
      <c r="M90" s="18"/>
      <c r="O90" s="488"/>
      <c r="P90" s="337" t="s">
        <v>1000</v>
      </c>
      <c r="Q90" s="248"/>
      <c r="R90" s="248"/>
      <c r="S90" s="248"/>
      <c r="T90" s="248"/>
      <c r="U90" s="248"/>
      <c r="V90" s="80"/>
      <c r="W90" s="80"/>
      <c r="X90" s="80"/>
    </row>
    <row r="91" spans="1:24">
      <c r="D91" s="488" t="s">
        <v>988</v>
      </c>
      <c r="E91" s="337" t="s">
        <v>999</v>
      </c>
      <c r="F91" s="248"/>
      <c r="G91" s="248"/>
      <c r="H91" s="248"/>
      <c r="I91" s="248"/>
      <c r="J91" s="248"/>
      <c r="K91" s="18"/>
      <c r="L91" s="18"/>
      <c r="M91" s="18"/>
      <c r="O91" s="488" t="s">
        <v>988</v>
      </c>
      <c r="P91" s="337" t="s">
        <v>999</v>
      </c>
      <c r="Q91" s="248"/>
      <c r="R91" s="248"/>
      <c r="S91" s="248"/>
      <c r="T91" s="248"/>
      <c r="U91" s="248"/>
      <c r="V91" s="80"/>
      <c r="W91" s="80"/>
      <c r="X91" s="80"/>
    </row>
    <row r="92" spans="1:24">
      <c r="B92" s="18"/>
      <c r="C92" s="18"/>
      <c r="D92" s="488"/>
      <c r="E92" s="338" t="s">
        <v>1000</v>
      </c>
      <c r="F92" s="248"/>
      <c r="G92" s="248"/>
      <c r="H92" s="248"/>
      <c r="I92" s="248"/>
      <c r="J92" s="248"/>
      <c r="K92" s="18"/>
      <c r="L92" s="18"/>
      <c r="M92" s="18"/>
      <c r="O92" s="488"/>
      <c r="P92" s="338" t="s">
        <v>1000</v>
      </c>
      <c r="Q92" s="248"/>
      <c r="R92" s="248"/>
      <c r="S92" s="248"/>
      <c r="T92" s="248"/>
      <c r="U92" s="248"/>
      <c r="V92" s="80"/>
      <c r="W92" s="80"/>
      <c r="X92" s="80"/>
    </row>
    <row r="93" spans="1:24">
      <c r="F93" s="249"/>
      <c r="G93" s="249"/>
      <c r="H93" s="249"/>
      <c r="I93" s="249"/>
      <c r="J93" s="249"/>
      <c r="K93" s="249"/>
      <c r="L93" s="249"/>
      <c r="M93" s="250"/>
      <c r="Q93" s="249"/>
      <c r="R93" s="249"/>
      <c r="S93" s="249"/>
      <c r="T93" s="249"/>
      <c r="U93" s="249"/>
      <c r="V93" s="249"/>
      <c r="W93" s="249"/>
      <c r="X93" s="250"/>
    </row>
    <row r="94" spans="1:24">
      <c r="A94" s="18"/>
      <c r="B94" s="18"/>
      <c r="C94" s="18"/>
      <c r="D94" s="18"/>
      <c r="E94" s="18"/>
      <c r="F94" s="18"/>
      <c r="G94" s="18"/>
      <c r="I94" s="18"/>
      <c r="J94" s="18"/>
      <c r="K94" s="18"/>
      <c r="L94" s="18"/>
      <c r="M94" s="18"/>
    </row>
    <row r="95" spans="1:24">
      <c r="A95" s="18"/>
      <c r="B95" s="18"/>
      <c r="C95" s="18"/>
      <c r="D95" s="18"/>
      <c r="E95" s="18"/>
      <c r="F95" s="18"/>
      <c r="G95" s="18"/>
      <c r="I95" s="18"/>
      <c r="J95" s="18"/>
      <c r="K95" s="18"/>
      <c r="L95" s="18"/>
      <c r="M95" s="18"/>
    </row>
    <row r="96" spans="1:24">
      <c r="A96" s="18"/>
      <c r="B96" s="18"/>
      <c r="C96" s="18"/>
      <c r="D96" s="18"/>
      <c r="E96" s="18"/>
      <c r="F96" s="18"/>
      <c r="G96" s="18"/>
      <c r="I96" s="18"/>
      <c r="J96" s="18"/>
      <c r="K96" s="18"/>
      <c r="L96" s="18"/>
      <c r="M96" s="18"/>
    </row>
    <row r="97" spans="1:20" ht="15" customHeight="1">
      <c r="A97" s="80" t="s">
        <v>1086</v>
      </c>
      <c r="B97" s="80" t="s">
        <v>1264</v>
      </c>
      <c r="C97" s="80"/>
      <c r="D97" s="80"/>
      <c r="E97" s="80"/>
      <c r="F97" s="80"/>
      <c r="G97" s="80"/>
      <c r="I97" s="18"/>
      <c r="J97" s="18"/>
      <c r="K97" s="18"/>
      <c r="L97" s="18"/>
      <c r="M97" s="18"/>
    </row>
    <row r="98" spans="1:20" ht="15" customHeight="1">
      <c r="A98" s="80"/>
      <c r="B98" s="80"/>
      <c r="C98" s="80"/>
      <c r="D98" s="80"/>
      <c r="E98" s="80"/>
      <c r="F98" s="80"/>
      <c r="G98" s="80"/>
      <c r="I98" s="18"/>
      <c r="J98" s="18"/>
      <c r="K98" s="18"/>
      <c r="L98" s="18"/>
      <c r="M98" s="18"/>
    </row>
    <row r="99" spans="1:20" ht="15" customHeight="1">
      <c r="A99" s="80"/>
      <c r="C99" s="80"/>
      <c r="D99" s="80"/>
      <c r="E99" s="80"/>
      <c r="F99" s="80"/>
      <c r="G99" s="80"/>
      <c r="I99" s="18"/>
      <c r="J99" s="18"/>
      <c r="K99" s="18"/>
      <c r="L99" s="18"/>
      <c r="M99" s="18"/>
    </row>
    <row r="100" spans="1:20">
      <c r="B100" s="88"/>
      <c r="C100" s="18"/>
      <c r="D100" s="18"/>
      <c r="E100" s="18"/>
      <c r="F100" s="18"/>
      <c r="G100" s="18"/>
      <c r="I100" s="18"/>
      <c r="J100" s="18"/>
      <c r="K100" s="18"/>
      <c r="L100" s="18"/>
      <c r="M100" s="18"/>
    </row>
    <row r="101" spans="1:20" ht="26.25" customHeight="1">
      <c r="D101" s="80"/>
      <c r="E101" s="466" t="s">
        <v>1265</v>
      </c>
      <c r="F101" s="466"/>
      <c r="G101" s="466"/>
      <c r="H101" s="466"/>
      <c r="I101" s="466"/>
      <c r="J101" s="18"/>
      <c r="K101" s="18"/>
      <c r="L101" s="18"/>
      <c r="M101" s="18"/>
      <c r="O101" s="80"/>
      <c r="P101" s="466" t="s">
        <v>1266</v>
      </c>
      <c r="Q101" s="466"/>
      <c r="R101" s="466"/>
      <c r="S101" s="466"/>
      <c r="T101" s="466"/>
    </row>
    <row r="102" spans="1:20" ht="15" customHeight="1">
      <c r="D102" s="467" t="s">
        <v>1149</v>
      </c>
      <c r="E102" s="468" t="s">
        <v>990</v>
      </c>
      <c r="F102" s="469"/>
      <c r="G102" s="469"/>
      <c r="H102" s="470"/>
      <c r="I102" s="489" t="s">
        <v>1522</v>
      </c>
      <c r="J102" s="18"/>
      <c r="K102" s="18"/>
      <c r="M102" s="18"/>
      <c r="O102" s="467" t="s">
        <v>1149</v>
      </c>
      <c r="P102" s="468" t="s">
        <v>990</v>
      </c>
      <c r="Q102" s="469"/>
      <c r="R102" s="469"/>
      <c r="S102" s="470"/>
      <c r="T102" s="489" t="s">
        <v>1522</v>
      </c>
    </row>
    <row r="103" spans="1:20" ht="25.5">
      <c r="D103" s="490"/>
      <c r="E103" s="89" t="s">
        <v>991</v>
      </c>
      <c r="F103" s="89" t="s">
        <v>992</v>
      </c>
      <c r="G103" s="97" t="s">
        <v>993</v>
      </c>
      <c r="H103" s="97" t="s">
        <v>1003</v>
      </c>
      <c r="I103" s="482"/>
      <c r="J103" s="18"/>
      <c r="K103" s="18"/>
      <c r="M103" s="18"/>
      <c r="O103" s="490"/>
      <c r="P103" s="89" t="s">
        <v>991</v>
      </c>
      <c r="Q103" s="89" t="s">
        <v>992</v>
      </c>
      <c r="R103" s="97" t="s">
        <v>993</v>
      </c>
      <c r="S103" s="97" t="s">
        <v>1003</v>
      </c>
      <c r="T103" s="482"/>
    </row>
    <row r="104" spans="1:20">
      <c r="D104" s="335" t="s">
        <v>998</v>
      </c>
      <c r="E104" s="247"/>
      <c r="F104" s="247"/>
      <c r="G104" s="247"/>
      <c r="H104" s="247"/>
      <c r="I104" s="247"/>
      <c r="M104" s="18"/>
      <c r="O104" s="335" t="s">
        <v>998</v>
      </c>
      <c r="P104" s="247"/>
      <c r="Q104" s="247"/>
      <c r="R104" s="247"/>
      <c r="S104" s="247"/>
      <c r="T104" s="247"/>
    </row>
    <row r="105" spans="1:20">
      <c r="D105" s="335" t="s">
        <v>512</v>
      </c>
      <c r="E105" s="247"/>
      <c r="F105" s="247"/>
      <c r="G105" s="247"/>
      <c r="H105" s="247"/>
      <c r="I105" s="247"/>
      <c r="M105" s="18"/>
      <c r="O105" s="335" t="s">
        <v>512</v>
      </c>
      <c r="P105" s="247"/>
      <c r="Q105" s="247"/>
      <c r="R105" s="247"/>
      <c r="S105" s="247"/>
      <c r="T105" s="247"/>
    </row>
    <row r="106" spans="1:20">
      <c r="D106" s="335" t="s">
        <v>1001</v>
      </c>
      <c r="E106" s="247"/>
      <c r="F106" s="247"/>
      <c r="G106" s="247"/>
      <c r="H106" s="247"/>
      <c r="I106" s="247"/>
      <c r="M106" s="18"/>
      <c r="O106" s="335" t="s">
        <v>1001</v>
      </c>
      <c r="P106" s="247"/>
      <c r="Q106" s="247"/>
      <c r="R106" s="247"/>
      <c r="S106" s="247"/>
      <c r="T106" s="247"/>
    </row>
    <row r="107" spans="1:20">
      <c r="D107" s="335" t="s">
        <v>1064</v>
      </c>
      <c r="E107" s="247"/>
      <c r="F107" s="247"/>
      <c r="G107" s="247"/>
      <c r="H107" s="247"/>
      <c r="I107" s="247"/>
      <c r="M107" s="18"/>
      <c r="O107" s="335" t="s">
        <v>1064</v>
      </c>
      <c r="P107" s="247"/>
      <c r="Q107" s="247"/>
      <c r="R107" s="247"/>
      <c r="S107" s="247"/>
      <c r="T107" s="247"/>
    </row>
    <row r="108" spans="1:20">
      <c r="D108" s="335" t="s">
        <v>988</v>
      </c>
      <c r="E108" s="247"/>
      <c r="F108" s="247"/>
      <c r="G108" s="247"/>
      <c r="H108" s="247"/>
      <c r="I108" s="247"/>
      <c r="M108" s="18"/>
      <c r="O108" s="335" t="s">
        <v>988</v>
      </c>
      <c r="P108" s="247"/>
      <c r="Q108" s="247"/>
      <c r="R108" s="247"/>
      <c r="S108" s="247"/>
      <c r="T108" s="247"/>
    </row>
    <row r="109" spans="1:20">
      <c r="D109" s="336" t="s">
        <v>989</v>
      </c>
      <c r="E109" s="247"/>
      <c r="F109" s="247"/>
      <c r="G109" s="247"/>
      <c r="H109" s="247"/>
      <c r="I109" s="247"/>
      <c r="M109" s="18"/>
      <c r="O109" s="336" t="s">
        <v>989</v>
      </c>
      <c r="P109" s="247"/>
      <c r="Q109" s="247"/>
      <c r="R109" s="247"/>
      <c r="S109" s="247"/>
      <c r="T109" s="247"/>
    </row>
    <row r="110" spans="1:20">
      <c r="D110" s="374"/>
      <c r="E110" s="374"/>
      <c r="F110" s="374"/>
      <c r="G110" s="374"/>
      <c r="H110" s="374"/>
      <c r="I110" s="374"/>
      <c r="M110" s="18"/>
      <c r="O110" s="18"/>
      <c r="P110" s="374"/>
      <c r="Q110" s="374"/>
      <c r="R110" s="374"/>
      <c r="S110" s="374"/>
      <c r="T110" s="374"/>
    </row>
    <row r="111" spans="1:20" ht="39.75" customHeight="1">
      <c r="E111" s="466" t="s">
        <v>1265</v>
      </c>
      <c r="F111" s="466"/>
      <c r="G111" s="466"/>
      <c r="H111" s="374"/>
      <c r="I111" s="374"/>
      <c r="M111" s="18"/>
      <c r="P111" s="466" t="s">
        <v>1266</v>
      </c>
      <c r="Q111" s="466"/>
      <c r="R111" s="466"/>
      <c r="S111" s="374"/>
      <c r="T111" s="374"/>
    </row>
    <row r="112" spans="1:20" ht="24.75" customHeight="1">
      <c r="D112" s="335" t="s">
        <v>1149</v>
      </c>
      <c r="E112" s="499" t="s">
        <v>1556</v>
      </c>
      <c r="F112" s="500"/>
      <c r="G112" s="479" t="s">
        <v>1522</v>
      </c>
      <c r="H112" s="374"/>
      <c r="I112" s="374"/>
      <c r="M112" s="18"/>
      <c r="O112" s="335" t="s">
        <v>1149</v>
      </c>
      <c r="P112" s="499" t="s">
        <v>1556</v>
      </c>
      <c r="Q112" s="500"/>
      <c r="R112" s="479" t="s">
        <v>1522</v>
      </c>
      <c r="S112" s="374"/>
      <c r="T112" s="374"/>
    </row>
    <row r="113" spans="1:20" ht="15" customHeight="1">
      <c r="D113" s="335"/>
      <c r="E113" s="377" t="s">
        <v>1554</v>
      </c>
      <c r="F113" s="378" t="s">
        <v>1555</v>
      </c>
      <c r="G113" s="472"/>
      <c r="H113" s="374"/>
      <c r="I113" s="374"/>
      <c r="M113" s="18"/>
      <c r="O113" s="335"/>
      <c r="P113" s="377" t="s">
        <v>1554</v>
      </c>
      <c r="Q113" s="378" t="s">
        <v>1555</v>
      </c>
      <c r="R113" s="472"/>
      <c r="S113" s="374"/>
      <c r="T113" s="374"/>
    </row>
    <row r="114" spans="1:20">
      <c r="D114" s="335" t="s">
        <v>998</v>
      </c>
      <c r="E114" s="247"/>
      <c r="F114" s="247"/>
      <c r="G114" s="247"/>
      <c r="H114" s="374"/>
      <c r="I114" s="374"/>
      <c r="M114" s="18"/>
      <c r="O114" s="335" t="s">
        <v>998</v>
      </c>
      <c r="P114" s="247"/>
      <c r="Q114" s="247"/>
      <c r="R114" s="247"/>
      <c r="S114" s="374"/>
      <c r="T114" s="374"/>
    </row>
    <row r="115" spans="1:20">
      <c r="D115" s="335" t="s">
        <v>512</v>
      </c>
      <c r="E115" s="247"/>
      <c r="F115" s="247"/>
      <c r="G115" s="247"/>
      <c r="H115" s="374"/>
      <c r="I115" s="374"/>
      <c r="M115" s="18"/>
      <c r="O115" s="335" t="s">
        <v>512</v>
      </c>
      <c r="P115" s="247"/>
      <c r="Q115" s="247"/>
      <c r="R115" s="247"/>
      <c r="S115" s="374"/>
      <c r="T115" s="374"/>
    </row>
    <row r="116" spans="1:20">
      <c r="D116" s="335" t="s">
        <v>1001</v>
      </c>
      <c r="E116" s="247"/>
      <c r="F116" s="247"/>
      <c r="G116" s="247"/>
      <c r="H116" s="374"/>
      <c r="I116" s="374"/>
      <c r="M116" s="18"/>
      <c r="O116" s="335" t="s">
        <v>1001</v>
      </c>
      <c r="P116" s="247"/>
      <c r="Q116" s="247"/>
      <c r="R116" s="247"/>
      <c r="S116" s="374"/>
      <c r="T116" s="374"/>
    </row>
    <row r="117" spans="1:20">
      <c r="D117" s="335" t="s">
        <v>1064</v>
      </c>
      <c r="E117" s="247"/>
      <c r="F117" s="247"/>
      <c r="G117" s="247"/>
      <c r="H117" s="374"/>
      <c r="I117" s="374"/>
      <c r="M117" s="18"/>
      <c r="O117" s="335" t="s">
        <v>1064</v>
      </c>
      <c r="P117" s="247"/>
      <c r="Q117" s="247"/>
      <c r="R117" s="247"/>
      <c r="S117" s="374"/>
      <c r="T117" s="374"/>
    </row>
    <row r="118" spans="1:20">
      <c r="D118" s="335" t="s">
        <v>988</v>
      </c>
      <c r="E118" s="247"/>
      <c r="F118" s="247"/>
      <c r="G118" s="247"/>
      <c r="H118" s="374"/>
      <c r="I118" s="374"/>
      <c r="M118" s="18"/>
      <c r="O118" s="335" t="s">
        <v>988</v>
      </c>
      <c r="P118" s="247"/>
      <c r="Q118" s="247"/>
      <c r="R118" s="247"/>
      <c r="S118" s="374"/>
      <c r="T118" s="374"/>
    </row>
    <row r="119" spans="1:20">
      <c r="D119" s="379" t="s">
        <v>989</v>
      </c>
      <c r="E119" s="247"/>
      <c r="F119" s="247"/>
      <c r="G119" s="247"/>
      <c r="H119" s="374"/>
      <c r="O119" s="379" t="s">
        <v>989</v>
      </c>
      <c r="P119" s="247"/>
      <c r="Q119" s="247"/>
      <c r="R119" s="247"/>
    </row>
    <row r="123" spans="1:20">
      <c r="A123" s="80" t="s">
        <v>1268</v>
      </c>
      <c r="B123" s="80" t="s">
        <v>1005</v>
      </c>
    </row>
    <row r="124" spans="1:20">
      <c r="A124" s="80"/>
      <c r="B124" s="88"/>
      <c r="C124" s="80"/>
      <c r="D124" s="80"/>
      <c r="E124" s="80"/>
      <c r="K124" s="80"/>
      <c r="L124" s="80"/>
      <c r="M124" s="80"/>
      <c r="N124" s="80"/>
      <c r="O124" s="80"/>
    </row>
    <row r="127" spans="1:20" ht="38.25">
      <c r="D127" s="96" t="s">
        <v>1269</v>
      </c>
      <c r="E127" s="96" t="s">
        <v>1338</v>
      </c>
      <c r="O127" s="96" t="s">
        <v>1269</v>
      </c>
      <c r="P127" s="96" t="s">
        <v>1613</v>
      </c>
    </row>
    <row r="128" spans="1:20">
      <c r="D128" s="331" t="s">
        <v>998</v>
      </c>
      <c r="E128" s="246"/>
      <c r="O128" s="331" t="s">
        <v>998</v>
      </c>
      <c r="P128" s="246"/>
    </row>
    <row r="129" spans="1:17">
      <c r="D129" s="332" t="s">
        <v>512</v>
      </c>
      <c r="E129" s="246"/>
      <c r="O129" s="332" t="s">
        <v>512</v>
      </c>
      <c r="P129" s="246"/>
    </row>
    <row r="130" spans="1:17">
      <c r="D130" s="332" t="s">
        <v>1059</v>
      </c>
      <c r="E130" s="246"/>
      <c r="O130" s="332" t="s">
        <v>1059</v>
      </c>
      <c r="P130" s="246"/>
    </row>
    <row r="131" spans="1:17">
      <c r="D131" s="332" t="s">
        <v>471</v>
      </c>
      <c r="E131" s="246"/>
      <c r="O131" s="332" t="s">
        <v>471</v>
      </c>
      <c r="P131" s="246"/>
    </row>
    <row r="132" spans="1:17">
      <c r="D132" s="332" t="s">
        <v>1001</v>
      </c>
      <c r="E132" s="246"/>
      <c r="O132" s="332" t="s">
        <v>1001</v>
      </c>
      <c r="P132" s="246"/>
    </row>
    <row r="133" spans="1:17">
      <c r="D133" s="332" t="s">
        <v>1060</v>
      </c>
      <c r="E133" s="246"/>
      <c r="O133" s="332" t="s">
        <v>1060</v>
      </c>
      <c r="P133" s="246"/>
    </row>
    <row r="134" spans="1:17">
      <c r="D134" s="333" t="s">
        <v>988</v>
      </c>
      <c r="E134" s="246"/>
      <c r="O134" s="333" t="s">
        <v>988</v>
      </c>
      <c r="P134" s="246"/>
    </row>
    <row r="135" spans="1:17">
      <c r="D135" s="334" t="s">
        <v>989</v>
      </c>
      <c r="E135" s="246"/>
      <c r="O135" s="334" t="s">
        <v>989</v>
      </c>
      <c r="P135" s="246"/>
    </row>
    <row r="139" spans="1:17" ht="15" customHeight="1"/>
    <row r="140" spans="1:17">
      <c r="A140" s="80" t="s">
        <v>1273</v>
      </c>
      <c r="B140" s="80" t="s">
        <v>1087</v>
      </c>
    </row>
    <row r="141" spans="1:17">
      <c r="A141" s="80"/>
      <c r="B141" s="80"/>
    </row>
    <row r="142" spans="1:17">
      <c r="A142" s="80"/>
      <c r="B142" s="88"/>
    </row>
    <row r="144" spans="1:17" ht="25.5" customHeight="1">
      <c r="D144" s="471" t="s">
        <v>1149</v>
      </c>
      <c r="E144" s="467" t="s">
        <v>1338</v>
      </c>
      <c r="F144" s="467"/>
      <c r="O144" s="471" t="s">
        <v>1149</v>
      </c>
      <c r="P144" s="467" t="s">
        <v>1613</v>
      </c>
      <c r="Q144" s="467"/>
    </row>
    <row r="145" spans="4:17" ht="25.5" customHeight="1">
      <c r="D145" s="472"/>
      <c r="E145" s="272" t="s">
        <v>1271</v>
      </c>
      <c r="F145" s="272" t="s">
        <v>1270</v>
      </c>
      <c r="O145" s="472"/>
      <c r="P145" s="272" t="s">
        <v>1271</v>
      </c>
      <c r="Q145" s="272" t="s">
        <v>1270</v>
      </c>
    </row>
    <row r="146" spans="4:17">
      <c r="D146" s="329" t="s">
        <v>351</v>
      </c>
      <c r="E146" s="247"/>
      <c r="F146" s="247"/>
      <c r="O146" s="329" t="s">
        <v>351</v>
      </c>
      <c r="P146" s="247"/>
      <c r="Q146" s="247"/>
    </row>
    <row r="147" spans="4:17">
      <c r="D147" s="329" t="s">
        <v>362</v>
      </c>
      <c r="E147" s="247"/>
      <c r="F147" s="247"/>
      <c r="O147" s="329" t="s">
        <v>362</v>
      </c>
      <c r="P147" s="247"/>
      <c r="Q147" s="247"/>
    </row>
    <row r="148" spans="4:17">
      <c r="D148" s="329" t="s">
        <v>370</v>
      </c>
      <c r="E148" s="247"/>
      <c r="F148" s="247"/>
      <c r="O148" s="329" t="s">
        <v>370</v>
      </c>
      <c r="P148" s="247"/>
      <c r="Q148" s="247"/>
    </row>
    <row r="149" spans="4:17">
      <c r="D149" s="329" t="s">
        <v>384</v>
      </c>
      <c r="E149" s="247"/>
      <c r="F149" s="247"/>
      <c r="O149" s="329" t="s">
        <v>384</v>
      </c>
      <c r="P149" s="247"/>
      <c r="Q149" s="247"/>
    </row>
    <row r="150" spans="4:17">
      <c r="D150" s="329" t="s">
        <v>378</v>
      </c>
      <c r="E150" s="247"/>
      <c r="F150" s="247"/>
      <c r="O150" s="329" t="s">
        <v>378</v>
      </c>
      <c r="P150" s="247"/>
      <c r="Q150" s="247"/>
    </row>
    <row r="151" spans="4:17">
      <c r="D151" s="329" t="s">
        <v>389</v>
      </c>
      <c r="E151" s="247"/>
      <c r="F151" s="247"/>
      <c r="O151" s="329" t="s">
        <v>389</v>
      </c>
      <c r="P151" s="247"/>
      <c r="Q151" s="247"/>
    </row>
    <row r="152" spans="4:17">
      <c r="D152" s="329" t="s">
        <v>395</v>
      </c>
      <c r="E152" s="247"/>
      <c r="F152" s="247"/>
      <c r="O152" s="329" t="s">
        <v>395</v>
      </c>
      <c r="P152" s="247"/>
      <c r="Q152" s="247"/>
    </row>
    <row r="153" spans="4:17">
      <c r="D153" s="329" t="s">
        <v>401</v>
      </c>
      <c r="E153" s="247"/>
      <c r="F153" s="247"/>
      <c r="O153" s="329" t="s">
        <v>401</v>
      </c>
      <c r="P153" s="247"/>
      <c r="Q153" s="247"/>
    </row>
    <row r="154" spans="4:17">
      <c r="D154" s="329" t="s">
        <v>406</v>
      </c>
      <c r="E154" s="247"/>
      <c r="F154" s="247"/>
      <c r="O154" s="329" t="s">
        <v>406</v>
      </c>
      <c r="P154" s="247"/>
      <c r="Q154" s="247"/>
    </row>
    <row r="155" spans="4:17">
      <c r="D155" s="329" t="s">
        <v>412</v>
      </c>
      <c r="E155" s="247"/>
      <c r="F155" s="247"/>
      <c r="O155" s="329" t="s">
        <v>412</v>
      </c>
      <c r="P155" s="247"/>
      <c r="Q155" s="247"/>
    </row>
    <row r="156" spans="4:17">
      <c r="D156" s="329" t="s">
        <v>417</v>
      </c>
      <c r="E156" s="247"/>
      <c r="F156" s="247"/>
      <c r="O156" s="329" t="s">
        <v>417</v>
      </c>
      <c r="P156" s="247"/>
      <c r="Q156" s="247"/>
    </row>
    <row r="157" spans="4:17">
      <c r="D157" s="329" t="s">
        <v>424</v>
      </c>
      <c r="E157" s="247"/>
      <c r="F157" s="247"/>
      <c r="O157" s="329" t="s">
        <v>424</v>
      </c>
      <c r="P157" s="247"/>
      <c r="Q157" s="247"/>
    </row>
    <row r="158" spans="4:17">
      <c r="D158" s="329" t="s">
        <v>432</v>
      </c>
      <c r="E158" s="247"/>
      <c r="F158" s="247"/>
      <c r="O158" s="329" t="s">
        <v>432</v>
      </c>
      <c r="P158" s="247"/>
      <c r="Q158" s="247"/>
    </row>
    <row r="159" spans="4:17">
      <c r="D159" s="329" t="s">
        <v>442</v>
      </c>
      <c r="E159" s="247"/>
      <c r="F159" s="247"/>
      <c r="O159" s="329" t="s">
        <v>442</v>
      </c>
      <c r="P159" s="247"/>
      <c r="Q159" s="247"/>
    </row>
    <row r="160" spans="4:17">
      <c r="D160" s="329" t="s">
        <v>447</v>
      </c>
      <c r="E160" s="247"/>
      <c r="F160" s="247"/>
      <c r="O160" s="329" t="s">
        <v>447</v>
      </c>
      <c r="P160" s="247"/>
      <c r="Q160" s="247"/>
    </row>
    <row r="161" spans="4:17">
      <c r="D161" s="329" t="s">
        <v>452</v>
      </c>
      <c r="E161" s="247"/>
      <c r="F161" s="247"/>
      <c r="O161" s="329" t="s">
        <v>452</v>
      </c>
      <c r="P161" s="247"/>
      <c r="Q161" s="247"/>
    </row>
    <row r="162" spans="4:17">
      <c r="D162" s="329" t="s">
        <v>463</v>
      </c>
      <c r="E162" s="247"/>
      <c r="F162" s="247"/>
      <c r="O162" s="329" t="s">
        <v>463</v>
      </c>
      <c r="P162" s="247"/>
      <c r="Q162" s="247"/>
    </row>
    <row r="163" spans="4:17">
      <c r="D163" s="329" t="s">
        <v>467</v>
      </c>
      <c r="E163" s="247"/>
      <c r="F163" s="247"/>
      <c r="O163" s="329" t="s">
        <v>467</v>
      </c>
      <c r="P163" s="247"/>
      <c r="Q163" s="247"/>
    </row>
    <row r="164" spans="4:17">
      <c r="D164" s="329" t="s">
        <v>1272</v>
      </c>
      <c r="E164" s="247"/>
      <c r="F164" s="247"/>
      <c r="O164" s="329" t="s">
        <v>1272</v>
      </c>
      <c r="P164" s="247"/>
      <c r="Q164" s="247"/>
    </row>
    <row r="165" spans="4:17">
      <c r="D165" s="329" t="s">
        <v>1054</v>
      </c>
      <c r="E165" s="247"/>
      <c r="F165" s="247"/>
      <c r="O165" s="329" t="s">
        <v>1054</v>
      </c>
      <c r="P165" s="247"/>
      <c r="Q165" s="247"/>
    </row>
    <row r="166" spans="4:17">
      <c r="D166" s="329" t="s">
        <v>476</v>
      </c>
      <c r="E166" s="247"/>
      <c r="F166" s="247"/>
      <c r="O166" s="329" t="s">
        <v>476</v>
      </c>
      <c r="P166" s="247"/>
      <c r="Q166" s="247"/>
    </row>
    <row r="167" spans="4:17">
      <c r="D167" s="329" t="s">
        <v>481</v>
      </c>
      <c r="E167" s="247"/>
      <c r="F167" s="247"/>
      <c r="O167" s="329" t="s">
        <v>481</v>
      </c>
      <c r="P167" s="247"/>
      <c r="Q167" s="247"/>
    </row>
    <row r="168" spans="4:17">
      <c r="D168" s="329" t="s">
        <v>487</v>
      </c>
      <c r="E168" s="247"/>
      <c r="F168" s="247"/>
      <c r="O168" s="329" t="s">
        <v>487</v>
      </c>
      <c r="P168" s="247"/>
      <c r="Q168" s="247"/>
    </row>
    <row r="169" spans="4:17">
      <c r="D169" s="329" t="s">
        <v>491</v>
      </c>
      <c r="E169" s="247"/>
      <c r="F169" s="247"/>
      <c r="O169" s="329" t="s">
        <v>491</v>
      </c>
      <c r="P169" s="247"/>
      <c r="Q169" s="247"/>
    </row>
    <row r="170" spans="4:17">
      <c r="D170" s="329" t="s">
        <v>496</v>
      </c>
      <c r="E170" s="247"/>
      <c r="F170" s="247"/>
      <c r="O170" s="329" t="s">
        <v>496</v>
      </c>
      <c r="P170" s="247"/>
      <c r="Q170" s="247"/>
    </row>
    <row r="171" spans="4:17">
      <c r="D171" s="329" t="s">
        <v>501</v>
      </c>
      <c r="E171" s="247"/>
      <c r="F171" s="247"/>
      <c r="O171" s="329" t="s">
        <v>501</v>
      </c>
      <c r="P171" s="247"/>
      <c r="Q171" s="247"/>
    </row>
    <row r="172" spans="4:17">
      <c r="D172" s="329" t="s">
        <v>506</v>
      </c>
      <c r="E172" s="247"/>
      <c r="F172" s="247"/>
      <c r="O172" s="329" t="s">
        <v>506</v>
      </c>
      <c r="P172" s="247"/>
      <c r="Q172" s="247"/>
    </row>
    <row r="173" spans="4:17">
      <c r="D173" s="329" t="s">
        <v>512</v>
      </c>
      <c r="E173" s="247"/>
      <c r="F173" s="247"/>
      <c r="O173" s="329" t="s">
        <v>512</v>
      </c>
      <c r="P173" s="247"/>
      <c r="Q173" s="247"/>
    </row>
    <row r="174" spans="4:17">
      <c r="D174" s="329" t="s">
        <v>1059</v>
      </c>
      <c r="E174" s="247"/>
      <c r="F174" s="247"/>
      <c r="O174" s="329" t="s">
        <v>1059</v>
      </c>
      <c r="P174" s="247"/>
      <c r="Q174" s="247"/>
    </row>
    <row r="175" spans="4:17">
      <c r="D175" s="329" t="s">
        <v>471</v>
      </c>
      <c r="E175" s="247"/>
      <c r="F175" s="247"/>
      <c r="O175" s="329" t="s">
        <v>471</v>
      </c>
      <c r="P175" s="247"/>
      <c r="Q175" s="247"/>
    </row>
    <row r="176" spans="4:17">
      <c r="D176" s="329" t="s">
        <v>1001</v>
      </c>
      <c r="E176" s="247"/>
      <c r="F176" s="247"/>
      <c r="O176" s="329" t="s">
        <v>1001</v>
      </c>
      <c r="P176" s="247"/>
      <c r="Q176" s="247"/>
    </row>
    <row r="177" spans="1:21">
      <c r="D177" s="329" t="s">
        <v>1060</v>
      </c>
      <c r="E177" s="247"/>
      <c r="F177" s="247"/>
      <c r="O177" s="329" t="s">
        <v>1060</v>
      </c>
      <c r="P177" s="247"/>
      <c r="Q177" s="247"/>
    </row>
    <row r="178" spans="1:21">
      <c r="D178" s="329" t="s">
        <v>988</v>
      </c>
      <c r="E178" s="247"/>
      <c r="F178" s="247"/>
      <c r="O178" s="329" t="s">
        <v>988</v>
      </c>
      <c r="P178" s="247"/>
      <c r="Q178" s="247"/>
    </row>
    <row r="179" spans="1:21">
      <c r="D179" s="329" t="s">
        <v>989</v>
      </c>
      <c r="E179" s="247"/>
      <c r="F179" s="247"/>
      <c r="O179" s="329" t="s">
        <v>989</v>
      </c>
      <c r="P179" s="247"/>
      <c r="Q179" s="247"/>
    </row>
    <row r="184" spans="1:21">
      <c r="A184" s="80" t="s">
        <v>1274</v>
      </c>
      <c r="B184" s="80" t="s">
        <v>1326</v>
      </c>
    </row>
    <row r="185" spans="1:21">
      <c r="A185" s="80"/>
      <c r="B185" s="80"/>
    </row>
    <row r="188" spans="1:21">
      <c r="D188" s="474" t="s">
        <v>1608</v>
      </c>
      <c r="E188" s="485"/>
      <c r="F188" s="485"/>
      <c r="G188" s="485"/>
      <c r="H188" s="485"/>
      <c r="I188" s="485"/>
      <c r="J188" s="475"/>
      <c r="O188" s="486" t="s">
        <v>1339</v>
      </c>
      <c r="P188" s="486"/>
      <c r="Q188" s="486"/>
      <c r="R188" s="486"/>
      <c r="S188" s="486"/>
      <c r="T188" s="486"/>
      <c r="U188" s="486"/>
    </row>
    <row r="189" spans="1:21" ht="15" customHeight="1"/>
    <row r="190" spans="1:21">
      <c r="D190" s="487" t="s">
        <v>1275</v>
      </c>
      <c r="E190" s="475"/>
      <c r="F190" s="474" t="s">
        <v>1276</v>
      </c>
      <c r="G190" s="475"/>
      <c r="H190" s="474" t="s">
        <v>1277</v>
      </c>
      <c r="I190" s="475"/>
      <c r="J190" s="483" t="s">
        <v>1278</v>
      </c>
      <c r="O190" s="474" t="s">
        <v>1275</v>
      </c>
      <c r="P190" s="475"/>
      <c r="Q190" s="474" t="s">
        <v>1276</v>
      </c>
      <c r="R190" s="475"/>
      <c r="S190" s="474" t="s">
        <v>1277</v>
      </c>
      <c r="T190" s="475"/>
      <c r="U190" s="483" t="s">
        <v>1278</v>
      </c>
    </row>
    <row r="191" spans="1:21">
      <c r="D191" s="330" t="s">
        <v>998</v>
      </c>
      <c r="E191" s="330" t="s">
        <v>1279</v>
      </c>
      <c r="F191" s="330" t="s">
        <v>998</v>
      </c>
      <c r="G191" s="330" t="s">
        <v>1279</v>
      </c>
      <c r="H191" s="330" t="s">
        <v>998</v>
      </c>
      <c r="I191" s="330" t="s">
        <v>1279</v>
      </c>
      <c r="J191" s="484"/>
      <c r="O191" s="330" t="s">
        <v>998</v>
      </c>
      <c r="P191" s="330" t="s">
        <v>1279</v>
      </c>
      <c r="Q191" s="330" t="s">
        <v>998</v>
      </c>
      <c r="R191" s="330" t="s">
        <v>1279</v>
      </c>
      <c r="S191" s="330" t="s">
        <v>998</v>
      </c>
      <c r="T191" s="330" t="s">
        <v>1279</v>
      </c>
      <c r="U191" s="484"/>
    </row>
    <row r="192" spans="1:21">
      <c r="D192" s="248"/>
      <c r="E192" s="248"/>
      <c r="F192" s="248"/>
      <c r="G192" s="248"/>
      <c r="H192" s="248"/>
      <c r="I192" s="248"/>
      <c r="J192" s="248"/>
      <c r="O192" s="248"/>
      <c r="P192" s="248"/>
      <c r="Q192" s="248"/>
      <c r="R192" s="248"/>
      <c r="S192" s="248"/>
      <c r="T192" s="248"/>
      <c r="U192" s="248"/>
    </row>
    <row r="194" spans="4:20">
      <c r="D194" s="474" t="s">
        <v>1431</v>
      </c>
      <c r="E194" s="485"/>
      <c r="F194" s="485"/>
      <c r="G194" s="485"/>
      <c r="H194" s="485"/>
      <c r="I194" s="475"/>
      <c r="O194" s="474" t="s">
        <v>1431</v>
      </c>
      <c r="P194" s="485"/>
      <c r="Q194" s="485"/>
      <c r="R194" s="485"/>
      <c r="S194" s="485"/>
      <c r="T194" s="475"/>
    </row>
    <row r="195" spans="4:20">
      <c r="D195" s="474" t="s">
        <v>1429</v>
      </c>
      <c r="E195" s="475"/>
      <c r="F195" s="474" t="s">
        <v>28</v>
      </c>
      <c r="G195" s="475"/>
      <c r="H195" s="474" t="s">
        <v>1344</v>
      </c>
      <c r="I195" s="475"/>
      <c r="O195" s="474" t="s">
        <v>1429</v>
      </c>
      <c r="P195" s="475"/>
      <c r="Q195" s="474" t="s">
        <v>28</v>
      </c>
      <c r="R195" s="475"/>
      <c r="S195" s="474" t="s">
        <v>1344</v>
      </c>
      <c r="T195" s="475"/>
    </row>
    <row r="196" spans="4:20">
      <c r="D196" s="330" t="s">
        <v>998</v>
      </c>
      <c r="E196" s="330" t="s">
        <v>1279</v>
      </c>
      <c r="F196" s="330" t="s">
        <v>998</v>
      </c>
      <c r="G196" s="330" t="s">
        <v>1279</v>
      </c>
      <c r="H196" s="330" t="s">
        <v>998</v>
      </c>
      <c r="I196" s="330" t="s">
        <v>1279</v>
      </c>
      <c r="O196" s="330" t="s">
        <v>998</v>
      </c>
      <c r="P196" s="330" t="s">
        <v>1279</v>
      </c>
      <c r="Q196" s="330" t="s">
        <v>998</v>
      </c>
      <c r="R196" s="330" t="s">
        <v>1279</v>
      </c>
      <c r="S196" s="330" t="s">
        <v>998</v>
      </c>
      <c r="T196" s="330" t="s">
        <v>1279</v>
      </c>
    </row>
    <row r="197" spans="4:20">
      <c r="D197" s="248"/>
      <c r="E197" s="248"/>
      <c r="F197" s="248"/>
      <c r="G197" s="248"/>
      <c r="H197" s="248"/>
      <c r="I197" s="248"/>
      <c r="O197" s="248"/>
      <c r="P197" s="248"/>
      <c r="Q197" s="248"/>
      <c r="R197" s="248"/>
      <c r="S197" s="248"/>
      <c r="T197" s="248"/>
    </row>
  </sheetData>
  <sheetProtection algorithmName="SHA-512" hashValue="YFCcx3xvSKjW9tnfZexnWLOC9NzC9QL8D2O/nqFhgGxi5LdA4nDwxdEEK4r3RaK6WYRaKdLzds22CRUQVKEOUg==" saltValue="tunNJ9zDZjrjj5Et3qUj/g==" spinCount="100000" sheet="1" objects="1" scenarios="1" formatColumns="0" formatRows="0"/>
  <mergeCells count="100">
    <mergeCell ref="D102:D103"/>
    <mergeCell ref="E102:H102"/>
    <mergeCell ref="I102:I103"/>
    <mergeCell ref="D85:D86"/>
    <mergeCell ref="D81:D82"/>
    <mergeCell ref="D89:D90"/>
    <mergeCell ref="D91:D92"/>
    <mergeCell ref="G112:G113"/>
    <mergeCell ref="F80:J80"/>
    <mergeCell ref="Q80:U80"/>
    <mergeCell ref="F81:I81"/>
    <mergeCell ref="J81:J82"/>
    <mergeCell ref="Q81:T81"/>
    <mergeCell ref="U81:U82"/>
    <mergeCell ref="O81:O82"/>
    <mergeCell ref="P81:P82"/>
    <mergeCell ref="P111:R111"/>
    <mergeCell ref="P112:Q112"/>
    <mergeCell ref="R112:R113"/>
    <mergeCell ref="E112:F112"/>
    <mergeCell ref="E81:E82"/>
    <mergeCell ref="D194:I194"/>
    <mergeCell ref="O194:T194"/>
    <mergeCell ref="E101:I101"/>
    <mergeCell ref="D83:D84"/>
    <mergeCell ref="D87:D88"/>
    <mergeCell ref="S190:T190"/>
    <mergeCell ref="O83:O84"/>
    <mergeCell ref="T102:T103"/>
    <mergeCell ref="P101:T101"/>
    <mergeCell ref="P102:S102"/>
    <mergeCell ref="O85:O86"/>
    <mergeCell ref="O87:O88"/>
    <mergeCell ref="O102:O103"/>
    <mergeCell ref="O89:O90"/>
    <mergeCell ref="O91:O92"/>
    <mergeCell ref="E111:G111"/>
    <mergeCell ref="U190:U191"/>
    <mergeCell ref="E144:F144"/>
    <mergeCell ref="D144:D145"/>
    <mergeCell ref="O144:O145"/>
    <mergeCell ref="P144:Q144"/>
    <mergeCell ref="D188:J188"/>
    <mergeCell ref="O188:U188"/>
    <mergeCell ref="D190:E190"/>
    <mergeCell ref="F190:G190"/>
    <mergeCell ref="H190:I190"/>
    <mergeCell ref="J190:J191"/>
    <mergeCell ref="O190:P190"/>
    <mergeCell ref="Q190:R190"/>
    <mergeCell ref="D195:E195"/>
    <mergeCell ref="F195:G195"/>
    <mergeCell ref="H195:I195"/>
    <mergeCell ref="O195:P195"/>
    <mergeCell ref="Q195:R195"/>
    <mergeCell ref="S195:T195"/>
    <mergeCell ref="E11:M11"/>
    <mergeCell ref="M12:M14"/>
    <mergeCell ref="E13:E14"/>
    <mergeCell ref="F13:F14"/>
    <mergeCell ref="G13:G14"/>
    <mergeCell ref="H13:H14"/>
    <mergeCell ref="I13:I14"/>
    <mergeCell ref="J13:J14"/>
    <mergeCell ref="K13:K14"/>
    <mergeCell ref="L13:L14"/>
    <mergeCell ref="E12:L12"/>
    <mergeCell ref="P11:X11"/>
    <mergeCell ref="O12:O14"/>
    <mergeCell ref="P12:W12"/>
    <mergeCell ref="X12:X14"/>
    <mergeCell ref="D70:D71"/>
    <mergeCell ref="D60:D61"/>
    <mergeCell ref="D12:D14"/>
    <mergeCell ref="F60:L60"/>
    <mergeCell ref="M60:M61"/>
    <mergeCell ref="F59:M59"/>
    <mergeCell ref="D62:D63"/>
    <mergeCell ref="E60:E61"/>
    <mergeCell ref="D64:D65"/>
    <mergeCell ref="D66:D67"/>
    <mergeCell ref="D68:D69"/>
    <mergeCell ref="U13:U14"/>
    <mergeCell ref="V13:V14"/>
    <mergeCell ref="W13:W14"/>
    <mergeCell ref="Q59:X59"/>
    <mergeCell ref="O60:O61"/>
    <mergeCell ref="P60:P61"/>
    <mergeCell ref="Q60:W60"/>
    <mergeCell ref="X60:X61"/>
    <mergeCell ref="P13:P14"/>
    <mergeCell ref="Q13:Q14"/>
    <mergeCell ref="R13:R14"/>
    <mergeCell ref="S13:S14"/>
    <mergeCell ref="T13:T14"/>
    <mergeCell ref="O62:O63"/>
    <mergeCell ref="O64:O65"/>
    <mergeCell ref="O66:O67"/>
    <mergeCell ref="O68:O69"/>
    <mergeCell ref="O70:O71"/>
  </mergeCells>
  <pageMargins left="0.70866141732283472" right="0.70866141732283472" top="0.74803149606299213" bottom="0.74803149606299213" header="0.31496062992125984" footer="0.31496062992125984"/>
  <pageSetup paperSize="8" scale="83" fitToWidth="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tabColor theme="9" tint="-0.249977111117893"/>
    <pageSetUpPr fitToPage="1"/>
  </sheetPr>
  <dimension ref="A1:Z123"/>
  <sheetViews>
    <sheetView showGridLines="0" zoomScale="80" zoomScaleNormal="80" workbookViewId="0"/>
  </sheetViews>
  <sheetFormatPr defaultColWidth="11.42578125" defaultRowHeight="15" customHeight="1"/>
  <cols>
    <col min="1" max="1" width="7.140625" style="18" customWidth="1"/>
    <col min="2" max="2" width="109.140625" style="18" customWidth="1"/>
    <col min="3" max="16" width="14.140625" style="18" customWidth="1"/>
    <col min="17" max="17" width="18.140625" style="18" customWidth="1"/>
    <col min="18" max="18" width="14.140625" style="18" customWidth="1"/>
    <col min="19" max="16384" width="11.42578125" style="18"/>
  </cols>
  <sheetData>
    <row r="1" spans="1:26" ht="15" customHeight="1">
      <c r="A1" s="114" t="s">
        <v>1318</v>
      </c>
      <c r="B1" s="114"/>
      <c r="C1" s="114"/>
      <c r="D1" s="114"/>
      <c r="E1" s="114"/>
      <c r="F1" s="114"/>
      <c r="G1" s="114"/>
      <c r="H1" s="172"/>
      <c r="I1" s="172"/>
      <c r="J1" s="172"/>
      <c r="K1" s="172"/>
      <c r="L1" s="172"/>
      <c r="M1" s="172"/>
      <c r="N1" s="172"/>
      <c r="O1" s="172"/>
      <c r="P1" s="172"/>
      <c r="Q1" s="172"/>
      <c r="R1" s="172"/>
      <c r="S1" s="172"/>
      <c r="T1" s="172"/>
      <c r="U1" s="172"/>
      <c r="V1" s="173"/>
      <c r="W1" s="115">
        <f>IF(P.Participant!C8="-","[Participant's name]",P.Participant!C8)</f>
        <v>0</v>
      </c>
      <c r="X1" s="174"/>
      <c r="Y1" s="174"/>
    </row>
    <row r="2" spans="1:26" ht="15" customHeight="1">
      <c r="A2" s="175"/>
      <c r="B2" s="114"/>
      <c r="C2" s="114"/>
      <c r="D2" s="173"/>
      <c r="E2" s="173"/>
      <c r="F2" s="114"/>
      <c r="G2" s="114"/>
      <c r="H2" s="172"/>
      <c r="I2" s="172"/>
      <c r="J2" s="172"/>
      <c r="K2" s="172"/>
      <c r="L2" s="172"/>
      <c r="M2" s="172"/>
      <c r="N2" s="172"/>
      <c r="O2" s="172"/>
      <c r="P2" s="172"/>
      <c r="Q2" s="172"/>
      <c r="R2" s="172"/>
      <c r="S2" s="172"/>
      <c r="T2" s="172"/>
      <c r="U2" s="172"/>
      <c r="V2" s="173"/>
      <c r="W2" s="115" t="str">
        <f>IF(P.Participant!C17="-","[Method for calculation of the SCR]",P.Participant!C17)</f>
        <v>[Method for calculation of the SCR]</v>
      </c>
      <c r="X2" s="174"/>
      <c r="Y2" s="174"/>
    </row>
    <row r="3" spans="1:26" ht="15" customHeight="1">
      <c r="A3" s="114" t="s">
        <v>1319</v>
      </c>
      <c r="B3" s="114"/>
      <c r="C3" s="114"/>
      <c r="D3" s="173"/>
      <c r="E3" s="173"/>
      <c r="F3" s="114"/>
      <c r="G3" s="114"/>
      <c r="H3" s="172"/>
      <c r="I3" s="172"/>
      <c r="J3" s="172"/>
      <c r="K3" s="172"/>
      <c r="L3" s="172"/>
      <c r="M3" s="172"/>
      <c r="N3" s="172"/>
      <c r="O3" s="172"/>
      <c r="P3" s="172"/>
      <c r="Q3" s="172"/>
      <c r="R3" s="172"/>
      <c r="S3" s="172"/>
      <c r="T3" s="172"/>
      <c r="U3" s="172"/>
      <c r="V3" s="173"/>
      <c r="W3" s="115" t="str">
        <f>_Version</f>
        <v>EIOPA-ST24_Templates-(20240304)</v>
      </c>
      <c r="X3" s="174"/>
      <c r="Y3" s="174"/>
    </row>
    <row r="5" spans="1:26" ht="12.75">
      <c r="A5" s="178"/>
      <c r="B5" s="178"/>
      <c r="C5" s="178"/>
      <c r="D5" s="178"/>
      <c r="E5" s="178"/>
      <c r="F5" s="178"/>
      <c r="G5" s="178"/>
      <c r="H5" s="178"/>
      <c r="I5" s="178"/>
      <c r="J5" s="178"/>
      <c r="K5" s="178"/>
      <c r="L5" s="178"/>
      <c r="M5" s="178"/>
      <c r="N5" s="178"/>
      <c r="O5" s="178"/>
      <c r="P5" s="178"/>
      <c r="Q5" s="178"/>
      <c r="R5" s="178"/>
      <c r="S5" s="178"/>
      <c r="T5" s="178"/>
      <c r="U5" s="178"/>
      <c r="V5" s="178"/>
      <c r="W5" s="178"/>
      <c r="X5" s="178"/>
      <c r="Y5" s="178"/>
      <c r="Z5" s="178"/>
    </row>
    <row r="6" spans="1:26" ht="15" customHeight="1">
      <c r="A6" s="26"/>
      <c r="B6" s="26"/>
      <c r="C6" s="26"/>
      <c r="D6" s="26"/>
      <c r="E6" s="26"/>
      <c r="F6" s="26"/>
      <c r="G6" s="26"/>
      <c r="H6" s="26"/>
      <c r="I6" s="26"/>
      <c r="J6" s="26"/>
      <c r="K6" s="26"/>
      <c r="L6" s="26"/>
      <c r="M6" s="26"/>
      <c r="N6" s="26"/>
      <c r="O6" s="26"/>
      <c r="P6" s="26"/>
      <c r="Q6" s="26"/>
      <c r="R6" s="26"/>
      <c r="S6" s="26"/>
      <c r="T6" s="26"/>
      <c r="U6" s="26"/>
      <c r="V6" s="26"/>
      <c r="W6" s="26"/>
      <c r="X6" s="26"/>
      <c r="Y6" s="26"/>
    </row>
    <row r="7" spans="1:26" ht="15" customHeight="1">
      <c r="A7" s="119" t="s">
        <v>971</v>
      </c>
      <c r="C7" s="176"/>
      <c r="D7" s="176"/>
      <c r="E7" s="176"/>
      <c r="F7" s="176"/>
      <c r="G7" s="176"/>
      <c r="H7" s="176"/>
      <c r="I7" s="176"/>
      <c r="J7" s="176"/>
      <c r="K7" s="176"/>
      <c r="L7" s="176"/>
      <c r="M7" s="176"/>
      <c r="N7" s="176"/>
      <c r="O7" s="176"/>
      <c r="P7" s="176"/>
      <c r="Q7" s="176"/>
      <c r="R7" s="176"/>
      <c r="S7" s="176"/>
      <c r="T7" s="176"/>
      <c r="U7" s="176"/>
      <c r="V7" s="176"/>
      <c r="W7" s="176"/>
    </row>
    <row r="8" spans="1:26" ht="15" customHeight="1">
      <c r="A8" s="119"/>
      <c r="C8" s="176"/>
      <c r="D8" s="176"/>
      <c r="E8" s="176"/>
      <c r="F8" s="176"/>
      <c r="G8" s="176"/>
      <c r="H8" s="176"/>
      <c r="I8" s="176"/>
      <c r="J8" s="176"/>
      <c r="K8" s="176"/>
      <c r="L8" s="176"/>
      <c r="M8" s="176"/>
      <c r="N8" s="176"/>
      <c r="O8" s="176"/>
      <c r="P8" s="176"/>
      <c r="Q8" s="176"/>
      <c r="R8" s="176"/>
      <c r="S8" s="176"/>
      <c r="T8" s="176"/>
      <c r="U8" s="176"/>
      <c r="V8" s="176"/>
      <c r="W8" s="176"/>
    </row>
    <row r="9" spans="1:26" ht="15" customHeight="1">
      <c r="A9" s="119"/>
      <c r="C9" s="176"/>
      <c r="D9" s="176"/>
      <c r="E9" s="176"/>
      <c r="F9" s="176"/>
      <c r="G9" s="176"/>
      <c r="H9" s="176"/>
      <c r="I9" s="176"/>
      <c r="J9" s="176"/>
      <c r="K9" s="176"/>
      <c r="L9" s="176"/>
      <c r="M9" s="176"/>
      <c r="N9" s="176"/>
      <c r="O9" s="176"/>
      <c r="P9" s="176"/>
      <c r="Q9" s="176"/>
      <c r="R9" s="176"/>
      <c r="S9" s="176"/>
      <c r="T9" s="176"/>
      <c r="U9" s="176"/>
      <c r="V9" s="176"/>
      <c r="W9" s="176"/>
    </row>
    <row r="10" spans="1:26" ht="15" customHeight="1">
      <c r="A10" s="119"/>
      <c r="C10" s="176"/>
      <c r="D10" s="176"/>
      <c r="E10" s="176"/>
      <c r="F10" s="176"/>
      <c r="G10" s="176"/>
      <c r="H10" s="176"/>
      <c r="I10" s="176"/>
      <c r="J10" s="176"/>
      <c r="K10" s="176"/>
      <c r="L10" s="176"/>
      <c r="M10" s="176"/>
      <c r="N10" s="176"/>
      <c r="O10" s="176"/>
      <c r="P10" s="176"/>
      <c r="Q10" s="176"/>
      <c r="R10" s="176"/>
      <c r="S10" s="176"/>
      <c r="T10" s="176"/>
      <c r="U10" s="176"/>
      <c r="V10" s="176"/>
      <c r="W10" s="176"/>
    </row>
    <row r="11" spans="1:26" ht="42.75" customHeight="1">
      <c r="A11" s="117"/>
      <c r="B11" s="177"/>
      <c r="C11" s="178"/>
      <c r="D11" s="506" t="s">
        <v>914</v>
      </c>
      <c r="E11" s="508" t="s">
        <v>915</v>
      </c>
      <c r="F11" s="509"/>
      <c r="G11" s="510"/>
      <c r="H11" s="508" t="s">
        <v>916</v>
      </c>
      <c r="I11" s="509"/>
      <c r="J11" s="510"/>
      <c r="K11" s="511" t="s">
        <v>917</v>
      </c>
      <c r="L11" s="508" t="s">
        <v>918</v>
      </c>
      <c r="M11" s="509"/>
      <c r="N11" s="509"/>
      <c r="O11" s="509"/>
      <c r="P11" s="510"/>
      <c r="Q11" s="501" t="s">
        <v>919</v>
      </c>
      <c r="R11" s="503" t="s">
        <v>920</v>
      </c>
      <c r="S11" s="504"/>
      <c r="T11" s="505"/>
      <c r="U11" s="511" t="s">
        <v>921</v>
      </c>
      <c r="V11" s="513" t="s">
        <v>922</v>
      </c>
      <c r="W11" s="501" t="s">
        <v>923</v>
      </c>
    </row>
    <row r="12" spans="1:26" ht="74.25" customHeight="1">
      <c r="B12" s="178"/>
      <c r="C12" s="178"/>
      <c r="D12" s="507"/>
      <c r="E12" s="79"/>
      <c r="F12" s="75" t="s">
        <v>924</v>
      </c>
      <c r="G12" s="75" t="s">
        <v>925</v>
      </c>
      <c r="H12" s="78"/>
      <c r="I12" s="75" t="s">
        <v>924</v>
      </c>
      <c r="J12" s="75" t="s">
        <v>925</v>
      </c>
      <c r="K12" s="512"/>
      <c r="L12" s="77"/>
      <c r="M12" s="75" t="s">
        <v>914</v>
      </c>
      <c r="N12" s="75" t="s">
        <v>915</v>
      </c>
      <c r="O12" s="75" t="s">
        <v>916</v>
      </c>
      <c r="P12" s="75" t="s">
        <v>926</v>
      </c>
      <c r="Q12" s="502"/>
      <c r="R12" s="76"/>
      <c r="S12" s="75" t="s">
        <v>924</v>
      </c>
      <c r="T12" s="75" t="s">
        <v>925</v>
      </c>
      <c r="U12" s="512"/>
      <c r="V12" s="514"/>
      <c r="W12" s="502"/>
    </row>
    <row r="13" spans="1:26" ht="15" customHeight="1">
      <c r="B13" s="179"/>
      <c r="C13" s="179"/>
      <c r="D13" s="62" t="s">
        <v>160</v>
      </c>
      <c r="E13" s="62" t="s">
        <v>175</v>
      </c>
      <c r="F13" s="62" t="s">
        <v>176</v>
      </c>
      <c r="G13" s="62" t="s">
        <v>177</v>
      </c>
      <c r="H13" s="62" t="s">
        <v>178</v>
      </c>
      <c r="I13" s="62" t="s">
        <v>179</v>
      </c>
      <c r="J13" s="62" t="s">
        <v>180</v>
      </c>
      <c r="K13" s="62" t="s">
        <v>181</v>
      </c>
      <c r="L13" s="62" t="s">
        <v>182</v>
      </c>
      <c r="M13" s="62" t="s">
        <v>927</v>
      </c>
      <c r="N13" s="62" t="s">
        <v>928</v>
      </c>
      <c r="O13" s="62" t="s">
        <v>929</v>
      </c>
      <c r="P13" s="62" t="s">
        <v>930</v>
      </c>
      <c r="Q13" s="62" t="s">
        <v>931</v>
      </c>
      <c r="R13" s="62" t="s">
        <v>932</v>
      </c>
      <c r="S13" s="62" t="s">
        <v>933</v>
      </c>
      <c r="T13" s="62" t="s">
        <v>934</v>
      </c>
      <c r="U13" s="62" t="s">
        <v>935</v>
      </c>
      <c r="V13" s="62" t="s">
        <v>936</v>
      </c>
      <c r="W13" s="62" t="s">
        <v>937</v>
      </c>
    </row>
    <row r="14" spans="1:26" ht="15" customHeight="1">
      <c r="B14" s="64" t="s">
        <v>95</v>
      </c>
      <c r="C14" s="62" t="s">
        <v>5</v>
      </c>
      <c r="D14" s="246"/>
      <c r="E14" s="246"/>
      <c r="F14" s="166"/>
      <c r="G14" s="166"/>
      <c r="H14" s="246"/>
      <c r="I14" s="166"/>
      <c r="J14" s="166"/>
      <c r="K14" s="246"/>
      <c r="L14" s="246"/>
      <c r="M14" s="246"/>
      <c r="N14" s="246"/>
      <c r="O14" s="246"/>
      <c r="P14" s="246"/>
      <c r="Q14" s="246"/>
      <c r="R14" s="246"/>
      <c r="S14" s="166"/>
      <c r="T14" s="166"/>
      <c r="U14" s="246"/>
      <c r="V14" s="246"/>
      <c r="W14" s="246"/>
    </row>
    <row r="15" spans="1:26" ht="26.25" customHeight="1">
      <c r="B15" s="74" t="s">
        <v>970</v>
      </c>
      <c r="C15" s="62" t="s">
        <v>7</v>
      </c>
      <c r="D15" s="246"/>
      <c r="E15" s="246"/>
      <c r="F15" s="166"/>
      <c r="G15" s="166"/>
      <c r="H15" s="246"/>
      <c r="I15" s="166"/>
      <c r="J15" s="166"/>
      <c r="K15" s="246"/>
      <c r="L15" s="246"/>
      <c r="M15" s="246"/>
      <c r="N15" s="246"/>
      <c r="O15" s="246"/>
      <c r="P15" s="246"/>
      <c r="Q15" s="246"/>
      <c r="R15" s="246"/>
      <c r="S15" s="166"/>
      <c r="T15" s="166"/>
      <c r="U15" s="246"/>
      <c r="V15" s="246"/>
      <c r="W15" s="246"/>
    </row>
    <row r="16" spans="1:26" ht="15" customHeight="1">
      <c r="B16" s="64" t="s">
        <v>969</v>
      </c>
      <c r="C16" s="62"/>
      <c r="D16" s="166"/>
      <c r="E16" s="166"/>
      <c r="F16" s="166"/>
      <c r="G16" s="166"/>
      <c r="H16" s="166"/>
      <c r="I16" s="166"/>
      <c r="J16" s="166"/>
      <c r="K16" s="166"/>
      <c r="L16" s="166"/>
      <c r="M16" s="166"/>
      <c r="N16" s="166"/>
      <c r="O16" s="166"/>
      <c r="P16" s="166"/>
      <c r="Q16" s="166"/>
      <c r="R16" s="166"/>
      <c r="S16" s="166"/>
      <c r="T16" s="166"/>
      <c r="U16" s="166"/>
      <c r="V16" s="166"/>
      <c r="W16" s="166"/>
    </row>
    <row r="17" spans="2:23" ht="15" customHeight="1">
      <c r="B17" s="70" t="s">
        <v>97</v>
      </c>
      <c r="C17" s="62"/>
      <c r="D17" s="246"/>
      <c r="E17" s="166"/>
      <c r="F17" s="166"/>
      <c r="G17" s="166"/>
      <c r="H17" s="166"/>
      <c r="I17" s="166"/>
      <c r="J17" s="166"/>
      <c r="K17" s="166"/>
      <c r="L17" s="166"/>
      <c r="M17" s="166"/>
      <c r="N17" s="166"/>
      <c r="O17" s="166"/>
      <c r="P17" s="166"/>
      <c r="Q17" s="166"/>
      <c r="R17" s="166"/>
      <c r="S17" s="166"/>
      <c r="T17" s="166"/>
      <c r="U17" s="166"/>
      <c r="V17" s="166"/>
      <c r="W17" s="166"/>
    </row>
    <row r="18" spans="2:23" ht="15" customHeight="1">
      <c r="B18" s="73" t="s">
        <v>968</v>
      </c>
      <c r="C18" s="62" t="s">
        <v>9</v>
      </c>
      <c r="D18" s="246"/>
      <c r="E18" s="166"/>
      <c r="F18" s="246"/>
      <c r="G18" s="246"/>
      <c r="H18" s="166"/>
      <c r="I18" s="246"/>
      <c r="J18" s="246"/>
      <c r="K18" s="246"/>
      <c r="L18" s="246"/>
      <c r="M18" s="246"/>
      <c r="N18" s="246"/>
      <c r="O18" s="246"/>
      <c r="P18" s="246"/>
      <c r="Q18" s="246"/>
      <c r="R18" s="166"/>
      <c r="S18" s="246"/>
      <c r="T18" s="246"/>
      <c r="U18" s="246"/>
      <c r="V18" s="246"/>
      <c r="W18" s="246"/>
    </row>
    <row r="19" spans="2:23" ht="15" customHeight="1">
      <c r="B19" s="71" t="s">
        <v>967</v>
      </c>
      <c r="C19" s="62" t="s">
        <v>11</v>
      </c>
      <c r="D19" s="246"/>
      <c r="E19" s="166"/>
      <c r="F19" s="246"/>
      <c r="G19" s="246"/>
      <c r="H19" s="166"/>
      <c r="I19" s="246"/>
      <c r="J19" s="246"/>
      <c r="K19" s="246"/>
      <c r="L19" s="246"/>
      <c r="M19" s="166"/>
      <c r="N19" s="166"/>
      <c r="O19" s="166"/>
      <c r="P19" s="166"/>
      <c r="Q19" s="246"/>
      <c r="R19" s="166"/>
      <c r="S19" s="246"/>
      <c r="T19" s="246"/>
      <c r="U19" s="246"/>
      <c r="V19" s="246"/>
      <c r="W19" s="246"/>
    </row>
    <row r="20" spans="2:23" ht="15" customHeight="1">
      <c r="B20" s="72" t="s">
        <v>966</v>
      </c>
      <c r="C20" s="62" t="s">
        <v>13</v>
      </c>
      <c r="D20" s="246"/>
      <c r="E20" s="166"/>
      <c r="F20" s="246"/>
      <c r="G20" s="246"/>
      <c r="H20" s="166"/>
      <c r="I20" s="246"/>
      <c r="J20" s="246"/>
      <c r="K20" s="246"/>
      <c r="L20" s="246"/>
      <c r="M20" s="166"/>
      <c r="N20" s="166"/>
      <c r="O20" s="166"/>
      <c r="P20" s="166"/>
      <c r="Q20" s="246"/>
      <c r="R20" s="166"/>
      <c r="S20" s="246"/>
      <c r="T20" s="246"/>
      <c r="U20" s="246"/>
      <c r="V20" s="246"/>
      <c r="W20" s="246"/>
    </row>
    <row r="21" spans="2:23" ht="15" customHeight="1">
      <c r="B21" s="72" t="s">
        <v>965</v>
      </c>
      <c r="C21" s="62" t="s">
        <v>15</v>
      </c>
      <c r="D21" s="246"/>
      <c r="E21" s="166"/>
      <c r="F21" s="246"/>
      <c r="G21" s="246"/>
      <c r="H21" s="166"/>
      <c r="I21" s="246"/>
      <c r="J21" s="246"/>
      <c r="K21" s="246"/>
      <c r="L21" s="246"/>
      <c r="M21" s="166"/>
      <c r="N21" s="166"/>
      <c r="O21" s="166"/>
      <c r="P21" s="166"/>
      <c r="Q21" s="246"/>
      <c r="R21" s="166"/>
      <c r="S21" s="246"/>
      <c r="T21" s="246"/>
      <c r="U21" s="246"/>
      <c r="V21" s="246"/>
      <c r="W21" s="246"/>
    </row>
    <row r="22" spans="2:23" ht="15" customHeight="1">
      <c r="B22" s="72" t="s">
        <v>964</v>
      </c>
      <c r="C22" s="62" t="s">
        <v>17</v>
      </c>
      <c r="D22" s="246"/>
      <c r="E22" s="166"/>
      <c r="F22" s="246"/>
      <c r="G22" s="246"/>
      <c r="H22" s="166"/>
      <c r="I22" s="246"/>
      <c r="J22" s="246"/>
      <c r="K22" s="246"/>
      <c r="L22" s="246"/>
      <c r="M22" s="166"/>
      <c r="N22" s="166"/>
      <c r="O22" s="166"/>
      <c r="P22" s="166"/>
      <c r="Q22" s="246"/>
      <c r="R22" s="166"/>
      <c r="S22" s="246"/>
      <c r="T22" s="246"/>
      <c r="U22" s="246"/>
      <c r="V22" s="246"/>
      <c r="W22" s="246"/>
    </row>
    <row r="23" spans="2:23" ht="15" customHeight="1">
      <c r="B23" s="71" t="s">
        <v>963</v>
      </c>
      <c r="C23" s="62" t="s">
        <v>19</v>
      </c>
      <c r="D23" s="246"/>
      <c r="E23" s="166"/>
      <c r="F23" s="246"/>
      <c r="G23" s="246"/>
      <c r="H23" s="166"/>
      <c r="I23" s="246"/>
      <c r="J23" s="246"/>
      <c r="K23" s="246"/>
      <c r="L23" s="246"/>
      <c r="M23" s="246"/>
      <c r="N23" s="246"/>
      <c r="O23" s="246"/>
      <c r="P23" s="246"/>
      <c r="Q23" s="246"/>
      <c r="R23" s="166"/>
      <c r="S23" s="246"/>
      <c r="T23" s="246"/>
      <c r="U23" s="246"/>
      <c r="V23" s="246"/>
      <c r="W23" s="246"/>
    </row>
    <row r="24" spans="2:23" ht="15" customHeight="1">
      <c r="B24" s="71" t="s">
        <v>962</v>
      </c>
      <c r="C24" s="62" t="s">
        <v>21</v>
      </c>
      <c r="D24" s="246"/>
      <c r="E24" s="166"/>
      <c r="F24" s="246"/>
      <c r="G24" s="246"/>
      <c r="H24" s="166"/>
      <c r="I24" s="246"/>
      <c r="J24" s="246"/>
      <c r="K24" s="246"/>
      <c r="L24" s="246"/>
      <c r="M24" s="166"/>
      <c r="N24" s="166"/>
      <c r="O24" s="166"/>
      <c r="P24" s="166"/>
      <c r="Q24" s="246"/>
      <c r="R24" s="166"/>
      <c r="S24" s="246"/>
      <c r="T24" s="246"/>
      <c r="U24" s="246"/>
      <c r="V24" s="246"/>
      <c r="W24" s="246"/>
    </row>
    <row r="25" spans="2:23" ht="15" customHeight="1">
      <c r="B25" s="70" t="s">
        <v>961</v>
      </c>
      <c r="C25" s="62" t="s">
        <v>23</v>
      </c>
      <c r="D25" s="246"/>
      <c r="E25" s="246"/>
      <c r="F25" s="166"/>
      <c r="G25" s="166"/>
      <c r="H25" s="246"/>
      <c r="I25" s="166"/>
      <c r="J25" s="166"/>
      <c r="K25" s="246"/>
      <c r="L25" s="246"/>
      <c r="M25" s="246"/>
      <c r="N25" s="246"/>
      <c r="O25" s="246"/>
      <c r="P25" s="246"/>
      <c r="Q25" s="246"/>
      <c r="R25" s="246"/>
      <c r="S25" s="166"/>
      <c r="T25" s="166"/>
      <c r="U25" s="246"/>
      <c r="V25" s="246"/>
      <c r="W25" s="246"/>
    </row>
    <row r="26" spans="2:23" ht="15" customHeight="1">
      <c r="B26" s="68" t="s">
        <v>960</v>
      </c>
      <c r="C26" s="62"/>
      <c r="D26" s="166"/>
      <c r="E26" s="166"/>
      <c r="F26" s="166"/>
      <c r="G26" s="166"/>
      <c r="H26" s="166"/>
      <c r="I26" s="166"/>
      <c r="J26" s="166"/>
      <c r="K26" s="166"/>
      <c r="L26" s="166"/>
      <c r="M26" s="166"/>
      <c r="N26" s="166"/>
      <c r="O26" s="166"/>
      <c r="P26" s="166"/>
      <c r="Q26" s="166"/>
      <c r="R26" s="166"/>
      <c r="S26" s="166"/>
      <c r="T26" s="166"/>
      <c r="U26" s="166"/>
      <c r="V26" s="166"/>
      <c r="W26" s="166"/>
    </row>
    <row r="27" spans="2:23" ht="15" customHeight="1">
      <c r="B27" s="69" t="s">
        <v>959</v>
      </c>
      <c r="C27" s="62" t="s">
        <v>25</v>
      </c>
      <c r="D27" s="246"/>
      <c r="E27" s="246"/>
      <c r="F27" s="166"/>
      <c r="G27" s="166"/>
      <c r="H27" s="246"/>
      <c r="I27" s="166"/>
      <c r="J27" s="166"/>
      <c r="K27" s="246"/>
      <c r="L27" s="246"/>
      <c r="M27" s="166"/>
      <c r="N27" s="166"/>
      <c r="O27" s="166"/>
      <c r="P27" s="166"/>
      <c r="Q27" s="246"/>
      <c r="R27" s="246"/>
      <c r="S27" s="166"/>
      <c r="T27" s="166"/>
      <c r="U27" s="246"/>
      <c r="V27" s="246"/>
      <c r="W27" s="246"/>
    </row>
    <row r="28" spans="2:23" ht="15" customHeight="1">
      <c r="B28" s="69" t="s">
        <v>958</v>
      </c>
      <c r="C28" s="62" t="s">
        <v>27</v>
      </c>
      <c r="D28" s="246"/>
      <c r="E28" s="166"/>
      <c r="F28" s="246"/>
      <c r="G28" s="246"/>
      <c r="H28" s="166"/>
      <c r="I28" s="246"/>
      <c r="J28" s="246"/>
      <c r="K28" s="246"/>
      <c r="L28" s="246"/>
      <c r="M28" s="166"/>
      <c r="N28" s="166"/>
      <c r="O28" s="166"/>
      <c r="P28" s="166"/>
      <c r="Q28" s="246"/>
      <c r="R28" s="166"/>
      <c r="S28" s="246"/>
      <c r="T28" s="246"/>
      <c r="U28" s="246"/>
      <c r="V28" s="246"/>
      <c r="W28" s="246"/>
    </row>
    <row r="29" spans="2:23" ht="15" customHeight="1">
      <c r="B29" s="69" t="s">
        <v>99</v>
      </c>
      <c r="C29" s="62" t="s">
        <v>29</v>
      </c>
      <c r="D29" s="246"/>
      <c r="E29" s="246"/>
      <c r="F29" s="166"/>
      <c r="G29" s="166"/>
      <c r="H29" s="246"/>
      <c r="I29" s="166"/>
      <c r="J29" s="166"/>
      <c r="K29" s="246"/>
      <c r="L29" s="246"/>
      <c r="M29" s="166"/>
      <c r="N29" s="166"/>
      <c r="O29" s="166"/>
      <c r="P29" s="166"/>
      <c r="Q29" s="246"/>
      <c r="R29" s="246"/>
      <c r="S29" s="166"/>
      <c r="T29" s="166"/>
      <c r="U29" s="246"/>
      <c r="V29" s="246"/>
      <c r="W29" s="246"/>
    </row>
    <row r="30" spans="2:23" ht="15" customHeight="1">
      <c r="B30" s="64" t="s">
        <v>957</v>
      </c>
      <c r="C30" s="62" t="s">
        <v>43</v>
      </c>
      <c r="D30" s="246"/>
      <c r="E30" s="246"/>
      <c r="F30" s="166"/>
      <c r="G30" s="166"/>
      <c r="H30" s="246"/>
      <c r="I30" s="166"/>
      <c r="J30" s="166"/>
      <c r="K30" s="246"/>
      <c r="L30" s="246"/>
      <c r="M30" s="166"/>
      <c r="N30" s="166"/>
      <c r="O30" s="166"/>
      <c r="P30" s="166"/>
      <c r="Q30" s="246"/>
      <c r="R30" s="246"/>
      <c r="S30" s="166"/>
      <c r="T30" s="166"/>
      <c r="U30" s="246"/>
      <c r="V30" s="246"/>
      <c r="W30" s="246"/>
    </row>
    <row r="31" spans="2:23" ht="15" customHeight="1">
      <c r="B31" s="68" t="s">
        <v>956</v>
      </c>
      <c r="C31" s="62" t="s">
        <v>45</v>
      </c>
      <c r="D31" s="246"/>
      <c r="E31" s="246"/>
      <c r="F31" s="166"/>
      <c r="G31" s="166"/>
      <c r="H31" s="246"/>
      <c r="I31" s="166"/>
      <c r="J31" s="166"/>
      <c r="K31" s="246"/>
      <c r="L31" s="246"/>
      <c r="M31" s="246"/>
      <c r="N31" s="246"/>
      <c r="O31" s="246"/>
      <c r="P31" s="246"/>
      <c r="Q31" s="246"/>
      <c r="R31" s="246"/>
      <c r="S31" s="166"/>
      <c r="T31" s="166"/>
      <c r="U31" s="246"/>
      <c r="V31" s="246"/>
      <c r="W31" s="246"/>
    </row>
    <row r="32" spans="2:23" ht="15" customHeight="1">
      <c r="B32" s="68" t="s">
        <v>955</v>
      </c>
      <c r="C32" s="62" t="s">
        <v>47</v>
      </c>
      <c r="D32" s="246"/>
      <c r="E32" s="246"/>
      <c r="F32" s="166"/>
      <c r="G32" s="166"/>
      <c r="H32" s="246"/>
      <c r="I32" s="166"/>
      <c r="J32" s="166"/>
      <c r="K32" s="246"/>
      <c r="L32" s="246"/>
      <c r="M32" s="166"/>
      <c r="N32" s="166"/>
      <c r="O32" s="166"/>
      <c r="P32" s="166"/>
      <c r="Q32" s="246"/>
      <c r="R32" s="246"/>
      <c r="S32" s="166"/>
      <c r="T32" s="166"/>
      <c r="U32" s="246"/>
      <c r="V32" s="166"/>
      <c r="W32" s="246"/>
    </row>
    <row r="33" spans="2:23" ht="15" customHeight="1">
      <c r="B33" s="68" t="s">
        <v>954</v>
      </c>
      <c r="C33" s="62"/>
      <c r="D33" s="166"/>
      <c r="E33" s="166"/>
      <c r="F33" s="166"/>
      <c r="G33" s="166"/>
      <c r="H33" s="166"/>
      <c r="I33" s="166"/>
      <c r="J33" s="166"/>
      <c r="K33" s="166"/>
      <c r="L33" s="166"/>
      <c r="M33" s="166"/>
      <c r="N33" s="166"/>
      <c r="O33" s="166"/>
      <c r="P33" s="166"/>
      <c r="Q33" s="166"/>
      <c r="R33" s="166"/>
      <c r="S33" s="166"/>
      <c r="T33" s="166"/>
      <c r="U33" s="166"/>
      <c r="V33" s="166"/>
      <c r="W33" s="166"/>
    </row>
    <row r="34" spans="2:23" ht="15" customHeight="1">
      <c r="B34" s="66" t="s">
        <v>953</v>
      </c>
      <c r="C34" s="62"/>
      <c r="D34" s="166"/>
      <c r="E34" s="166"/>
      <c r="F34" s="166"/>
      <c r="G34" s="166"/>
      <c r="H34" s="166"/>
      <c r="I34" s="166"/>
      <c r="J34" s="166"/>
      <c r="K34" s="166"/>
      <c r="L34" s="166"/>
      <c r="M34" s="166"/>
      <c r="N34" s="166"/>
      <c r="O34" s="166"/>
      <c r="P34" s="166"/>
      <c r="Q34" s="166"/>
      <c r="R34" s="166"/>
      <c r="S34" s="166"/>
      <c r="T34" s="166"/>
      <c r="U34" s="166"/>
      <c r="V34" s="166"/>
      <c r="W34" s="166"/>
    </row>
    <row r="35" spans="2:23" ht="15" customHeight="1">
      <c r="B35" s="65" t="s">
        <v>952</v>
      </c>
      <c r="C35" s="62" t="s">
        <v>49</v>
      </c>
      <c r="D35" s="166"/>
      <c r="E35" s="246"/>
      <c r="F35" s="166"/>
      <c r="G35" s="166"/>
      <c r="H35" s="246"/>
      <c r="I35" s="166"/>
      <c r="J35" s="166"/>
      <c r="K35" s="246"/>
      <c r="L35" s="166"/>
      <c r="M35" s="166"/>
      <c r="N35" s="166"/>
      <c r="O35" s="166"/>
      <c r="P35" s="166"/>
      <c r="Q35" s="246"/>
      <c r="R35" s="246"/>
      <c r="S35" s="166"/>
      <c r="T35" s="166"/>
      <c r="U35" s="246"/>
      <c r="V35" s="246"/>
      <c r="W35" s="246"/>
    </row>
    <row r="36" spans="2:23" ht="15" customHeight="1">
      <c r="B36" s="67" t="s">
        <v>951</v>
      </c>
      <c r="C36" s="62" t="s">
        <v>51</v>
      </c>
      <c r="D36" s="246"/>
      <c r="E36" s="166"/>
      <c r="F36" s="166"/>
      <c r="G36" s="166"/>
      <c r="H36" s="166"/>
      <c r="I36" s="166"/>
      <c r="J36" s="166"/>
      <c r="K36" s="166"/>
      <c r="L36" s="246"/>
      <c r="M36" s="166"/>
      <c r="N36" s="166"/>
      <c r="O36" s="166"/>
      <c r="P36" s="166"/>
      <c r="Q36" s="246"/>
      <c r="R36" s="166"/>
      <c r="S36" s="166"/>
      <c r="T36" s="166"/>
      <c r="U36" s="166"/>
      <c r="V36" s="166"/>
      <c r="W36" s="166"/>
    </row>
    <row r="37" spans="2:23" ht="15" customHeight="1">
      <c r="B37" s="67" t="s">
        <v>950</v>
      </c>
      <c r="C37" s="62" t="s">
        <v>53</v>
      </c>
      <c r="D37" s="246"/>
      <c r="E37" s="166"/>
      <c r="F37" s="166"/>
      <c r="G37" s="166"/>
      <c r="H37" s="166"/>
      <c r="I37" s="166"/>
      <c r="J37" s="166"/>
      <c r="K37" s="166"/>
      <c r="L37" s="246"/>
      <c r="M37" s="166"/>
      <c r="N37" s="166"/>
      <c r="O37" s="166"/>
      <c r="P37" s="166"/>
      <c r="Q37" s="246"/>
      <c r="R37" s="166"/>
      <c r="S37" s="166"/>
      <c r="T37" s="166"/>
      <c r="U37" s="166"/>
      <c r="V37" s="166"/>
      <c r="W37" s="166"/>
    </row>
    <row r="38" spans="2:23" ht="15" customHeight="1">
      <c r="B38" s="65" t="s">
        <v>949</v>
      </c>
      <c r="C38" s="62" t="s">
        <v>55</v>
      </c>
      <c r="D38" s="246"/>
      <c r="E38" s="246"/>
      <c r="F38" s="166"/>
      <c r="G38" s="166"/>
      <c r="H38" s="246"/>
      <c r="I38" s="166"/>
      <c r="J38" s="166"/>
      <c r="K38" s="246"/>
      <c r="L38" s="246"/>
      <c r="M38" s="166"/>
      <c r="N38" s="166"/>
      <c r="O38" s="166"/>
      <c r="P38" s="166"/>
      <c r="Q38" s="246"/>
      <c r="R38" s="246"/>
      <c r="S38" s="166"/>
      <c r="T38" s="166"/>
      <c r="U38" s="246"/>
      <c r="V38" s="246"/>
      <c r="W38" s="246"/>
    </row>
    <row r="39" spans="2:23" ht="15" customHeight="1">
      <c r="B39" s="66" t="s">
        <v>948</v>
      </c>
      <c r="C39" s="62"/>
      <c r="D39" s="166"/>
      <c r="E39" s="166"/>
      <c r="F39" s="166"/>
      <c r="G39" s="166"/>
      <c r="H39" s="166"/>
      <c r="I39" s="166"/>
      <c r="J39" s="166"/>
      <c r="K39" s="166"/>
      <c r="L39" s="166"/>
      <c r="M39" s="166"/>
      <c r="N39" s="166"/>
      <c r="O39" s="166"/>
      <c r="P39" s="166"/>
      <c r="Q39" s="166"/>
      <c r="R39" s="166"/>
      <c r="S39" s="166"/>
      <c r="T39" s="166"/>
      <c r="U39" s="166"/>
      <c r="V39" s="166"/>
      <c r="W39" s="166"/>
    </row>
    <row r="40" spans="2:23" ht="15" customHeight="1">
      <c r="B40" s="65" t="s">
        <v>947</v>
      </c>
      <c r="C40" s="62" t="s">
        <v>57</v>
      </c>
      <c r="D40" s="246"/>
      <c r="E40" s="246"/>
      <c r="F40" s="166"/>
      <c r="G40" s="166"/>
      <c r="H40" s="246"/>
      <c r="I40" s="166"/>
      <c r="J40" s="166"/>
      <c r="K40" s="246"/>
      <c r="L40" s="246"/>
      <c r="M40" s="166"/>
      <c r="N40" s="166"/>
      <c r="O40" s="166"/>
      <c r="P40" s="166"/>
      <c r="Q40" s="246"/>
      <c r="R40" s="246"/>
      <c r="S40" s="166"/>
      <c r="T40" s="166"/>
      <c r="U40" s="246"/>
      <c r="V40" s="246"/>
      <c r="W40" s="246"/>
    </row>
    <row r="41" spans="2:23" ht="15" customHeight="1">
      <c r="B41" s="65" t="s">
        <v>946</v>
      </c>
      <c r="C41" s="62" t="s">
        <v>59</v>
      </c>
      <c r="D41" s="246"/>
      <c r="E41" s="246"/>
      <c r="F41" s="166"/>
      <c r="G41" s="166"/>
      <c r="H41" s="246"/>
      <c r="I41" s="166"/>
      <c r="J41" s="166"/>
      <c r="K41" s="246"/>
      <c r="L41" s="246"/>
      <c r="M41" s="166"/>
      <c r="N41" s="166"/>
      <c r="O41" s="166"/>
      <c r="P41" s="166"/>
      <c r="Q41" s="246"/>
      <c r="R41" s="246"/>
      <c r="S41" s="166"/>
      <c r="T41" s="166"/>
      <c r="U41" s="246"/>
      <c r="V41" s="246"/>
      <c r="W41" s="246"/>
    </row>
    <row r="42" spans="2:23" ht="15" customHeight="1">
      <c r="B42" s="64" t="s">
        <v>945</v>
      </c>
      <c r="C42" s="62" t="s">
        <v>61</v>
      </c>
      <c r="D42" s="246"/>
      <c r="E42" s="246"/>
      <c r="F42" s="166"/>
      <c r="G42" s="166"/>
      <c r="H42" s="246"/>
      <c r="I42" s="166"/>
      <c r="J42" s="166"/>
      <c r="K42" s="246"/>
      <c r="L42" s="246"/>
      <c r="M42" s="166"/>
      <c r="N42" s="166"/>
      <c r="O42" s="166"/>
      <c r="P42" s="166"/>
      <c r="Q42" s="166"/>
      <c r="R42" s="246"/>
      <c r="S42" s="166"/>
      <c r="T42" s="166"/>
      <c r="U42" s="246"/>
      <c r="V42" s="246"/>
      <c r="W42" s="166"/>
    </row>
    <row r="43" spans="2:23" ht="15" customHeight="1">
      <c r="B43" s="64" t="s">
        <v>944</v>
      </c>
      <c r="C43" s="62" t="s">
        <v>63</v>
      </c>
      <c r="D43" s="246"/>
      <c r="E43" s="246"/>
      <c r="F43" s="166"/>
      <c r="G43" s="166"/>
      <c r="H43" s="246"/>
      <c r="I43" s="166"/>
      <c r="J43" s="166"/>
      <c r="K43" s="246"/>
      <c r="L43" s="246"/>
      <c r="M43" s="166"/>
      <c r="N43" s="166"/>
      <c r="O43" s="166"/>
      <c r="P43" s="166"/>
      <c r="Q43" s="246"/>
      <c r="R43" s="246"/>
      <c r="S43" s="166"/>
      <c r="T43" s="166"/>
      <c r="U43" s="246"/>
      <c r="V43" s="246"/>
      <c r="W43" s="246"/>
    </row>
    <row r="44" spans="2:23" ht="15" customHeight="1">
      <c r="B44" s="64" t="s">
        <v>943</v>
      </c>
      <c r="C44" s="62" t="s">
        <v>65</v>
      </c>
      <c r="D44" s="246"/>
      <c r="E44" s="246"/>
      <c r="F44" s="166"/>
      <c r="G44" s="166"/>
      <c r="H44" s="246"/>
      <c r="I44" s="166"/>
      <c r="J44" s="166"/>
      <c r="K44" s="246"/>
      <c r="L44" s="246"/>
      <c r="M44" s="166"/>
      <c r="N44" s="166"/>
      <c r="O44" s="166"/>
      <c r="P44" s="166"/>
      <c r="Q44" s="246"/>
      <c r="R44" s="246"/>
      <c r="S44" s="166"/>
      <c r="T44" s="166"/>
      <c r="U44" s="246"/>
      <c r="V44" s="246"/>
      <c r="W44" s="246"/>
    </row>
    <row r="45" spans="2:23" ht="15" customHeight="1">
      <c r="B45" s="63" t="s">
        <v>942</v>
      </c>
      <c r="C45" s="62" t="s">
        <v>67</v>
      </c>
      <c r="D45" s="246"/>
      <c r="E45" s="246"/>
      <c r="F45" s="166"/>
      <c r="G45" s="166"/>
      <c r="H45" s="246"/>
      <c r="I45" s="166"/>
      <c r="J45" s="166"/>
      <c r="K45" s="246"/>
      <c r="L45" s="246"/>
      <c r="M45" s="166"/>
      <c r="N45" s="166"/>
      <c r="O45" s="166"/>
      <c r="P45" s="166"/>
      <c r="Q45" s="246"/>
      <c r="R45" s="246"/>
      <c r="S45" s="166"/>
      <c r="T45" s="166"/>
      <c r="U45" s="246"/>
      <c r="V45" s="246"/>
      <c r="W45" s="246"/>
    </row>
    <row r="46" spans="2:23" ht="15" customHeight="1">
      <c r="B46" s="64" t="s">
        <v>941</v>
      </c>
      <c r="C46" s="62" t="s">
        <v>69</v>
      </c>
      <c r="D46" s="246"/>
      <c r="E46" s="246"/>
      <c r="F46" s="166"/>
      <c r="G46" s="166"/>
      <c r="H46" s="246"/>
      <c r="I46" s="166"/>
      <c r="J46" s="166"/>
      <c r="K46" s="246"/>
      <c r="L46" s="246"/>
      <c r="M46" s="166"/>
      <c r="N46" s="166"/>
      <c r="O46" s="166"/>
      <c r="P46" s="166"/>
      <c r="Q46" s="246"/>
      <c r="R46" s="246"/>
      <c r="S46" s="166"/>
      <c r="T46" s="166"/>
      <c r="U46" s="246"/>
      <c r="V46" s="246"/>
      <c r="W46" s="246"/>
    </row>
    <row r="47" spans="2:23" ht="15" customHeight="1">
      <c r="B47" s="63" t="s">
        <v>940</v>
      </c>
      <c r="C47" s="62" t="s">
        <v>71</v>
      </c>
      <c r="D47" s="246"/>
      <c r="E47" s="246"/>
      <c r="F47" s="166"/>
      <c r="G47" s="166"/>
      <c r="H47" s="246"/>
      <c r="I47" s="166"/>
      <c r="J47" s="166"/>
      <c r="K47" s="246"/>
      <c r="L47" s="246"/>
      <c r="M47" s="166"/>
      <c r="N47" s="166"/>
      <c r="O47" s="166"/>
      <c r="P47" s="166"/>
      <c r="Q47" s="246"/>
      <c r="R47" s="246"/>
      <c r="S47" s="166"/>
      <c r="T47" s="166"/>
      <c r="U47" s="246"/>
      <c r="V47" s="246"/>
      <c r="W47" s="246"/>
    </row>
    <row r="48" spans="2:23" ht="15" customHeight="1">
      <c r="B48" s="64" t="s">
        <v>939</v>
      </c>
      <c r="C48" s="62" t="s">
        <v>73</v>
      </c>
      <c r="D48" s="246"/>
      <c r="E48" s="246"/>
      <c r="F48" s="166"/>
      <c r="G48" s="166"/>
      <c r="H48" s="246"/>
      <c r="I48" s="166"/>
      <c r="J48" s="166"/>
      <c r="K48" s="246"/>
      <c r="L48" s="246"/>
      <c r="M48" s="166"/>
      <c r="N48" s="166"/>
      <c r="O48" s="166"/>
      <c r="P48" s="166"/>
      <c r="Q48" s="246"/>
      <c r="R48" s="246"/>
      <c r="S48" s="166"/>
      <c r="T48" s="166"/>
      <c r="U48" s="246"/>
      <c r="V48" s="246"/>
      <c r="W48" s="246"/>
    </row>
    <row r="49" spans="1:23" ht="15" customHeight="1">
      <c r="B49" s="63" t="s">
        <v>938</v>
      </c>
      <c r="C49" s="62" t="s">
        <v>75</v>
      </c>
      <c r="D49" s="246"/>
      <c r="E49" s="246"/>
      <c r="F49" s="166"/>
      <c r="G49" s="166"/>
      <c r="H49" s="246"/>
      <c r="I49" s="166"/>
      <c r="J49" s="166"/>
      <c r="K49" s="246"/>
      <c r="L49" s="246"/>
      <c r="M49" s="166"/>
      <c r="N49" s="166"/>
      <c r="O49" s="166"/>
      <c r="P49" s="166"/>
      <c r="Q49" s="246"/>
      <c r="R49" s="246"/>
      <c r="S49" s="166"/>
      <c r="T49" s="166"/>
      <c r="U49" s="246"/>
      <c r="V49" s="246"/>
      <c r="W49" s="246"/>
    </row>
    <row r="50" spans="1:23" ht="15" customHeight="1">
      <c r="B50" s="63" t="s">
        <v>1243</v>
      </c>
      <c r="C50" s="62" t="s">
        <v>77</v>
      </c>
      <c r="D50" s="246"/>
      <c r="E50" s="246"/>
      <c r="F50" s="166"/>
      <c r="G50" s="166"/>
      <c r="H50" s="246"/>
      <c r="I50" s="166"/>
      <c r="J50" s="166"/>
      <c r="K50" s="246"/>
      <c r="L50" s="246"/>
      <c r="M50" s="166"/>
      <c r="N50" s="166"/>
      <c r="O50" s="166"/>
      <c r="P50" s="166"/>
      <c r="Q50" s="246"/>
      <c r="R50" s="246"/>
      <c r="S50" s="166"/>
      <c r="T50" s="166"/>
      <c r="U50" s="246"/>
      <c r="V50" s="246"/>
      <c r="W50" s="246"/>
    </row>
    <row r="51" spans="1:23" ht="15" customHeight="1">
      <c r="B51" s="176"/>
      <c r="C51" s="176"/>
      <c r="D51" s="180"/>
      <c r="E51" s="180"/>
      <c r="F51" s="180"/>
      <c r="G51" s="180"/>
      <c r="H51" s="180"/>
      <c r="I51" s="180"/>
      <c r="J51" s="180"/>
      <c r="K51" s="180"/>
      <c r="L51" s="180"/>
      <c r="M51" s="180"/>
      <c r="N51" s="180"/>
      <c r="O51" s="180"/>
      <c r="P51" s="180"/>
      <c r="Q51" s="180"/>
      <c r="R51" s="180"/>
      <c r="S51" s="180"/>
      <c r="T51" s="180"/>
      <c r="U51" s="180"/>
      <c r="V51" s="180"/>
      <c r="W51" s="180"/>
    </row>
    <row r="52" spans="1:23" ht="15" customHeight="1">
      <c r="B52" s="176"/>
      <c r="C52" s="176"/>
      <c r="D52" s="180"/>
      <c r="E52" s="180"/>
      <c r="F52" s="180"/>
      <c r="G52" s="180"/>
      <c r="H52" s="180"/>
      <c r="I52" s="180"/>
      <c r="J52" s="180"/>
      <c r="K52" s="180"/>
      <c r="L52" s="180"/>
      <c r="M52" s="180"/>
      <c r="N52" s="180"/>
      <c r="O52" s="180"/>
      <c r="P52" s="180"/>
      <c r="Q52" s="180"/>
      <c r="R52" s="180"/>
      <c r="S52" s="180"/>
      <c r="T52" s="180"/>
      <c r="U52" s="180"/>
      <c r="V52" s="180"/>
      <c r="W52" s="180"/>
    </row>
    <row r="54" spans="1:23" ht="15" customHeight="1">
      <c r="A54" s="119" t="s">
        <v>1016</v>
      </c>
    </row>
    <row r="58" spans="1:23" ht="30.75" customHeight="1">
      <c r="B58" s="181"/>
      <c r="C58" s="181"/>
      <c r="D58" s="515" t="s">
        <v>1017</v>
      </c>
      <c r="E58" s="516"/>
      <c r="F58" s="516"/>
      <c r="G58" s="516"/>
      <c r="H58" s="516"/>
      <c r="I58" s="516"/>
      <c r="J58" s="516"/>
      <c r="K58" s="516"/>
      <c r="L58" s="516"/>
      <c r="M58" s="516"/>
      <c r="N58" s="516"/>
      <c r="O58" s="517"/>
      <c r="P58" s="518" t="s">
        <v>1021</v>
      </c>
      <c r="Q58" s="519"/>
      <c r="R58" s="519"/>
      <c r="S58" s="519"/>
      <c r="T58" s="501" t="s">
        <v>1018</v>
      </c>
    </row>
    <row r="59" spans="1:23" ht="63.75">
      <c r="B59" s="181"/>
      <c r="C59" s="181"/>
      <c r="D59" s="183" t="s">
        <v>1245</v>
      </c>
      <c r="E59" s="183" t="s">
        <v>1320</v>
      </c>
      <c r="F59" s="183" t="s">
        <v>1246</v>
      </c>
      <c r="G59" s="183" t="s">
        <v>1247</v>
      </c>
      <c r="H59" s="183" t="s">
        <v>1248</v>
      </c>
      <c r="I59" s="183" t="s">
        <v>1249</v>
      </c>
      <c r="J59" s="183" t="s">
        <v>1250</v>
      </c>
      <c r="K59" s="183" t="s">
        <v>1251</v>
      </c>
      <c r="L59" s="183" t="s">
        <v>1252</v>
      </c>
      <c r="M59" s="183" t="s">
        <v>1253</v>
      </c>
      <c r="N59" s="183" t="s">
        <v>1254</v>
      </c>
      <c r="O59" s="183" t="s">
        <v>1255</v>
      </c>
      <c r="P59" s="184" t="s">
        <v>1256</v>
      </c>
      <c r="Q59" s="185" t="s">
        <v>1257</v>
      </c>
      <c r="R59" s="182" t="s">
        <v>1258</v>
      </c>
      <c r="S59" s="182" t="s">
        <v>1259</v>
      </c>
      <c r="T59" s="502"/>
    </row>
    <row r="60" spans="1:23" ht="15" customHeight="1">
      <c r="B60" s="24"/>
      <c r="C60" s="24"/>
      <c r="D60" s="186" t="s">
        <v>160</v>
      </c>
      <c r="E60" s="186" t="s">
        <v>175</v>
      </c>
      <c r="F60" s="186" t="s">
        <v>176</v>
      </c>
      <c r="G60" s="186" t="s">
        <v>177</v>
      </c>
      <c r="H60" s="186" t="s">
        <v>178</v>
      </c>
      <c r="I60" s="186" t="s">
        <v>179</v>
      </c>
      <c r="J60" s="186" t="s">
        <v>180</v>
      </c>
      <c r="K60" s="186" t="s">
        <v>181</v>
      </c>
      <c r="L60" s="186" t="s">
        <v>182</v>
      </c>
      <c r="M60" s="186" t="s">
        <v>927</v>
      </c>
      <c r="N60" s="186" t="s">
        <v>928</v>
      </c>
      <c r="O60" s="186" t="s">
        <v>929</v>
      </c>
      <c r="P60" s="186" t="s">
        <v>930</v>
      </c>
      <c r="Q60" s="186" t="s">
        <v>931</v>
      </c>
      <c r="R60" s="186" t="s">
        <v>932</v>
      </c>
      <c r="S60" s="186" t="s">
        <v>933</v>
      </c>
      <c r="T60" s="187" t="s">
        <v>934</v>
      </c>
    </row>
    <row r="61" spans="1:23" ht="15" customHeight="1">
      <c r="B61" s="188" t="s">
        <v>95</v>
      </c>
      <c r="C61" s="189" t="s">
        <v>5</v>
      </c>
      <c r="D61" s="246"/>
      <c r="E61" s="246"/>
      <c r="F61" s="246"/>
      <c r="G61" s="246"/>
      <c r="H61" s="246"/>
      <c r="I61" s="246"/>
      <c r="J61" s="246"/>
      <c r="K61" s="246"/>
      <c r="L61" s="246"/>
      <c r="M61" s="246"/>
      <c r="N61" s="246"/>
      <c r="O61" s="246"/>
      <c r="P61" s="246"/>
      <c r="Q61" s="246"/>
      <c r="R61" s="246"/>
      <c r="S61" s="246"/>
      <c r="T61" s="61">
        <f>SUM(D61:S61)</f>
        <v>0</v>
      </c>
    </row>
    <row r="62" spans="1:23" ht="15" customHeight="1">
      <c r="B62" s="190" t="s">
        <v>1019</v>
      </c>
      <c r="C62" s="189" t="s">
        <v>7</v>
      </c>
      <c r="D62" s="246"/>
      <c r="E62" s="246"/>
      <c r="F62" s="246"/>
      <c r="G62" s="246"/>
      <c r="H62" s="246"/>
      <c r="I62" s="246"/>
      <c r="J62" s="246"/>
      <c r="K62" s="246"/>
      <c r="L62" s="246"/>
      <c r="M62" s="246"/>
      <c r="N62" s="246"/>
      <c r="O62" s="246"/>
      <c r="P62" s="166"/>
      <c r="Q62" s="166"/>
      <c r="R62" s="166"/>
      <c r="S62" s="166"/>
      <c r="T62" s="61">
        <f t="shared" ref="T62:T65" si="0">SUM(D62:S62)</f>
        <v>0</v>
      </c>
    </row>
    <row r="63" spans="1:23" ht="15" customHeight="1">
      <c r="B63" s="190" t="s">
        <v>1020</v>
      </c>
      <c r="C63" s="189" t="s">
        <v>9</v>
      </c>
      <c r="D63" s="246"/>
      <c r="E63" s="246"/>
      <c r="F63" s="246"/>
      <c r="G63" s="246"/>
      <c r="H63" s="246"/>
      <c r="I63" s="246"/>
      <c r="J63" s="246"/>
      <c r="K63" s="246"/>
      <c r="L63" s="246"/>
      <c r="M63" s="246"/>
      <c r="N63" s="246"/>
      <c r="O63" s="246"/>
      <c r="P63" s="166"/>
      <c r="Q63" s="166"/>
      <c r="R63" s="166"/>
      <c r="S63" s="166"/>
      <c r="T63" s="61">
        <f t="shared" si="0"/>
        <v>0</v>
      </c>
    </row>
    <row r="64" spans="1:23" ht="15" customHeight="1">
      <c r="B64" s="191" t="s">
        <v>1021</v>
      </c>
      <c r="C64" s="189" t="s">
        <v>11</v>
      </c>
      <c r="D64" s="166"/>
      <c r="E64" s="166"/>
      <c r="F64" s="166"/>
      <c r="G64" s="166"/>
      <c r="H64" s="166"/>
      <c r="I64" s="166"/>
      <c r="J64" s="166"/>
      <c r="K64" s="166"/>
      <c r="L64" s="166"/>
      <c r="M64" s="166"/>
      <c r="N64" s="166"/>
      <c r="O64" s="166"/>
      <c r="P64" s="246"/>
      <c r="Q64" s="246"/>
      <c r="R64" s="246"/>
      <c r="S64" s="246"/>
      <c r="T64" s="61">
        <f t="shared" si="0"/>
        <v>0</v>
      </c>
    </row>
    <row r="65" spans="2:20" ht="15" customHeight="1">
      <c r="B65" s="188" t="s">
        <v>970</v>
      </c>
      <c r="C65" s="189" t="s">
        <v>13</v>
      </c>
      <c r="D65" s="246"/>
      <c r="E65" s="246"/>
      <c r="F65" s="246"/>
      <c r="G65" s="246"/>
      <c r="H65" s="246"/>
      <c r="I65" s="246"/>
      <c r="J65" s="246"/>
      <c r="K65" s="246"/>
      <c r="L65" s="246"/>
      <c r="M65" s="246"/>
      <c r="N65" s="246"/>
      <c r="O65" s="246"/>
      <c r="P65" s="246"/>
      <c r="Q65" s="246"/>
      <c r="R65" s="246"/>
      <c r="S65" s="246"/>
      <c r="T65" s="61">
        <f t="shared" si="0"/>
        <v>0</v>
      </c>
    </row>
    <row r="66" spans="2:20" ht="15" customHeight="1">
      <c r="B66" s="188" t="s">
        <v>969</v>
      </c>
      <c r="C66" s="189"/>
      <c r="D66" s="166"/>
      <c r="E66" s="166"/>
      <c r="F66" s="166"/>
      <c r="G66" s="166"/>
      <c r="H66" s="166"/>
      <c r="I66" s="166"/>
      <c r="J66" s="166"/>
      <c r="K66" s="166"/>
      <c r="L66" s="166"/>
      <c r="M66" s="166"/>
      <c r="N66" s="166"/>
      <c r="O66" s="166"/>
      <c r="P66" s="166"/>
      <c r="Q66" s="166"/>
      <c r="R66" s="166"/>
      <c r="S66" s="166"/>
      <c r="T66" s="166"/>
    </row>
    <row r="67" spans="2:20" ht="15" customHeight="1">
      <c r="B67" s="192" t="s">
        <v>958</v>
      </c>
      <c r="C67" s="189"/>
      <c r="D67" s="166"/>
      <c r="E67" s="166"/>
      <c r="F67" s="166"/>
      <c r="G67" s="166"/>
      <c r="H67" s="166"/>
      <c r="I67" s="166"/>
      <c r="J67" s="166"/>
      <c r="K67" s="166"/>
      <c r="L67" s="166"/>
      <c r="M67" s="166"/>
      <c r="N67" s="166"/>
      <c r="O67" s="166"/>
      <c r="P67" s="166"/>
      <c r="Q67" s="166"/>
      <c r="R67" s="166"/>
      <c r="S67" s="166"/>
      <c r="T67" s="166"/>
    </row>
    <row r="68" spans="2:20" ht="15" customHeight="1">
      <c r="B68" s="193" t="s">
        <v>1022</v>
      </c>
      <c r="C68" s="189"/>
      <c r="D68" s="166"/>
      <c r="E68" s="166"/>
      <c r="F68" s="166"/>
      <c r="G68" s="166"/>
      <c r="H68" s="166"/>
      <c r="I68" s="166"/>
      <c r="J68" s="166"/>
      <c r="K68" s="166"/>
      <c r="L68" s="166"/>
      <c r="M68" s="166"/>
      <c r="N68" s="166"/>
      <c r="O68" s="166"/>
      <c r="P68" s="166"/>
      <c r="Q68" s="166"/>
      <c r="R68" s="166"/>
      <c r="S68" s="166"/>
      <c r="T68" s="166"/>
    </row>
    <row r="69" spans="2:20" ht="15" customHeight="1">
      <c r="B69" s="194" t="s">
        <v>1023</v>
      </c>
      <c r="C69" s="189" t="s">
        <v>15</v>
      </c>
      <c r="D69" s="246"/>
      <c r="E69" s="246"/>
      <c r="F69" s="246"/>
      <c r="G69" s="246"/>
      <c r="H69" s="246"/>
      <c r="I69" s="246"/>
      <c r="J69" s="246"/>
      <c r="K69" s="246"/>
      <c r="L69" s="246"/>
      <c r="M69" s="246"/>
      <c r="N69" s="246"/>
      <c r="O69" s="246"/>
      <c r="P69" s="246"/>
      <c r="Q69" s="246"/>
      <c r="R69" s="246"/>
      <c r="S69" s="246"/>
      <c r="T69" s="61">
        <f t="shared" ref="T69:T100" si="1">SUM(D69:S69)</f>
        <v>0</v>
      </c>
    </row>
    <row r="70" spans="2:20" ht="15" customHeight="1">
      <c r="B70" s="195" t="s">
        <v>1024</v>
      </c>
      <c r="C70" s="189" t="s">
        <v>17</v>
      </c>
      <c r="D70" s="246"/>
      <c r="E70" s="246"/>
      <c r="F70" s="246"/>
      <c r="G70" s="246"/>
      <c r="H70" s="246"/>
      <c r="I70" s="246"/>
      <c r="J70" s="246"/>
      <c r="K70" s="246"/>
      <c r="L70" s="246"/>
      <c r="M70" s="246"/>
      <c r="N70" s="246"/>
      <c r="O70" s="246"/>
      <c r="P70" s="166"/>
      <c r="Q70" s="166"/>
      <c r="R70" s="166"/>
      <c r="S70" s="166"/>
      <c r="T70" s="61">
        <f t="shared" si="1"/>
        <v>0</v>
      </c>
    </row>
    <row r="71" spans="2:20" ht="15" customHeight="1">
      <c r="B71" s="195" t="s">
        <v>1025</v>
      </c>
      <c r="C71" s="189" t="s">
        <v>19</v>
      </c>
      <c r="D71" s="246"/>
      <c r="E71" s="246"/>
      <c r="F71" s="246"/>
      <c r="G71" s="246"/>
      <c r="H71" s="246"/>
      <c r="I71" s="246"/>
      <c r="J71" s="246"/>
      <c r="K71" s="246"/>
      <c r="L71" s="246"/>
      <c r="M71" s="246"/>
      <c r="N71" s="246"/>
      <c r="O71" s="246"/>
      <c r="P71" s="166"/>
      <c r="Q71" s="166"/>
      <c r="R71" s="166"/>
      <c r="S71" s="166"/>
      <c r="T71" s="61">
        <f t="shared" si="1"/>
        <v>0</v>
      </c>
    </row>
    <row r="72" spans="2:20" ht="15" customHeight="1">
      <c r="B72" s="196" t="s">
        <v>1026</v>
      </c>
      <c r="C72" s="189" t="s">
        <v>21</v>
      </c>
      <c r="D72" s="166"/>
      <c r="E72" s="166"/>
      <c r="F72" s="166"/>
      <c r="G72" s="166"/>
      <c r="H72" s="166"/>
      <c r="I72" s="166"/>
      <c r="J72" s="166"/>
      <c r="K72" s="166"/>
      <c r="L72" s="166"/>
      <c r="M72" s="166"/>
      <c r="N72" s="166"/>
      <c r="O72" s="166"/>
      <c r="P72" s="246"/>
      <c r="Q72" s="246"/>
      <c r="R72" s="246"/>
      <c r="S72" s="246"/>
      <c r="T72" s="61">
        <f t="shared" si="1"/>
        <v>0</v>
      </c>
    </row>
    <row r="73" spans="2:20" ht="15" customHeight="1">
      <c r="B73" s="197" t="s">
        <v>1027</v>
      </c>
      <c r="C73" s="189" t="s">
        <v>23</v>
      </c>
      <c r="D73" s="246"/>
      <c r="E73" s="246"/>
      <c r="F73" s="246"/>
      <c r="G73" s="246"/>
      <c r="H73" s="246"/>
      <c r="I73" s="246"/>
      <c r="J73" s="246"/>
      <c r="K73" s="246"/>
      <c r="L73" s="246"/>
      <c r="M73" s="246"/>
      <c r="N73" s="246"/>
      <c r="O73" s="246"/>
      <c r="P73" s="246"/>
      <c r="Q73" s="246"/>
      <c r="R73" s="246"/>
      <c r="S73" s="246"/>
      <c r="T73" s="61">
        <f t="shared" si="1"/>
        <v>0</v>
      </c>
    </row>
    <row r="74" spans="2:20" ht="15" customHeight="1">
      <c r="B74" s="198" t="s">
        <v>1028</v>
      </c>
      <c r="C74" s="189" t="s">
        <v>25</v>
      </c>
      <c r="D74" s="246"/>
      <c r="E74" s="246"/>
      <c r="F74" s="246"/>
      <c r="G74" s="246"/>
      <c r="H74" s="246"/>
      <c r="I74" s="246"/>
      <c r="J74" s="246"/>
      <c r="K74" s="246"/>
      <c r="L74" s="246"/>
      <c r="M74" s="246"/>
      <c r="N74" s="246"/>
      <c r="O74" s="246"/>
      <c r="P74" s="246"/>
      <c r="Q74" s="246"/>
      <c r="R74" s="246"/>
      <c r="S74" s="246"/>
      <c r="T74" s="61">
        <f t="shared" si="1"/>
        <v>0</v>
      </c>
    </row>
    <row r="75" spans="2:20" ht="15" customHeight="1">
      <c r="B75" s="198" t="s">
        <v>965</v>
      </c>
      <c r="C75" s="189" t="s">
        <v>27</v>
      </c>
      <c r="D75" s="246"/>
      <c r="E75" s="246"/>
      <c r="F75" s="246"/>
      <c r="G75" s="246"/>
      <c r="H75" s="246"/>
      <c r="I75" s="246"/>
      <c r="J75" s="246"/>
      <c r="K75" s="246"/>
      <c r="L75" s="246"/>
      <c r="M75" s="246"/>
      <c r="N75" s="246"/>
      <c r="O75" s="246"/>
      <c r="P75" s="246"/>
      <c r="Q75" s="246"/>
      <c r="R75" s="246"/>
      <c r="S75" s="246"/>
      <c r="T75" s="61">
        <f t="shared" si="1"/>
        <v>0</v>
      </c>
    </row>
    <row r="76" spans="2:20" ht="15" customHeight="1">
      <c r="B76" s="198" t="s">
        <v>1029</v>
      </c>
      <c r="C76" s="189" t="s">
        <v>29</v>
      </c>
      <c r="D76" s="246"/>
      <c r="E76" s="246"/>
      <c r="F76" s="246"/>
      <c r="G76" s="246"/>
      <c r="H76" s="246"/>
      <c r="I76" s="246"/>
      <c r="J76" s="246"/>
      <c r="K76" s="246"/>
      <c r="L76" s="246"/>
      <c r="M76" s="246"/>
      <c r="N76" s="246"/>
      <c r="O76" s="246"/>
      <c r="P76" s="246"/>
      <c r="Q76" s="246"/>
      <c r="R76" s="246"/>
      <c r="S76" s="246"/>
      <c r="T76" s="61">
        <f t="shared" si="1"/>
        <v>0</v>
      </c>
    </row>
    <row r="77" spans="2:20" ht="15" customHeight="1">
      <c r="B77" s="194" t="s">
        <v>1030</v>
      </c>
      <c r="C77" s="189" t="s">
        <v>31</v>
      </c>
      <c r="D77" s="246"/>
      <c r="E77" s="246"/>
      <c r="F77" s="246"/>
      <c r="G77" s="246"/>
      <c r="H77" s="246"/>
      <c r="I77" s="246"/>
      <c r="J77" s="246"/>
      <c r="K77" s="246"/>
      <c r="L77" s="246"/>
      <c r="M77" s="246"/>
      <c r="N77" s="246"/>
      <c r="O77" s="246"/>
      <c r="P77" s="246"/>
      <c r="Q77" s="246"/>
      <c r="R77" s="246"/>
      <c r="S77" s="246"/>
      <c r="T77" s="61">
        <f t="shared" si="1"/>
        <v>0</v>
      </c>
    </row>
    <row r="78" spans="2:20" ht="15" customHeight="1">
      <c r="B78" s="199" t="s">
        <v>1031</v>
      </c>
      <c r="C78" s="189" t="s">
        <v>33</v>
      </c>
      <c r="D78" s="246"/>
      <c r="E78" s="246"/>
      <c r="F78" s="246"/>
      <c r="G78" s="246"/>
      <c r="H78" s="246"/>
      <c r="I78" s="246"/>
      <c r="J78" s="246"/>
      <c r="K78" s="246"/>
      <c r="L78" s="246"/>
      <c r="M78" s="246"/>
      <c r="N78" s="246"/>
      <c r="O78" s="246"/>
      <c r="P78" s="246"/>
      <c r="Q78" s="246"/>
      <c r="R78" s="246"/>
      <c r="S78" s="246"/>
      <c r="T78" s="61">
        <f t="shared" si="1"/>
        <v>0</v>
      </c>
    </row>
    <row r="79" spans="2:20" ht="15" customHeight="1">
      <c r="B79" s="193" t="s">
        <v>1032</v>
      </c>
      <c r="C79" s="189"/>
      <c r="D79" s="166"/>
      <c r="E79" s="166"/>
      <c r="F79" s="166"/>
      <c r="G79" s="166"/>
      <c r="H79" s="166"/>
      <c r="I79" s="166"/>
      <c r="J79" s="166"/>
      <c r="K79" s="166"/>
      <c r="L79" s="166"/>
      <c r="M79" s="166"/>
      <c r="N79" s="166"/>
      <c r="O79" s="166"/>
      <c r="P79" s="166"/>
      <c r="Q79" s="166"/>
      <c r="R79" s="166"/>
      <c r="S79" s="166"/>
      <c r="T79" s="166"/>
    </row>
    <row r="80" spans="2:20" ht="15" customHeight="1">
      <c r="B80" s="194" t="s">
        <v>1023</v>
      </c>
      <c r="C80" s="189" t="s">
        <v>35</v>
      </c>
      <c r="D80" s="246"/>
      <c r="E80" s="246"/>
      <c r="F80" s="246"/>
      <c r="G80" s="246"/>
      <c r="H80" s="246"/>
      <c r="I80" s="246"/>
      <c r="J80" s="246"/>
      <c r="K80" s="246"/>
      <c r="L80" s="246"/>
      <c r="M80" s="246"/>
      <c r="N80" s="246"/>
      <c r="O80" s="246"/>
      <c r="P80" s="246"/>
      <c r="Q80" s="246"/>
      <c r="R80" s="246"/>
      <c r="S80" s="246"/>
      <c r="T80" s="61">
        <f t="shared" si="1"/>
        <v>0</v>
      </c>
    </row>
    <row r="81" spans="2:20" ht="15" customHeight="1">
      <c r="B81" s="195" t="s">
        <v>1024</v>
      </c>
      <c r="C81" s="189" t="s">
        <v>37</v>
      </c>
      <c r="D81" s="246"/>
      <c r="E81" s="246"/>
      <c r="F81" s="246"/>
      <c r="G81" s="246"/>
      <c r="H81" s="246"/>
      <c r="I81" s="246"/>
      <c r="J81" s="246"/>
      <c r="K81" s="246"/>
      <c r="L81" s="246"/>
      <c r="M81" s="246"/>
      <c r="N81" s="246"/>
      <c r="O81" s="246"/>
      <c r="P81" s="166"/>
      <c r="Q81" s="166"/>
      <c r="R81" s="166"/>
      <c r="S81" s="166"/>
      <c r="T81" s="61">
        <f t="shared" si="1"/>
        <v>0</v>
      </c>
    </row>
    <row r="82" spans="2:20" ht="15" customHeight="1">
      <c r="B82" s="195" t="s">
        <v>1025</v>
      </c>
      <c r="C82" s="189" t="s">
        <v>39</v>
      </c>
      <c r="D82" s="246"/>
      <c r="E82" s="246"/>
      <c r="F82" s="246"/>
      <c r="G82" s="246"/>
      <c r="H82" s="246"/>
      <c r="I82" s="246"/>
      <c r="J82" s="246"/>
      <c r="K82" s="246"/>
      <c r="L82" s="246"/>
      <c r="M82" s="246"/>
      <c r="N82" s="246"/>
      <c r="O82" s="246"/>
      <c r="P82" s="166"/>
      <c r="Q82" s="166"/>
      <c r="R82" s="166"/>
      <c r="S82" s="166"/>
      <c r="T82" s="61">
        <f t="shared" si="1"/>
        <v>0</v>
      </c>
    </row>
    <row r="83" spans="2:20" ht="15" customHeight="1">
      <c r="B83" s="196" t="s">
        <v>1026</v>
      </c>
      <c r="C83" s="189" t="s">
        <v>41</v>
      </c>
      <c r="D83" s="166"/>
      <c r="E83" s="166"/>
      <c r="F83" s="166"/>
      <c r="G83" s="166"/>
      <c r="H83" s="166"/>
      <c r="I83" s="166"/>
      <c r="J83" s="166"/>
      <c r="K83" s="166"/>
      <c r="L83" s="166"/>
      <c r="M83" s="166"/>
      <c r="N83" s="166"/>
      <c r="O83" s="166"/>
      <c r="P83" s="246"/>
      <c r="Q83" s="246"/>
      <c r="R83" s="246"/>
      <c r="S83" s="246"/>
      <c r="T83" s="61">
        <f t="shared" si="1"/>
        <v>0</v>
      </c>
    </row>
    <row r="84" spans="2:20" ht="15" customHeight="1">
      <c r="B84" s="197" t="s">
        <v>1027</v>
      </c>
      <c r="C84" s="189" t="s">
        <v>43</v>
      </c>
      <c r="D84" s="246"/>
      <c r="E84" s="246"/>
      <c r="F84" s="246"/>
      <c r="G84" s="246"/>
      <c r="H84" s="246"/>
      <c r="I84" s="246"/>
      <c r="J84" s="246"/>
      <c r="K84" s="246"/>
      <c r="L84" s="246"/>
      <c r="M84" s="246"/>
      <c r="N84" s="246"/>
      <c r="O84" s="246"/>
      <c r="P84" s="246"/>
      <c r="Q84" s="246"/>
      <c r="R84" s="246"/>
      <c r="S84" s="246"/>
      <c r="T84" s="61">
        <f t="shared" si="1"/>
        <v>0</v>
      </c>
    </row>
    <row r="85" spans="2:20" ht="15" customHeight="1">
      <c r="B85" s="198" t="s">
        <v>1028</v>
      </c>
      <c r="C85" s="189" t="s">
        <v>45</v>
      </c>
      <c r="D85" s="246"/>
      <c r="E85" s="246"/>
      <c r="F85" s="246"/>
      <c r="G85" s="246"/>
      <c r="H85" s="246"/>
      <c r="I85" s="246"/>
      <c r="J85" s="246"/>
      <c r="K85" s="246"/>
      <c r="L85" s="246"/>
      <c r="M85" s="246"/>
      <c r="N85" s="246"/>
      <c r="O85" s="246"/>
      <c r="P85" s="246"/>
      <c r="Q85" s="246"/>
      <c r="R85" s="246"/>
      <c r="S85" s="246"/>
      <c r="T85" s="61">
        <f t="shared" si="1"/>
        <v>0</v>
      </c>
    </row>
    <row r="86" spans="2:20" ht="15" customHeight="1">
      <c r="B86" s="198" t="s">
        <v>965</v>
      </c>
      <c r="C86" s="189" t="s">
        <v>47</v>
      </c>
      <c r="D86" s="246"/>
      <c r="E86" s="246"/>
      <c r="F86" s="246"/>
      <c r="G86" s="246"/>
      <c r="H86" s="246"/>
      <c r="I86" s="246"/>
      <c r="J86" s="246"/>
      <c r="K86" s="246"/>
      <c r="L86" s="246"/>
      <c r="M86" s="246"/>
      <c r="N86" s="246"/>
      <c r="O86" s="246"/>
      <c r="P86" s="246"/>
      <c r="Q86" s="246"/>
      <c r="R86" s="246"/>
      <c r="S86" s="246"/>
      <c r="T86" s="61">
        <f t="shared" si="1"/>
        <v>0</v>
      </c>
    </row>
    <row r="87" spans="2:20" ht="15" customHeight="1">
      <c r="B87" s="198" t="s">
        <v>1029</v>
      </c>
      <c r="C87" s="189" t="s">
        <v>49</v>
      </c>
      <c r="D87" s="246"/>
      <c r="E87" s="246"/>
      <c r="F87" s="246"/>
      <c r="G87" s="246"/>
      <c r="H87" s="246"/>
      <c r="I87" s="246"/>
      <c r="J87" s="246"/>
      <c r="K87" s="246"/>
      <c r="L87" s="246"/>
      <c r="M87" s="246"/>
      <c r="N87" s="246"/>
      <c r="O87" s="246"/>
      <c r="P87" s="246"/>
      <c r="Q87" s="246"/>
      <c r="R87" s="246"/>
      <c r="S87" s="246"/>
      <c r="T87" s="61">
        <f t="shared" si="1"/>
        <v>0</v>
      </c>
    </row>
    <row r="88" spans="2:20" ht="15" customHeight="1">
      <c r="B88" s="194" t="s">
        <v>1030</v>
      </c>
      <c r="C88" s="189" t="s">
        <v>51</v>
      </c>
      <c r="D88" s="246"/>
      <c r="E88" s="246"/>
      <c r="F88" s="246"/>
      <c r="G88" s="246"/>
      <c r="H88" s="246"/>
      <c r="I88" s="246"/>
      <c r="J88" s="246"/>
      <c r="K88" s="246"/>
      <c r="L88" s="246"/>
      <c r="M88" s="246"/>
      <c r="N88" s="246"/>
      <c r="O88" s="246"/>
      <c r="P88" s="246"/>
      <c r="Q88" s="246"/>
      <c r="R88" s="246"/>
      <c r="S88" s="246"/>
      <c r="T88" s="61">
        <f t="shared" si="1"/>
        <v>0</v>
      </c>
    </row>
    <row r="89" spans="2:20" ht="15" customHeight="1">
      <c r="B89" s="199" t="s">
        <v>1033</v>
      </c>
      <c r="C89" s="189" t="s">
        <v>53</v>
      </c>
      <c r="D89" s="246"/>
      <c r="E89" s="246"/>
      <c r="F89" s="246"/>
      <c r="G89" s="246"/>
      <c r="H89" s="246"/>
      <c r="I89" s="246"/>
      <c r="J89" s="246"/>
      <c r="K89" s="246"/>
      <c r="L89" s="246"/>
      <c r="M89" s="246"/>
      <c r="N89" s="246"/>
      <c r="O89" s="246"/>
      <c r="P89" s="246"/>
      <c r="Q89" s="246"/>
      <c r="R89" s="246"/>
      <c r="S89" s="246"/>
      <c r="T89" s="61">
        <f t="shared" si="1"/>
        <v>0</v>
      </c>
    </row>
    <row r="90" spans="2:20" ht="15" customHeight="1">
      <c r="B90" s="193" t="s">
        <v>1034</v>
      </c>
      <c r="C90" s="189" t="s">
        <v>55</v>
      </c>
      <c r="D90" s="246"/>
      <c r="E90" s="246"/>
      <c r="F90" s="246"/>
      <c r="G90" s="246"/>
      <c r="H90" s="246"/>
      <c r="I90" s="246"/>
      <c r="J90" s="246"/>
      <c r="K90" s="246"/>
      <c r="L90" s="246"/>
      <c r="M90" s="246"/>
      <c r="N90" s="246"/>
      <c r="O90" s="246"/>
      <c r="P90" s="246"/>
      <c r="Q90" s="246"/>
      <c r="R90" s="246"/>
      <c r="S90" s="246"/>
      <c r="T90" s="61">
        <f t="shared" si="1"/>
        <v>0</v>
      </c>
    </row>
    <row r="91" spans="2:20" ht="15" customHeight="1">
      <c r="B91" s="193" t="s">
        <v>1035</v>
      </c>
      <c r="C91" s="189" t="s">
        <v>57</v>
      </c>
      <c r="D91" s="246"/>
      <c r="E91" s="246"/>
      <c r="F91" s="246"/>
      <c r="G91" s="246"/>
      <c r="H91" s="246"/>
      <c r="I91" s="246"/>
      <c r="J91" s="246"/>
      <c r="K91" s="246"/>
      <c r="L91" s="246"/>
      <c r="M91" s="246"/>
      <c r="N91" s="246"/>
      <c r="O91" s="246"/>
      <c r="P91" s="246"/>
      <c r="Q91" s="246"/>
      <c r="R91" s="246"/>
      <c r="S91" s="246"/>
      <c r="T91" s="61">
        <f t="shared" si="1"/>
        <v>0</v>
      </c>
    </row>
    <row r="92" spans="2:20" ht="15" customHeight="1">
      <c r="B92" s="192" t="s">
        <v>99</v>
      </c>
      <c r="C92" s="189" t="s">
        <v>59</v>
      </c>
      <c r="D92" s="246"/>
      <c r="E92" s="246"/>
      <c r="F92" s="246"/>
      <c r="G92" s="246"/>
      <c r="H92" s="246"/>
      <c r="I92" s="246"/>
      <c r="J92" s="246"/>
      <c r="K92" s="246"/>
      <c r="L92" s="246"/>
      <c r="M92" s="246"/>
      <c r="N92" s="246"/>
      <c r="O92" s="246"/>
      <c r="P92" s="246"/>
      <c r="Q92" s="246"/>
      <c r="R92" s="246"/>
      <c r="S92" s="246"/>
      <c r="T92" s="61">
        <f t="shared" si="1"/>
        <v>0</v>
      </c>
    </row>
    <row r="93" spans="2:20" ht="15" customHeight="1">
      <c r="B93" s="200" t="s">
        <v>960</v>
      </c>
      <c r="C93" s="189"/>
      <c r="D93" s="166"/>
      <c r="E93" s="166"/>
      <c r="F93" s="166"/>
      <c r="G93" s="166"/>
      <c r="H93" s="166"/>
      <c r="I93" s="166"/>
      <c r="J93" s="166"/>
      <c r="K93" s="166"/>
      <c r="L93" s="166"/>
      <c r="M93" s="166"/>
      <c r="N93" s="166"/>
      <c r="O93" s="166"/>
      <c r="P93" s="166"/>
      <c r="Q93" s="166"/>
      <c r="R93" s="166"/>
      <c r="S93" s="166"/>
      <c r="T93" s="166"/>
    </row>
    <row r="94" spans="2:20" ht="15" customHeight="1">
      <c r="B94" s="192" t="s">
        <v>1036</v>
      </c>
      <c r="C94" s="189" t="s">
        <v>61</v>
      </c>
      <c r="D94" s="246"/>
      <c r="E94" s="246"/>
      <c r="F94" s="246"/>
      <c r="G94" s="246"/>
      <c r="H94" s="246"/>
      <c r="I94" s="246"/>
      <c r="J94" s="246"/>
      <c r="K94" s="246"/>
      <c r="L94" s="246"/>
      <c r="M94" s="246"/>
      <c r="N94" s="246"/>
      <c r="O94" s="246"/>
      <c r="P94" s="246"/>
      <c r="Q94" s="246"/>
      <c r="R94" s="246"/>
      <c r="S94" s="246"/>
      <c r="T94" s="61">
        <f t="shared" si="1"/>
        <v>0</v>
      </c>
    </row>
    <row r="95" spans="2:20" ht="15" customHeight="1">
      <c r="B95" s="192" t="s">
        <v>958</v>
      </c>
      <c r="C95" s="189" t="s">
        <v>63</v>
      </c>
      <c r="D95" s="246"/>
      <c r="E95" s="246"/>
      <c r="F95" s="246"/>
      <c r="G95" s="246"/>
      <c r="H95" s="246"/>
      <c r="I95" s="246"/>
      <c r="J95" s="246"/>
      <c r="K95" s="246"/>
      <c r="L95" s="246"/>
      <c r="M95" s="246"/>
      <c r="N95" s="246"/>
      <c r="O95" s="246"/>
      <c r="P95" s="246"/>
      <c r="Q95" s="246"/>
      <c r="R95" s="246"/>
      <c r="S95" s="246"/>
      <c r="T95" s="61">
        <f t="shared" si="1"/>
        <v>0</v>
      </c>
    </row>
    <row r="96" spans="2:20" ht="15" customHeight="1">
      <c r="B96" s="192" t="s">
        <v>99</v>
      </c>
      <c r="C96" s="189" t="s">
        <v>65</v>
      </c>
      <c r="D96" s="246"/>
      <c r="E96" s="246"/>
      <c r="F96" s="246"/>
      <c r="G96" s="246"/>
      <c r="H96" s="246"/>
      <c r="I96" s="246"/>
      <c r="J96" s="246"/>
      <c r="K96" s="246"/>
      <c r="L96" s="246"/>
      <c r="M96" s="246"/>
      <c r="N96" s="246"/>
      <c r="O96" s="246"/>
      <c r="P96" s="246"/>
      <c r="Q96" s="246"/>
      <c r="R96" s="246"/>
      <c r="S96" s="246"/>
      <c r="T96" s="61">
        <f t="shared" si="1"/>
        <v>0</v>
      </c>
    </row>
    <row r="97" spans="2:20" ht="15" customHeight="1">
      <c r="B97" s="200" t="s">
        <v>957</v>
      </c>
      <c r="C97" s="189"/>
      <c r="D97" s="166"/>
      <c r="E97" s="166"/>
      <c r="F97" s="166"/>
      <c r="G97" s="166"/>
      <c r="H97" s="166"/>
      <c r="I97" s="166"/>
      <c r="J97" s="166"/>
      <c r="K97" s="166"/>
      <c r="L97" s="166"/>
      <c r="M97" s="166"/>
      <c r="N97" s="166"/>
      <c r="O97" s="166"/>
      <c r="P97" s="166"/>
      <c r="Q97" s="166"/>
      <c r="R97" s="166"/>
      <c r="S97" s="166"/>
      <c r="T97" s="166"/>
    </row>
    <row r="98" spans="2:20" ht="15" customHeight="1">
      <c r="B98" s="190" t="s">
        <v>957</v>
      </c>
      <c r="C98" s="189" t="s">
        <v>67</v>
      </c>
      <c r="D98" s="246"/>
      <c r="E98" s="246"/>
      <c r="F98" s="246"/>
      <c r="G98" s="246"/>
      <c r="H98" s="246"/>
      <c r="I98" s="246"/>
      <c r="J98" s="246"/>
      <c r="K98" s="246"/>
      <c r="L98" s="246"/>
      <c r="M98" s="246"/>
      <c r="N98" s="246"/>
      <c r="O98" s="246"/>
      <c r="P98" s="246"/>
      <c r="Q98" s="246"/>
      <c r="R98" s="246"/>
      <c r="S98" s="246"/>
      <c r="T98" s="61">
        <f t="shared" si="1"/>
        <v>0</v>
      </c>
    </row>
    <row r="99" spans="2:20" ht="15" customHeight="1">
      <c r="B99" s="190" t="s">
        <v>1037</v>
      </c>
      <c r="C99" s="189" t="s">
        <v>69</v>
      </c>
      <c r="D99" s="246"/>
      <c r="E99" s="246"/>
      <c r="F99" s="246"/>
      <c r="G99" s="246"/>
      <c r="H99" s="246"/>
      <c r="I99" s="246"/>
      <c r="J99" s="246"/>
      <c r="K99" s="246"/>
      <c r="L99" s="246"/>
      <c r="M99" s="246"/>
      <c r="N99" s="246"/>
      <c r="O99" s="246"/>
      <c r="P99" s="246"/>
      <c r="Q99" s="246"/>
      <c r="R99" s="246"/>
      <c r="S99" s="246"/>
      <c r="T99" s="61">
        <f t="shared" si="1"/>
        <v>0</v>
      </c>
    </row>
    <row r="100" spans="2:20" ht="15" customHeight="1">
      <c r="B100" s="190" t="s">
        <v>1038</v>
      </c>
      <c r="C100" s="189" t="s">
        <v>71</v>
      </c>
      <c r="D100" s="246"/>
      <c r="E100" s="246"/>
      <c r="F100" s="246"/>
      <c r="G100" s="246"/>
      <c r="H100" s="246"/>
      <c r="I100" s="246"/>
      <c r="J100" s="246"/>
      <c r="K100" s="246"/>
      <c r="L100" s="246"/>
      <c r="M100" s="246"/>
      <c r="N100" s="246"/>
      <c r="O100" s="246"/>
      <c r="P100" s="246"/>
      <c r="Q100" s="246"/>
      <c r="R100" s="246"/>
      <c r="S100" s="246"/>
      <c r="T100" s="61">
        <f t="shared" si="1"/>
        <v>0</v>
      </c>
    </row>
    <row r="101" spans="2:20" ht="15" customHeight="1">
      <c r="B101" s="200" t="s">
        <v>1039</v>
      </c>
      <c r="C101" s="189"/>
      <c r="D101" s="166"/>
      <c r="E101" s="166"/>
      <c r="F101" s="166"/>
      <c r="G101" s="166"/>
      <c r="H101" s="166"/>
      <c r="I101" s="166"/>
      <c r="J101" s="166"/>
      <c r="K101" s="166"/>
      <c r="L101" s="166"/>
      <c r="M101" s="166"/>
      <c r="N101" s="166"/>
      <c r="O101" s="166"/>
      <c r="P101" s="166"/>
      <c r="Q101" s="166"/>
      <c r="R101" s="166"/>
      <c r="S101" s="166"/>
      <c r="T101" s="166"/>
    </row>
    <row r="102" spans="2:20" ht="15" customHeight="1">
      <c r="B102" s="191" t="s">
        <v>1040</v>
      </c>
      <c r="C102" s="189" t="s">
        <v>73</v>
      </c>
      <c r="D102" s="246"/>
      <c r="E102" s="246"/>
      <c r="F102" s="246"/>
      <c r="G102" s="246"/>
      <c r="H102" s="246"/>
      <c r="I102" s="246"/>
      <c r="J102" s="246"/>
      <c r="K102" s="246"/>
      <c r="L102" s="246"/>
      <c r="M102" s="246"/>
      <c r="N102" s="246"/>
      <c r="O102" s="246"/>
      <c r="P102" s="246"/>
      <c r="Q102" s="246"/>
      <c r="R102" s="246"/>
      <c r="S102" s="246"/>
      <c r="T102" s="166"/>
    </row>
    <row r="103" spans="2:20" ht="15" customHeight="1">
      <c r="B103" s="191" t="s">
        <v>1041</v>
      </c>
      <c r="C103" s="189" t="s">
        <v>75</v>
      </c>
      <c r="D103" s="246"/>
      <c r="E103" s="246"/>
      <c r="F103" s="246"/>
      <c r="G103" s="246"/>
      <c r="H103" s="246"/>
      <c r="I103" s="246"/>
      <c r="J103" s="246"/>
      <c r="K103" s="246"/>
      <c r="L103" s="246"/>
      <c r="M103" s="246"/>
      <c r="N103" s="246"/>
      <c r="O103" s="246"/>
      <c r="P103" s="246"/>
      <c r="Q103" s="246"/>
      <c r="R103" s="246"/>
      <c r="S103" s="246"/>
      <c r="T103" s="166"/>
    </row>
    <row r="104" spans="2:20" ht="15" customHeight="1">
      <c r="B104" s="200" t="s">
        <v>1042</v>
      </c>
      <c r="C104" s="189"/>
      <c r="D104" s="166"/>
      <c r="E104" s="166"/>
      <c r="F104" s="166"/>
      <c r="G104" s="166"/>
      <c r="H104" s="166"/>
      <c r="I104" s="166"/>
      <c r="J104" s="166"/>
      <c r="K104" s="166"/>
      <c r="L104" s="166"/>
      <c r="M104" s="166"/>
      <c r="N104" s="166"/>
      <c r="O104" s="166"/>
      <c r="P104" s="166"/>
      <c r="Q104" s="166"/>
      <c r="R104" s="166"/>
      <c r="S104" s="166"/>
      <c r="T104" s="166"/>
    </row>
    <row r="105" spans="2:20" ht="15" customHeight="1">
      <c r="B105" s="192" t="s">
        <v>953</v>
      </c>
      <c r="C105" s="189"/>
      <c r="D105" s="166"/>
      <c r="E105" s="166"/>
      <c r="F105" s="166"/>
      <c r="G105" s="166"/>
      <c r="H105" s="166"/>
      <c r="I105" s="166"/>
      <c r="J105" s="166"/>
      <c r="K105" s="166"/>
      <c r="L105" s="166"/>
      <c r="M105" s="166"/>
      <c r="N105" s="166"/>
      <c r="O105" s="166"/>
      <c r="P105" s="166"/>
      <c r="Q105" s="166"/>
      <c r="R105" s="166"/>
      <c r="S105" s="166"/>
      <c r="T105" s="166"/>
    </row>
    <row r="106" spans="2:20" ht="15" customHeight="1">
      <c r="B106" s="201" t="s">
        <v>1043</v>
      </c>
      <c r="C106" s="189" t="s">
        <v>77</v>
      </c>
      <c r="D106" s="246"/>
      <c r="E106" s="246"/>
      <c r="F106" s="246"/>
      <c r="G106" s="246"/>
      <c r="H106" s="246"/>
      <c r="I106" s="246"/>
      <c r="J106" s="246"/>
      <c r="K106" s="246"/>
      <c r="L106" s="246"/>
      <c r="M106" s="246"/>
      <c r="N106" s="246"/>
      <c r="O106" s="246"/>
      <c r="P106" s="246"/>
      <c r="Q106" s="246"/>
      <c r="R106" s="246"/>
      <c r="S106" s="246"/>
      <c r="T106" s="61">
        <f t="shared" ref="T106:T107" si="2">SUM(D106:S106)</f>
        <v>0</v>
      </c>
    </row>
    <row r="107" spans="2:20" ht="15" customHeight="1">
      <c r="B107" s="201" t="s">
        <v>1044</v>
      </c>
      <c r="C107" s="189" t="s">
        <v>79</v>
      </c>
      <c r="D107" s="246"/>
      <c r="E107" s="246"/>
      <c r="F107" s="246"/>
      <c r="G107" s="246"/>
      <c r="H107" s="246"/>
      <c r="I107" s="246"/>
      <c r="J107" s="246"/>
      <c r="K107" s="246"/>
      <c r="L107" s="246"/>
      <c r="M107" s="246"/>
      <c r="N107" s="246"/>
      <c r="O107" s="246"/>
      <c r="P107" s="246"/>
      <c r="Q107" s="246"/>
      <c r="R107" s="246"/>
      <c r="S107" s="246"/>
      <c r="T107" s="61">
        <f t="shared" si="2"/>
        <v>0</v>
      </c>
    </row>
    <row r="108" spans="2:20" ht="15" customHeight="1">
      <c r="B108" s="192" t="s">
        <v>948</v>
      </c>
      <c r="C108" s="189"/>
      <c r="D108" s="166"/>
      <c r="E108" s="166"/>
      <c r="F108" s="166"/>
      <c r="G108" s="166"/>
      <c r="H108" s="166"/>
      <c r="I108" s="166"/>
      <c r="J108" s="166"/>
      <c r="K108" s="166"/>
      <c r="L108" s="166"/>
      <c r="M108" s="166"/>
      <c r="N108" s="166"/>
      <c r="O108" s="166"/>
      <c r="P108" s="166"/>
      <c r="Q108" s="166"/>
      <c r="R108" s="166"/>
      <c r="S108" s="166"/>
      <c r="T108" s="166"/>
    </row>
    <row r="109" spans="2:20" ht="15" customHeight="1">
      <c r="B109" s="201" t="s">
        <v>947</v>
      </c>
      <c r="C109" s="189" t="s">
        <v>81</v>
      </c>
      <c r="D109" s="246"/>
      <c r="E109" s="246"/>
      <c r="F109" s="246"/>
      <c r="G109" s="246"/>
      <c r="H109" s="246"/>
      <c r="I109" s="246"/>
      <c r="J109" s="246"/>
      <c r="K109" s="246"/>
      <c r="L109" s="246"/>
      <c r="M109" s="246"/>
      <c r="N109" s="246"/>
      <c r="O109" s="246"/>
      <c r="P109" s="246"/>
      <c r="Q109" s="246"/>
      <c r="R109" s="246"/>
      <c r="S109" s="246"/>
      <c r="T109" s="61">
        <f t="shared" ref="T109:T110" si="3">SUM(D109:S109)</f>
        <v>0</v>
      </c>
    </row>
    <row r="110" spans="2:20" ht="15" customHeight="1">
      <c r="B110" s="201" t="s">
        <v>1045</v>
      </c>
      <c r="C110" s="189" t="s">
        <v>83</v>
      </c>
      <c r="D110" s="246"/>
      <c r="E110" s="246"/>
      <c r="F110" s="246"/>
      <c r="G110" s="246"/>
      <c r="H110" s="246"/>
      <c r="I110" s="246"/>
      <c r="J110" s="246"/>
      <c r="K110" s="246"/>
      <c r="L110" s="246"/>
      <c r="M110" s="246"/>
      <c r="N110" s="246"/>
      <c r="O110" s="246"/>
      <c r="P110" s="246"/>
      <c r="Q110" s="246"/>
      <c r="R110" s="246"/>
      <c r="S110" s="246"/>
      <c r="T110" s="61">
        <f t="shared" si="3"/>
        <v>0</v>
      </c>
    </row>
    <row r="111" spans="2:20" ht="15" customHeight="1">
      <c r="B111" s="200" t="s">
        <v>1046</v>
      </c>
      <c r="C111" s="189"/>
      <c r="D111" s="166"/>
      <c r="E111" s="166"/>
      <c r="F111" s="166"/>
      <c r="G111" s="166"/>
      <c r="H111" s="166"/>
      <c r="I111" s="166"/>
      <c r="J111" s="166"/>
      <c r="K111" s="166"/>
      <c r="L111" s="166"/>
      <c r="M111" s="166"/>
      <c r="N111" s="166"/>
      <c r="O111" s="166"/>
      <c r="P111" s="166"/>
      <c r="Q111" s="166"/>
      <c r="R111" s="166"/>
      <c r="S111" s="166"/>
      <c r="T111" s="166"/>
    </row>
    <row r="112" spans="2:20" ht="15" customHeight="1">
      <c r="B112" s="192" t="s">
        <v>953</v>
      </c>
      <c r="C112" s="189"/>
      <c r="D112" s="166"/>
      <c r="E112" s="166"/>
      <c r="F112" s="166"/>
      <c r="G112" s="166"/>
      <c r="H112" s="166"/>
      <c r="I112" s="166"/>
      <c r="J112" s="166"/>
      <c r="K112" s="166"/>
      <c r="L112" s="166"/>
      <c r="M112" s="166"/>
      <c r="N112" s="166"/>
      <c r="O112" s="166"/>
      <c r="P112" s="166"/>
      <c r="Q112" s="166"/>
      <c r="R112" s="166"/>
      <c r="S112" s="166"/>
      <c r="T112" s="166"/>
    </row>
    <row r="113" spans="2:20" ht="15" customHeight="1">
      <c r="B113" s="201" t="s">
        <v>1043</v>
      </c>
      <c r="C113" s="189" t="s">
        <v>85</v>
      </c>
      <c r="D113" s="246"/>
      <c r="E113" s="246"/>
      <c r="F113" s="246"/>
      <c r="G113" s="246"/>
      <c r="H113" s="246"/>
      <c r="I113" s="246"/>
      <c r="J113" s="246"/>
      <c r="K113" s="246"/>
      <c r="L113" s="246"/>
      <c r="M113" s="246"/>
      <c r="N113" s="246"/>
      <c r="O113" s="246"/>
      <c r="P113" s="246"/>
      <c r="Q113" s="246"/>
      <c r="R113" s="246"/>
      <c r="S113" s="246"/>
      <c r="T113" s="61">
        <f t="shared" ref="T113:T114" si="4">SUM(D113:S113)</f>
        <v>0</v>
      </c>
    </row>
    <row r="114" spans="2:20" ht="15" customHeight="1">
      <c r="B114" s="201" t="s">
        <v>1044</v>
      </c>
      <c r="C114" s="189" t="s">
        <v>87</v>
      </c>
      <c r="D114" s="246"/>
      <c r="E114" s="246"/>
      <c r="F114" s="246"/>
      <c r="G114" s="246"/>
      <c r="H114" s="246"/>
      <c r="I114" s="246"/>
      <c r="J114" s="246"/>
      <c r="K114" s="246"/>
      <c r="L114" s="246"/>
      <c r="M114" s="246"/>
      <c r="N114" s="246"/>
      <c r="O114" s="246"/>
      <c r="P114" s="246"/>
      <c r="Q114" s="246"/>
      <c r="R114" s="246"/>
      <c r="S114" s="246"/>
      <c r="T114" s="61">
        <f t="shared" si="4"/>
        <v>0</v>
      </c>
    </row>
    <row r="115" spans="2:20" ht="15" customHeight="1">
      <c r="B115" s="192" t="s">
        <v>948</v>
      </c>
      <c r="C115" s="189"/>
      <c r="D115" s="166"/>
      <c r="E115" s="166"/>
      <c r="F115" s="166"/>
      <c r="G115" s="166"/>
      <c r="H115" s="166"/>
      <c r="I115" s="166"/>
      <c r="J115" s="166"/>
      <c r="K115" s="166"/>
      <c r="L115" s="166"/>
      <c r="M115" s="166"/>
      <c r="N115" s="166"/>
      <c r="O115" s="166"/>
      <c r="P115" s="166"/>
      <c r="Q115" s="166"/>
      <c r="R115" s="166"/>
      <c r="S115" s="166"/>
      <c r="T115" s="166"/>
    </row>
    <row r="116" spans="2:20" ht="15" customHeight="1">
      <c r="B116" s="201" t="s">
        <v>947</v>
      </c>
      <c r="C116" s="189" t="s">
        <v>225</v>
      </c>
      <c r="D116" s="246"/>
      <c r="E116" s="246"/>
      <c r="F116" s="246"/>
      <c r="G116" s="246"/>
      <c r="H116" s="246"/>
      <c r="I116" s="246"/>
      <c r="J116" s="246"/>
      <c r="K116" s="246"/>
      <c r="L116" s="246"/>
      <c r="M116" s="246"/>
      <c r="N116" s="246"/>
      <c r="O116" s="246"/>
      <c r="P116" s="246"/>
      <c r="Q116" s="246"/>
      <c r="R116" s="246"/>
      <c r="S116" s="246"/>
      <c r="T116" s="61">
        <f t="shared" ref="T116:T123" si="5">SUM(D116:S116)</f>
        <v>0</v>
      </c>
    </row>
    <row r="117" spans="2:20" ht="15" customHeight="1">
      <c r="B117" s="201" t="s">
        <v>1045</v>
      </c>
      <c r="C117" s="189" t="s">
        <v>227</v>
      </c>
      <c r="D117" s="246"/>
      <c r="E117" s="246"/>
      <c r="F117" s="246"/>
      <c r="G117" s="246"/>
      <c r="H117" s="246"/>
      <c r="I117" s="246"/>
      <c r="J117" s="246"/>
      <c r="K117" s="246"/>
      <c r="L117" s="246"/>
      <c r="M117" s="246"/>
      <c r="N117" s="246"/>
      <c r="O117" s="246"/>
      <c r="P117" s="246"/>
      <c r="Q117" s="246"/>
      <c r="R117" s="246"/>
      <c r="S117" s="246"/>
      <c r="T117" s="61">
        <f t="shared" si="5"/>
        <v>0</v>
      </c>
    </row>
    <row r="118" spans="2:20" ht="15" customHeight="1">
      <c r="B118" s="188" t="s">
        <v>945</v>
      </c>
      <c r="C118" s="189" t="s">
        <v>228</v>
      </c>
      <c r="D118" s="246"/>
      <c r="E118" s="246"/>
      <c r="F118" s="246"/>
      <c r="G118" s="246"/>
      <c r="H118" s="246"/>
      <c r="I118" s="246"/>
      <c r="J118" s="246"/>
      <c r="K118" s="246"/>
      <c r="L118" s="246"/>
      <c r="M118" s="246"/>
      <c r="N118" s="246"/>
      <c r="O118" s="246"/>
      <c r="P118" s="246"/>
      <c r="Q118" s="246"/>
      <c r="R118" s="246"/>
      <c r="S118" s="246"/>
      <c r="T118" s="61">
        <f t="shared" si="5"/>
        <v>0</v>
      </c>
    </row>
    <row r="119" spans="2:20" ht="15" customHeight="1">
      <c r="B119" s="188" t="s">
        <v>943</v>
      </c>
      <c r="C119" s="189" t="s">
        <v>229</v>
      </c>
      <c r="D119" s="246"/>
      <c r="E119" s="246"/>
      <c r="F119" s="246"/>
      <c r="G119" s="246"/>
      <c r="H119" s="246"/>
      <c r="I119" s="246"/>
      <c r="J119" s="246"/>
      <c r="K119" s="246"/>
      <c r="L119" s="246"/>
      <c r="M119" s="246"/>
      <c r="N119" s="246"/>
      <c r="O119" s="246"/>
      <c r="P119" s="246"/>
      <c r="Q119" s="246"/>
      <c r="R119" s="246"/>
      <c r="S119" s="246"/>
      <c r="T119" s="61">
        <f t="shared" si="5"/>
        <v>0</v>
      </c>
    </row>
    <row r="120" spans="2:20" ht="15" customHeight="1">
      <c r="B120" s="202" t="s">
        <v>942</v>
      </c>
      <c r="C120" s="189" t="s">
        <v>274</v>
      </c>
      <c r="D120" s="246"/>
      <c r="E120" s="246"/>
      <c r="F120" s="246"/>
      <c r="G120" s="246"/>
      <c r="H120" s="246"/>
      <c r="I120" s="246"/>
      <c r="J120" s="246"/>
      <c r="K120" s="246"/>
      <c r="L120" s="246"/>
      <c r="M120" s="246"/>
      <c r="N120" s="246"/>
      <c r="O120" s="246"/>
      <c r="P120" s="246"/>
      <c r="Q120" s="246"/>
      <c r="R120" s="246"/>
      <c r="S120" s="246"/>
      <c r="T120" s="61">
        <f t="shared" si="5"/>
        <v>0</v>
      </c>
    </row>
    <row r="121" spans="2:20" ht="15" customHeight="1">
      <c r="B121" s="188" t="s">
        <v>941</v>
      </c>
      <c r="C121" s="189" t="s">
        <v>1047</v>
      </c>
      <c r="D121" s="246"/>
      <c r="E121" s="246"/>
      <c r="F121" s="246"/>
      <c r="G121" s="246"/>
      <c r="H121" s="246"/>
      <c r="I121" s="246"/>
      <c r="J121" s="246"/>
      <c r="K121" s="246"/>
      <c r="L121" s="246"/>
      <c r="M121" s="246"/>
      <c r="N121" s="246"/>
      <c r="O121" s="246"/>
      <c r="P121" s="246"/>
      <c r="Q121" s="246"/>
      <c r="R121" s="246"/>
      <c r="S121" s="246"/>
      <c r="T121" s="61">
        <f t="shared" si="5"/>
        <v>0</v>
      </c>
    </row>
    <row r="122" spans="2:20" ht="15" customHeight="1">
      <c r="B122" s="202" t="s">
        <v>940</v>
      </c>
      <c r="C122" s="189" t="s">
        <v>1048</v>
      </c>
      <c r="D122" s="246"/>
      <c r="E122" s="246"/>
      <c r="F122" s="246"/>
      <c r="G122" s="246"/>
      <c r="H122" s="246"/>
      <c r="I122" s="246"/>
      <c r="J122" s="246"/>
      <c r="K122" s="246"/>
      <c r="L122" s="246"/>
      <c r="M122" s="246"/>
      <c r="N122" s="246"/>
      <c r="O122" s="246"/>
      <c r="P122" s="246"/>
      <c r="Q122" s="246"/>
      <c r="R122" s="246"/>
      <c r="S122" s="246"/>
      <c r="T122" s="61">
        <f t="shared" si="5"/>
        <v>0</v>
      </c>
    </row>
    <row r="123" spans="2:20" ht="15" customHeight="1">
      <c r="B123" s="202" t="s">
        <v>1243</v>
      </c>
      <c r="C123" s="189" t="s">
        <v>89</v>
      </c>
      <c r="D123" s="246"/>
      <c r="E123" s="246"/>
      <c r="F123" s="246"/>
      <c r="G123" s="246"/>
      <c r="H123" s="246"/>
      <c r="I123" s="246"/>
      <c r="J123" s="246"/>
      <c r="K123" s="246"/>
      <c r="L123" s="246"/>
      <c r="M123" s="246"/>
      <c r="N123" s="246"/>
      <c r="O123" s="246"/>
      <c r="P123" s="246"/>
      <c r="Q123" s="246"/>
      <c r="R123" s="246"/>
      <c r="S123" s="246"/>
      <c r="T123" s="61">
        <f t="shared" si="5"/>
        <v>0</v>
      </c>
    </row>
  </sheetData>
  <sheetProtection algorithmName="SHA-512" hashValue="WWlJWTfhepNC8mKi9XCpA4PqPlUHunSsCs3C/U3O2zwm53J+Iot/ty/u/RIzMPi4vfqa14BJjT3clM7DgrVFWg==" saltValue="QbrCyHrnSkfO/Dm0BvduaQ==" spinCount="100000" sheet="1" objects="1" scenarios="1" formatColumns="0" formatRows="0"/>
  <mergeCells count="13">
    <mergeCell ref="T58:T59"/>
    <mergeCell ref="W11:W12"/>
    <mergeCell ref="Q11:Q12"/>
    <mergeCell ref="R11:T11"/>
    <mergeCell ref="D11:D12"/>
    <mergeCell ref="E11:G11"/>
    <mergeCell ref="H11:J11"/>
    <mergeCell ref="K11:K12"/>
    <mergeCell ref="L11:P11"/>
    <mergeCell ref="U11:U12"/>
    <mergeCell ref="V11:V12"/>
    <mergeCell ref="D58:O58"/>
    <mergeCell ref="P58:S58"/>
  </mergeCells>
  <pageMargins left="0.7" right="0.7" top="0.75" bottom="0.75" header="0.3" footer="0.3"/>
  <pageSetup paperSize="8" scale="4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320">
    <tabColor theme="9" tint="-0.249977111117893"/>
  </sheetPr>
  <dimension ref="A1:Q73"/>
  <sheetViews>
    <sheetView showGridLines="0" zoomScale="80" zoomScaleNormal="80" workbookViewId="0"/>
  </sheetViews>
  <sheetFormatPr defaultColWidth="8.85546875" defaultRowHeight="12.75"/>
  <cols>
    <col min="1" max="1" width="56" style="24" bestFit="1" customWidth="1"/>
    <col min="2" max="2" width="25.5703125" style="24" bestFit="1" customWidth="1"/>
    <col min="3" max="3" width="29.5703125" style="24" customWidth="1"/>
    <col min="4" max="15" width="15.42578125" style="24" customWidth="1"/>
    <col min="16" max="16" width="24.42578125" style="24" customWidth="1"/>
    <col min="17" max="17" width="16.85546875" style="24" customWidth="1"/>
    <col min="18" max="16384" width="8.85546875" style="24"/>
  </cols>
  <sheetData>
    <row r="1" spans="1:17">
      <c r="A1" s="114"/>
      <c r="B1" s="114"/>
      <c r="C1" s="114"/>
      <c r="D1" s="114"/>
      <c r="E1" s="114"/>
      <c r="F1" s="114"/>
      <c r="G1" s="114"/>
      <c r="H1" s="114"/>
      <c r="I1" s="114"/>
      <c r="J1" s="114"/>
      <c r="K1" s="114"/>
      <c r="L1" s="114"/>
      <c r="M1" s="114"/>
      <c r="N1" s="114"/>
      <c r="O1" s="114"/>
      <c r="P1" s="114"/>
      <c r="Q1" s="115">
        <f>IF(P.Participant!C8="-","[Participant's name]",P.Participant!C8)</f>
        <v>0</v>
      </c>
    </row>
    <row r="2" spans="1:17">
      <c r="A2" s="114"/>
      <c r="B2" s="114"/>
      <c r="C2" s="114"/>
      <c r="D2" s="114"/>
      <c r="E2" s="114"/>
      <c r="F2" s="114"/>
      <c r="G2" s="114"/>
      <c r="H2" s="114"/>
      <c r="I2" s="114"/>
      <c r="J2" s="114"/>
      <c r="K2" s="114"/>
      <c r="L2" s="114"/>
      <c r="M2" s="114"/>
      <c r="N2" s="114"/>
      <c r="O2" s="114"/>
      <c r="P2" s="114"/>
      <c r="Q2" s="115" t="str">
        <f>IF(P.Participant!C17="-","[Method for calculation of the SCR]",P.Participant!C17)</f>
        <v>[Method for calculation of the SCR]</v>
      </c>
    </row>
    <row r="3" spans="1:17">
      <c r="A3" s="114" t="s">
        <v>1063</v>
      </c>
      <c r="B3" s="114"/>
      <c r="C3" s="114"/>
      <c r="D3" s="114"/>
      <c r="E3" s="114"/>
      <c r="F3" s="114"/>
      <c r="G3" s="114"/>
      <c r="H3" s="114"/>
      <c r="I3" s="114"/>
      <c r="J3" s="114"/>
      <c r="K3" s="114"/>
      <c r="L3" s="114"/>
      <c r="M3" s="114"/>
      <c r="N3" s="114"/>
      <c r="O3" s="114"/>
      <c r="P3" s="114"/>
      <c r="Q3" s="115" t="str">
        <f>_Version</f>
        <v>EIOPA-ST24_Templates-(20240304)</v>
      </c>
    </row>
    <row r="5" spans="1:17">
      <c r="B5" s="117"/>
      <c r="C5" s="252"/>
      <c r="D5" s="251"/>
      <c r="E5" s="251"/>
      <c r="F5" s="251"/>
      <c r="G5" s="251"/>
      <c r="H5" s="251"/>
      <c r="I5" s="251"/>
      <c r="J5" s="251"/>
      <c r="K5" s="252"/>
      <c r="L5" s="252"/>
    </row>
    <row r="6" spans="1:17">
      <c r="B6" s="117"/>
      <c r="C6" s="252"/>
      <c r="D6" s="251"/>
      <c r="E6" s="251"/>
      <c r="F6" s="251"/>
      <c r="G6" s="251"/>
      <c r="H6" s="251"/>
      <c r="I6" s="251"/>
      <c r="J6" s="251"/>
      <c r="K6" s="252"/>
      <c r="L6" s="252"/>
    </row>
    <row r="7" spans="1:17">
      <c r="A7" s="268" t="s">
        <v>1552</v>
      </c>
      <c r="B7" s="117"/>
      <c r="C7" s="252"/>
      <c r="D7" s="251"/>
      <c r="E7" s="251"/>
      <c r="F7" s="251"/>
      <c r="G7" s="251"/>
      <c r="H7" s="251"/>
      <c r="I7" s="251"/>
      <c r="J7" s="251"/>
      <c r="K7" s="252"/>
      <c r="L7" s="252"/>
    </row>
    <row r="8" spans="1:17">
      <c r="A8" s="268"/>
      <c r="B8" s="117"/>
      <c r="C8" s="252"/>
      <c r="D8" s="251"/>
      <c r="E8" s="251"/>
      <c r="F8" s="251"/>
      <c r="G8" s="251"/>
      <c r="H8" s="251"/>
      <c r="I8" s="251"/>
      <c r="J8" s="251"/>
      <c r="K8" s="252"/>
      <c r="L8" s="252"/>
    </row>
    <row r="9" spans="1:17">
      <c r="A9" s="24" t="s">
        <v>1553</v>
      </c>
      <c r="H9" s="252"/>
      <c r="I9" s="252"/>
      <c r="J9" s="252"/>
      <c r="K9" s="252"/>
      <c r="L9" s="252"/>
    </row>
    <row r="10" spans="1:17">
      <c r="H10" s="252"/>
      <c r="I10" s="252"/>
      <c r="J10" s="252"/>
      <c r="K10" s="252"/>
      <c r="L10" s="252"/>
    </row>
    <row r="11" spans="1:17">
      <c r="B11" s="520" t="s">
        <v>1017</v>
      </c>
      <c r="C11" s="521"/>
      <c r="D11" s="521"/>
      <c r="E11" s="521"/>
      <c r="F11" s="521"/>
      <c r="G11" s="521"/>
      <c r="H11" s="521"/>
      <c r="I11" s="521"/>
      <c r="J11" s="521"/>
      <c r="K11" s="521"/>
      <c r="L11" s="521"/>
      <c r="M11" s="522"/>
      <c r="N11" s="523" t="s">
        <v>1021</v>
      </c>
      <c r="O11" s="524"/>
      <c r="P11" s="524"/>
      <c r="Q11" s="524"/>
    </row>
    <row r="12" spans="1:17" ht="51">
      <c r="B12" s="254" t="s">
        <v>1245</v>
      </c>
      <c r="C12" s="254" t="s">
        <v>1321</v>
      </c>
      <c r="D12" s="254" t="s">
        <v>1246</v>
      </c>
      <c r="E12" s="254" t="s">
        <v>1247</v>
      </c>
      <c r="F12" s="254" t="s">
        <v>1248</v>
      </c>
      <c r="G12" s="254" t="s">
        <v>1249</v>
      </c>
      <c r="H12" s="254" t="s">
        <v>1250</v>
      </c>
      <c r="I12" s="254" t="s">
        <v>1251</v>
      </c>
      <c r="J12" s="254" t="s">
        <v>1252</v>
      </c>
      <c r="K12" s="254" t="s">
        <v>1253</v>
      </c>
      <c r="L12" s="254" t="s">
        <v>1254</v>
      </c>
      <c r="M12" s="254" t="s">
        <v>1255</v>
      </c>
      <c r="N12" s="255" t="s">
        <v>1256</v>
      </c>
      <c r="O12" s="256" t="s">
        <v>1257</v>
      </c>
      <c r="P12" s="253" t="s">
        <v>1258</v>
      </c>
      <c r="Q12" s="253" t="s">
        <v>1259</v>
      </c>
    </row>
    <row r="13" spans="1:17">
      <c r="B13" s="234" t="s">
        <v>160</v>
      </c>
      <c r="C13" s="234" t="s">
        <v>175</v>
      </c>
      <c r="D13" s="234" t="s">
        <v>176</v>
      </c>
      <c r="E13" s="234" t="s">
        <v>177</v>
      </c>
      <c r="F13" s="234" t="s">
        <v>178</v>
      </c>
      <c r="G13" s="234" t="s">
        <v>179</v>
      </c>
      <c r="H13" s="234" t="s">
        <v>180</v>
      </c>
      <c r="I13" s="234" t="s">
        <v>181</v>
      </c>
      <c r="J13" s="234" t="s">
        <v>182</v>
      </c>
      <c r="K13" s="234" t="s">
        <v>927</v>
      </c>
      <c r="L13" s="234" t="s">
        <v>928</v>
      </c>
      <c r="M13" s="234" t="s">
        <v>929</v>
      </c>
      <c r="N13" s="234" t="s">
        <v>930</v>
      </c>
      <c r="O13" s="234" t="s">
        <v>931</v>
      </c>
      <c r="P13" s="234" t="s">
        <v>932</v>
      </c>
      <c r="Q13" s="234" t="s">
        <v>933</v>
      </c>
    </row>
    <row r="14" spans="1:17" ht="21" customHeight="1">
      <c r="A14" s="373" t="s">
        <v>1325</v>
      </c>
      <c r="B14" s="246"/>
      <c r="C14" s="246"/>
      <c r="D14" s="246"/>
      <c r="E14" s="246"/>
      <c r="F14" s="246"/>
      <c r="G14" s="246"/>
      <c r="H14" s="246"/>
      <c r="I14" s="246"/>
      <c r="J14" s="246"/>
      <c r="K14" s="246"/>
      <c r="L14" s="246"/>
      <c r="M14" s="246"/>
      <c r="N14" s="246"/>
      <c r="O14" s="246"/>
      <c r="P14" s="246"/>
      <c r="Q14" s="246"/>
    </row>
    <row r="15" spans="1:17" ht="21" customHeight="1">
      <c r="H15" s="252"/>
      <c r="I15" s="252"/>
      <c r="J15" s="252"/>
      <c r="K15" s="252"/>
      <c r="L15" s="252"/>
    </row>
    <row r="16" spans="1:17" ht="21" customHeight="1">
      <c r="H16" s="252"/>
      <c r="I16" s="252"/>
      <c r="J16" s="252"/>
      <c r="K16" s="252"/>
      <c r="L16" s="252"/>
    </row>
    <row r="17" spans="1:12">
      <c r="H17" s="252"/>
      <c r="I17" s="252"/>
      <c r="J17" s="252"/>
      <c r="K17" s="252"/>
      <c r="L17" s="252"/>
    </row>
    <row r="18" spans="1:12">
      <c r="A18" s="24" t="s">
        <v>1280</v>
      </c>
      <c r="H18" s="252"/>
      <c r="I18" s="252"/>
      <c r="J18" s="252"/>
      <c r="K18" s="252"/>
      <c r="L18" s="252"/>
    </row>
    <row r="19" spans="1:12">
      <c r="A19" s="127"/>
      <c r="H19" s="252"/>
      <c r="I19" s="252"/>
      <c r="J19" s="252"/>
      <c r="K19" s="252"/>
      <c r="L19" s="252"/>
    </row>
    <row r="20" spans="1:12">
      <c r="A20" s="268" t="s">
        <v>1281</v>
      </c>
      <c r="H20" s="252"/>
      <c r="I20" s="252"/>
      <c r="J20" s="252"/>
      <c r="K20" s="252"/>
      <c r="L20" s="252"/>
    </row>
    <row r="21" spans="1:12">
      <c r="A21" s="270" t="s">
        <v>1323</v>
      </c>
      <c r="H21" s="252"/>
      <c r="I21" s="252"/>
      <c r="J21" s="252"/>
      <c r="K21" s="252"/>
      <c r="L21" s="252"/>
    </row>
    <row r="22" spans="1:12" ht="51">
      <c r="C22" s="254" t="s">
        <v>3</v>
      </c>
      <c r="D22" s="254" t="s">
        <v>90</v>
      </c>
      <c r="E22" s="254" t="s">
        <v>1282</v>
      </c>
      <c r="F22" s="254" t="s">
        <v>1283</v>
      </c>
      <c r="G22" s="254" t="s">
        <v>1284</v>
      </c>
      <c r="H22" s="254" t="s">
        <v>1285</v>
      </c>
      <c r="I22" s="252"/>
      <c r="J22" s="252"/>
      <c r="K22" s="252"/>
      <c r="L22" s="252"/>
    </row>
    <row r="23" spans="1:12">
      <c r="C23" s="254" t="s">
        <v>1286</v>
      </c>
      <c r="D23" s="254" t="s">
        <v>1287</v>
      </c>
      <c r="E23" s="254" t="s">
        <v>1288</v>
      </c>
      <c r="F23" s="254" t="s">
        <v>1289</v>
      </c>
      <c r="G23" s="254" t="s">
        <v>1290</v>
      </c>
      <c r="H23" s="254" t="s">
        <v>1291</v>
      </c>
      <c r="I23" s="252"/>
      <c r="J23" s="252"/>
      <c r="K23" s="252"/>
      <c r="L23" s="252"/>
    </row>
    <row r="24" spans="1:12">
      <c r="A24" s="257" t="s">
        <v>1292</v>
      </c>
      <c r="B24" s="254"/>
      <c r="C24" s="166"/>
      <c r="D24" s="166"/>
      <c r="E24" s="166"/>
      <c r="F24" s="166"/>
      <c r="G24" s="166"/>
      <c r="H24" s="166"/>
      <c r="I24" s="252"/>
      <c r="J24" s="252"/>
      <c r="K24" s="252"/>
      <c r="L24" s="252"/>
    </row>
    <row r="25" spans="1:12">
      <c r="A25" s="254" t="s">
        <v>1293</v>
      </c>
      <c r="B25" s="254"/>
      <c r="C25" s="166"/>
      <c r="D25" s="166"/>
      <c r="E25" s="166"/>
      <c r="F25" s="166"/>
      <c r="G25" s="166"/>
      <c r="H25" s="166"/>
      <c r="I25" s="252"/>
      <c r="J25" s="252"/>
      <c r="K25" s="252"/>
      <c r="L25" s="252"/>
    </row>
    <row r="26" spans="1:12">
      <c r="A26" s="254" t="s">
        <v>1294</v>
      </c>
      <c r="B26" s="254" t="s">
        <v>45</v>
      </c>
      <c r="C26" s="246"/>
      <c r="D26" s="246"/>
      <c r="E26" s="61">
        <f>C26-D26</f>
        <v>0</v>
      </c>
      <c r="F26" s="246"/>
      <c r="G26" s="246"/>
      <c r="H26" s="61">
        <f>F26-G26</f>
        <v>0</v>
      </c>
      <c r="I26" s="252"/>
      <c r="J26" s="252"/>
      <c r="K26" s="252"/>
      <c r="L26" s="252"/>
    </row>
    <row r="27" spans="1:12">
      <c r="A27" s="254" t="s">
        <v>1295</v>
      </c>
      <c r="B27" s="254"/>
      <c r="C27" s="166"/>
      <c r="D27" s="166"/>
      <c r="E27" s="166"/>
      <c r="F27" s="166"/>
      <c r="G27" s="166"/>
      <c r="H27" s="166"/>
      <c r="I27" s="252"/>
      <c r="J27" s="252"/>
      <c r="K27" s="252"/>
      <c r="L27" s="252"/>
    </row>
    <row r="28" spans="1:12">
      <c r="A28" s="254" t="s">
        <v>1296</v>
      </c>
      <c r="B28" s="254" t="s">
        <v>47</v>
      </c>
      <c r="C28" s="246"/>
      <c r="D28" s="246"/>
      <c r="E28" s="61">
        <f t="shared" ref="E28:E47" si="0">C28-D28</f>
        <v>0</v>
      </c>
      <c r="F28" s="246"/>
      <c r="G28" s="246"/>
      <c r="H28" s="61">
        <f t="shared" ref="H28:H31" si="1">F28-G28</f>
        <v>0</v>
      </c>
      <c r="I28" s="252"/>
      <c r="J28" s="252"/>
      <c r="K28" s="252"/>
      <c r="L28" s="252"/>
    </row>
    <row r="29" spans="1:12">
      <c r="A29" s="254" t="s">
        <v>1297</v>
      </c>
      <c r="B29" s="254" t="s">
        <v>49</v>
      </c>
      <c r="C29" s="246"/>
      <c r="D29" s="246"/>
      <c r="E29" s="61">
        <f t="shared" si="0"/>
        <v>0</v>
      </c>
      <c r="F29" s="246"/>
      <c r="G29" s="246"/>
      <c r="H29" s="61">
        <f t="shared" si="1"/>
        <v>0</v>
      </c>
    </row>
    <row r="30" spans="1:12">
      <c r="A30" s="254" t="s">
        <v>1298</v>
      </c>
      <c r="B30" s="254" t="s">
        <v>51</v>
      </c>
      <c r="C30" s="246"/>
      <c r="D30" s="246"/>
      <c r="E30" s="61">
        <f t="shared" si="0"/>
        <v>0</v>
      </c>
      <c r="F30" s="246"/>
      <c r="G30" s="246"/>
      <c r="H30" s="61">
        <f t="shared" si="1"/>
        <v>0</v>
      </c>
    </row>
    <row r="31" spans="1:12">
      <c r="A31" s="254" t="s">
        <v>1299</v>
      </c>
      <c r="B31" s="254" t="s">
        <v>53</v>
      </c>
      <c r="C31" s="246"/>
      <c r="D31" s="246"/>
      <c r="E31" s="61">
        <f t="shared" si="0"/>
        <v>0</v>
      </c>
      <c r="F31" s="246"/>
      <c r="G31" s="246"/>
      <c r="H31" s="61">
        <f t="shared" si="1"/>
        <v>0</v>
      </c>
    </row>
    <row r="32" spans="1:12">
      <c r="A32" s="254" t="s">
        <v>1300</v>
      </c>
      <c r="B32" s="254"/>
      <c r="C32" s="166"/>
      <c r="D32" s="166"/>
      <c r="E32" s="166"/>
      <c r="F32" s="166"/>
      <c r="G32" s="166"/>
      <c r="H32" s="166"/>
    </row>
    <row r="33" spans="1:8">
      <c r="A33" s="254" t="s">
        <v>1294</v>
      </c>
      <c r="B33" s="254" t="s">
        <v>55</v>
      </c>
      <c r="C33" s="246"/>
      <c r="D33" s="246"/>
      <c r="E33" s="61">
        <f t="shared" si="0"/>
        <v>0</v>
      </c>
      <c r="F33" s="246"/>
      <c r="G33" s="246"/>
      <c r="H33" s="61">
        <f>F33-G33</f>
        <v>0</v>
      </c>
    </row>
    <row r="34" spans="1:8">
      <c r="A34" s="254" t="s">
        <v>1301</v>
      </c>
      <c r="B34" s="254"/>
      <c r="C34" s="166"/>
      <c r="D34" s="166"/>
      <c r="E34" s="166"/>
      <c r="F34" s="166"/>
      <c r="G34" s="166"/>
      <c r="H34" s="166"/>
    </row>
    <row r="35" spans="1:8">
      <c r="A35" s="254" t="s">
        <v>1297</v>
      </c>
      <c r="B35" s="254" t="s">
        <v>59</v>
      </c>
      <c r="C35" s="246"/>
      <c r="D35" s="246"/>
      <c r="E35" s="61">
        <f t="shared" si="0"/>
        <v>0</v>
      </c>
      <c r="F35" s="246"/>
      <c r="G35" s="246"/>
      <c r="H35" s="61">
        <f>F35-G35</f>
        <v>0</v>
      </c>
    </row>
    <row r="36" spans="1:8">
      <c r="A36" s="254" t="s">
        <v>1302</v>
      </c>
      <c r="B36" s="254"/>
      <c r="C36" s="166"/>
      <c r="D36" s="166"/>
      <c r="E36" s="166"/>
      <c r="F36" s="166"/>
      <c r="G36" s="166"/>
      <c r="H36" s="166"/>
    </row>
    <row r="37" spans="1:8">
      <c r="A37" s="254" t="s">
        <v>1294</v>
      </c>
      <c r="B37" s="254" t="s">
        <v>61</v>
      </c>
      <c r="C37" s="246"/>
      <c r="D37" s="246"/>
      <c r="E37" s="61">
        <f t="shared" si="0"/>
        <v>0</v>
      </c>
      <c r="F37" s="246"/>
      <c r="G37" s="246"/>
      <c r="H37" s="61">
        <f>F37-G37</f>
        <v>0</v>
      </c>
    </row>
    <row r="38" spans="1:8">
      <c r="A38" s="254" t="s">
        <v>1303</v>
      </c>
      <c r="B38" s="254"/>
      <c r="C38" s="166"/>
      <c r="D38" s="166"/>
      <c r="E38" s="166"/>
      <c r="F38" s="166"/>
      <c r="G38" s="166"/>
      <c r="H38" s="166"/>
    </row>
    <row r="39" spans="1:8">
      <c r="A39" s="254" t="s">
        <v>1297</v>
      </c>
      <c r="B39" s="254" t="s">
        <v>65</v>
      </c>
      <c r="C39" s="246"/>
      <c r="D39" s="246"/>
      <c r="E39" s="61">
        <f t="shared" si="0"/>
        <v>0</v>
      </c>
      <c r="F39" s="246"/>
      <c r="G39" s="246"/>
      <c r="H39" s="61">
        <f>F39-G39</f>
        <v>0</v>
      </c>
    </row>
    <row r="40" spans="1:8">
      <c r="A40" s="254" t="s">
        <v>1304</v>
      </c>
      <c r="B40" s="254"/>
      <c r="C40" s="166"/>
      <c r="D40" s="166"/>
      <c r="E40" s="166"/>
      <c r="F40" s="166"/>
      <c r="G40" s="166"/>
      <c r="H40" s="166"/>
    </row>
    <row r="41" spans="1:8">
      <c r="A41" s="254" t="s">
        <v>1294</v>
      </c>
      <c r="B41" s="254" t="s">
        <v>67</v>
      </c>
      <c r="C41" s="246"/>
      <c r="D41" s="246"/>
      <c r="E41" s="61">
        <f t="shared" si="0"/>
        <v>0</v>
      </c>
      <c r="F41" s="246"/>
      <c r="G41" s="246"/>
      <c r="H41" s="61">
        <f>F41-G41</f>
        <v>0</v>
      </c>
    </row>
    <row r="42" spans="1:8">
      <c r="A42" s="254" t="s">
        <v>1305</v>
      </c>
      <c r="B42" s="254"/>
      <c r="C42" s="166"/>
      <c r="D42" s="166"/>
      <c r="E42" s="166"/>
      <c r="F42" s="166"/>
      <c r="G42" s="166"/>
      <c r="H42" s="166"/>
    </row>
    <row r="43" spans="1:8">
      <c r="A43" s="258">
        <v>-0.3</v>
      </c>
      <c r="B43" s="254" t="s">
        <v>69</v>
      </c>
      <c r="C43" s="246"/>
      <c r="D43" s="246"/>
      <c r="E43" s="61">
        <f t="shared" si="0"/>
        <v>0</v>
      </c>
      <c r="F43" s="246"/>
      <c r="G43" s="246"/>
      <c r="H43" s="61">
        <f>F43-G43</f>
        <v>0</v>
      </c>
    </row>
    <row r="44" spans="1:8">
      <c r="A44" s="254" t="s">
        <v>1306</v>
      </c>
      <c r="B44" s="254"/>
      <c r="C44" s="166"/>
      <c r="D44" s="166"/>
      <c r="E44" s="166"/>
      <c r="F44" s="166"/>
      <c r="G44" s="166"/>
      <c r="H44" s="166"/>
    </row>
    <row r="45" spans="1:8">
      <c r="A45" s="254" t="s">
        <v>1294</v>
      </c>
      <c r="B45" s="254" t="s">
        <v>73</v>
      </c>
      <c r="C45" s="246"/>
      <c r="D45" s="246"/>
      <c r="E45" s="61">
        <f t="shared" si="0"/>
        <v>0</v>
      </c>
      <c r="F45" s="246"/>
      <c r="G45" s="246"/>
      <c r="H45" s="61">
        <f>F45-G45</f>
        <v>0</v>
      </c>
    </row>
    <row r="46" spans="1:8">
      <c r="A46" s="254" t="s">
        <v>1307</v>
      </c>
      <c r="B46" s="254"/>
      <c r="C46" s="166"/>
      <c r="D46" s="166"/>
      <c r="E46" s="166"/>
      <c r="F46" s="166"/>
      <c r="G46" s="166"/>
      <c r="H46" s="166"/>
    </row>
    <row r="47" spans="1:8">
      <c r="A47" s="258">
        <v>-0.3</v>
      </c>
      <c r="B47" s="254" t="s">
        <v>75</v>
      </c>
      <c r="C47" s="246"/>
      <c r="D47" s="246"/>
      <c r="E47" s="61">
        <f t="shared" si="0"/>
        <v>0</v>
      </c>
      <c r="F47" s="246"/>
      <c r="G47" s="246"/>
      <c r="H47" s="61">
        <f>F47-G47</f>
        <v>0</v>
      </c>
    </row>
    <row r="52" spans="1:3">
      <c r="A52" s="24" t="s">
        <v>1308</v>
      </c>
    </row>
    <row r="54" spans="1:3">
      <c r="A54" s="269" t="s">
        <v>1322</v>
      </c>
    </row>
    <row r="56" spans="1:3">
      <c r="A56" s="161" t="s">
        <v>243</v>
      </c>
      <c r="B56" s="122" t="s">
        <v>244</v>
      </c>
      <c r="C56" s="161" t="s">
        <v>245</v>
      </c>
    </row>
    <row r="59" spans="1:3">
      <c r="C59" s="253" t="s">
        <v>1310</v>
      </c>
    </row>
    <row r="60" spans="1:3">
      <c r="C60" s="253" t="s">
        <v>247</v>
      </c>
    </row>
    <row r="61" spans="1:3">
      <c r="C61" s="234" t="s">
        <v>178</v>
      </c>
    </row>
    <row r="62" spans="1:3">
      <c r="A62" s="259" t="s">
        <v>1309</v>
      </c>
      <c r="B62" s="234" t="s">
        <v>225</v>
      </c>
      <c r="C62" s="246"/>
    </row>
    <row r="66" spans="1:3">
      <c r="A66" s="24" t="s">
        <v>1311</v>
      </c>
    </row>
    <row r="68" spans="1:3">
      <c r="A68" s="270" t="s">
        <v>1323</v>
      </c>
    </row>
    <row r="70" spans="1:3">
      <c r="C70" s="525" t="s">
        <v>1312</v>
      </c>
    </row>
    <row r="71" spans="1:3">
      <c r="C71" s="525"/>
    </row>
    <row r="72" spans="1:3">
      <c r="C72" s="262" t="s">
        <v>179</v>
      </c>
    </row>
    <row r="73" spans="1:3">
      <c r="A73" s="260" t="s">
        <v>1309</v>
      </c>
      <c r="B73" s="261" t="s">
        <v>41</v>
      </c>
      <c r="C73" s="246"/>
    </row>
  </sheetData>
  <sheetProtection algorithmName="SHA-512" hashValue="WuvaAAh5yofdlKWGe7IFgQ2v5KJ5DpyZsqnUWA3x8f/JskiB0rU+LJwneWHszyWmwtwK3aAL0IC+RlKbpww9Ww==" saltValue="gyc6gyYsMz2kqx07sCHpmQ==" spinCount="100000" sheet="1" objects="1" scenarios="1" formatColumns="0" formatRows="0"/>
  <mergeCells count="3">
    <mergeCell ref="B11:M11"/>
    <mergeCell ref="N11:Q11"/>
    <mergeCell ref="C70:C71"/>
  </mergeCells>
  <pageMargins left="0.7" right="0.7" top="0.75" bottom="0.75" header="0.3" footer="0.3"/>
  <pageSetup paperSize="9"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rgb="FFFF0000"/>
  </sheetPr>
  <dimension ref="A1:G98"/>
  <sheetViews>
    <sheetView showGridLines="0" zoomScale="85" zoomScaleNormal="85" workbookViewId="0"/>
  </sheetViews>
  <sheetFormatPr defaultColWidth="9.140625" defaultRowHeight="15"/>
  <cols>
    <col min="1" max="1" width="55.85546875" style="131" bestFit="1" customWidth="1"/>
    <col min="2" max="2" width="14.140625" style="131" customWidth="1"/>
    <col min="3" max="3" width="23.5703125" style="131" customWidth="1"/>
    <col min="5" max="5" width="62.85546875" customWidth="1"/>
    <col min="6" max="6" width="46.28515625" customWidth="1"/>
  </cols>
  <sheetData>
    <row r="1" spans="1:7">
      <c r="A1" s="135" t="s">
        <v>158</v>
      </c>
      <c r="B1" s="135"/>
      <c r="C1" s="137">
        <f>IF(P.Participant!C8="-","[Participant's name]",P.Participant!C8)</f>
        <v>0</v>
      </c>
    </row>
    <row r="2" spans="1:7">
      <c r="A2" s="135"/>
      <c r="B2" s="135"/>
      <c r="C2" s="137" t="str">
        <f>IF(P.Participant!C17="-","[Method for calculation of the SCR]",P.Participant!C17)</f>
        <v>[Method for calculation of the SCR]</v>
      </c>
    </row>
    <row r="3" spans="1:7">
      <c r="A3" s="135" t="s">
        <v>0</v>
      </c>
      <c r="B3" s="164"/>
      <c r="C3" s="279" t="str">
        <f>_Version</f>
        <v>EIOPA-ST24_Templates-(20240304)</v>
      </c>
    </row>
    <row r="7" spans="1:7">
      <c r="A7" s="131" t="s">
        <v>159</v>
      </c>
      <c r="G7" s="2"/>
    </row>
    <row r="8" spans="1:7">
      <c r="G8" s="2"/>
    </row>
    <row r="9" spans="1:7">
      <c r="A9" s="140"/>
      <c r="B9" s="165"/>
      <c r="G9" s="5"/>
    </row>
    <row r="10" spans="1:7">
      <c r="A10" s="119"/>
      <c r="B10" s="116"/>
    </row>
    <row r="11" spans="1:7" ht="45">
      <c r="A11" s="116"/>
      <c r="B11" s="116"/>
      <c r="C11" s="13" t="s">
        <v>1</v>
      </c>
      <c r="D11" s="31"/>
      <c r="E11" s="288" t="s">
        <v>1363</v>
      </c>
      <c r="F11" s="15"/>
      <c r="G11" s="15"/>
    </row>
    <row r="12" spans="1:7">
      <c r="A12" s="116"/>
      <c r="B12" s="116"/>
      <c r="C12" s="13" t="s">
        <v>2</v>
      </c>
      <c r="D12" s="31"/>
      <c r="E12" s="289" t="s">
        <v>1324</v>
      </c>
      <c r="F12" s="16"/>
      <c r="G12" s="16"/>
    </row>
    <row r="13" spans="1:7">
      <c r="A13" s="159" t="s">
        <v>3</v>
      </c>
      <c r="B13" s="14"/>
      <c r="C13" s="166"/>
      <c r="F13" s="16"/>
      <c r="G13" s="16"/>
    </row>
    <row r="14" spans="1:7">
      <c r="A14" s="161" t="s">
        <v>4</v>
      </c>
      <c r="B14" s="13" t="s">
        <v>5</v>
      </c>
      <c r="C14" s="166"/>
      <c r="F14" s="16"/>
      <c r="G14" s="16"/>
    </row>
    <row r="15" spans="1:7">
      <c r="A15" s="161" t="s">
        <v>6</v>
      </c>
      <c r="B15" s="13" t="s">
        <v>7</v>
      </c>
      <c r="C15" s="166"/>
      <c r="F15" s="16"/>
      <c r="G15" s="16"/>
    </row>
    <row r="16" spans="1:7">
      <c r="A16" s="161" t="s">
        <v>8</v>
      </c>
      <c r="B16" s="13" t="s">
        <v>9</v>
      </c>
      <c r="C16" s="203"/>
      <c r="E16" s="410"/>
      <c r="F16" s="411"/>
      <c r="G16" s="16"/>
    </row>
    <row r="17" spans="1:7">
      <c r="A17" s="161" t="s">
        <v>10</v>
      </c>
      <c r="B17" s="13" t="s">
        <v>11</v>
      </c>
      <c r="C17" s="203"/>
      <c r="E17" s="410"/>
      <c r="F17" s="411"/>
      <c r="G17" s="16"/>
    </row>
    <row r="18" spans="1:7">
      <c r="A18" s="161" t="s">
        <v>12</v>
      </c>
      <c r="B18" s="13" t="s">
        <v>13</v>
      </c>
      <c r="C18" s="203"/>
      <c r="E18" s="410"/>
      <c r="F18" s="411"/>
      <c r="G18" s="16"/>
    </row>
    <row r="19" spans="1:7">
      <c r="A19" s="161" t="s">
        <v>14</v>
      </c>
      <c r="B19" s="13" t="s">
        <v>15</v>
      </c>
      <c r="C19" s="203"/>
      <c r="E19" s="410"/>
      <c r="F19" s="411"/>
    </row>
    <row r="20" spans="1:7" ht="25.5">
      <c r="A20" s="163" t="s">
        <v>16</v>
      </c>
      <c r="B20" s="13" t="s">
        <v>17</v>
      </c>
      <c r="C20" s="61">
        <f>SUM(C21,C22,C23,C26,C31,C32,C33,C34)</f>
        <v>0</v>
      </c>
      <c r="E20" s="410"/>
      <c r="F20" s="411"/>
    </row>
    <row r="21" spans="1:7">
      <c r="A21" s="161" t="s">
        <v>18</v>
      </c>
      <c r="B21" s="13" t="s">
        <v>19</v>
      </c>
      <c r="C21" s="203"/>
      <c r="E21" s="410"/>
      <c r="F21" s="411"/>
    </row>
    <row r="22" spans="1:7">
      <c r="A22" s="161" t="s">
        <v>20</v>
      </c>
      <c r="B22" s="13" t="s">
        <v>21</v>
      </c>
      <c r="C22" s="203"/>
      <c r="E22" s="410"/>
      <c r="F22" s="411"/>
    </row>
    <row r="23" spans="1:7">
      <c r="A23" s="161" t="s">
        <v>22</v>
      </c>
      <c r="B23" s="13" t="s">
        <v>23</v>
      </c>
      <c r="C23" s="61">
        <f>SUM(C24:C25)</f>
        <v>0</v>
      </c>
      <c r="E23" s="410"/>
      <c r="F23" s="411"/>
    </row>
    <row r="24" spans="1:7">
      <c r="A24" s="161" t="s">
        <v>24</v>
      </c>
      <c r="B24" s="13" t="s">
        <v>25</v>
      </c>
      <c r="C24" s="203"/>
      <c r="E24" s="410"/>
      <c r="F24" s="411"/>
    </row>
    <row r="25" spans="1:7">
      <c r="A25" s="161" t="s">
        <v>26</v>
      </c>
      <c r="B25" s="13" t="s">
        <v>27</v>
      </c>
      <c r="C25" s="203"/>
      <c r="E25" s="410"/>
      <c r="F25" s="411"/>
    </row>
    <row r="26" spans="1:7">
      <c r="A26" s="161" t="s">
        <v>28</v>
      </c>
      <c r="B26" s="13" t="s">
        <v>29</v>
      </c>
      <c r="C26" s="61">
        <f>SUM(C27:C30)</f>
        <v>0</v>
      </c>
      <c r="E26" s="410"/>
      <c r="F26" s="411"/>
    </row>
    <row r="27" spans="1:7">
      <c r="A27" s="161" t="s">
        <v>30</v>
      </c>
      <c r="B27" s="13" t="s">
        <v>31</v>
      </c>
      <c r="C27" s="203"/>
      <c r="E27" s="410"/>
      <c r="F27" s="411"/>
    </row>
    <row r="28" spans="1:7">
      <c r="A28" s="161" t="s">
        <v>32</v>
      </c>
      <c r="B28" s="13" t="s">
        <v>33</v>
      </c>
      <c r="C28" s="203"/>
      <c r="E28" s="410"/>
      <c r="F28" s="411"/>
    </row>
    <row r="29" spans="1:7">
      <c r="A29" s="161" t="s">
        <v>34</v>
      </c>
      <c r="B29" s="13" t="s">
        <v>35</v>
      </c>
      <c r="C29" s="203"/>
      <c r="E29" s="410"/>
      <c r="F29" s="411"/>
    </row>
    <row r="30" spans="1:7">
      <c r="A30" s="161" t="s">
        <v>36</v>
      </c>
      <c r="B30" s="13" t="s">
        <v>37</v>
      </c>
      <c r="C30" s="203"/>
      <c r="E30" s="410"/>
      <c r="F30" s="411"/>
    </row>
    <row r="31" spans="1:7">
      <c r="A31" s="161" t="s">
        <v>38</v>
      </c>
      <c r="B31" s="13" t="s">
        <v>39</v>
      </c>
      <c r="C31" s="203"/>
      <c r="E31" s="410"/>
      <c r="F31" s="411"/>
    </row>
    <row r="32" spans="1:7">
      <c r="A32" s="161" t="s">
        <v>40</v>
      </c>
      <c r="B32" s="13" t="s">
        <v>41</v>
      </c>
      <c r="C32" s="203"/>
      <c r="E32" s="410"/>
      <c r="F32" s="411"/>
    </row>
    <row r="33" spans="1:6">
      <c r="A33" s="161" t="s">
        <v>42</v>
      </c>
      <c r="B33" s="13" t="s">
        <v>43</v>
      </c>
      <c r="C33" s="203"/>
      <c r="E33" s="410"/>
      <c r="F33" s="411"/>
    </row>
    <row r="34" spans="1:6">
      <c r="A34" s="161" t="s">
        <v>44</v>
      </c>
      <c r="B34" s="13" t="s">
        <v>45</v>
      </c>
      <c r="C34" s="203"/>
      <c r="E34" s="410"/>
      <c r="F34" s="411"/>
    </row>
    <row r="35" spans="1:6">
      <c r="A35" s="161" t="s">
        <v>46</v>
      </c>
      <c r="B35" s="13" t="s">
        <v>47</v>
      </c>
      <c r="C35" s="203"/>
      <c r="E35" s="410"/>
      <c r="F35" s="411"/>
    </row>
    <row r="36" spans="1:6">
      <c r="A36" s="161" t="s">
        <v>48</v>
      </c>
      <c r="B36" s="13" t="s">
        <v>49</v>
      </c>
      <c r="C36" s="61">
        <f>SUM(C37:C39)</f>
        <v>0</v>
      </c>
      <c r="E36" s="410"/>
      <c r="F36" s="411"/>
    </row>
    <row r="37" spans="1:6">
      <c r="A37" s="161" t="s">
        <v>50</v>
      </c>
      <c r="B37" s="13" t="s">
        <v>51</v>
      </c>
      <c r="C37" s="203"/>
      <c r="E37" s="410"/>
      <c r="F37" s="411"/>
    </row>
    <row r="38" spans="1:6">
      <c r="A38" s="161" t="s">
        <v>52</v>
      </c>
      <c r="B38" s="13" t="s">
        <v>53</v>
      </c>
      <c r="C38" s="203"/>
      <c r="E38" s="410"/>
      <c r="F38" s="411"/>
    </row>
    <row r="39" spans="1:6">
      <c r="A39" s="161" t="s">
        <v>54</v>
      </c>
      <c r="B39" s="13" t="s">
        <v>55</v>
      </c>
      <c r="C39" s="203"/>
      <c r="E39" s="410"/>
      <c r="F39" s="411"/>
    </row>
    <row r="40" spans="1:6">
      <c r="A40" s="161" t="s">
        <v>56</v>
      </c>
      <c r="B40" s="13" t="s">
        <v>57</v>
      </c>
      <c r="C40" s="61">
        <f>SUM(C41,C44,C47)</f>
        <v>0</v>
      </c>
      <c r="E40" s="410"/>
      <c r="F40" s="411"/>
    </row>
    <row r="41" spans="1:6">
      <c r="A41" s="161" t="s">
        <v>58</v>
      </c>
      <c r="B41" s="13" t="s">
        <v>59</v>
      </c>
      <c r="C41" s="61">
        <f>SUM(C42:C43)</f>
        <v>0</v>
      </c>
      <c r="E41" s="410"/>
      <c r="F41" s="411"/>
    </row>
    <row r="42" spans="1:6">
      <c r="A42" s="161" t="s">
        <v>60</v>
      </c>
      <c r="B42" s="13" t="s">
        <v>61</v>
      </c>
      <c r="C42" s="203"/>
      <c r="E42" s="410"/>
      <c r="F42" s="411"/>
    </row>
    <row r="43" spans="1:6">
      <c r="A43" s="161" t="s">
        <v>62</v>
      </c>
      <c r="B43" s="13" t="s">
        <v>63</v>
      </c>
      <c r="C43" s="203"/>
      <c r="E43" s="410"/>
      <c r="F43" s="411"/>
    </row>
    <row r="44" spans="1:6" ht="25.5">
      <c r="A44" s="163" t="s">
        <v>64</v>
      </c>
      <c r="B44" s="13" t="s">
        <v>65</v>
      </c>
      <c r="C44" s="61">
        <f>SUM(C45:C46)</f>
        <v>0</v>
      </c>
      <c r="E44" s="410"/>
      <c r="F44" s="411"/>
    </row>
    <row r="45" spans="1:6">
      <c r="A45" s="161" t="s">
        <v>66</v>
      </c>
      <c r="B45" s="13" t="s">
        <v>67</v>
      </c>
      <c r="C45" s="203"/>
      <c r="E45" s="410"/>
      <c r="F45" s="411"/>
    </row>
    <row r="46" spans="1:6">
      <c r="A46" s="161" t="s">
        <v>68</v>
      </c>
      <c r="B46" s="13" t="s">
        <v>69</v>
      </c>
      <c r="C46" s="203"/>
      <c r="E46" s="410"/>
      <c r="F46" s="411"/>
    </row>
    <row r="47" spans="1:6">
      <c r="A47" s="161" t="s">
        <v>70</v>
      </c>
      <c r="B47" s="13" t="s">
        <v>71</v>
      </c>
      <c r="C47" s="203"/>
      <c r="E47" s="410"/>
      <c r="F47" s="411"/>
    </row>
    <row r="48" spans="1:6">
      <c r="A48" s="161" t="s">
        <v>72</v>
      </c>
      <c r="B48" s="13" t="s">
        <v>73</v>
      </c>
      <c r="C48" s="203"/>
      <c r="E48" s="410"/>
      <c r="F48" s="411"/>
    </row>
    <row r="49" spans="1:6">
      <c r="A49" s="161" t="s">
        <v>74</v>
      </c>
      <c r="B49" s="13" t="s">
        <v>75</v>
      </c>
      <c r="C49" s="203"/>
      <c r="E49" s="410"/>
      <c r="F49" s="411"/>
    </row>
    <row r="50" spans="1:6">
      <c r="A50" s="161" t="s">
        <v>76</v>
      </c>
      <c r="B50" s="13" t="s">
        <v>77</v>
      </c>
      <c r="C50" s="203"/>
      <c r="E50" s="410"/>
      <c r="F50" s="411"/>
    </row>
    <row r="51" spans="1:6">
      <c r="A51" s="161" t="s">
        <v>78</v>
      </c>
      <c r="B51" s="13" t="s">
        <v>79</v>
      </c>
      <c r="C51" s="203"/>
      <c r="E51" s="410"/>
      <c r="F51" s="411"/>
    </row>
    <row r="52" spans="1:6">
      <c r="A52" s="161" t="s">
        <v>80</v>
      </c>
      <c r="B52" s="13" t="s">
        <v>81</v>
      </c>
      <c r="C52" s="203"/>
      <c r="E52" s="410"/>
      <c r="F52" s="411"/>
    </row>
    <row r="53" spans="1:6" ht="25.5">
      <c r="A53" s="163" t="s">
        <v>82</v>
      </c>
      <c r="B53" s="13" t="s">
        <v>83</v>
      </c>
      <c r="C53" s="203"/>
      <c r="E53" s="410"/>
      <c r="F53" s="411"/>
    </row>
    <row r="54" spans="1:6">
      <c r="A54" s="161" t="s">
        <v>84</v>
      </c>
      <c r="B54" s="13" t="s">
        <v>85</v>
      </c>
      <c r="C54" s="203"/>
      <c r="E54" s="410"/>
      <c r="F54" s="411"/>
    </row>
    <row r="55" spans="1:6">
      <c r="A55" s="161" t="s">
        <v>86</v>
      </c>
      <c r="B55" s="13" t="s">
        <v>87</v>
      </c>
      <c r="C55" s="203"/>
      <c r="E55" s="410"/>
      <c r="F55" s="411"/>
    </row>
    <row r="56" spans="1:6">
      <c r="A56" s="159" t="s">
        <v>88</v>
      </c>
      <c r="B56" s="13" t="s">
        <v>89</v>
      </c>
      <c r="C56" s="61">
        <f>SUM(C16,C17,C18,C19,C20,C35,C36,C40,C48,C49,C50,C51,C52,C53,C54,C55)</f>
        <v>0</v>
      </c>
      <c r="E56" s="410"/>
      <c r="F56" s="411"/>
    </row>
    <row r="57" spans="1:6">
      <c r="A57" s="159" t="s">
        <v>90</v>
      </c>
      <c r="B57" s="13"/>
      <c r="C57" s="166"/>
      <c r="E57" s="410"/>
      <c r="F57" s="411"/>
    </row>
    <row r="58" spans="1:6">
      <c r="A58" s="161" t="s">
        <v>91</v>
      </c>
      <c r="B58" s="13" t="s">
        <v>92</v>
      </c>
      <c r="C58" s="61">
        <f>SUM(C59,C63)</f>
        <v>0</v>
      </c>
      <c r="E58" s="410"/>
      <c r="F58" s="411"/>
    </row>
    <row r="59" spans="1:6">
      <c r="A59" s="161" t="s">
        <v>93</v>
      </c>
      <c r="B59" s="13" t="s">
        <v>94</v>
      </c>
      <c r="C59" s="61">
        <f>SUM(C60:C62)</f>
        <v>0</v>
      </c>
      <c r="E59" s="410"/>
      <c r="F59" s="411"/>
    </row>
    <row r="60" spans="1:6">
      <c r="A60" s="161" t="s">
        <v>95</v>
      </c>
      <c r="B60" s="13" t="s">
        <v>96</v>
      </c>
      <c r="C60" s="203"/>
      <c r="E60" s="410"/>
      <c r="F60" s="411"/>
    </row>
    <row r="61" spans="1:6">
      <c r="A61" s="161" t="s">
        <v>97</v>
      </c>
      <c r="B61" s="13" t="s">
        <v>98</v>
      </c>
      <c r="C61" s="203"/>
      <c r="E61" s="410"/>
      <c r="F61" s="411"/>
    </row>
    <row r="62" spans="1:6">
      <c r="A62" s="161" t="s">
        <v>99</v>
      </c>
      <c r="B62" s="13" t="s">
        <v>100</v>
      </c>
      <c r="C62" s="203"/>
      <c r="E62" s="410"/>
      <c r="F62" s="411"/>
    </row>
    <row r="63" spans="1:6">
      <c r="A63" s="161" t="s">
        <v>101</v>
      </c>
      <c r="B63" s="13" t="s">
        <v>102</v>
      </c>
      <c r="C63" s="61">
        <f>SUM(C64:C66)</f>
        <v>0</v>
      </c>
      <c r="E63" s="410"/>
      <c r="F63" s="411"/>
    </row>
    <row r="64" spans="1:6">
      <c r="A64" s="161" t="s">
        <v>95</v>
      </c>
      <c r="B64" s="13" t="s">
        <v>103</v>
      </c>
      <c r="C64" s="203"/>
      <c r="E64" s="410"/>
      <c r="F64" s="411"/>
    </row>
    <row r="65" spans="1:6">
      <c r="A65" s="161" t="s">
        <v>97</v>
      </c>
      <c r="B65" s="13" t="s">
        <v>104</v>
      </c>
      <c r="C65" s="203"/>
      <c r="E65" s="410"/>
      <c r="F65" s="411"/>
    </row>
    <row r="66" spans="1:6">
      <c r="A66" s="161" t="s">
        <v>99</v>
      </c>
      <c r="B66" s="13" t="s">
        <v>105</v>
      </c>
      <c r="C66" s="203"/>
      <c r="E66" s="410"/>
      <c r="F66" s="411"/>
    </row>
    <row r="67" spans="1:6">
      <c r="A67" s="161" t="s">
        <v>106</v>
      </c>
      <c r="B67" s="13" t="s">
        <v>107</v>
      </c>
      <c r="C67" s="61">
        <f>SUM(C68,C72)</f>
        <v>0</v>
      </c>
      <c r="E67" s="410"/>
      <c r="F67" s="411"/>
    </row>
    <row r="68" spans="1:6">
      <c r="A68" s="161" t="s">
        <v>108</v>
      </c>
      <c r="B68" s="13" t="s">
        <v>109</v>
      </c>
      <c r="C68" s="61">
        <f>SUM(C69:C71)</f>
        <v>0</v>
      </c>
      <c r="E68" s="410"/>
      <c r="F68" s="411"/>
    </row>
    <row r="69" spans="1:6">
      <c r="A69" s="161" t="s">
        <v>95</v>
      </c>
      <c r="B69" s="13" t="s">
        <v>110</v>
      </c>
      <c r="C69" s="203"/>
      <c r="E69" s="410"/>
      <c r="F69" s="411"/>
    </row>
    <row r="70" spans="1:6">
      <c r="A70" s="161" t="s">
        <v>97</v>
      </c>
      <c r="B70" s="13" t="s">
        <v>111</v>
      </c>
      <c r="C70" s="203"/>
      <c r="E70" s="410"/>
      <c r="F70" s="411"/>
    </row>
    <row r="71" spans="1:6">
      <c r="A71" s="161" t="s">
        <v>99</v>
      </c>
      <c r="B71" s="13" t="s">
        <v>112</v>
      </c>
      <c r="C71" s="203"/>
      <c r="E71" s="410"/>
      <c r="F71" s="411"/>
    </row>
    <row r="72" spans="1:6" ht="25.5">
      <c r="A72" s="163" t="s">
        <v>113</v>
      </c>
      <c r="B72" s="13" t="s">
        <v>114</v>
      </c>
      <c r="C72" s="61">
        <f>SUM(C73:C75)</f>
        <v>0</v>
      </c>
      <c r="E72" s="410"/>
      <c r="F72" s="411"/>
    </row>
    <row r="73" spans="1:6">
      <c r="A73" s="161" t="s">
        <v>95</v>
      </c>
      <c r="B73" s="13" t="s">
        <v>115</v>
      </c>
      <c r="C73" s="203"/>
      <c r="E73" s="410"/>
      <c r="F73" s="411"/>
    </row>
    <row r="74" spans="1:6">
      <c r="A74" s="161" t="s">
        <v>97</v>
      </c>
      <c r="B74" s="13" t="s">
        <v>116</v>
      </c>
      <c r="C74" s="203"/>
      <c r="E74" s="410"/>
      <c r="F74" s="411"/>
    </row>
    <row r="75" spans="1:6">
      <c r="A75" s="161" t="s">
        <v>99</v>
      </c>
      <c r="B75" s="13" t="s">
        <v>117</v>
      </c>
      <c r="C75" s="203"/>
      <c r="E75" s="410"/>
      <c r="F75" s="411"/>
    </row>
    <row r="76" spans="1:6">
      <c r="A76" s="161" t="s">
        <v>118</v>
      </c>
      <c r="B76" s="13" t="s">
        <v>119</v>
      </c>
      <c r="C76" s="61">
        <f>SUM(C77:C79)</f>
        <v>0</v>
      </c>
      <c r="E76" s="410"/>
      <c r="F76" s="411"/>
    </row>
    <row r="77" spans="1:6">
      <c r="A77" s="161" t="s">
        <v>95</v>
      </c>
      <c r="B77" s="13" t="s">
        <v>120</v>
      </c>
      <c r="C77" s="203"/>
      <c r="E77" s="410"/>
      <c r="F77" s="411"/>
    </row>
    <row r="78" spans="1:6">
      <c r="A78" s="161" t="s">
        <v>97</v>
      </c>
      <c r="B78" s="13" t="s">
        <v>121</v>
      </c>
      <c r="C78" s="203"/>
      <c r="E78" s="410"/>
      <c r="F78" s="411"/>
    </row>
    <row r="79" spans="1:6">
      <c r="A79" s="161" t="s">
        <v>99</v>
      </c>
      <c r="B79" s="13" t="s">
        <v>122</v>
      </c>
      <c r="C79" s="203"/>
      <c r="E79" s="410"/>
      <c r="F79" s="411"/>
    </row>
    <row r="80" spans="1:6">
      <c r="A80" s="161" t="s">
        <v>123</v>
      </c>
      <c r="B80" s="13" t="s">
        <v>124</v>
      </c>
      <c r="C80" s="166"/>
      <c r="E80" s="410"/>
      <c r="F80" s="411"/>
    </row>
    <row r="81" spans="1:6">
      <c r="A81" s="161" t="s">
        <v>125</v>
      </c>
      <c r="B81" s="13" t="s">
        <v>126</v>
      </c>
      <c r="C81" s="203"/>
      <c r="E81" s="410"/>
      <c r="F81" s="411"/>
    </row>
    <row r="82" spans="1:6">
      <c r="A82" s="161" t="s">
        <v>127</v>
      </c>
      <c r="B82" s="13" t="s">
        <v>128</v>
      </c>
      <c r="C82" s="203"/>
      <c r="E82" s="410"/>
      <c r="F82" s="411"/>
    </row>
    <row r="83" spans="1:6">
      <c r="A83" s="161" t="s">
        <v>129</v>
      </c>
      <c r="B83" s="13" t="s">
        <v>130</v>
      </c>
      <c r="C83" s="203"/>
      <c r="E83" s="410"/>
      <c r="F83" s="411"/>
    </row>
    <row r="84" spans="1:6">
      <c r="A84" s="161" t="s">
        <v>131</v>
      </c>
      <c r="B84" s="13" t="s">
        <v>132</v>
      </c>
      <c r="C84" s="203"/>
      <c r="E84" s="410"/>
      <c r="F84" s="411"/>
    </row>
    <row r="85" spans="1:6">
      <c r="A85" s="161" t="s">
        <v>133</v>
      </c>
      <c r="B85" s="13" t="s">
        <v>134</v>
      </c>
      <c r="C85" s="203"/>
      <c r="E85" s="410"/>
      <c r="F85" s="411"/>
    </row>
    <row r="86" spans="1:6">
      <c r="A86" s="161" t="s">
        <v>40</v>
      </c>
      <c r="B86" s="13" t="s">
        <v>135</v>
      </c>
      <c r="C86" s="203"/>
      <c r="E86" s="410"/>
      <c r="F86" s="411"/>
    </row>
    <row r="87" spans="1:6">
      <c r="A87" s="161" t="s">
        <v>136</v>
      </c>
      <c r="B87" s="13" t="s">
        <v>137</v>
      </c>
      <c r="C87" s="203"/>
      <c r="E87" s="410"/>
      <c r="F87" s="411"/>
    </row>
    <row r="88" spans="1:6">
      <c r="A88" s="163" t="s">
        <v>138</v>
      </c>
      <c r="B88" s="13" t="s">
        <v>139</v>
      </c>
      <c r="C88" s="203"/>
      <c r="E88" s="410"/>
      <c r="F88" s="411"/>
    </row>
    <row r="89" spans="1:6">
      <c r="A89" s="161" t="s">
        <v>140</v>
      </c>
      <c r="B89" s="13" t="s">
        <v>141</v>
      </c>
      <c r="C89" s="203"/>
      <c r="E89" s="410"/>
      <c r="F89" s="411"/>
    </row>
    <row r="90" spans="1:6">
      <c r="A90" s="161" t="s">
        <v>142</v>
      </c>
      <c r="B90" s="13" t="s">
        <v>143</v>
      </c>
      <c r="C90" s="203"/>
      <c r="E90" s="410"/>
      <c r="F90" s="411"/>
    </row>
    <row r="91" spans="1:6">
      <c r="A91" s="161" t="s">
        <v>144</v>
      </c>
      <c r="B91" s="13" t="s">
        <v>145</v>
      </c>
      <c r="C91" s="203"/>
      <c r="E91" s="410"/>
      <c r="F91" s="411"/>
    </row>
    <row r="92" spans="1:6">
      <c r="A92" s="161" t="s">
        <v>146</v>
      </c>
      <c r="B92" s="13" t="s">
        <v>147</v>
      </c>
      <c r="C92" s="61">
        <f>SUM(C93:C94)</f>
        <v>0</v>
      </c>
      <c r="E92" s="410"/>
      <c r="F92" s="411"/>
    </row>
    <row r="93" spans="1:6">
      <c r="A93" s="161" t="s">
        <v>148</v>
      </c>
      <c r="B93" s="13" t="s">
        <v>149</v>
      </c>
      <c r="C93" s="203"/>
      <c r="E93" s="410"/>
      <c r="F93" s="411"/>
    </row>
    <row r="94" spans="1:6">
      <c r="A94" s="161" t="s">
        <v>150</v>
      </c>
      <c r="B94" s="13" t="s">
        <v>151</v>
      </c>
      <c r="C94" s="203"/>
      <c r="E94" s="410"/>
      <c r="F94" s="411"/>
    </row>
    <row r="95" spans="1:6">
      <c r="A95" s="161" t="s">
        <v>152</v>
      </c>
      <c r="B95" s="13" t="s">
        <v>153</v>
      </c>
      <c r="C95" s="203"/>
      <c r="E95" s="410"/>
      <c r="F95" s="411"/>
    </row>
    <row r="96" spans="1:6">
      <c r="A96" s="159" t="s">
        <v>154</v>
      </c>
      <c r="B96" s="13" t="s">
        <v>155</v>
      </c>
      <c r="C96" s="61">
        <f>SUM(C58,C67,C76,C81:C92,C95)</f>
        <v>0</v>
      </c>
      <c r="E96" s="410"/>
      <c r="F96" s="411"/>
    </row>
    <row r="97" spans="1:6">
      <c r="A97" s="159" t="s">
        <v>156</v>
      </c>
      <c r="B97" s="13" t="s">
        <v>157</v>
      </c>
      <c r="C97" s="61">
        <f>C56-C96</f>
        <v>0</v>
      </c>
      <c r="E97" s="410"/>
      <c r="F97" s="411"/>
    </row>
    <row r="98" spans="1:6">
      <c r="A98" s="121"/>
      <c r="B98" s="121"/>
    </row>
  </sheetData>
  <sheetProtection algorithmName="SHA-512" hashValue="84qX6IyuoBtGlRDP+qIW8BTDWXCVa1BTma5cYpBq8KRe02Bg3AGOmeJIFM8wGncfMu1pXC0Y0qPflvdhZE93pg==" saltValue="APEqfBjZSg0F8XL2b8pV2w==" spinCount="100000" sheet="1" objects="1" scenarios="1" formatColumns="0" formatRows="0"/>
  <pageMargins left="0.7" right="0.7" top="0.75" bottom="0.75" header="0.3" footer="0.3"/>
  <pageSetup paperSize="9" scale="49" orientation="portrait" r:id="rId1"/>
  <headerFooter>
    <oddHeader>&amp;LEIOPA-REFS-18-011&amp;C&amp;"-,Bold"Balance Sheet&amp;REIOPA REGULAR USE</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rgb="FFFF0000"/>
  </sheetPr>
  <dimension ref="A1:M25"/>
  <sheetViews>
    <sheetView showGridLines="0" zoomScale="80" zoomScaleNormal="80" workbookViewId="0"/>
  </sheetViews>
  <sheetFormatPr defaultColWidth="9.140625" defaultRowHeight="12.75"/>
  <cols>
    <col min="1" max="1" width="54.140625" style="131" bestFit="1" customWidth="1"/>
    <col min="2" max="2" width="9.140625" style="131"/>
    <col min="3" max="3" width="12.5703125" style="131" customWidth="1"/>
    <col min="4" max="4" width="15.140625" style="131" bestFit="1" customWidth="1"/>
    <col min="5" max="5" width="9.140625" style="131" bestFit="1" customWidth="1"/>
    <col min="6" max="6" width="15.140625" style="131" bestFit="1" customWidth="1"/>
    <col min="7" max="7" width="9.140625" style="131"/>
    <col min="8" max="8" width="13.140625" style="131" customWidth="1"/>
    <col min="9" max="9" width="13.5703125" style="131" customWidth="1"/>
    <col min="10" max="10" width="11.140625" style="131" customWidth="1"/>
    <col min="11" max="11" width="11.42578125" style="131" customWidth="1"/>
    <col min="12" max="12" width="11.85546875" style="131" customWidth="1"/>
    <col min="13" max="16384" width="9.140625" style="4"/>
  </cols>
  <sheetData>
    <row r="1" spans="1:13" customFormat="1" ht="15">
      <c r="A1" s="135" t="s">
        <v>161</v>
      </c>
      <c r="B1" s="135"/>
      <c r="C1" s="135"/>
      <c r="D1" s="135"/>
      <c r="E1" s="135"/>
      <c r="F1" s="135"/>
      <c r="G1" s="135"/>
      <c r="H1" s="135"/>
      <c r="I1" s="135"/>
      <c r="J1" s="135"/>
      <c r="K1" s="135"/>
      <c r="L1" s="137">
        <f>IF(P.Participant!C8="-","[Participant's name]",P.Participant!C8)</f>
        <v>0</v>
      </c>
    </row>
    <row r="2" spans="1:13" customFormat="1" ht="15">
      <c r="A2" s="135"/>
      <c r="B2" s="135"/>
      <c r="C2" s="135"/>
      <c r="D2" s="135"/>
      <c r="E2" s="135"/>
      <c r="F2" s="135"/>
      <c r="G2" s="135"/>
      <c r="H2" s="135"/>
      <c r="I2" s="135"/>
      <c r="J2" s="135"/>
      <c r="K2" s="135"/>
      <c r="L2" s="137" t="str">
        <f>IF(P.Participant!C17="-","[Method for calculation of the SCR]",P.Participant!C17)</f>
        <v>[Method for calculation of the SCR]</v>
      </c>
    </row>
    <row r="3" spans="1:13" customFormat="1" ht="15">
      <c r="A3" s="135" t="s">
        <v>162</v>
      </c>
      <c r="B3" s="135"/>
      <c r="C3" s="135"/>
      <c r="D3" s="135"/>
      <c r="E3" s="135"/>
      <c r="F3" s="135"/>
      <c r="G3" s="135"/>
      <c r="H3" s="135"/>
      <c r="I3" s="135"/>
      <c r="J3" s="135"/>
      <c r="K3" s="135"/>
      <c r="L3" s="137" t="str">
        <f>_Version</f>
        <v>EIOPA-ST24_Templates-(20240304)</v>
      </c>
    </row>
    <row r="4" spans="1:13" customFormat="1" ht="15">
      <c r="A4" s="131"/>
      <c r="B4" s="131"/>
      <c r="C4" s="131"/>
      <c r="D4" s="131"/>
      <c r="E4" s="131"/>
      <c r="F4" s="131"/>
      <c r="G4" s="131"/>
      <c r="H4" s="131"/>
      <c r="I4" s="131"/>
      <c r="J4" s="131"/>
      <c r="K4" s="131"/>
      <c r="L4" s="131"/>
    </row>
    <row r="6" spans="1:13">
      <c r="B6" s="116"/>
      <c r="C6" s="116"/>
      <c r="D6" s="116"/>
      <c r="E6" s="116"/>
      <c r="F6" s="116"/>
      <c r="G6" s="116"/>
      <c r="H6" s="116"/>
      <c r="I6" s="116"/>
      <c r="J6" s="116"/>
      <c r="K6" s="116"/>
      <c r="L6" s="116"/>
    </row>
    <row r="7" spans="1:13">
      <c r="A7" s="131" t="s">
        <v>163</v>
      </c>
      <c r="B7" s="116"/>
      <c r="C7" s="140"/>
      <c r="D7" s="116"/>
      <c r="E7" s="116"/>
      <c r="F7" s="116"/>
      <c r="G7" s="116"/>
      <c r="H7" s="116"/>
      <c r="I7" s="116"/>
      <c r="J7" s="116"/>
      <c r="K7" s="116"/>
      <c r="L7" s="118"/>
    </row>
    <row r="8" spans="1:13">
      <c r="B8" s="116"/>
      <c r="C8" s="140"/>
      <c r="D8" s="116"/>
      <c r="E8" s="116"/>
      <c r="F8" s="116"/>
      <c r="G8" s="116"/>
      <c r="H8" s="116"/>
      <c r="I8" s="116"/>
      <c r="J8" s="116"/>
      <c r="K8" s="116"/>
      <c r="L8" s="118"/>
    </row>
    <row r="9" spans="1:13">
      <c r="A9" s="119"/>
      <c r="B9" s="116"/>
      <c r="C9" s="116"/>
      <c r="D9" s="118"/>
      <c r="E9" s="118"/>
      <c r="F9" s="120"/>
      <c r="G9" s="120"/>
      <c r="H9" s="116"/>
      <c r="I9" s="116"/>
      <c r="J9" s="120"/>
      <c r="K9" s="118"/>
      <c r="L9" s="118"/>
    </row>
    <row r="10" spans="1:13" ht="12" customHeight="1">
      <c r="A10" s="119"/>
      <c r="B10" s="116"/>
      <c r="C10" s="116"/>
      <c r="D10" s="118"/>
      <c r="E10" s="118"/>
      <c r="F10" s="120"/>
      <c r="G10" s="120"/>
      <c r="H10" s="116"/>
      <c r="I10" s="116"/>
      <c r="J10" s="120"/>
      <c r="K10" s="118"/>
      <c r="L10" s="118"/>
    </row>
    <row r="11" spans="1:13">
      <c r="A11" s="116"/>
      <c r="B11" s="116"/>
      <c r="C11" s="458" t="s">
        <v>164</v>
      </c>
      <c r="D11" s="460" t="s">
        <v>165</v>
      </c>
      <c r="E11" s="461"/>
      <c r="F11" s="461"/>
      <c r="G11" s="461"/>
      <c r="H11" s="461"/>
      <c r="I11" s="461"/>
      <c r="J11" s="461"/>
      <c r="K11" s="461"/>
      <c r="L11" s="462"/>
    </row>
    <row r="12" spans="1:13" ht="89.25">
      <c r="A12" s="121"/>
      <c r="B12" s="121"/>
      <c r="C12" s="459"/>
      <c r="D12" s="122" t="s">
        <v>166</v>
      </c>
      <c r="E12" s="122" t="s">
        <v>167</v>
      </c>
      <c r="F12" s="122" t="s">
        <v>168</v>
      </c>
      <c r="G12" s="122" t="s">
        <v>169</v>
      </c>
      <c r="H12" s="122" t="s">
        <v>170</v>
      </c>
      <c r="I12" s="123" t="s">
        <v>171</v>
      </c>
      <c r="J12" s="123" t="s">
        <v>172</v>
      </c>
      <c r="K12" s="123" t="s">
        <v>173</v>
      </c>
      <c r="L12" s="122" t="s">
        <v>174</v>
      </c>
      <c r="M12" s="8"/>
    </row>
    <row r="13" spans="1:13">
      <c r="A13" s="124"/>
      <c r="B13" s="124"/>
      <c r="C13" s="125" t="s">
        <v>2</v>
      </c>
      <c r="D13" s="125" t="s">
        <v>160</v>
      </c>
      <c r="E13" s="125" t="s">
        <v>175</v>
      </c>
      <c r="F13" s="125" t="s">
        <v>176</v>
      </c>
      <c r="G13" s="125" t="s">
        <v>177</v>
      </c>
      <c r="H13" s="125" t="s">
        <v>178</v>
      </c>
      <c r="I13" s="125" t="s">
        <v>179</v>
      </c>
      <c r="J13" s="125" t="s">
        <v>180</v>
      </c>
      <c r="K13" s="125" t="s">
        <v>181</v>
      </c>
      <c r="L13" s="125" t="s">
        <v>182</v>
      </c>
      <c r="M13" s="8"/>
    </row>
    <row r="14" spans="1:13">
      <c r="A14" s="159" t="s">
        <v>183</v>
      </c>
      <c r="B14" s="13" t="s">
        <v>5</v>
      </c>
      <c r="C14" s="204"/>
      <c r="D14" s="204"/>
      <c r="E14" s="204"/>
      <c r="F14" s="204"/>
      <c r="G14" s="204"/>
      <c r="H14" s="204"/>
      <c r="I14" s="204"/>
      <c r="J14" s="204"/>
      <c r="K14" s="204"/>
      <c r="L14" s="204"/>
      <c r="M14" s="8"/>
    </row>
    <row r="15" spans="1:13">
      <c r="A15" s="160" t="s">
        <v>184</v>
      </c>
      <c r="B15" s="13" t="s">
        <v>7</v>
      </c>
      <c r="C15" s="204"/>
      <c r="D15" s="204"/>
      <c r="E15" s="204"/>
      <c r="F15" s="204"/>
      <c r="G15" s="204"/>
      <c r="H15" s="204"/>
      <c r="I15" s="204"/>
      <c r="J15" s="204"/>
      <c r="K15" s="204"/>
      <c r="L15" s="204"/>
      <c r="M15" s="8"/>
    </row>
    <row r="16" spans="1:13">
      <c r="A16" s="161" t="s">
        <v>156</v>
      </c>
      <c r="B16" s="13" t="s">
        <v>9</v>
      </c>
      <c r="C16" s="204"/>
      <c r="D16" s="204"/>
      <c r="E16" s="204"/>
      <c r="F16" s="204"/>
      <c r="G16" s="204"/>
      <c r="H16" s="204"/>
      <c r="I16" s="204"/>
      <c r="J16" s="204"/>
      <c r="K16" s="204"/>
      <c r="L16" s="204"/>
    </row>
    <row r="17" spans="1:13">
      <c r="A17" s="161" t="s">
        <v>185</v>
      </c>
      <c r="B17" s="13" t="s">
        <v>11</v>
      </c>
      <c r="C17" s="204"/>
      <c r="D17" s="204"/>
      <c r="E17" s="204"/>
      <c r="F17" s="204"/>
      <c r="G17" s="204"/>
      <c r="H17" s="204"/>
      <c r="I17" s="204"/>
      <c r="J17" s="204"/>
      <c r="K17" s="204"/>
      <c r="L17" s="204"/>
      <c r="M17" s="7"/>
    </row>
    <row r="18" spans="1:13">
      <c r="A18" s="160" t="s">
        <v>293</v>
      </c>
      <c r="B18" s="13" t="s">
        <v>13</v>
      </c>
      <c r="C18" s="204"/>
      <c r="D18" s="204"/>
      <c r="E18" s="204"/>
      <c r="F18" s="204"/>
      <c r="G18" s="204"/>
      <c r="H18" s="204"/>
      <c r="I18" s="204"/>
      <c r="J18" s="204"/>
      <c r="K18" s="204"/>
      <c r="L18" s="204"/>
      <c r="M18" s="7"/>
    </row>
    <row r="19" spans="1:13">
      <c r="A19" s="161" t="s">
        <v>186</v>
      </c>
      <c r="B19" s="13" t="s">
        <v>15</v>
      </c>
      <c r="C19" s="204"/>
      <c r="D19" s="204"/>
      <c r="E19" s="204"/>
      <c r="F19" s="204"/>
      <c r="G19" s="204"/>
      <c r="H19" s="204"/>
      <c r="I19" s="204"/>
      <c r="J19" s="204"/>
      <c r="K19" s="204"/>
      <c r="L19" s="204"/>
      <c r="M19" s="7"/>
    </row>
    <row r="20" spans="1:13">
      <c r="A20" s="161" t="s">
        <v>187</v>
      </c>
      <c r="B20" s="13" t="s">
        <v>17</v>
      </c>
      <c r="C20" s="204"/>
      <c r="D20" s="204"/>
      <c r="E20" s="204"/>
      <c r="F20" s="204"/>
      <c r="G20" s="204"/>
      <c r="H20" s="204"/>
      <c r="I20" s="204"/>
      <c r="J20" s="204"/>
      <c r="K20" s="204"/>
      <c r="L20" s="204"/>
      <c r="M20" s="8"/>
    </row>
    <row r="21" spans="1:13">
      <c r="A21" s="163" t="s">
        <v>188</v>
      </c>
      <c r="B21" s="13" t="s">
        <v>19</v>
      </c>
      <c r="C21" s="204"/>
      <c r="D21" s="204"/>
      <c r="E21" s="204"/>
      <c r="F21" s="204"/>
      <c r="G21" s="204"/>
      <c r="H21" s="204"/>
      <c r="I21" s="204"/>
      <c r="J21" s="204"/>
      <c r="K21" s="204"/>
      <c r="L21" s="204"/>
      <c r="M21" s="6"/>
    </row>
    <row r="22" spans="1:13">
      <c r="A22" s="160" t="s">
        <v>189</v>
      </c>
      <c r="B22" s="13" t="s">
        <v>21</v>
      </c>
      <c r="C22" s="204"/>
      <c r="D22" s="204"/>
      <c r="E22" s="204"/>
      <c r="F22" s="204"/>
      <c r="G22" s="204"/>
      <c r="H22" s="204"/>
      <c r="I22" s="204"/>
      <c r="J22" s="204"/>
      <c r="K22" s="204"/>
      <c r="L22" s="204"/>
      <c r="M22" s="6"/>
    </row>
    <row r="23" spans="1:13">
      <c r="A23" s="160" t="s">
        <v>1158</v>
      </c>
      <c r="B23" s="13" t="s">
        <v>27</v>
      </c>
      <c r="C23" s="204"/>
      <c r="D23" s="204"/>
      <c r="E23" s="204"/>
      <c r="F23" s="204"/>
      <c r="G23" s="204"/>
      <c r="H23" s="204"/>
      <c r="I23" s="204"/>
      <c r="J23" s="204"/>
      <c r="K23" s="204"/>
      <c r="L23" s="204"/>
    </row>
    <row r="24" spans="1:13">
      <c r="A24" s="160" t="s">
        <v>1159</v>
      </c>
      <c r="B24" s="13" t="s">
        <v>29</v>
      </c>
      <c r="C24" s="204"/>
      <c r="D24" s="204"/>
      <c r="E24" s="204"/>
      <c r="F24" s="204"/>
      <c r="G24" s="204"/>
      <c r="H24" s="204"/>
      <c r="I24" s="204"/>
      <c r="J24" s="204"/>
      <c r="K24" s="204"/>
      <c r="L24" s="204"/>
    </row>
    <row r="25" spans="1:13">
      <c r="D25" s="158"/>
    </row>
  </sheetData>
  <sheetProtection algorithmName="SHA-512" hashValue="TTGOTxDDy8nKcK4c7/DYZ9UatpCmEPwKkMykN2UwfYGGdDVmfRaTRhXvvE9vjsUmvurLq+VuqXcvT8ChZdXVgg==" saltValue="Sb1kELS2qCbZM/V15VKymw==" spinCount="100000" sheet="1" objects="1" scenarios="1" formatColumns="0" formatRows="0"/>
  <protectedRanges>
    <protectedRange sqref="C14:L22" name="Range1_1"/>
  </protectedRanges>
  <mergeCells count="2">
    <mergeCell ref="C11:C12"/>
    <mergeCell ref="D11:L11"/>
  </mergeCells>
  <pageMargins left="0.7" right="0.7" top="0.75" bottom="0.75" header="0.3" footer="0.3"/>
  <pageSetup paperSize="9" scale="60" orientation="portrait" r:id="rId1"/>
  <headerFooter>
    <oddHeader>&amp;LEIOPA-REFS-18-011&amp;C&amp;"-,Bold"Impact of long term guarantees measures and transitionals&amp;R&amp;KFF0000EIOPA REGULAR USE</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tabColor rgb="FFFF0000"/>
  </sheetPr>
  <dimension ref="A1:K122"/>
  <sheetViews>
    <sheetView showGridLines="0" zoomScale="80" zoomScaleNormal="80" zoomScaleSheetLayoutView="80" zoomScalePageLayoutView="70" workbookViewId="0"/>
  </sheetViews>
  <sheetFormatPr defaultColWidth="9.140625" defaultRowHeight="15"/>
  <cols>
    <col min="1" max="1" width="32.85546875" style="131" customWidth="1"/>
    <col min="2" max="2" width="67.140625" style="131" customWidth="1"/>
    <col min="3" max="3" width="6.85546875" style="131" bestFit="1" customWidth="1"/>
    <col min="4" max="8" width="17.85546875" style="131" customWidth="1"/>
    <col min="10" max="10" width="56.85546875" customWidth="1"/>
    <col min="11" max="11" width="32" customWidth="1"/>
  </cols>
  <sheetData>
    <row r="1" spans="1:10">
      <c r="A1" s="135" t="s">
        <v>190</v>
      </c>
      <c r="B1" s="135"/>
      <c r="C1" s="135"/>
      <c r="D1" s="135"/>
      <c r="E1" s="135"/>
      <c r="F1" s="135"/>
      <c r="G1" s="135"/>
      <c r="H1" s="137">
        <f>IF(P.Participant!C8="-","[Participant's name]",P.Participant!C8)</f>
        <v>0</v>
      </c>
    </row>
    <row r="2" spans="1:10">
      <c r="A2" s="135"/>
      <c r="B2" s="135"/>
      <c r="C2" s="135"/>
      <c r="D2" s="135"/>
      <c r="E2" s="135"/>
      <c r="F2" s="135"/>
      <c r="G2" s="135"/>
      <c r="H2" s="137" t="str">
        <f>IF(P.Participant!C17="-","[Method for calculation of the SCR]",P.Participant!C17)</f>
        <v>[Method for calculation of the SCR]</v>
      </c>
    </row>
    <row r="3" spans="1:10">
      <c r="A3" s="135" t="s">
        <v>1314</v>
      </c>
      <c r="B3" s="135"/>
      <c r="C3" s="135"/>
      <c r="D3" s="135"/>
      <c r="E3" s="135"/>
      <c r="F3" s="135"/>
      <c r="G3" s="135"/>
      <c r="H3" s="137" t="str">
        <f>_Version</f>
        <v>EIOPA-ST24_Templates-(20240304)</v>
      </c>
    </row>
    <row r="4" spans="1:10">
      <c r="H4" s="168"/>
    </row>
    <row r="5" spans="1:10">
      <c r="H5" s="168"/>
    </row>
    <row r="6" spans="1:10">
      <c r="H6" s="168"/>
    </row>
    <row r="7" spans="1:10">
      <c r="A7" s="131" t="s">
        <v>286</v>
      </c>
    </row>
    <row r="8" spans="1:10">
      <c r="I8" s="3"/>
    </row>
    <row r="9" spans="1:10">
      <c r="A9" s="131" t="s">
        <v>191</v>
      </c>
      <c r="I9" s="3"/>
    </row>
    <row r="10" spans="1:10">
      <c r="A10" s="121"/>
      <c r="B10" s="140"/>
      <c r="I10" s="3"/>
    </row>
    <row r="11" spans="1:10" ht="45">
      <c r="A11" s="153" t="s">
        <v>1336</v>
      </c>
      <c r="C11" s="153"/>
      <c r="D11" s="209" t="s">
        <v>192</v>
      </c>
      <c r="E11" s="209" t="s">
        <v>193</v>
      </c>
      <c r="F11" s="209" t="s">
        <v>194</v>
      </c>
      <c r="G11" s="209" t="s">
        <v>187</v>
      </c>
      <c r="H11" s="209" t="s">
        <v>188</v>
      </c>
      <c r="I11" s="3"/>
      <c r="J11" s="288" t="s">
        <v>1363</v>
      </c>
    </row>
    <row r="12" spans="1:10">
      <c r="A12" s="121"/>
      <c r="B12" s="153"/>
      <c r="C12" s="153"/>
      <c r="D12" s="125" t="s">
        <v>2</v>
      </c>
      <c r="E12" s="125" t="s">
        <v>160</v>
      </c>
      <c r="F12" s="125" t="s">
        <v>175</v>
      </c>
      <c r="G12" s="125" t="s">
        <v>176</v>
      </c>
      <c r="H12" s="125" t="s">
        <v>177</v>
      </c>
      <c r="I12" s="3"/>
      <c r="J12" s="289" t="s">
        <v>1324</v>
      </c>
    </row>
    <row r="13" spans="1:10">
      <c r="B13" s="205" t="s">
        <v>195</v>
      </c>
      <c r="C13" s="125"/>
      <c r="D13" s="166"/>
      <c r="E13" s="166"/>
      <c r="F13" s="166"/>
      <c r="G13" s="166"/>
      <c r="H13" s="412"/>
      <c r="I13" s="4"/>
    </row>
    <row r="14" spans="1:10">
      <c r="A14" s="121"/>
      <c r="B14" s="163" t="s">
        <v>196</v>
      </c>
      <c r="C14" s="125" t="s">
        <v>5</v>
      </c>
      <c r="D14" s="418"/>
      <c r="E14" s="413"/>
      <c r="F14" s="166"/>
      <c r="G14" s="413"/>
      <c r="H14" s="412"/>
      <c r="I14" s="4"/>
    </row>
    <row r="15" spans="1:10" ht="25.5">
      <c r="A15" s="121"/>
      <c r="B15" s="163" t="s">
        <v>1160</v>
      </c>
      <c r="C15" s="125" t="s">
        <v>7</v>
      </c>
      <c r="D15" s="413"/>
      <c r="E15" s="413"/>
      <c r="F15" s="166"/>
      <c r="G15" s="413"/>
      <c r="H15" s="412"/>
      <c r="I15" s="4"/>
    </row>
    <row r="16" spans="1:10">
      <c r="A16" s="121"/>
      <c r="B16" s="163" t="s">
        <v>197</v>
      </c>
      <c r="C16" s="125" t="s">
        <v>9</v>
      </c>
      <c r="D16" s="413"/>
      <c r="E16" s="413"/>
      <c r="F16" s="166"/>
      <c r="G16" s="413"/>
      <c r="H16" s="412"/>
      <c r="I16" s="3"/>
    </row>
    <row r="17" spans="1:11" ht="25.5">
      <c r="A17" s="121"/>
      <c r="B17" s="163" t="s">
        <v>198</v>
      </c>
      <c r="C17" s="125" t="s">
        <v>11</v>
      </c>
      <c r="D17" s="413"/>
      <c r="E17" s="413"/>
      <c r="F17" s="166"/>
      <c r="G17" s="413"/>
      <c r="H17" s="412"/>
      <c r="I17" s="4"/>
    </row>
    <row r="18" spans="1:11">
      <c r="A18" s="121"/>
      <c r="B18" s="163" t="s">
        <v>199</v>
      </c>
      <c r="C18" s="125" t="s">
        <v>13</v>
      </c>
      <c r="D18" s="413"/>
      <c r="E18" s="166"/>
      <c r="F18" s="413"/>
      <c r="G18" s="413"/>
      <c r="H18" s="413"/>
      <c r="I18" s="4"/>
    </row>
    <row r="19" spans="1:11" ht="25.5">
      <c r="A19" s="121"/>
      <c r="B19" s="163" t="s">
        <v>1161</v>
      </c>
      <c r="C19" s="125" t="s">
        <v>15</v>
      </c>
      <c r="D19" s="413"/>
      <c r="E19" s="166"/>
      <c r="F19" s="413"/>
      <c r="G19" s="413"/>
      <c r="H19" s="413"/>
      <c r="I19" s="1"/>
    </row>
    <row r="20" spans="1:11">
      <c r="A20" s="121"/>
      <c r="B20" s="163" t="s">
        <v>200</v>
      </c>
      <c r="C20" s="125" t="s">
        <v>17</v>
      </c>
      <c r="D20" s="413"/>
      <c r="E20" s="413"/>
      <c r="F20" s="166"/>
      <c r="G20" s="166"/>
      <c r="H20" s="166"/>
      <c r="I20" s="4"/>
      <c r="J20" s="410"/>
      <c r="K20" s="411"/>
    </row>
    <row r="21" spans="1:11">
      <c r="A21" s="121"/>
      <c r="B21" s="163" t="s">
        <v>1162</v>
      </c>
      <c r="C21" s="125" t="s">
        <v>19</v>
      </c>
      <c r="D21" s="413"/>
      <c r="E21" s="413"/>
      <c r="F21" s="166"/>
      <c r="G21" s="166"/>
      <c r="H21" s="166"/>
      <c r="I21" s="4"/>
    </row>
    <row r="22" spans="1:11">
      <c r="A22" s="121"/>
      <c r="B22" s="163" t="s">
        <v>201</v>
      </c>
      <c r="C22" s="125" t="s">
        <v>21</v>
      </c>
      <c r="D22" s="413"/>
      <c r="E22" s="412"/>
      <c r="F22" s="413"/>
      <c r="G22" s="413"/>
      <c r="H22" s="413"/>
      <c r="I22" s="4"/>
    </row>
    <row r="23" spans="1:11">
      <c r="A23" s="121"/>
      <c r="B23" s="163" t="s">
        <v>1163</v>
      </c>
      <c r="C23" s="125" t="s">
        <v>23</v>
      </c>
      <c r="D23" s="413"/>
      <c r="E23" s="412"/>
      <c r="F23" s="413"/>
      <c r="G23" s="413"/>
      <c r="H23" s="413"/>
      <c r="I23" s="4"/>
    </row>
    <row r="24" spans="1:11">
      <c r="A24" s="121"/>
      <c r="B24" s="163" t="s">
        <v>202</v>
      </c>
      <c r="C24" s="125" t="s">
        <v>25</v>
      </c>
      <c r="D24" s="413"/>
      <c r="E24" s="412"/>
      <c r="F24" s="413"/>
      <c r="G24" s="413"/>
      <c r="H24" s="413"/>
      <c r="I24" s="4"/>
    </row>
    <row r="25" spans="1:11" ht="25.5">
      <c r="A25" s="121"/>
      <c r="B25" s="163" t="s">
        <v>1164</v>
      </c>
      <c r="C25" s="125" t="s">
        <v>27</v>
      </c>
      <c r="D25" s="413"/>
      <c r="E25" s="412"/>
      <c r="F25" s="413"/>
      <c r="G25" s="413"/>
      <c r="H25" s="413"/>
      <c r="I25" s="4"/>
    </row>
    <row r="26" spans="1:11">
      <c r="A26" s="121"/>
      <c r="B26" s="163" t="s">
        <v>203</v>
      </c>
      <c r="C26" s="125" t="s">
        <v>29</v>
      </c>
      <c r="D26" s="413"/>
      <c r="E26" s="413"/>
      <c r="F26" s="412"/>
      <c r="G26" s="412"/>
      <c r="H26" s="412"/>
      <c r="I26" s="4"/>
    </row>
    <row r="27" spans="1:11">
      <c r="A27" s="121"/>
      <c r="B27" s="163" t="s">
        <v>146</v>
      </c>
      <c r="C27" s="125" t="s">
        <v>31</v>
      </c>
      <c r="D27" s="413"/>
      <c r="E27" s="412"/>
      <c r="F27" s="413"/>
      <c r="G27" s="413"/>
      <c r="H27" s="413"/>
      <c r="I27" s="4"/>
    </row>
    <row r="28" spans="1:11">
      <c r="A28" s="121"/>
      <c r="B28" s="163" t="s">
        <v>1165</v>
      </c>
      <c r="C28" s="125" t="s">
        <v>33</v>
      </c>
      <c r="D28" s="413"/>
      <c r="E28" s="412"/>
      <c r="F28" s="413"/>
      <c r="G28" s="413"/>
      <c r="H28" s="413"/>
      <c r="I28" s="3"/>
    </row>
    <row r="29" spans="1:11">
      <c r="A29" s="121"/>
      <c r="B29" s="163" t="s">
        <v>204</v>
      </c>
      <c r="C29" s="125" t="s">
        <v>35</v>
      </c>
      <c r="D29" s="413"/>
      <c r="E29" s="412"/>
      <c r="F29" s="412"/>
      <c r="G29" s="412"/>
      <c r="H29" s="413"/>
      <c r="I29" s="3"/>
    </row>
    <row r="30" spans="1:11" ht="25.5">
      <c r="A30" s="121"/>
      <c r="B30" s="163" t="s">
        <v>1166</v>
      </c>
      <c r="C30" s="125" t="s">
        <v>37</v>
      </c>
      <c r="D30" s="413"/>
      <c r="E30" s="412"/>
      <c r="F30" s="412"/>
      <c r="G30" s="412"/>
      <c r="H30" s="413"/>
      <c r="I30" s="3"/>
    </row>
    <row r="31" spans="1:11" ht="25.5">
      <c r="A31" s="121"/>
      <c r="B31" s="163" t="s">
        <v>1167</v>
      </c>
      <c r="C31" s="125" t="s">
        <v>39</v>
      </c>
      <c r="D31" s="413"/>
      <c r="E31" s="413"/>
      <c r="F31" s="413"/>
      <c r="G31" s="413"/>
      <c r="H31" s="413"/>
      <c r="I31" s="4"/>
    </row>
    <row r="32" spans="1:11" ht="25.5">
      <c r="A32" s="121"/>
      <c r="B32" s="163" t="s">
        <v>1168</v>
      </c>
      <c r="C32" s="125" t="s">
        <v>41</v>
      </c>
      <c r="D32" s="413"/>
      <c r="E32" s="413"/>
      <c r="F32" s="413"/>
      <c r="G32" s="413"/>
      <c r="H32" s="413"/>
      <c r="I32" s="4"/>
    </row>
    <row r="33" spans="1:9">
      <c r="A33" s="121"/>
      <c r="B33" s="163" t="s">
        <v>1169</v>
      </c>
      <c r="C33" s="125" t="s">
        <v>43</v>
      </c>
      <c r="D33" s="413"/>
      <c r="E33" s="413"/>
      <c r="F33" s="413"/>
      <c r="G33" s="413"/>
      <c r="H33" s="413"/>
      <c r="I33" s="4"/>
    </row>
    <row r="34" spans="1:9">
      <c r="A34" s="121"/>
      <c r="B34" s="163" t="s">
        <v>1170</v>
      </c>
      <c r="C34" s="125" t="s">
        <v>45</v>
      </c>
      <c r="D34" s="413"/>
      <c r="E34" s="413"/>
      <c r="F34" s="413"/>
      <c r="G34" s="413"/>
      <c r="H34" s="413"/>
      <c r="I34" s="3"/>
    </row>
    <row r="35" spans="1:9" ht="38.25">
      <c r="A35" s="121"/>
      <c r="B35" s="205" t="s">
        <v>205</v>
      </c>
      <c r="C35" s="125"/>
      <c r="D35" s="412"/>
      <c r="E35" s="412"/>
      <c r="F35" s="412"/>
      <c r="G35" s="412"/>
      <c r="H35" s="412"/>
      <c r="I35" s="3"/>
    </row>
    <row r="36" spans="1:9" ht="38.25">
      <c r="A36" s="121"/>
      <c r="B36" s="163" t="s">
        <v>205</v>
      </c>
      <c r="C36" s="125" t="s">
        <v>47</v>
      </c>
      <c r="D36" s="413"/>
      <c r="E36" s="166"/>
      <c r="F36" s="166"/>
      <c r="G36" s="166"/>
      <c r="H36" s="166"/>
      <c r="I36" s="3"/>
    </row>
    <row r="37" spans="1:9">
      <c r="A37" s="121"/>
      <c r="B37" s="205" t="s">
        <v>206</v>
      </c>
      <c r="C37" s="125"/>
      <c r="D37" s="166"/>
      <c r="E37" s="166"/>
      <c r="F37" s="166"/>
      <c r="G37" s="166"/>
      <c r="H37" s="166"/>
      <c r="I37" s="3"/>
    </row>
    <row r="38" spans="1:9" ht="25.5">
      <c r="A38" s="121"/>
      <c r="B38" s="163" t="s">
        <v>207</v>
      </c>
      <c r="C38" s="125" t="s">
        <v>49</v>
      </c>
      <c r="D38" s="414"/>
      <c r="E38" s="414"/>
      <c r="F38" s="414"/>
      <c r="G38" s="414"/>
      <c r="H38" s="414"/>
      <c r="I38" s="3"/>
    </row>
    <row r="39" spans="1:9">
      <c r="A39" s="121"/>
      <c r="B39" s="163" t="s">
        <v>208</v>
      </c>
      <c r="C39" s="125" t="s">
        <v>51</v>
      </c>
      <c r="D39" s="414"/>
      <c r="E39" s="414"/>
      <c r="F39" s="414"/>
      <c r="G39" s="414"/>
      <c r="H39" s="166"/>
      <c r="I39" s="3"/>
    </row>
    <row r="40" spans="1:9" ht="25.5">
      <c r="A40" s="121"/>
      <c r="B40" s="163" t="s">
        <v>209</v>
      </c>
      <c r="C40" s="125" t="s">
        <v>53</v>
      </c>
      <c r="D40" s="414"/>
      <c r="E40" s="414"/>
      <c r="F40" s="414"/>
      <c r="G40" s="413"/>
      <c r="H40" s="414"/>
      <c r="I40" s="3"/>
    </row>
    <row r="41" spans="1:9" ht="25.5">
      <c r="A41" s="121"/>
      <c r="B41" s="163" t="s">
        <v>1171</v>
      </c>
      <c r="C41" s="125" t="s">
        <v>55</v>
      </c>
      <c r="D41" s="414"/>
      <c r="E41" s="414"/>
      <c r="F41" s="414"/>
      <c r="G41" s="414"/>
      <c r="H41" s="414"/>
    </row>
    <row r="42" spans="1:9">
      <c r="A42" s="121"/>
      <c r="B42" s="163" t="s">
        <v>1172</v>
      </c>
      <c r="C42" s="125" t="s">
        <v>57</v>
      </c>
      <c r="D42" s="413"/>
      <c r="E42" s="413"/>
      <c r="F42" s="413"/>
      <c r="G42" s="413"/>
      <c r="H42" s="413"/>
    </row>
    <row r="43" spans="1:9">
      <c r="A43" s="121"/>
      <c r="B43" s="205" t="s">
        <v>210</v>
      </c>
      <c r="C43" s="125" t="s">
        <v>59</v>
      </c>
      <c r="D43" s="413"/>
      <c r="E43" s="413"/>
      <c r="F43" s="413"/>
      <c r="G43" s="413"/>
      <c r="H43" s="413"/>
    </row>
    <row r="44" spans="1:9">
      <c r="A44" s="121"/>
      <c r="B44" s="205" t="s">
        <v>211</v>
      </c>
      <c r="C44" s="125" t="s">
        <v>61</v>
      </c>
      <c r="D44" s="413"/>
      <c r="E44" s="413"/>
      <c r="F44" s="413"/>
      <c r="G44" s="413"/>
      <c r="H44" s="413"/>
    </row>
    <row r="45" spans="1:9">
      <c r="A45" s="121"/>
      <c r="B45" s="206" t="s">
        <v>212</v>
      </c>
      <c r="C45" s="125"/>
      <c r="D45" s="166"/>
      <c r="E45" s="166"/>
      <c r="F45" s="166"/>
      <c r="G45" s="166"/>
      <c r="H45" s="166"/>
    </row>
    <row r="46" spans="1:9">
      <c r="A46" s="121"/>
      <c r="B46" s="163" t="s">
        <v>213</v>
      </c>
      <c r="C46" s="125" t="s">
        <v>63</v>
      </c>
      <c r="D46" s="413"/>
      <c r="E46" s="166"/>
      <c r="F46" s="166"/>
      <c r="G46" s="413"/>
      <c r="H46" s="166"/>
    </row>
    <row r="47" spans="1:9" ht="38.25">
      <c r="A47" s="121"/>
      <c r="B47" s="163" t="s">
        <v>214</v>
      </c>
      <c r="C47" s="125" t="s">
        <v>65</v>
      </c>
      <c r="D47" s="413"/>
      <c r="E47" s="166"/>
      <c r="F47" s="166"/>
      <c r="G47" s="413"/>
      <c r="H47" s="166"/>
    </row>
    <row r="48" spans="1:9">
      <c r="A48" s="121"/>
      <c r="B48" s="163" t="s">
        <v>215</v>
      </c>
      <c r="C48" s="125" t="s">
        <v>67</v>
      </c>
      <c r="D48" s="413"/>
      <c r="E48" s="166"/>
      <c r="F48" s="166"/>
      <c r="G48" s="413"/>
      <c r="H48" s="413"/>
    </row>
    <row r="49" spans="1:11" ht="25.5">
      <c r="A49" s="121"/>
      <c r="B49" s="163" t="s">
        <v>216</v>
      </c>
      <c r="C49" s="125" t="s">
        <v>69</v>
      </c>
      <c r="D49" s="413"/>
      <c r="E49" s="166"/>
      <c r="F49" s="166"/>
      <c r="G49" s="413"/>
      <c r="H49" s="413"/>
    </row>
    <row r="50" spans="1:11">
      <c r="A50" s="121"/>
      <c r="B50" s="163" t="s">
        <v>217</v>
      </c>
      <c r="C50" s="125" t="s">
        <v>71</v>
      </c>
      <c r="D50" s="413"/>
      <c r="E50" s="166"/>
      <c r="F50" s="166"/>
      <c r="G50" s="413"/>
      <c r="H50" s="166"/>
    </row>
    <row r="51" spans="1:11" ht="25.5">
      <c r="A51" s="121"/>
      <c r="B51" s="163" t="s">
        <v>218</v>
      </c>
      <c r="C51" s="125" t="s">
        <v>73</v>
      </c>
      <c r="D51" s="413"/>
      <c r="E51" s="166"/>
      <c r="F51" s="166"/>
      <c r="G51" s="413"/>
      <c r="H51" s="413"/>
    </row>
    <row r="52" spans="1:11" ht="25.5">
      <c r="A52" s="121"/>
      <c r="B52" s="163" t="s">
        <v>219</v>
      </c>
      <c r="C52" s="125" t="s">
        <v>75</v>
      </c>
      <c r="D52" s="413"/>
      <c r="E52" s="166"/>
      <c r="F52" s="166"/>
      <c r="G52" s="413"/>
      <c r="H52" s="166"/>
    </row>
    <row r="53" spans="1:11" ht="25.5">
      <c r="A53" s="121"/>
      <c r="B53" s="163" t="s">
        <v>220</v>
      </c>
      <c r="C53" s="125" t="s">
        <v>77</v>
      </c>
      <c r="D53" s="413"/>
      <c r="E53" s="166"/>
      <c r="F53" s="166"/>
      <c r="G53" s="413"/>
      <c r="H53" s="413"/>
    </row>
    <row r="54" spans="1:11">
      <c r="A54" s="121"/>
      <c r="B54" s="161" t="s">
        <v>1173</v>
      </c>
      <c r="C54" s="125" t="s">
        <v>79</v>
      </c>
      <c r="D54" s="413"/>
      <c r="E54" s="166"/>
      <c r="F54" s="166"/>
      <c r="G54" s="413"/>
      <c r="H54" s="413"/>
    </row>
    <row r="55" spans="1:11">
      <c r="A55" s="121"/>
      <c r="B55" s="161" t="s">
        <v>221</v>
      </c>
      <c r="C55" s="125" t="s">
        <v>81</v>
      </c>
      <c r="D55" s="413"/>
      <c r="E55" s="166"/>
      <c r="F55" s="166"/>
      <c r="G55" s="413"/>
      <c r="H55" s="413"/>
    </row>
    <row r="56" spans="1:11">
      <c r="A56" s="121"/>
      <c r="B56" s="206" t="s">
        <v>222</v>
      </c>
      <c r="C56" s="125" t="s">
        <v>83</v>
      </c>
      <c r="D56" s="413"/>
      <c r="E56" s="166"/>
      <c r="F56" s="166"/>
      <c r="G56" s="413"/>
      <c r="H56" s="413"/>
    </row>
    <row r="57" spans="1:11">
      <c r="B57" s="206" t="s">
        <v>223</v>
      </c>
      <c r="C57" s="125"/>
      <c r="D57" s="166"/>
      <c r="E57" s="166"/>
      <c r="F57" s="166"/>
      <c r="G57" s="166"/>
      <c r="H57" s="166"/>
    </row>
    <row r="58" spans="1:11" ht="25.5">
      <c r="B58" s="163" t="s">
        <v>1174</v>
      </c>
      <c r="C58" s="125" t="s">
        <v>85</v>
      </c>
      <c r="D58" s="413"/>
      <c r="E58" s="413"/>
      <c r="F58" s="413"/>
      <c r="G58" s="413"/>
      <c r="H58" s="166"/>
    </row>
    <row r="59" spans="1:11">
      <c r="B59" s="163" t="s">
        <v>224</v>
      </c>
      <c r="C59" s="125" t="s">
        <v>87</v>
      </c>
      <c r="D59" s="413"/>
      <c r="E59" s="413"/>
      <c r="F59" s="413"/>
      <c r="G59" s="413"/>
      <c r="H59" s="413"/>
    </row>
    <row r="60" spans="1:11">
      <c r="B60" s="163" t="s">
        <v>1175</v>
      </c>
      <c r="C60" s="125" t="s">
        <v>225</v>
      </c>
      <c r="D60" s="413"/>
      <c r="E60" s="413"/>
      <c r="F60" s="413"/>
      <c r="G60" s="413"/>
      <c r="H60" s="166"/>
    </row>
    <row r="61" spans="1:11">
      <c r="B61" s="163" t="s">
        <v>226</v>
      </c>
      <c r="C61" s="125" t="s">
        <v>227</v>
      </c>
      <c r="D61" s="413"/>
      <c r="E61" s="413"/>
      <c r="F61" s="413"/>
      <c r="G61" s="413"/>
      <c r="H61" s="413"/>
      <c r="J61" s="410"/>
      <c r="K61" s="411"/>
    </row>
    <row r="62" spans="1:11" ht="25.5">
      <c r="B62" s="205" t="s">
        <v>1176</v>
      </c>
      <c r="C62" s="125"/>
      <c r="D62" s="166"/>
      <c r="E62" s="166"/>
      <c r="F62" s="166"/>
      <c r="G62" s="166"/>
      <c r="H62" s="166"/>
    </row>
    <row r="63" spans="1:11" ht="25.5">
      <c r="B63" s="163" t="s">
        <v>1177</v>
      </c>
      <c r="C63" s="125" t="s">
        <v>228</v>
      </c>
      <c r="D63" s="413"/>
      <c r="E63" s="413"/>
      <c r="F63" s="413"/>
      <c r="G63" s="413"/>
      <c r="H63" s="413"/>
    </row>
    <row r="64" spans="1:11" ht="25.5">
      <c r="B64" s="163" t="s">
        <v>1178</v>
      </c>
      <c r="C64" s="125" t="s">
        <v>229</v>
      </c>
      <c r="D64" s="413"/>
      <c r="E64" s="413"/>
      <c r="F64" s="413"/>
      <c r="G64" s="413"/>
      <c r="H64" s="413"/>
    </row>
    <row r="65" spans="1:11" ht="38.25">
      <c r="B65" s="163" t="s">
        <v>1179</v>
      </c>
      <c r="C65" s="125" t="s">
        <v>94</v>
      </c>
      <c r="D65" s="413"/>
      <c r="E65" s="413"/>
      <c r="F65" s="413"/>
      <c r="G65" s="413"/>
      <c r="H65" s="413"/>
    </row>
    <row r="66" spans="1:11" ht="38.25">
      <c r="B66" s="163" t="s">
        <v>1180</v>
      </c>
      <c r="C66" s="125" t="s">
        <v>102</v>
      </c>
      <c r="D66" s="413"/>
      <c r="E66" s="413"/>
      <c r="F66" s="413"/>
      <c r="G66" s="413"/>
      <c r="H66" s="413"/>
    </row>
    <row r="67" spans="1:11">
      <c r="A67" s="121"/>
      <c r="B67" s="163" t="s">
        <v>230</v>
      </c>
      <c r="C67" s="125" t="s">
        <v>96</v>
      </c>
      <c r="D67" s="413"/>
      <c r="E67" s="413"/>
      <c r="F67" s="413"/>
      <c r="G67" s="413"/>
      <c r="H67" s="166"/>
    </row>
    <row r="68" spans="1:11">
      <c r="A68" s="121"/>
      <c r="B68" s="163" t="s">
        <v>231</v>
      </c>
      <c r="C68" s="125" t="s">
        <v>103</v>
      </c>
      <c r="D68" s="413"/>
      <c r="E68" s="413"/>
      <c r="F68" s="413"/>
      <c r="G68" s="413"/>
      <c r="H68" s="166"/>
    </row>
    <row r="69" spans="1:11" ht="38.25">
      <c r="A69" s="121"/>
      <c r="B69" s="163" t="s">
        <v>1313</v>
      </c>
      <c r="C69" s="207" t="s">
        <v>137</v>
      </c>
      <c r="D69" s="415"/>
      <c r="E69" s="415"/>
      <c r="F69" s="415"/>
      <c r="G69" s="415"/>
      <c r="H69" s="415"/>
    </row>
    <row r="70" spans="1:11" ht="38.25">
      <c r="A70" s="121"/>
      <c r="B70" s="163" t="s">
        <v>1181</v>
      </c>
      <c r="C70" s="207" t="s">
        <v>139</v>
      </c>
      <c r="D70" s="415"/>
      <c r="E70" s="415"/>
      <c r="F70" s="415"/>
      <c r="G70" s="415"/>
      <c r="H70" s="415"/>
    </row>
    <row r="71" spans="1:11" ht="38.25">
      <c r="B71" s="205" t="s">
        <v>1182</v>
      </c>
      <c r="C71" s="125" t="s">
        <v>115</v>
      </c>
      <c r="D71" s="416"/>
      <c r="E71" s="416"/>
      <c r="F71" s="416"/>
      <c r="G71" s="416"/>
      <c r="H71" s="416"/>
      <c r="J71" s="410"/>
      <c r="K71" s="411"/>
    </row>
    <row r="72" spans="1:11" ht="25.5">
      <c r="A72" s="121"/>
      <c r="B72" s="208" t="s">
        <v>1183</v>
      </c>
      <c r="C72" s="207" t="s">
        <v>141</v>
      </c>
      <c r="D72" s="415"/>
      <c r="E72" s="166"/>
      <c r="F72" s="166"/>
      <c r="G72" s="166"/>
      <c r="H72" s="166"/>
    </row>
    <row r="73" spans="1:11">
      <c r="A73" s="121"/>
      <c r="B73" s="205" t="s">
        <v>233</v>
      </c>
      <c r="C73" s="125" t="s">
        <v>109</v>
      </c>
      <c r="D73" s="416"/>
      <c r="E73" s="166"/>
      <c r="F73" s="166"/>
      <c r="G73" s="166"/>
      <c r="H73" s="166"/>
    </row>
    <row r="74" spans="1:11">
      <c r="A74" s="121"/>
      <c r="B74" s="205" t="s">
        <v>1184</v>
      </c>
      <c r="C74" s="125" t="s">
        <v>149</v>
      </c>
      <c r="D74" s="415"/>
      <c r="E74" s="166"/>
      <c r="F74" s="166"/>
      <c r="G74" s="166"/>
      <c r="H74" s="166"/>
    </row>
    <row r="75" spans="1:11" ht="25.5">
      <c r="A75" s="121"/>
      <c r="B75" s="205" t="s">
        <v>1185</v>
      </c>
      <c r="C75" s="125" t="s">
        <v>105</v>
      </c>
      <c r="D75" s="416"/>
      <c r="E75" s="166"/>
      <c r="F75" s="166"/>
      <c r="G75" s="166"/>
      <c r="H75" s="166"/>
    </row>
    <row r="76" spans="1:11">
      <c r="A76" s="121"/>
      <c r="B76" s="205" t="s">
        <v>1186</v>
      </c>
      <c r="C76" s="125" t="s">
        <v>116</v>
      </c>
      <c r="D76" s="416"/>
      <c r="E76" s="166"/>
      <c r="F76" s="166"/>
      <c r="G76" s="166"/>
      <c r="H76" s="166"/>
    </row>
    <row r="77" spans="1:11" ht="25.5">
      <c r="A77" s="121"/>
      <c r="B77" s="205" t="s">
        <v>1187</v>
      </c>
      <c r="C77" s="207" t="s">
        <v>143</v>
      </c>
      <c r="D77" s="415"/>
      <c r="E77" s="166"/>
      <c r="F77" s="166"/>
      <c r="G77" s="166"/>
      <c r="H77" s="166"/>
    </row>
    <row r="78" spans="1:11" ht="25.5">
      <c r="A78" s="121"/>
      <c r="B78" s="205" t="s">
        <v>1188</v>
      </c>
      <c r="C78" s="125" t="s">
        <v>117</v>
      </c>
      <c r="D78" s="416"/>
      <c r="E78" s="166"/>
      <c r="F78" s="166"/>
      <c r="G78" s="166"/>
      <c r="H78" s="166"/>
      <c r="J78" s="410"/>
      <c r="K78" s="411"/>
    </row>
    <row r="79" spans="1:11" ht="38.25">
      <c r="A79" s="121"/>
      <c r="B79" s="205" t="s">
        <v>1189</v>
      </c>
      <c r="C79" s="125" t="s">
        <v>111</v>
      </c>
      <c r="D79" s="416"/>
      <c r="E79" s="166"/>
      <c r="F79" s="166"/>
      <c r="G79" s="166"/>
      <c r="H79" s="166"/>
    </row>
    <row r="80" spans="1:11">
      <c r="B80" s="205" t="s">
        <v>1190</v>
      </c>
      <c r="C80" s="125" t="s">
        <v>114</v>
      </c>
      <c r="D80" s="416"/>
      <c r="E80" s="166"/>
      <c r="F80" s="166"/>
      <c r="G80" s="166"/>
      <c r="H80" s="166"/>
    </row>
    <row r="81" spans="1:11" ht="25.5">
      <c r="A81" s="153"/>
      <c r="B81" s="205" t="s">
        <v>1191</v>
      </c>
      <c r="C81" s="207" t="s">
        <v>145</v>
      </c>
      <c r="D81" s="415"/>
      <c r="E81" s="166"/>
      <c r="F81" s="166"/>
      <c r="G81" s="166"/>
      <c r="H81" s="166"/>
    </row>
    <row r="82" spans="1:11" ht="25.5">
      <c r="A82" s="121"/>
      <c r="B82" s="205" t="s">
        <v>1192</v>
      </c>
      <c r="C82" s="207" t="s">
        <v>147</v>
      </c>
      <c r="D82" s="415"/>
      <c r="E82" s="166"/>
      <c r="F82" s="166"/>
      <c r="G82" s="166"/>
      <c r="H82" s="166"/>
    </row>
    <row r="83" spans="1:11" ht="25.5">
      <c r="B83" s="205" t="s">
        <v>1193</v>
      </c>
      <c r="C83" s="125" t="s">
        <v>119</v>
      </c>
      <c r="D83" s="416"/>
      <c r="E83" s="166"/>
      <c r="F83" s="166"/>
      <c r="G83" s="166"/>
      <c r="H83" s="166"/>
      <c r="J83" s="410"/>
      <c r="K83" s="411"/>
    </row>
    <row r="85" spans="1:11">
      <c r="A85" s="271" t="s">
        <v>1335</v>
      </c>
      <c r="B85" s="205" t="s">
        <v>1327</v>
      </c>
    </row>
    <row r="86" spans="1:11">
      <c r="B86" s="205" t="s">
        <v>1328</v>
      </c>
      <c r="C86" s="205" t="s">
        <v>89</v>
      </c>
      <c r="D86" s="416"/>
    </row>
    <row r="87" spans="1:11">
      <c r="B87" s="205" t="s">
        <v>1329</v>
      </c>
      <c r="C87" s="205" t="s">
        <v>92</v>
      </c>
      <c r="D87" s="416"/>
    </row>
    <row r="88" spans="1:11">
      <c r="B88" s="205" t="s">
        <v>1330</v>
      </c>
      <c r="C88" s="205" t="s">
        <v>98</v>
      </c>
      <c r="D88" s="416"/>
      <c r="J88" s="410"/>
      <c r="K88" s="411"/>
    </row>
    <row r="89" spans="1:11">
      <c r="B89" s="205" t="s">
        <v>1331</v>
      </c>
      <c r="C89" s="205" t="s">
        <v>100</v>
      </c>
      <c r="D89" s="416"/>
    </row>
    <row r="90" spans="1:11">
      <c r="B90" s="205" t="s">
        <v>287</v>
      </c>
      <c r="C90" s="205" t="s">
        <v>104</v>
      </c>
      <c r="D90" s="416"/>
      <c r="J90" s="410"/>
      <c r="K90" s="411"/>
    </row>
    <row r="91" spans="1:11">
      <c r="B91" s="205" t="s">
        <v>1332</v>
      </c>
      <c r="C91" s="205" t="s">
        <v>107</v>
      </c>
      <c r="D91" s="416"/>
    </row>
    <row r="92" spans="1:11">
      <c r="B92" s="205" t="s">
        <v>1333</v>
      </c>
      <c r="C92" s="205" t="s">
        <v>110</v>
      </c>
      <c r="D92" s="416"/>
      <c r="J92" s="410"/>
      <c r="K92" s="411"/>
    </row>
    <row r="93" spans="1:11">
      <c r="B93" s="205" t="s">
        <v>1334</v>
      </c>
      <c r="C93" s="205" t="s">
        <v>112</v>
      </c>
      <c r="D93" s="416"/>
    </row>
    <row r="97" spans="1:8">
      <c r="A97" s="131" t="s">
        <v>203</v>
      </c>
    </row>
    <row r="99" spans="1:8">
      <c r="A99" s="131" t="s">
        <v>234</v>
      </c>
    </row>
    <row r="100" spans="1:8">
      <c r="A100" s="129"/>
    </row>
    <row r="101" spans="1:8">
      <c r="D101" s="125" t="s">
        <v>178</v>
      </c>
    </row>
    <row r="102" spans="1:8">
      <c r="B102" s="206" t="s">
        <v>203</v>
      </c>
      <c r="C102" s="125"/>
      <c r="D102" s="166"/>
      <c r="G102" s="154"/>
      <c r="H102" s="154"/>
    </row>
    <row r="103" spans="1:8">
      <c r="B103" s="161" t="s">
        <v>156</v>
      </c>
      <c r="C103" s="125" t="s">
        <v>120</v>
      </c>
      <c r="D103" s="417"/>
      <c r="H103" s="154"/>
    </row>
    <row r="104" spans="1:8">
      <c r="B104" s="161" t="s">
        <v>235</v>
      </c>
      <c r="C104" s="125" t="s">
        <v>121</v>
      </c>
      <c r="D104" s="417"/>
      <c r="H104" s="154"/>
    </row>
    <row r="105" spans="1:8">
      <c r="B105" s="161" t="s">
        <v>236</v>
      </c>
      <c r="C105" s="125" t="s">
        <v>122</v>
      </c>
      <c r="D105" s="413"/>
      <c r="H105" s="154"/>
    </row>
    <row r="106" spans="1:8">
      <c r="B106" s="161" t="s">
        <v>237</v>
      </c>
      <c r="C106" s="125" t="s">
        <v>124</v>
      </c>
      <c r="D106" s="417"/>
      <c r="H106" s="154"/>
    </row>
    <row r="107" spans="1:8" ht="25.5">
      <c r="B107" s="163" t="s">
        <v>1194</v>
      </c>
      <c r="C107" s="125" t="s">
        <v>126</v>
      </c>
      <c r="D107" s="413"/>
      <c r="H107" s="154"/>
    </row>
    <row r="108" spans="1:8">
      <c r="B108" s="161" t="s">
        <v>1195</v>
      </c>
      <c r="C108" s="125" t="s">
        <v>128</v>
      </c>
      <c r="D108" s="413"/>
      <c r="H108" s="154"/>
    </row>
    <row r="109" spans="1:8">
      <c r="A109" s="121"/>
      <c r="B109" s="206" t="s">
        <v>203</v>
      </c>
      <c r="C109" s="125" t="s">
        <v>130</v>
      </c>
      <c r="D109" s="417"/>
      <c r="H109" s="154"/>
    </row>
    <row r="110" spans="1:8">
      <c r="A110" s="121"/>
      <c r="B110" s="210" t="s">
        <v>238</v>
      </c>
      <c r="C110" s="125"/>
      <c r="D110" s="166"/>
      <c r="H110" s="154"/>
    </row>
    <row r="111" spans="1:8">
      <c r="A111" s="121"/>
      <c r="B111" s="163" t="s">
        <v>239</v>
      </c>
      <c r="C111" s="125" t="s">
        <v>132</v>
      </c>
      <c r="D111" s="413"/>
      <c r="G111" s="121"/>
      <c r="H111" s="126"/>
    </row>
    <row r="112" spans="1:8">
      <c r="A112" s="121"/>
      <c r="B112" s="161" t="s">
        <v>240</v>
      </c>
      <c r="C112" s="125" t="s">
        <v>134</v>
      </c>
      <c r="D112" s="413"/>
      <c r="G112" s="155"/>
      <c r="H112" s="126"/>
    </row>
    <row r="113" spans="1:8">
      <c r="A113" s="121"/>
      <c r="B113" s="206" t="s">
        <v>241</v>
      </c>
      <c r="C113" s="125" t="s">
        <v>135</v>
      </c>
      <c r="D113" s="61">
        <f>SUM(D111:D112)</f>
        <v>0</v>
      </c>
      <c r="G113" s="155"/>
      <c r="H113" s="126"/>
    </row>
    <row r="114" spans="1:8">
      <c r="A114" s="121"/>
      <c r="B114" s="156"/>
      <c r="C114" s="156"/>
      <c r="D114" s="157"/>
      <c r="G114" s="157"/>
      <c r="H114" s="155"/>
    </row>
    <row r="115" spans="1:8">
      <c r="G115" s="157"/>
      <c r="H115" s="157"/>
    </row>
    <row r="116" spans="1:8">
      <c r="G116" s="157"/>
      <c r="H116" s="155"/>
    </row>
    <row r="117" spans="1:8">
      <c r="G117" s="157"/>
      <c r="H117" s="157"/>
    </row>
    <row r="118" spans="1:8">
      <c r="G118" s="157"/>
      <c r="H118" s="155"/>
    </row>
    <row r="119" spans="1:8">
      <c r="G119" s="157"/>
      <c r="H119" s="157"/>
    </row>
    <row r="120" spans="1:8">
      <c r="G120" s="157"/>
      <c r="H120" s="155"/>
    </row>
    <row r="121" spans="1:8">
      <c r="G121" s="157"/>
      <c r="H121" s="157"/>
    </row>
    <row r="122" spans="1:8">
      <c r="G122" s="157"/>
      <c r="H122" s="155"/>
    </row>
  </sheetData>
  <sheetProtection algorithmName="SHA-512" hashValue="uoDzBlREEMcW9i58XQRRfQFt3OaNvJC+q6g7+bNowd1+F6Aadobbzwm9nBFqnMwfonZFnqBNGBALLFTOuAslVA==" saltValue="IE0peViJTGSGMukQ01EbXA==" spinCount="100000" sheet="1" objects="1" scenarios="1" formatColumns="0" formatRows="0"/>
  <pageMargins left="0.7" right="0.7" top="0.75" bottom="0.75" header="0.3" footer="0.3"/>
  <pageSetup paperSize="9" scale="29" orientation="portrait" r:id="rId1"/>
  <headerFooter>
    <oddHeader>&amp;LEIOPA-REFS-18-011&amp;C&amp;"-,Bold"Own Funds&amp;R&amp;KFF0000EIOPA REGULAR USE</oddHeader>
  </headerFooter>
  <rowBreaks count="1" manualBreakCount="1">
    <brk id="2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0000"/>
  </sheetPr>
  <dimension ref="A1:I65"/>
  <sheetViews>
    <sheetView showGridLines="0" zoomScale="80" zoomScaleNormal="100" zoomScalePageLayoutView="55" workbookViewId="0"/>
  </sheetViews>
  <sheetFormatPr defaultColWidth="9.140625" defaultRowHeight="15"/>
  <cols>
    <col min="1" max="1" width="12.5703125" style="131" customWidth="1"/>
    <col min="2" max="2" width="60.140625" style="131" customWidth="1"/>
    <col min="3" max="3" width="12.85546875" style="131" customWidth="1"/>
    <col min="4" max="6" width="21.85546875" style="131" customWidth="1"/>
    <col min="7" max="7" width="10.28515625" customWidth="1"/>
    <col min="8" max="8" width="52.7109375" style="313" bestFit="1" customWidth="1"/>
    <col min="9" max="9" width="27.5703125" style="313" bestFit="1" customWidth="1"/>
    <col min="10" max="10" width="23.140625" bestFit="1" customWidth="1"/>
    <col min="11" max="13" width="35.140625" bestFit="1" customWidth="1"/>
    <col min="14" max="14" width="33.5703125" bestFit="1" customWidth="1"/>
  </cols>
  <sheetData>
    <row r="1" spans="1:9">
      <c r="A1" s="135" t="s">
        <v>1007</v>
      </c>
      <c r="B1" s="136"/>
      <c r="C1" s="136"/>
      <c r="D1" s="136"/>
      <c r="E1" s="136"/>
      <c r="F1" s="137">
        <f>IF(P.Participant!C8="-","[Participant's name]",P.Participant!C8)</f>
        <v>0</v>
      </c>
    </row>
    <row r="2" spans="1:9">
      <c r="A2" s="135"/>
      <c r="B2" s="135"/>
      <c r="C2" s="135"/>
      <c r="D2" s="135"/>
      <c r="E2" s="135"/>
      <c r="F2" s="137" t="str">
        <f>IF(P.Participant!C17="-","[Method for calculation of the SCR]",P.Participant!C17)</f>
        <v>[Method for calculation of the SCR]</v>
      </c>
    </row>
    <row r="3" spans="1:9">
      <c r="A3" s="136" t="s">
        <v>1315</v>
      </c>
      <c r="B3" s="135"/>
      <c r="C3" s="135"/>
      <c r="D3" s="135"/>
      <c r="E3" s="135"/>
      <c r="F3" s="137" t="str">
        <f>_Version</f>
        <v>EIOPA-ST24_Templates-(20240304)</v>
      </c>
    </row>
    <row r="4" spans="1:9">
      <c r="B4" s="138"/>
      <c r="C4" s="132"/>
      <c r="D4" s="132"/>
      <c r="E4" s="132"/>
      <c r="F4" s="132"/>
    </row>
    <row r="5" spans="1:9">
      <c r="B5" s="138"/>
      <c r="C5" s="132"/>
      <c r="D5" s="132"/>
      <c r="E5" s="132"/>
      <c r="F5" s="132"/>
    </row>
    <row r="6" spans="1:9">
      <c r="B6" s="138"/>
      <c r="C6" s="132"/>
      <c r="D6" s="132"/>
      <c r="E6" s="132"/>
      <c r="F6" s="132"/>
    </row>
    <row r="7" spans="1:9">
      <c r="A7" s="131" t="s">
        <v>242</v>
      </c>
      <c r="C7" s="140"/>
      <c r="D7" s="141"/>
      <c r="E7" s="132"/>
      <c r="F7" s="139"/>
    </row>
    <row r="8" spans="1:9">
      <c r="C8" s="140"/>
      <c r="D8" s="141"/>
      <c r="E8" s="132"/>
      <c r="F8" s="139"/>
    </row>
    <row r="9" spans="1:9">
      <c r="A9" s="24" t="s">
        <v>246</v>
      </c>
      <c r="C9" s="141"/>
      <c r="D9" s="141"/>
      <c r="E9" s="132"/>
      <c r="F9" s="139"/>
    </row>
    <row r="10" spans="1:9">
      <c r="C10" s="141"/>
      <c r="D10" s="141"/>
      <c r="E10" s="132"/>
      <c r="F10" s="139"/>
    </row>
    <row r="11" spans="1:9">
      <c r="B11" s="132"/>
      <c r="C11" s="142" t="s">
        <v>243</v>
      </c>
      <c r="D11" s="142" t="s">
        <v>244</v>
      </c>
      <c r="E11" s="142" t="s">
        <v>245</v>
      </c>
      <c r="F11" s="139"/>
    </row>
    <row r="12" spans="1:9">
      <c r="C12" s="141"/>
      <c r="D12" s="132"/>
      <c r="E12" s="143"/>
      <c r="F12" s="139"/>
    </row>
    <row r="13" spans="1:9" ht="60">
      <c r="B13" s="144"/>
      <c r="C13" s="144"/>
      <c r="D13" s="142" t="s">
        <v>247</v>
      </c>
      <c r="E13" s="142" t="s">
        <v>248</v>
      </c>
      <c r="F13" s="142" t="s">
        <v>249</v>
      </c>
      <c r="H13" s="358" t="s">
        <v>1363</v>
      </c>
      <c r="I13"/>
    </row>
    <row r="14" spans="1:9">
      <c r="B14" s="145"/>
      <c r="C14" s="145"/>
      <c r="D14" s="146" t="s">
        <v>175</v>
      </c>
      <c r="E14" s="146" t="s">
        <v>176</v>
      </c>
      <c r="F14" s="146" t="s">
        <v>177</v>
      </c>
      <c r="H14" s="359" t="s">
        <v>1324</v>
      </c>
      <c r="I14"/>
    </row>
    <row r="15" spans="1:9">
      <c r="B15" s="147" t="s">
        <v>250</v>
      </c>
      <c r="C15" s="146" t="s">
        <v>5</v>
      </c>
      <c r="D15" s="211"/>
      <c r="E15" s="211"/>
      <c r="F15" s="211"/>
      <c r="H15" s="410"/>
      <c r="I15" s="411"/>
    </row>
    <row r="16" spans="1:9">
      <c r="B16" s="148" t="s">
        <v>251</v>
      </c>
      <c r="C16" s="146" t="s">
        <v>7</v>
      </c>
      <c r="D16" s="211"/>
      <c r="E16" s="211"/>
      <c r="F16" s="211"/>
      <c r="H16" s="410"/>
      <c r="I16" s="411"/>
    </row>
    <row r="17" spans="1:9">
      <c r="B17" s="148" t="s">
        <v>252</v>
      </c>
      <c r="C17" s="146" t="s">
        <v>9</v>
      </c>
      <c r="D17" s="211"/>
      <c r="E17" s="211"/>
      <c r="F17" s="211"/>
      <c r="H17" s="410"/>
      <c r="I17" s="411"/>
    </row>
    <row r="18" spans="1:9">
      <c r="B18" s="148" t="s">
        <v>253</v>
      </c>
      <c r="C18" s="146" t="s">
        <v>11</v>
      </c>
      <c r="D18" s="211"/>
      <c r="E18" s="211"/>
      <c r="F18" s="211"/>
      <c r="H18" s="410"/>
      <c r="I18" s="411"/>
    </row>
    <row r="19" spans="1:9">
      <c r="B19" s="148" t="s">
        <v>254</v>
      </c>
      <c r="C19" s="146" t="s">
        <v>13</v>
      </c>
      <c r="D19" s="211"/>
      <c r="E19" s="211"/>
      <c r="F19" s="211"/>
      <c r="H19" s="410"/>
      <c r="I19" s="411"/>
    </row>
    <row r="20" spans="1:9">
      <c r="B20" s="148" t="s">
        <v>255</v>
      </c>
      <c r="C20" s="146" t="s">
        <v>15</v>
      </c>
      <c r="D20" s="211"/>
      <c r="E20" s="211"/>
      <c r="F20" s="166"/>
      <c r="H20" s="410"/>
      <c r="I20" s="411"/>
    </row>
    <row r="21" spans="1:9">
      <c r="B21" s="148" t="s">
        <v>256</v>
      </c>
      <c r="C21" s="146" t="s">
        <v>17</v>
      </c>
      <c r="D21" s="211"/>
      <c r="E21" s="211"/>
      <c r="F21" s="166"/>
      <c r="H21" s="410"/>
      <c r="I21" s="411"/>
    </row>
    <row r="22" spans="1:9">
      <c r="B22" s="149" t="s">
        <v>246</v>
      </c>
      <c r="C22" s="146" t="s">
        <v>23</v>
      </c>
      <c r="D22" s="304">
        <f>SUM(D15:D21)</f>
        <v>0</v>
      </c>
      <c r="E22" s="304">
        <f>SUM(E15:E21)</f>
        <v>0</v>
      </c>
      <c r="F22" s="166"/>
      <c r="H22" s="410"/>
      <c r="I22" s="411"/>
    </row>
    <row r="23" spans="1:9">
      <c r="B23" s="150"/>
      <c r="C23" s="150"/>
      <c r="D23" s="132"/>
      <c r="E23" s="132"/>
      <c r="F23" s="139"/>
    </row>
    <row r="24" spans="1:9">
      <c r="B24" s="139"/>
      <c r="C24" s="139"/>
      <c r="D24" s="133"/>
      <c r="E24" s="133"/>
      <c r="F24" s="133"/>
    </row>
    <row r="25" spans="1:9">
      <c r="B25" s="139"/>
      <c r="C25" s="139"/>
      <c r="D25" s="133"/>
      <c r="E25" s="133"/>
      <c r="F25" s="133"/>
    </row>
    <row r="26" spans="1:9">
      <c r="A26" s="131" t="s">
        <v>257</v>
      </c>
      <c r="C26" s="139"/>
      <c r="D26" s="139"/>
      <c r="E26" s="151"/>
      <c r="F26" s="139"/>
    </row>
    <row r="27" spans="1:9">
      <c r="C27" s="139"/>
      <c r="D27" s="139"/>
      <c r="E27" s="151"/>
      <c r="F27" s="139"/>
    </row>
    <row r="28" spans="1:9">
      <c r="A28" s="24" t="s">
        <v>258</v>
      </c>
      <c r="C28" s="139"/>
      <c r="D28" s="139"/>
      <c r="E28" s="151"/>
      <c r="F28" s="139"/>
    </row>
    <row r="29" spans="1:9">
      <c r="B29" s="138"/>
      <c r="C29" s="139"/>
      <c r="D29" s="139"/>
      <c r="E29" s="151"/>
      <c r="F29" s="139"/>
    </row>
    <row r="30" spans="1:9">
      <c r="C30" s="142" t="s">
        <v>243</v>
      </c>
      <c r="D30" s="142" t="s">
        <v>244</v>
      </c>
      <c r="E30" s="142" t="s">
        <v>245</v>
      </c>
      <c r="F30" s="139"/>
    </row>
    <row r="31" spans="1:9">
      <c r="C31" s="139"/>
      <c r="D31" s="139"/>
      <c r="E31" s="143"/>
      <c r="F31" s="139"/>
      <c r="H31"/>
      <c r="I31"/>
    </row>
    <row r="32" spans="1:9">
      <c r="B32" s="139"/>
      <c r="C32" s="139"/>
      <c r="D32" s="212" t="s">
        <v>259</v>
      </c>
      <c r="E32" s="143"/>
      <c r="F32" s="139"/>
      <c r="H32"/>
      <c r="I32"/>
    </row>
    <row r="33" spans="2:9">
      <c r="B33" s="139"/>
      <c r="C33" s="139"/>
      <c r="D33" s="213" t="s">
        <v>182</v>
      </c>
      <c r="E33" s="143"/>
      <c r="F33" s="139"/>
      <c r="H33"/>
      <c r="I33"/>
    </row>
    <row r="34" spans="2:9">
      <c r="B34" s="214" t="s">
        <v>260</v>
      </c>
      <c r="C34" s="213" t="s">
        <v>27</v>
      </c>
      <c r="D34" s="419"/>
      <c r="E34" s="143"/>
      <c r="H34"/>
      <c r="I34"/>
    </row>
    <row r="35" spans="2:9">
      <c r="B35" s="214" t="s">
        <v>261</v>
      </c>
      <c r="C35" s="213" t="s">
        <v>29</v>
      </c>
      <c r="D35" s="420"/>
      <c r="E35" s="143"/>
      <c r="F35" s="134"/>
      <c r="H35"/>
      <c r="I35"/>
    </row>
    <row r="36" spans="2:9">
      <c r="B36" s="215" t="s">
        <v>262</v>
      </c>
      <c r="C36" s="213" t="s">
        <v>31</v>
      </c>
      <c r="D36" s="421"/>
      <c r="E36" s="143"/>
      <c r="F36" s="134"/>
      <c r="H36" s="410"/>
      <c r="I36" s="411"/>
    </row>
    <row r="37" spans="2:9">
      <c r="B37" s="215" t="s">
        <v>263</v>
      </c>
      <c r="C37" s="213" t="s">
        <v>33</v>
      </c>
      <c r="D37" s="420"/>
      <c r="E37" s="143"/>
      <c r="F37" s="134"/>
      <c r="H37" s="410"/>
      <c r="I37" s="411"/>
    </row>
    <row r="38" spans="2:9" ht="25.5">
      <c r="B38" s="216" t="s">
        <v>264</v>
      </c>
      <c r="C38" s="213" t="s">
        <v>35</v>
      </c>
      <c r="D38" s="420"/>
      <c r="E38" s="143"/>
      <c r="F38" s="134"/>
    </row>
    <row r="39" spans="2:9" ht="25.5">
      <c r="B39" s="217" t="s">
        <v>1196</v>
      </c>
      <c r="C39" s="213" t="s">
        <v>43</v>
      </c>
      <c r="D39" s="420"/>
      <c r="E39" s="143"/>
      <c r="F39" s="134"/>
    </row>
    <row r="40" spans="2:9">
      <c r="B40" s="215" t="s">
        <v>265</v>
      </c>
      <c r="C40" s="218" t="s">
        <v>45</v>
      </c>
      <c r="D40" s="422"/>
      <c r="E40" s="143"/>
      <c r="F40" s="134"/>
    </row>
    <row r="41" spans="2:9">
      <c r="B41" s="219" t="s">
        <v>1197</v>
      </c>
      <c r="C41" s="220" t="s">
        <v>1198</v>
      </c>
      <c r="D41" s="423"/>
      <c r="E41" s="143"/>
      <c r="F41" s="134"/>
    </row>
    <row r="42" spans="2:9">
      <c r="B42" s="219" t="s">
        <v>1199</v>
      </c>
      <c r="C42" s="220" t="s">
        <v>1200</v>
      </c>
      <c r="D42" s="423"/>
      <c r="E42" s="143"/>
      <c r="F42" s="139"/>
    </row>
    <row r="43" spans="2:9">
      <c r="B43" s="219" t="s">
        <v>1201</v>
      </c>
      <c r="C43" s="220" t="s">
        <v>1202</v>
      </c>
      <c r="D43" s="423"/>
      <c r="E43" s="143"/>
      <c r="F43" s="134"/>
    </row>
    <row r="44" spans="2:9">
      <c r="B44" s="219" t="s">
        <v>1203</v>
      </c>
      <c r="C44" s="220" t="s">
        <v>1204</v>
      </c>
      <c r="D44" s="423"/>
      <c r="E44" s="143"/>
      <c r="F44" s="134"/>
    </row>
    <row r="45" spans="2:9">
      <c r="B45" s="221" t="s">
        <v>232</v>
      </c>
      <c r="C45" s="218" t="s">
        <v>47</v>
      </c>
      <c r="D45" s="420"/>
      <c r="E45" s="143"/>
      <c r="F45" s="134"/>
    </row>
    <row r="46" spans="2:9">
      <c r="B46" s="222" t="s">
        <v>266</v>
      </c>
      <c r="C46" s="218"/>
      <c r="D46" s="166"/>
      <c r="E46" s="143"/>
      <c r="F46" s="134"/>
    </row>
    <row r="47" spans="2:9">
      <c r="B47" s="215" t="s">
        <v>267</v>
      </c>
      <c r="C47" s="218" t="s">
        <v>83</v>
      </c>
      <c r="D47" s="420"/>
      <c r="E47" s="143"/>
      <c r="F47" s="134"/>
    </row>
    <row r="48" spans="2:9">
      <c r="B48" s="221" t="s">
        <v>268</v>
      </c>
      <c r="C48" s="218" t="s">
        <v>85</v>
      </c>
      <c r="D48" s="420"/>
      <c r="E48" s="143"/>
      <c r="F48" s="134"/>
    </row>
    <row r="49" spans="2:9">
      <c r="B49" s="221" t="s">
        <v>1205</v>
      </c>
      <c r="C49" s="218" t="s">
        <v>87</v>
      </c>
      <c r="D49" s="420"/>
      <c r="E49" s="143"/>
      <c r="F49" s="134"/>
    </row>
    <row r="50" spans="2:9">
      <c r="B50" s="221" t="s">
        <v>269</v>
      </c>
      <c r="C50" s="218" t="s">
        <v>225</v>
      </c>
      <c r="D50" s="420"/>
      <c r="E50" s="143"/>
      <c r="F50" s="134"/>
    </row>
    <row r="51" spans="2:9">
      <c r="B51" s="215" t="s">
        <v>270</v>
      </c>
      <c r="C51" s="218" t="s">
        <v>227</v>
      </c>
      <c r="D51" s="420"/>
      <c r="E51" s="143"/>
      <c r="F51" s="134"/>
    </row>
    <row r="52" spans="2:9" ht="25.5">
      <c r="B52" s="215" t="s">
        <v>271</v>
      </c>
      <c r="C52" s="218" t="s">
        <v>228</v>
      </c>
      <c r="D52" s="421"/>
      <c r="E52" s="143"/>
      <c r="F52" s="134"/>
    </row>
    <row r="53" spans="2:9">
      <c r="B53" s="215" t="s">
        <v>272</v>
      </c>
      <c r="C53" s="218" t="s">
        <v>229</v>
      </c>
      <c r="D53" s="421"/>
      <c r="E53" s="143"/>
      <c r="F53" s="134"/>
      <c r="H53" s="410"/>
      <c r="I53" s="411"/>
    </row>
    <row r="54" spans="2:9">
      <c r="B54" s="215" t="s">
        <v>273</v>
      </c>
      <c r="C54" s="218" t="s">
        <v>274</v>
      </c>
      <c r="D54" s="420"/>
      <c r="E54" s="143"/>
      <c r="F54" s="134"/>
    </row>
    <row r="55" spans="2:9">
      <c r="B55" s="222" t="s">
        <v>275</v>
      </c>
      <c r="C55" s="218"/>
      <c r="D55" s="166"/>
      <c r="E55" s="143"/>
      <c r="F55" s="134"/>
    </row>
    <row r="56" spans="2:9" ht="25.5">
      <c r="B56" s="215" t="s">
        <v>276</v>
      </c>
      <c r="C56" s="218" t="s">
        <v>89</v>
      </c>
      <c r="D56" s="420"/>
      <c r="E56" s="143"/>
      <c r="F56" s="134"/>
      <c r="H56" s="410"/>
      <c r="I56" s="411"/>
    </row>
    <row r="57" spans="2:9" ht="51">
      <c r="B57" s="215" t="s">
        <v>277</v>
      </c>
      <c r="C57" s="213" t="s">
        <v>92</v>
      </c>
      <c r="D57" s="420"/>
      <c r="E57" s="143"/>
      <c r="F57" s="134"/>
      <c r="H57" s="410"/>
      <c r="I57" s="411"/>
    </row>
    <row r="58" spans="2:9" ht="25.5">
      <c r="B58" s="215" t="s">
        <v>278</v>
      </c>
      <c r="C58" s="213" t="s">
        <v>94</v>
      </c>
      <c r="D58" s="420"/>
      <c r="E58" s="143"/>
      <c r="F58" s="139"/>
      <c r="H58" s="410"/>
      <c r="I58" s="411"/>
    </row>
    <row r="59" spans="2:9" ht="38.25">
      <c r="B59" s="215" t="s">
        <v>1206</v>
      </c>
      <c r="C59" s="213" t="s">
        <v>96</v>
      </c>
      <c r="D59" s="420"/>
      <c r="E59" s="143"/>
      <c r="F59" s="132"/>
      <c r="H59" s="410"/>
      <c r="I59" s="411"/>
    </row>
    <row r="60" spans="2:9">
      <c r="B60" s="163" t="s">
        <v>1207</v>
      </c>
      <c r="C60" s="213" t="s">
        <v>98</v>
      </c>
      <c r="D60" s="420"/>
      <c r="E60" s="143"/>
      <c r="F60" s="132"/>
    </row>
    <row r="61" spans="2:9">
      <c r="B61" s="215" t="s">
        <v>279</v>
      </c>
      <c r="C61" s="213" t="s">
        <v>100</v>
      </c>
      <c r="D61" s="420"/>
      <c r="E61" s="143"/>
      <c r="F61" s="132"/>
    </row>
    <row r="62" spans="2:9" ht="25.5">
      <c r="B62" s="215" t="s">
        <v>1208</v>
      </c>
      <c r="C62" s="213" t="s">
        <v>1209</v>
      </c>
      <c r="D62" s="420"/>
      <c r="E62" s="143"/>
      <c r="F62" s="152"/>
    </row>
    <row r="63" spans="2:9">
      <c r="B63" s="223" t="s">
        <v>280</v>
      </c>
      <c r="C63" s="213"/>
      <c r="D63" s="166"/>
      <c r="H63" s="424"/>
      <c r="I63" s="425"/>
    </row>
    <row r="64" spans="2:9">
      <c r="B64" s="163" t="s">
        <v>1186</v>
      </c>
      <c r="C64" s="213" t="s">
        <v>102</v>
      </c>
      <c r="D64" s="420"/>
    </row>
    <row r="65" spans="2:4">
      <c r="B65" s="161" t="s">
        <v>1210</v>
      </c>
      <c r="C65" s="213" t="s">
        <v>103</v>
      </c>
      <c r="D65" s="420"/>
    </row>
  </sheetData>
  <sheetProtection algorithmName="SHA-512" hashValue="jL73JJEJbtfuRP8EWa3Kna6tOckr6U9xIdovRc97sOS9hb5QbBsg0Nl95MrHUtYudExFPoGPoWVJkOU+Bhbv7w==" saltValue="sLI26JCEtbvyvRTolGOuhw==" spinCount="100000" sheet="1" objects="1" scenarios="1" formatColumns="0" formatRows="0"/>
  <pageMargins left="0.7" right="0.7" top="0.75" bottom="0.75" header="0.3" footer="0.3"/>
  <pageSetup paperSize="9" scale="57" orientation="portrait" r:id="rId1"/>
  <headerFooter>
    <oddHeader>&amp;LEIOPA-REFS-18-011&amp;C&amp;"-,Bold"Solvency Capital Requirement - for groups on Standard Formula
&amp;R&amp;KFF0000EIOPA REGULAR USE</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tabColor rgb="FFFF0000"/>
  </sheetPr>
  <dimension ref="A1:H70"/>
  <sheetViews>
    <sheetView showGridLines="0" zoomScale="80" zoomScaleNormal="80" zoomScalePageLayoutView="90" workbookViewId="0"/>
  </sheetViews>
  <sheetFormatPr defaultColWidth="9.140625" defaultRowHeight="15"/>
  <cols>
    <col min="1" max="1" width="50.42578125" style="24" customWidth="1"/>
    <col min="2" max="2" width="19.140625" style="24" customWidth="1"/>
    <col min="3" max="3" width="28.42578125" style="24" customWidth="1"/>
    <col min="4" max="4" width="19.140625" style="169" customWidth="1"/>
    <col min="5" max="5" width="34.7109375" style="24" customWidth="1"/>
    <col min="6" max="6" width="19.140625" customWidth="1"/>
    <col min="7" max="7" width="60.5703125" customWidth="1"/>
    <col min="8" max="8" width="40.140625" bestFit="1" customWidth="1"/>
    <col min="9" max="9" width="13.140625" bestFit="1" customWidth="1"/>
    <col min="10" max="10" width="20.140625" customWidth="1"/>
    <col min="11" max="11" width="23.140625" bestFit="1" customWidth="1"/>
    <col min="12" max="13" width="35.140625" bestFit="1" customWidth="1"/>
    <col min="14" max="14" width="27.5703125" bestFit="1" customWidth="1"/>
  </cols>
  <sheetData>
    <row r="1" spans="1:8">
      <c r="A1" s="114" t="s">
        <v>1230</v>
      </c>
      <c r="B1" s="114"/>
      <c r="C1" s="114"/>
      <c r="D1" s="326"/>
      <c r="E1" s="115">
        <f>IF(P.Participant!C8="-","[Participant's name]",P.Participant!C8)</f>
        <v>0</v>
      </c>
      <c r="F1" s="4"/>
    </row>
    <row r="2" spans="1:8">
      <c r="A2" s="114"/>
      <c r="B2" s="114"/>
      <c r="C2" s="114"/>
      <c r="D2" s="326"/>
      <c r="E2" s="115" t="str">
        <f>IF(P.Participant!C17="-","[Method for calculation of the SCR]",P.Participant!C17)</f>
        <v>[Method for calculation of the SCR]</v>
      </c>
      <c r="F2" s="4"/>
    </row>
    <row r="3" spans="1:8">
      <c r="A3" s="114" t="s">
        <v>1316</v>
      </c>
      <c r="B3" s="114"/>
      <c r="C3" s="114"/>
      <c r="D3" s="326"/>
      <c r="E3" s="115" t="str">
        <f>_Version</f>
        <v>EIOPA-ST24_Templates-(20240304)</v>
      </c>
      <c r="F3" s="4"/>
    </row>
    <row r="4" spans="1:8">
      <c r="F4" s="4"/>
    </row>
    <row r="5" spans="1:8">
      <c r="F5" s="4"/>
    </row>
    <row r="6" spans="1:8">
      <c r="A6" s="170"/>
      <c r="F6" s="4"/>
    </row>
    <row r="7" spans="1:8">
      <c r="A7" s="24" t="s">
        <v>1229</v>
      </c>
      <c r="F7" s="4"/>
    </row>
    <row r="8" spans="1:8">
      <c r="F8" s="4"/>
    </row>
    <row r="9" spans="1:8">
      <c r="A9" s="171" t="s">
        <v>1231</v>
      </c>
      <c r="F9" s="4"/>
    </row>
    <row r="10" spans="1:8">
      <c r="F10" s="9"/>
    </row>
    <row r="11" spans="1:8" ht="63.75">
      <c r="B11" s="169"/>
      <c r="C11" s="224" t="s">
        <v>189</v>
      </c>
      <c r="D11" s="225" t="s">
        <v>249</v>
      </c>
      <c r="E11" s="226" t="s">
        <v>1211</v>
      </c>
      <c r="F11" s="9"/>
      <c r="G11" s="288" t="s">
        <v>1363</v>
      </c>
    </row>
    <row r="12" spans="1:8" ht="21">
      <c r="B12" s="169"/>
      <c r="C12" s="227" t="s">
        <v>2</v>
      </c>
      <c r="D12" s="228" t="s">
        <v>177</v>
      </c>
      <c r="E12" s="228" t="s">
        <v>178</v>
      </c>
      <c r="F12" s="110"/>
      <c r="G12" s="289" t="s">
        <v>1324</v>
      </c>
    </row>
    <row r="13" spans="1:8">
      <c r="A13" s="229" t="s">
        <v>1212</v>
      </c>
      <c r="B13" s="230"/>
      <c r="C13" s="166"/>
      <c r="D13" s="166"/>
      <c r="E13" s="166"/>
      <c r="F13" s="9"/>
    </row>
    <row r="14" spans="1:8">
      <c r="A14" s="231" t="s">
        <v>1213</v>
      </c>
      <c r="B14" s="232" t="s">
        <v>7</v>
      </c>
      <c r="C14" s="426"/>
      <c r="D14" s="427"/>
      <c r="E14" s="426"/>
      <c r="F14" s="9"/>
      <c r="G14" s="410"/>
      <c r="H14" s="411"/>
    </row>
    <row r="15" spans="1:8">
      <c r="A15" s="233" t="s">
        <v>1214</v>
      </c>
      <c r="B15" s="232" t="s">
        <v>9</v>
      </c>
      <c r="C15" s="426"/>
      <c r="D15" s="427"/>
      <c r="E15" s="426"/>
      <c r="F15" s="9"/>
    </row>
    <row r="16" spans="1:8">
      <c r="A16" s="233" t="s">
        <v>1215</v>
      </c>
      <c r="B16" s="232" t="s">
        <v>11</v>
      </c>
      <c r="C16" s="426"/>
      <c r="D16" s="427"/>
      <c r="E16" s="426"/>
      <c r="F16" s="1"/>
    </row>
    <row r="17" spans="1:8">
      <c r="A17" s="231" t="s">
        <v>1216</v>
      </c>
      <c r="B17" s="232" t="s">
        <v>17</v>
      </c>
      <c r="C17" s="426"/>
      <c r="D17" s="427"/>
      <c r="E17" s="426"/>
      <c r="F17" s="10"/>
      <c r="G17" s="410"/>
      <c r="H17" s="411"/>
    </row>
    <row r="18" spans="1:8">
      <c r="A18" s="233" t="s">
        <v>1217</v>
      </c>
      <c r="B18" s="232" t="s">
        <v>19</v>
      </c>
      <c r="C18" s="426"/>
      <c r="D18" s="427"/>
      <c r="E18" s="426"/>
      <c r="F18" s="9"/>
    </row>
    <row r="19" spans="1:8">
      <c r="A19" s="231" t="s">
        <v>1218</v>
      </c>
      <c r="B19" s="232" t="s">
        <v>41</v>
      </c>
      <c r="C19" s="426"/>
      <c r="D19" s="427"/>
      <c r="E19" s="426"/>
      <c r="F19" s="9"/>
    </row>
    <row r="20" spans="1:8">
      <c r="A20" s="231" t="s">
        <v>1219</v>
      </c>
      <c r="B20" s="232" t="s">
        <v>43</v>
      </c>
      <c r="C20" s="426"/>
      <c r="D20" s="427"/>
      <c r="E20" s="426"/>
      <c r="F20" s="9"/>
    </row>
    <row r="21" spans="1:8">
      <c r="A21" s="231" t="s">
        <v>1220</v>
      </c>
      <c r="B21" s="232" t="s">
        <v>57</v>
      </c>
      <c r="C21" s="426"/>
      <c r="D21" s="427"/>
      <c r="E21" s="426"/>
      <c r="F21" s="9"/>
      <c r="G21" s="410"/>
      <c r="H21" s="411"/>
    </row>
    <row r="22" spans="1:8">
      <c r="A22" s="233" t="s">
        <v>1221</v>
      </c>
      <c r="B22" s="232" t="s">
        <v>59</v>
      </c>
      <c r="C22" s="426"/>
      <c r="D22" s="427"/>
      <c r="E22" s="426"/>
      <c r="F22" s="9"/>
    </row>
    <row r="23" spans="1:8">
      <c r="A23" s="231" t="s">
        <v>1222</v>
      </c>
      <c r="B23" s="232" t="s">
        <v>65</v>
      </c>
      <c r="C23" s="426"/>
      <c r="D23" s="427"/>
      <c r="E23" s="426"/>
      <c r="F23" s="9"/>
      <c r="G23" s="410"/>
      <c r="H23" s="411"/>
    </row>
    <row r="24" spans="1:8">
      <c r="A24" s="233" t="s">
        <v>1223</v>
      </c>
      <c r="B24" s="232" t="s">
        <v>67</v>
      </c>
      <c r="C24" s="426"/>
      <c r="D24" s="427"/>
      <c r="E24" s="426"/>
      <c r="F24" s="9"/>
    </row>
    <row r="25" spans="1:8">
      <c r="A25" s="231" t="s">
        <v>1224</v>
      </c>
      <c r="B25" s="232" t="s">
        <v>83</v>
      </c>
      <c r="C25" s="426"/>
      <c r="D25" s="427"/>
      <c r="E25" s="426"/>
      <c r="F25" s="4"/>
      <c r="G25" s="410"/>
      <c r="H25" s="411"/>
    </row>
    <row r="26" spans="1:8">
      <c r="A26" s="233" t="s">
        <v>1225</v>
      </c>
      <c r="B26" s="232" t="s">
        <v>85</v>
      </c>
      <c r="C26" s="426"/>
      <c r="D26" s="427"/>
      <c r="E26" s="426"/>
      <c r="F26" s="9"/>
    </row>
    <row r="27" spans="1:8">
      <c r="A27" s="231" t="s">
        <v>1226</v>
      </c>
      <c r="B27" s="232" t="s">
        <v>92</v>
      </c>
      <c r="C27" s="426"/>
      <c r="D27" s="427"/>
      <c r="E27" s="426"/>
      <c r="F27" s="9"/>
      <c r="G27" s="410"/>
      <c r="H27" s="411"/>
    </row>
    <row r="28" spans="1:8">
      <c r="A28" s="233" t="s">
        <v>1227</v>
      </c>
      <c r="B28" s="232" t="s">
        <v>94</v>
      </c>
      <c r="C28" s="426"/>
      <c r="D28" s="427"/>
      <c r="E28" s="426"/>
      <c r="F28" s="3"/>
    </row>
    <row r="29" spans="1:8">
      <c r="A29" s="231" t="s">
        <v>1228</v>
      </c>
      <c r="B29" s="232" t="s">
        <v>96</v>
      </c>
      <c r="C29" s="426"/>
      <c r="D29" s="427"/>
      <c r="E29" s="426"/>
      <c r="F29" s="9"/>
      <c r="G29" s="410"/>
      <c r="H29" s="411"/>
    </row>
    <row r="30" spans="1:8">
      <c r="D30" s="124"/>
      <c r="E30" s="128"/>
      <c r="F30" s="9"/>
    </row>
    <row r="31" spans="1:8">
      <c r="D31" s="325"/>
      <c r="E31" s="119"/>
      <c r="F31" s="9"/>
    </row>
    <row r="32" spans="1:8">
      <c r="F32" s="9"/>
    </row>
    <row r="33" spans="1:6">
      <c r="A33" s="24" t="s">
        <v>1232</v>
      </c>
      <c r="F33" s="9"/>
    </row>
    <row r="34" spans="1:6">
      <c r="A34" s="127"/>
      <c r="F34" s="9"/>
    </row>
    <row r="35" spans="1:6">
      <c r="A35" s="24" t="s">
        <v>258</v>
      </c>
      <c r="F35" s="4"/>
    </row>
    <row r="36" spans="1:6">
      <c r="F36" s="1"/>
    </row>
    <row r="37" spans="1:6">
      <c r="C37" s="234" t="s">
        <v>182</v>
      </c>
    </row>
    <row r="38" spans="1:6">
      <c r="A38" s="161" t="s">
        <v>281</v>
      </c>
      <c r="B38" s="235" t="s">
        <v>25</v>
      </c>
      <c r="C38" s="428"/>
    </row>
    <row r="39" spans="1:6">
      <c r="A39" s="236" t="s">
        <v>255</v>
      </c>
      <c r="B39" s="235" t="s">
        <v>15</v>
      </c>
      <c r="C39" s="429"/>
      <c r="F39" s="4"/>
    </row>
    <row r="40" spans="1:6">
      <c r="A40" s="236" t="s">
        <v>260</v>
      </c>
      <c r="B40" s="235" t="s">
        <v>27</v>
      </c>
      <c r="C40" s="429"/>
    </row>
    <row r="41" spans="1:6">
      <c r="A41" s="236" t="s">
        <v>264</v>
      </c>
      <c r="B41" s="235" t="s">
        <v>35</v>
      </c>
      <c r="C41" s="429"/>
    </row>
    <row r="42" spans="1:6" ht="38.25">
      <c r="A42" s="238" t="s">
        <v>1196</v>
      </c>
      <c r="B42" s="235" t="s">
        <v>43</v>
      </c>
      <c r="C42" s="429"/>
    </row>
    <row r="43" spans="1:6">
      <c r="A43" s="236" t="s">
        <v>265</v>
      </c>
      <c r="B43" s="235" t="s">
        <v>45</v>
      </c>
      <c r="C43" s="429"/>
    </row>
    <row r="44" spans="1:6">
      <c r="A44" s="239" t="s">
        <v>1233</v>
      </c>
      <c r="B44" s="235" t="s">
        <v>1198</v>
      </c>
      <c r="C44" s="429"/>
    </row>
    <row r="45" spans="1:6">
      <c r="A45" s="239" t="s">
        <v>1234</v>
      </c>
      <c r="B45" s="235" t="s">
        <v>1200</v>
      </c>
      <c r="C45" s="429"/>
      <c r="F45" s="4"/>
    </row>
    <row r="46" spans="1:6">
      <c r="A46" s="239" t="s">
        <v>1235</v>
      </c>
      <c r="B46" s="235" t="s">
        <v>1202</v>
      </c>
      <c r="C46" s="429"/>
      <c r="F46" s="4"/>
    </row>
    <row r="47" spans="1:6">
      <c r="A47" s="239" t="s">
        <v>1236</v>
      </c>
      <c r="B47" s="235" t="s">
        <v>1204</v>
      </c>
      <c r="C47" s="429"/>
      <c r="F47" s="4"/>
    </row>
    <row r="48" spans="1:6">
      <c r="A48" s="236" t="s">
        <v>232</v>
      </c>
      <c r="B48" s="235" t="s">
        <v>47</v>
      </c>
      <c r="C48" s="429"/>
      <c r="F48" s="4"/>
    </row>
    <row r="49" spans="1:8">
      <c r="A49" s="240" t="s">
        <v>266</v>
      </c>
      <c r="B49" s="235"/>
      <c r="C49" s="166"/>
      <c r="F49" s="4"/>
    </row>
    <row r="50" spans="1:8">
      <c r="A50" s="242" t="s">
        <v>282</v>
      </c>
      <c r="B50" s="235" t="s">
        <v>63</v>
      </c>
      <c r="C50" s="429"/>
      <c r="F50" s="4"/>
      <c r="G50" s="410"/>
      <c r="H50" s="411"/>
    </row>
    <row r="51" spans="1:8">
      <c r="A51" s="242" t="s">
        <v>1237</v>
      </c>
      <c r="B51" s="235" t="s">
        <v>65</v>
      </c>
      <c r="C51" s="429"/>
      <c r="F51" s="4"/>
      <c r="G51" s="410"/>
      <c r="H51" s="411"/>
    </row>
    <row r="52" spans="1:8" ht="25.5">
      <c r="A52" s="243" t="s">
        <v>267</v>
      </c>
      <c r="B52" s="241" t="s">
        <v>83</v>
      </c>
      <c r="C52" s="429"/>
    </row>
    <row r="53" spans="1:8" ht="25.5">
      <c r="A53" s="243" t="s">
        <v>268</v>
      </c>
      <c r="B53" s="241" t="s">
        <v>85</v>
      </c>
      <c r="C53" s="429"/>
    </row>
    <row r="54" spans="1:8" ht="25.5">
      <c r="A54" s="243" t="s">
        <v>1205</v>
      </c>
      <c r="B54" s="241" t="s">
        <v>87</v>
      </c>
      <c r="C54" s="429"/>
    </row>
    <row r="55" spans="1:8" ht="25.5">
      <c r="A55" s="243" t="s">
        <v>269</v>
      </c>
      <c r="B55" s="241" t="s">
        <v>225</v>
      </c>
      <c r="C55" s="429"/>
      <c r="F55" s="10"/>
    </row>
    <row r="56" spans="1:8" ht="25.5">
      <c r="A56" s="243" t="s">
        <v>270</v>
      </c>
      <c r="B56" s="241" t="s">
        <v>227</v>
      </c>
      <c r="C56" s="429"/>
      <c r="F56" s="10"/>
    </row>
    <row r="57" spans="1:8" ht="25.5">
      <c r="A57" s="243" t="s">
        <v>1238</v>
      </c>
      <c r="B57" s="241" t="s">
        <v>228</v>
      </c>
      <c r="C57" s="429"/>
      <c r="F57" s="11"/>
    </row>
    <row r="58" spans="1:8">
      <c r="A58" s="243" t="s">
        <v>272</v>
      </c>
      <c r="B58" s="241" t="s">
        <v>229</v>
      </c>
      <c r="C58" s="429"/>
      <c r="F58" s="11"/>
      <c r="G58" s="410"/>
      <c r="H58" s="411"/>
    </row>
    <row r="59" spans="1:8">
      <c r="A59" s="243" t="s">
        <v>273</v>
      </c>
      <c r="B59" s="241" t="s">
        <v>274</v>
      </c>
      <c r="C59" s="429"/>
      <c r="F59" s="4"/>
    </row>
    <row r="60" spans="1:8">
      <c r="A60" s="240" t="s">
        <v>275</v>
      </c>
      <c r="B60" s="244"/>
      <c r="C60" s="166"/>
      <c r="F60" s="10"/>
    </row>
    <row r="61" spans="1:8" ht="25.5">
      <c r="A61" s="243" t="s">
        <v>276</v>
      </c>
      <c r="B61" s="241" t="s">
        <v>89</v>
      </c>
      <c r="C61" s="429"/>
      <c r="G61" s="410"/>
      <c r="H61" s="411"/>
    </row>
    <row r="62" spans="1:8" ht="51">
      <c r="A62" s="243" t="s">
        <v>277</v>
      </c>
      <c r="B62" s="241" t="s">
        <v>92</v>
      </c>
      <c r="C62" s="429"/>
      <c r="G62" s="410"/>
      <c r="H62" s="411"/>
    </row>
    <row r="63" spans="1:8" ht="38.25">
      <c r="A63" s="243" t="s">
        <v>278</v>
      </c>
      <c r="B63" s="241" t="s">
        <v>94</v>
      </c>
      <c r="C63" s="429"/>
      <c r="G63" s="410"/>
      <c r="H63" s="411"/>
    </row>
    <row r="64" spans="1:8" ht="51">
      <c r="A64" s="243" t="s">
        <v>1206</v>
      </c>
      <c r="B64" s="241" t="s">
        <v>96</v>
      </c>
      <c r="C64" s="429"/>
      <c r="G64" s="410"/>
      <c r="H64" s="411"/>
    </row>
    <row r="65" spans="1:8">
      <c r="A65" s="243" t="s">
        <v>1239</v>
      </c>
      <c r="B65" s="241" t="s">
        <v>98</v>
      </c>
      <c r="C65" s="429"/>
    </row>
    <row r="66" spans="1:8">
      <c r="A66" s="243" t="s">
        <v>279</v>
      </c>
      <c r="B66" s="241" t="s">
        <v>100</v>
      </c>
      <c r="C66" s="429"/>
    </row>
    <row r="67" spans="1:8" ht="25.5">
      <c r="A67" s="243" t="s">
        <v>1208</v>
      </c>
      <c r="B67" s="234" t="s">
        <v>1209</v>
      </c>
      <c r="C67" s="429"/>
    </row>
    <row r="68" spans="1:8">
      <c r="A68" s="240" t="s">
        <v>280</v>
      </c>
      <c r="B68" s="244"/>
      <c r="C68" s="166"/>
    </row>
    <row r="69" spans="1:8">
      <c r="A69" s="243" t="s">
        <v>1186</v>
      </c>
      <c r="B69" s="241" t="s">
        <v>102</v>
      </c>
      <c r="C69" s="429"/>
      <c r="G69" s="410"/>
      <c r="H69" s="411"/>
    </row>
    <row r="70" spans="1:8">
      <c r="A70" s="245" t="s">
        <v>1210</v>
      </c>
      <c r="B70" s="241" t="s">
        <v>103</v>
      </c>
      <c r="C70" s="429"/>
    </row>
  </sheetData>
  <sheetProtection algorithmName="SHA-512" hashValue="CZIEhaSX4huvygBMMEOfLzCIslq3WJ3b523KmWmXORSrmR9yeavM1/YC4RzMGbS+7hzDlGGF6Wv08yZLBsyaCQ==" saltValue="+309C+wM8rPH9wDo6OxuYQ==" spinCount="100000" sheet="1" objects="1" scenarios="1" formatColumns="0" formatRows="0"/>
  <pageMargins left="0.7" right="0.7" top="0.75" bottom="0.75" header="0.3" footer="0.3"/>
  <pageSetup paperSize="9" scale="46" orientation="portrait" r:id="rId1"/>
  <headerFooter>
    <oddHeader xml:space="preserve">&amp;LEIOPA-REFS-18-011&amp;C&amp;"-,Bold"Solvency Capital Requirement - for groups using the standard formula and partial internal model&amp;"-,Regular"
&amp;R&amp;KFF0000EIOPA REGULAR USE&amp;K01+000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AF197"/>
  <sheetViews>
    <sheetView showGridLines="0" zoomScale="80" zoomScaleNormal="80" workbookViewId="0"/>
  </sheetViews>
  <sheetFormatPr defaultColWidth="9.140625" defaultRowHeight="15"/>
  <cols>
    <col min="1" max="1" width="7.140625" style="33" customWidth="1"/>
    <col min="2" max="2" width="37.140625" style="33" customWidth="1"/>
    <col min="3" max="3" width="24.85546875" style="33" bestFit="1" customWidth="1"/>
    <col min="4" max="4" width="29.140625" style="33" customWidth="1"/>
    <col min="5" max="5" width="31" style="33" customWidth="1"/>
    <col min="6" max="6" width="23.140625" style="33" bestFit="1" customWidth="1"/>
    <col min="7" max="7" width="29.85546875" style="33" customWidth="1"/>
    <col min="8" max="8" width="12.85546875" style="33" bestFit="1" customWidth="1"/>
    <col min="9" max="11" width="13.85546875" style="33" bestFit="1" customWidth="1"/>
    <col min="12" max="12" width="10.85546875" style="33" customWidth="1"/>
    <col min="13" max="13" width="17.140625" style="33" bestFit="1" customWidth="1"/>
    <col min="14" max="14" width="14.140625" style="33" customWidth="1"/>
    <col min="15" max="15" width="33.42578125" style="33" customWidth="1"/>
    <col min="16" max="16" width="33" style="33" customWidth="1"/>
    <col min="17" max="17" width="23.140625" style="33" bestFit="1" customWidth="1"/>
    <col min="18" max="18" width="25.42578125" style="33" customWidth="1"/>
    <col min="19" max="19" width="16.42578125" style="33" customWidth="1"/>
    <col min="20" max="20" width="11.5703125" style="33" customWidth="1"/>
    <col min="21" max="22" width="8.85546875" style="33" customWidth="1"/>
    <col min="23" max="23" width="11.140625" style="33" customWidth="1"/>
    <col min="24" max="24" width="17.140625" style="33" bestFit="1" customWidth="1"/>
    <col min="25" max="27" width="9.140625" style="33"/>
    <col min="28" max="28" width="69.85546875" style="33" bestFit="1" customWidth="1"/>
    <col min="29" max="29" width="32.5703125" style="33" customWidth="1"/>
    <col min="30" max="30" width="9.140625" style="33"/>
    <col min="31" max="31" width="69.140625" style="33" bestFit="1" customWidth="1"/>
    <col min="32" max="32" width="31.5703125" style="33" customWidth="1"/>
    <col min="33" max="16384" width="9.140625" style="33"/>
  </cols>
  <sheetData>
    <row r="1" spans="1:32" customFormat="1">
      <c r="A1" s="114" t="s">
        <v>1317</v>
      </c>
      <c r="B1" s="114"/>
      <c r="C1" s="114"/>
      <c r="D1" s="114"/>
      <c r="E1" s="114"/>
      <c r="F1" s="114"/>
      <c r="G1" s="114"/>
      <c r="H1" s="114"/>
      <c r="I1" s="114"/>
      <c r="J1" s="114"/>
      <c r="K1" s="114"/>
      <c r="L1" s="114"/>
      <c r="M1" s="114"/>
      <c r="N1" s="114"/>
      <c r="O1" s="114"/>
      <c r="P1" s="114"/>
      <c r="Q1" s="114"/>
      <c r="R1" s="114"/>
      <c r="S1" s="114"/>
      <c r="T1" s="114"/>
      <c r="U1" s="114"/>
      <c r="V1" s="114"/>
      <c r="W1" s="115">
        <f>IF(P.Participant!C8="-","[Participant's name]",P.Participant!C8)</f>
        <v>0</v>
      </c>
      <c r="X1" s="33"/>
    </row>
    <row r="2" spans="1:32" customFormat="1">
      <c r="A2" s="175"/>
      <c r="B2" s="114"/>
      <c r="C2" s="114"/>
      <c r="D2" s="114"/>
      <c r="E2" s="114"/>
      <c r="F2" s="114"/>
      <c r="G2" s="114"/>
      <c r="H2" s="114"/>
      <c r="I2" s="114"/>
      <c r="J2" s="114"/>
      <c r="K2" s="114"/>
      <c r="L2" s="114"/>
      <c r="M2" s="114"/>
      <c r="N2" s="114"/>
      <c r="O2" s="114"/>
      <c r="P2" s="114"/>
      <c r="Q2" s="114"/>
      <c r="R2" s="114"/>
      <c r="S2" s="114"/>
      <c r="T2" s="114"/>
      <c r="U2" s="114"/>
      <c r="V2" s="114"/>
      <c r="W2" s="115" t="str">
        <f>IF(P.Participant!C17="-","[Method for calculation of the SCR]",P.Participant!C17)</f>
        <v>[Method for calculation of the SCR]</v>
      </c>
      <c r="X2" s="33"/>
    </row>
    <row r="3" spans="1:32" customFormat="1">
      <c r="A3" s="114" t="s">
        <v>1263</v>
      </c>
      <c r="B3" s="114"/>
      <c r="C3" s="114"/>
      <c r="D3" s="114"/>
      <c r="E3" s="114"/>
      <c r="F3" s="114"/>
      <c r="G3" s="114"/>
      <c r="H3" s="114"/>
      <c r="I3" s="114"/>
      <c r="J3" s="114"/>
      <c r="K3" s="114"/>
      <c r="L3" s="114"/>
      <c r="M3" s="114"/>
      <c r="N3" s="114"/>
      <c r="O3" s="114"/>
      <c r="P3" s="114"/>
      <c r="Q3" s="114"/>
      <c r="R3" s="114"/>
      <c r="S3" s="114"/>
      <c r="T3" s="114"/>
      <c r="U3" s="114"/>
      <c r="V3" s="114"/>
      <c r="W3" s="115" t="str">
        <f>_Version</f>
        <v>EIOPA-ST24_Templates-(20240304)</v>
      </c>
      <c r="X3" s="33"/>
    </row>
    <row r="5" spans="1:32" ht="15" customHeight="1">
      <c r="D5" s="98"/>
    </row>
    <row r="6" spans="1:32">
      <c r="A6" s="81"/>
      <c r="B6" s="86"/>
      <c r="C6" s="87"/>
    </row>
    <row r="7" spans="1:32" ht="15" customHeight="1">
      <c r="A7" s="80" t="s">
        <v>1267</v>
      </c>
      <c r="B7" s="80" t="s">
        <v>977</v>
      </c>
      <c r="C7" s="80"/>
      <c r="D7" s="80"/>
      <c r="E7" s="80"/>
      <c r="F7" s="80"/>
      <c r="G7" s="80"/>
    </row>
    <row r="8" spans="1:32" ht="15" customHeight="1">
      <c r="A8" s="80"/>
      <c r="B8" s="88"/>
      <c r="C8" s="80"/>
      <c r="D8" s="80"/>
      <c r="E8" s="80"/>
      <c r="F8" s="80"/>
      <c r="G8" s="80"/>
      <c r="AB8" s="112" t="s">
        <v>1523</v>
      </c>
      <c r="AE8" s="112" t="s">
        <v>1524</v>
      </c>
    </row>
    <row r="9" spans="1:32">
      <c r="A9" s="80"/>
      <c r="B9" s="88"/>
      <c r="C9" s="80"/>
      <c r="D9" s="80"/>
      <c r="E9" s="80"/>
      <c r="F9" s="80"/>
      <c r="G9" s="80"/>
    </row>
    <row r="10" spans="1:32">
      <c r="A10" s="80"/>
      <c r="B10" s="88"/>
      <c r="C10" s="80"/>
      <c r="D10" s="80"/>
      <c r="E10" s="80"/>
      <c r="F10" s="80"/>
      <c r="G10" s="80"/>
    </row>
    <row r="11" spans="1:32" ht="47.25" customHeight="1">
      <c r="E11" s="476" t="s">
        <v>1608</v>
      </c>
      <c r="F11" s="477"/>
      <c r="G11" s="477"/>
      <c r="H11" s="477"/>
      <c r="I11" s="477"/>
      <c r="J11" s="477"/>
      <c r="K11" s="477"/>
      <c r="L11" s="478"/>
      <c r="P11" s="476" t="s">
        <v>1337</v>
      </c>
      <c r="Q11" s="477"/>
      <c r="R11" s="477"/>
      <c r="S11" s="477"/>
      <c r="T11" s="477"/>
      <c r="U11" s="477"/>
      <c r="V11" s="477"/>
      <c r="W11" s="478"/>
      <c r="AB11" s="288" t="s">
        <v>1363</v>
      </c>
      <c r="AE11" s="288" t="s">
        <v>1363</v>
      </c>
    </row>
    <row r="12" spans="1:32" ht="15" customHeight="1">
      <c r="D12" s="471" t="s">
        <v>1147</v>
      </c>
      <c r="E12" s="468" t="s">
        <v>1148</v>
      </c>
      <c r="F12" s="469"/>
      <c r="G12" s="469"/>
      <c r="H12" s="469"/>
      <c r="I12" s="469"/>
      <c r="J12" s="469"/>
      <c r="K12" s="469"/>
      <c r="L12" s="470"/>
      <c r="O12" s="471" t="s">
        <v>1147</v>
      </c>
      <c r="P12" s="468" t="s">
        <v>1148</v>
      </c>
      <c r="Q12" s="469"/>
      <c r="R12" s="469"/>
      <c r="S12" s="469"/>
      <c r="T12" s="469"/>
      <c r="U12" s="469"/>
      <c r="V12" s="469"/>
      <c r="W12" s="470"/>
      <c r="AB12" s="289" t="s">
        <v>1324</v>
      </c>
      <c r="AE12" s="289" t="s">
        <v>1324</v>
      </c>
    </row>
    <row r="13" spans="1:32" ht="30" customHeight="1">
      <c r="D13" s="473"/>
      <c r="E13" s="464" t="s">
        <v>978</v>
      </c>
      <c r="F13" s="464" t="s">
        <v>979</v>
      </c>
      <c r="G13" s="464" t="s">
        <v>980</v>
      </c>
      <c r="H13" s="464" t="s">
        <v>981</v>
      </c>
      <c r="I13" s="464" t="s">
        <v>1057</v>
      </c>
      <c r="J13" s="464" t="s">
        <v>1058</v>
      </c>
      <c r="K13" s="464" t="s">
        <v>982</v>
      </c>
      <c r="L13" s="464" t="s">
        <v>983</v>
      </c>
      <c r="O13" s="473"/>
      <c r="P13" s="464" t="s">
        <v>978</v>
      </c>
      <c r="Q13" s="464" t="s">
        <v>979</v>
      </c>
      <c r="R13" s="464" t="s">
        <v>980</v>
      </c>
      <c r="S13" s="464" t="s">
        <v>981</v>
      </c>
      <c r="T13" s="464" t="s">
        <v>1057</v>
      </c>
      <c r="U13" s="464" t="s">
        <v>1058</v>
      </c>
      <c r="V13" s="464" t="s">
        <v>982</v>
      </c>
      <c r="W13" s="464" t="s">
        <v>983</v>
      </c>
      <c r="AB13" s="113"/>
      <c r="AE13" s="113"/>
    </row>
    <row r="14" spans="1:32">
      <c r="D14" s="472"/>
      <c r="E14" s="465"/>
      <c r="F14" s="465"/>
      <c r="G14" s="465"/>
      <c r="H14" s="465"/>
      <c r="I14" s="465"/>
      <c r="J14" s="465"/>
      <c r="K14" s="465"/>
      <c r="L14" s="465"/>
      <c r="O14" s="472"/>
      <c r="P14" s="465"/>
      <c r="Q14" s="465"/>
      <c r="R14" s="465"/>
      <c r="S14" s="465"/>
      <c r="T14" s="465"/>
      <c r="U14" s="465"/>
      <c r="V14" s="465"/>
      <c r="W14" s="465"/>
    </row>
    <row r="15" spans="1:32">
      <c r="D15" s="331" t="s">
        <v>348</v>
      </c>
      <c r="E15" s="246"/>
      <c r="F15" s="246"/>
      <c r="G15" s="246"/>
      <c r="H15" s="246"/>
      <c r="I15" s="246"/>
      <c r="J15" s="246"/>
      <c r="K15" s="246"/>
      <c r="L15" s="246"/>
      <c r="O15" s="331" t="s">
        <v>348</v>
      </c>
      <c r="P15" s="246"/>
      <c r="Q15" s="246"/>
      <c r="R15" s="246"/>
      <c r="S15" s="246"/>
      <c r="T15" s="246"/>
      <c r="U15" s="246"/>
      <c r="V15" s="246"/>
      <c r="W15" s="246"/>
      <c r="AB15" s="410"/>
      <c r="AC15" s="411"/>
      <c r="AE15" s="410"/>
      <c r="AF15" s="411"/>
    </row>
    <row r="16" spans="1:32">
      <c r="D16" s="332" t="s">
        <v>361</v>
      </c>
      <c r="E16" s="246"/>
      <c r="F16" s="246"/>
      <c r="G16" s="246"/>
      <c r="H16" s="246"/>
      <c r="I16" s="246"/>
      <c r="J16" s="246"/>
      <c r="K16" s="246"/>
      <c r="L16" s="246"/>
      <c r="O16" s="332" t="s">
        <v>361</v>
      </c>
      <c r="P16" s="246"/>
      <c r="Q16" s="246"/>
      <c r="R16" s="246"/>
      <c r="S16" s="246"/>
      <c r="T16" s="246"/>
      <c r="U16" s="246"/>
      <c r="V16" s="246"/>
      <c r="W16" s="246"/>
      <c r="AB16" s="410"/>
      <c r="AC16" s="411"/>
      <c r="AE16" s="410"/>
      <c r="AF16" s="411"/>
    </row>
    <row r="17" spans="4:32">
      <c r="D17" s="332" t="s">
        <v>368</v>
      </c>
      <c r="E17" s="246"/>
      <c r="F17" s="246"/>
      <c r="G17" s="246"/>
      <c r="H17" s="246"/>
      <c r="I17" s="246"/>
      <c r="J17" s="246"/>
      <c r="K17" s="246"/>
      <c r="L17" s="246"/>
      <c r="O17" s="332" t="s">
        <v>368</v>
      </c>
      <c r="P17" s="246"/>
      <c r="Q17" s="246"/>
      <c r="R17" s="246"/>
      <c r="S17" s="246"/>
      <c r="T17" s="246"/>
      <c r="U17" s="246"/>
      <c r="V17" s="246"/>
      <c r="W17" s="246"/>
      <c r="AB17" s="410"/>
      <c r="AC17" s="411"/>
      <c r="AE17" s="410"/>
      <c r="AF17" s="411"/>
    </row>
    <row r="18" spans="4:32">
      <c r="D18" s="332" t="s">
        <v>383</v>
      </c>
      <c r="E18" s="246"/>
      <c r="F18" s="246"/>
      <c r="G18" s="246"/>
      <c r="H18" s="246"/>
      <c r="I18" s="246"/>
      <c r="J18" s="246"/>
      <c r="K18" s="246"/>
      <c r="L18" s="246"/>
      <c r="O18" s="332" t="s">
        <v>383</v>
      </c>
      <c r="P18" s="246"/>
      <c r="Q18" s="246"/>
      <c r="R18" s="246"/>
      <c r="S18" s="246"/>
      <c r="T18" s="246"/>
      <c r="U18" s="246"/>
      <c r="V18" s="246"/>
      <c r="W18" s="246"/>
      <c r="AB18" s="410"/>
      <c r="AC18" s="411"/>
      <c r="AE18" s="410"/>
      <c r="AF18" s="411"/>
    </row>
    <row r="19" spans="4:32">
      <c r="D19" s="332" t="s">
        <v>375</v>
      </c>
      <c r="E19" s="246"/>
      <c r="F19" s="246"/>
      <c r="G19" s="246"/>
      <c r="H19" s="246"/>
      <c r="I19" s="246"/>
      <c r="J19" s="246"/>
      <c r="K19" s="246"/>
      <c r="L19" s="246"/>
      <c r="O19" s="332" t="s">
        <v>375</v>
      </c>
      <c r="P19" s="246"/>
      <c r="Q19" s="246"/>
      <c r="R19" s="246"/>
      <c r="S19" s="246"/>
      <c r="T19" s="246"/>
      <c r="U19" s="246"/>
      <c r="V19" s="246"/>
      <c r="W19" s="246"/>
      <c r="AB19" s="410"/>
      <c r="AC19" s="411"/>
      <c r="AE19" s="410"/>
      <c r="AF19" s="411"/>
    </row>
    <row r="20" spans="4:32">
      <c r="D20" s="332" t="s">
        <v>387</v>
      </c>
      <c r="E20" s="246"/>
      <c r="F20" s="246"/>
      <c r="G20" s="246"/>
      <c r="H20" s="246"/>
      <c r="I20" s="246"/>
      <c r="J20" s="246"/>
      <c r="K20" s="246"/>
      <c r="L20" s="246"/>
      <c r="N20" s="105"/>
      <c r="O20" s="332" t="s">
        <v>387</v>
      </c>
      <c r="P20" s="246"/>
      <c r="Q20" s="246"/>
      <c r="R20" s="246"/>
      <c r="S20" s="246"/>
      <c r="T20" s="246"/>
      <c r="U20" s="246"/>
      <c r="V20" s="246"/>
      <c r="W20" s="246"/>
      <c r="AB20" s="410"/>
      <c r="AC20" s="411"/>
      <c r="AE20" s="410"/>
      <c r="AF20" s="411"/>
    </row>
    <row r="21" spans="4:32">
      <c r="D21" s="332" t="s">
        <v>393</v>
      </c>
      <c r="E21" s="246"/>
      <c r="F21" s="246"/>
      <c r="G21" s="246"/>
      <c r="H21" s="246"/>
      <c r="I21" s="246"/>
      <c r="J21" s="246"/>
      <c r="K21" s="246"/>
      <c r="L21" s="246"/>
      <c r="O21" s="332" t="s">
        <v>393</v>
      </c>
      <c r="P21" s="246"/>
      <c r="Q21" s="246"/>
      <c r="R21" s="246"/>
      <c r="S21" s="246"/>
      <c r="T21" s="246"/>
      <c r="U21" s="246"/>
      <c r="V21" s="246"/>
      <c r="W21" s="246"/>
      <c r="AB21" s="410"/>
      <c r="AC21" s="411"/>
      <c r="AE21" s="410"/>
      <c r="AF21" s="411"/>
    </row>
    <row r="22" spans="4:32">
      <c r="D22" s="332" t="s">
        <v>400</v>
      </c>
      <c r="E22" s="246"/>
      <c r="F22" s="246"/>
      <c r="G22" s="246"/>
      <c r="H22" s="246"/>
      <c r="I22" s="246"/>
      <c r="J22" s="246"/>
      <c r="K22" s="246"/>
      <c r="L22" s="246"/>
      <c r="O22" s="332" t="s">
        <v>400</v>
      </c>
      <c r="P22" s="246"/>
      <c r="Q22" s="246"/>
      <c r="R22" s="246"/>
      <c r="S22" s="246"/>
      <c r="T22" s="246"/>
      <c r="U22" s="246"/>
      <c r="V22" s="246"/>
      <c r="W22" s="246"/>
      <c r="AB22" s="410"/>
      <c r="AC22" s="411"/>
      <c r="AE22" s="410"/>
      <c r="AF22" s="411"/>
    </row>
    <row r="23" spans="4:32">
      <c r="D23" s="332" t="s">
        <v>405</v>
      </c>
      <c r="E23" s="246"/>
      <c r="F23" s="246"/>
      <c r="G23" s="246"/>
      <c r="H23" s="246"/>
      <c r="I23" s="246"/>
      <c r="J23" s="246"/>
      <c r="K23" s="246"/>
      <c r="L23" s="246"/>
      <c r="O23" s="332" t="s">
        <v>405</v>
      </c>
      <c r="P23" s="246"/>
      <c r="Q23" s="246"/>
      <c r="R23" s="246"/>
      <c r="S23" s="246"/>
      <c r="T23" s="246"/>
      <c r="U23" s="246"/>
      <c r="V23" s="246"/>
      <c r="W23" s="246"/>
      <c r="AB23" s="410"/>
      <c r="AC23" s="411"/>
      <c r="AE23" s="410"/>
      <c r="AF23" s="411"/>
    </row>
    <row r="24" spans="4:32">
      <c r="D24" s="332" t="s">
        <v>411</v>
      </c>
      <c r="E24" s="246"/>
      <c r="F24" s="246"/>
      <c r="G24" s="246"/>
      <c r="H24" s="246"/>
      <c r="I24" s="246"/>
      <c r="J24" s="246"/>
      <c r="K24" s="246"/>
      <c r="L24" s="246"/>
      <c r="O24" s="332" t="s">
        <v>411</v>
      </c>
      <c r="P24" s="246"/>
      <c r="Q24" s="246"/>
      <c r="R24" s="246"/>
      <c r="S24" s="246"/>
      <c r="T24" s="246"/>
      <c r="U24" s="246"/>
      <c r="V24" s="246"/>
      <c r="W24" s="246"/>
      <c r="AB24" s="410"/>
      <c r="AC24" s="411"/>
      <c r="AE24" s="410"/>
      <c r="AF24" s="411"/>
    </row>
    <row r="25" spans="4:32">
      <c r="D25" s="332" t="s">
        <v>416</v>
      </c>
      <c r="E25" s="246"/>
      <c r="F25" s="246"/>
      <c r="G25" s="246"/>
      <c r="H25" s="246"/>
      <c r="I25" s="246"/>
      <c r="J25" s="246"/>
      <c r="K25" s="246"/>
      <c r="L25" s="246"/>
      <c r="O25" s="332" t="s">
        <v>416</v>
      </c>
      <c r="P25" s="246"/>
      <c r="Q25" s="246"/>
      <c r="R25" s="246"/>
      <c r="S25" s="246"/>
      <c r="T25" s="246"/>
      <c r="U25" s="246"/>
      <c r="V25" s="246"/>
      <c r="W25" s="246"/>
      <c r="AB25" s="410"/>
      <c r="AC25" s="411"/>
      <c r="AE25" s="410"/>
      <c r="AF25" s="411"/>
    </row>
    <row r="26" spans="4:32">
      <c r="D26" s="332" t="s">
        <v>423</v>
      </c>
      <c r="E26" s="246"/>
      <c r="F26" s="246"/>
      <c r="G26" s="246"/>
      <c r="H26" s="246"/>
      <c r="I26" s="246"/>
      <c r="J26" s="246"/>
      <c r="K26" s="246"/>
      <c r="L26" s="246"/>
      <c r="O26" s="332" t="s">
        <v>423</v>
      </c>
      <c r="P26" s="246"/>
      <c r="Q26" s="246"/>
      <c r="R26" s="246"/>
      <c r="S26" s="246"/>
      <c r="T26" s="246"/>
      <c r="U26" s="246"/>
      <c r="V26" s="246"/>
      <c r="W26" s="246"/>
      <c r="AB26" s="410"/>
      <c r="AC26" s="411"/>
      <c r="AE26" s="410"/>
      <c r="AF26" s="411"/>
    </row>
    <row r="27" spans="4:32">
      <c r="D27" s="332" t="s">
        <v>430</v>
      </c>
      <c r="E27" s="246"/>
      <c r="F27" s="246"/>
      <c r="G27" s="246"/>
      <c r="H27" s="246"/>
      <c r="I27" s="246"/>
      <c r="J27" s="246"/>
      <c r="K27" s="246"/>
      <c r="L27" s="246"/>
      <c r="O27" s="332" t="s">
        <v>430</v>
      </c>
      <c r="P27" s="246"/>
      <c r="Q27" s="246"/>
      <c r="R27" s="246"/>
      <c r="S27" s="246"/>
      <c r="T27" s="246"/>
      <c r="U27" s="246"/>
      <c r="V27" s="246"/>
      <c r="W27" s="246"/>
      <c r="AB27" s="410"/>
      <c r="AC27" s="411"/>
      <c r="AE27" s="410"/>
      <c r="AF27" s="411"/>
    </row>
    <row r="28" spans="4:32">
      <c r="D28" s="332" t="s">
        <v>984</v>
      </c>
      <c r="E28" s="246"/>
      <c r="F28" s="246"/>
      <c r="G28" s="246"/>
      <c r="H28" s="246"/>
      <c r="I28" s="246"/>
      <c r="J28" s="246"/>
      <c r="K28" s="246"/>
      <c r="L28" s="246"/>
      <c r="O28" s="332" t="s">
        <v>984</v>
      </c>
      <c r="P28" s="246"/>
      <c r="Q28" s="246"/>
      <c r="R28" s="246"/>
      <c r="S28" s="246"/>
      <c r="T28" s="246"/>
      <c r="U28" s="246"/>
      <c r="V28" s="246"/>
      <c r="W28" s="246"/>
      <c r="AB28" s="410"/>
      <c r="AC28" s="411"/>
      <c r="AE28" s="410"/>
      <c r="AF28" s="411"/>
    </row>
    <row r="29" spans="4:32">
      <c r="D29" s="332" t="s">
        <v>446</v>
      </c>
      <c r="E29" s="246"/>
      <c r="F29" s="246"/>
      <c r="G29" s="246"/>
      <c r="H29" s="246"/>
      <c r="I29" s="246"/>
      <c r="J29" s="246"/>
      <c r="K29" s="246"/>
      <c r="L29" s="246"/>
      <c r="O29" s="332" t="s">
        <v>446</v>
      </c>
      <c r="P29" s="246"/>
      <c r="Q29" s="246"/>
      <c r="R29" s="246"/>
      <c r="S29" s="246"/>
      <c r="T29" s="246"/>
      <c r="U29" s="246"/>
      <c r="V29" s="246"/>
      <c r="W29" s="246"/>
      <c r="AB29" s="410"/>
      <c r="AC29" s="411"/>
      <c r="AE29" s="410"/>
      <c r="AF29" s="411"/>
    </row>
    <row r="30" spans="4:32">
      <c r="D30" s="332" t="s">
        <v>450</v>
      </c>
      <c r="E30" s="246"/>
      <c r="F30" s="246"/>
      <c r="G30" s="246"/>
      <c r="H30" s="246"/>
      <c r="I30" s="246"/>
      <c r="J30" s="246"/>
      <c r="K30" s="246"/>
      <c r="L30" s="246"/>
      <c r="O30" s="332" t="s">
        <v>450</v>
      </c>
      <c r="P30" s="246"/>
      <c r="Q30" s="246"/>
      <c r="R30" s="246"/>
      <c r="S30" s="246"/>
      <c r="T30" s="246"/>
      <c r="U30" s="246"/>
      <c r="V30" s="246"/>
      <c r="W30" s="246"/>
      <c r="AB30" s="410"/>
      <c r="AC30" s="411"/>
      <c r="AE30" s="410"/>
      <c r="AF30" s="411"/>
    </row>
    <row r="31" spans="4:32">
      <c r="D31" s="332" t="s">
        <v>461</v>
      </c>
      <c r="E31" s="246"/>
      <c r="F31" s="246"/>
      <c r="G31" s="246"/>
      <c r="H31" s="246"/>
      <c r="I31" s="246"/>
      <c r="J31" s="246"/>
      <c r="K31" s="246"/>
      <c r="L31" s="246"/>
      <c r="O31" s="332" t="s">
        <v>461</v>
      </c>
      <c r="P31" s="246"/>
      <c r="Q31" s="246"/>
      <c r="R31" s="246"/>
      <c r="S31" s="246"/>
      <c r="T31" s="246"/>
      <c r="U31" s="246"/>
      <c r="V31" s="246"/>
      <c r="W31" s="246"/>
      <c r="AB31" s="410"/>
      <c r="AC31" s="411"/>
      <c r="AE31" s="410"/>
      <c r="AF31" s="411"/>
    </row>
    <row r="32" spans="4:32">
      <c r="D32" s="332" t="s">
        <v>466</v>
      </c>
      <c r="E32" s="246"/>
      <c r="F32" s="246"/>
      <c r="G32" s="246"/>
      <c r="H32" s="246"/>
      <c r="I32" s="246"/>
      <c r="J32" s="246"/>
      <c r="K32" s="246"/>
      <c r="L32" s="246"/>
      <c r="O32" s="332" t="s">
        <v>466</v>
      </c>
      <c r="P32" s="246"/>
      <c r="Q32" s="246"/>
      <c r="R32" s="246"/>
      <c r="S32" s="246"/>
      <c r="T32" s="246"/>
      <c r="U32" s="246"/>
      <c r="V32" s="246"/>
      <c r="W32" s="246"/>
      <c r="AB32" s="410"/>
      <c r="AC32" s="411"/>
      <c r="AE32" s="410"/>
      <c r="AF32" s="411"/>
    </row>
    <row r="33" spans="4:32">
      <c r="D33" s="332" t="s">
        <v>985</v>
      </c>
      <c r="E33" s="246"/>
      <c r="F33" s="246"/>
      <c r="G33" s="246"/>
      <c r="H33" s="246"/>
      <c r="I33" s="246"/>
      <c r="J33" s="246"/>
      <c r="K33" s="246"/>
      <c r="L33" s="246"/>
      <c r="O33" s="332" t="s">
        <v>985</v>
      </c>
      <c r="P33" s="246"/>
      <c r="Q33" s="246"/>
      <c r="R33" s="246"/>
      <c r="S33" s="246"/>
      <c r="T33" s="246"/>
      <c r="U33" s="246"/>
      <c r="V33" s="246"/>
      <c r="W33" s="246"/>
      <c r="AB33" s="410"/>
      <c r="AC33" s="411"/>
      <c r="AE33" s="410"/>
      <c r="AF33" s="411"/>
    </row>
    <row r="34" spans="4:32">
      <c r="D34" s="332" t="s">
        <v>986</v>
      </c>
      <c r="E34" s="246"/>
      <c r="F34" s="246"/>
      <c r="G34" s="246"/>
      <c r="H34" s="246"/>
      <c r="I34" s="246"/>
      <c r="J34" s="246"/>
      <c r="K34" s="246"/>
      <c r="L34" s="246"/>
      <c r="O34" s="332" t="s">
        <v>986</v>
      </c>
      <c r="P34" s="246"/>
      <c r="Q34" s="246"/>
      <c r="R34" s="246"/>
      <c r="S34" s="246"/>
      <c r="T34" s="246"/>
      <c r="U34" s="246"/>
      <c r="V34" s="246"/>
      <c r="W34" s="246"/>
      <c r="AB34" s="410"/>
      <c r="AC34" s="411"/>
      <c r="AE34" s="410"/>
      <c r="AF34" s="411"/>
    </row>
    <row r="35" spans="4:32">
      <c r="D35" s="332" t="s">
        <v>474</v>
      </c>
      <c r="E35" s="246"/>
      <c r="F35" s="246"/>
      <c r="G35" s="246"/>
      <c r="H35" s="246"/>
      <c r="I35" s="246"/>
      <c r="J35" s="246"/>
      <c r="K35" s="246"/>
      <c r="L35" s="246"/>
      <c r="O35" s="332" t="s">
        <v>474</v>
      </c>
      <c r="P35" s="246"/>
      <c r="Q35" s="246"/>
      <c r="R35" s="246"/>
      <c r="S35" s="246"/>
      <c r="T35" s="246"/>
      <c r="U35" s="246"/>
      <c r="V35" s="246"/>
      <c r="W35" s="246"/>
      <c r="AB35" s="410"/>
      <c r="AC35" s="411"/>
      <c r="AE35" s="410"/>
      <c r="AF35" s="411"/>
    </row>
    <row r="36" spans="4:32">
      <c r="D36" s="332" t="s">
        <v>480</v>
      </c>
      <c r="E36" s="246"/>
      <c r="F36" s="246"/>
      <c r="G36" s="246"/>
      <c r="H36" s="246"/>
      <c r="I36" s="246"/>
      <c r="J36" s="246"/>
      <c r="K36" s="246"/>
      <c r="L36" s="246"/>
      <c r="O36" s="332" t="s">
        <v>480</v>
      </c>
      <c r="P36" s="246"/>
      <c r="Q36" s="246"/>
      <c r="R36" s="246"/>
      <c r="S36" s="246"/>
      <c r="T36" s="246"/>
      <c r="U36" s="246"/>
      <c r="V36" s="246"/>
      <c r="W36" s="246"/>
      <c r="AB36" s="410"/>
      <c r="AC36" s="411"/>
      <c r="AE36" s="410"/>
      <c r="AF36" s="411"/>
    </row>
    <row r="37" spans="4:32">
      <c r="D37" s="332" t="s">
        <v>485</v>
      </c>
      <c r="E37" s="246"/>
      <c r="F37" s="246"/>
      <c r="G37" s="246"/>
      <c r="H37" s="246"/>
      <c r="I37" s="246"/>
      <c r="J37" s="246"/>
      <c r="K37" s="246"/>
      <c r="L37" s="246"/>
      <c r="O37" s="332" t="s">
        <v>485</v>
      </c>
      <c r="P37" s="246"/>
      <c r="Q37" s="246"/>
      <c r="R37" s="246"/>
      <c r="S37" s="246"/>
      <c r="T37" s="246"/>
      <c r="U37" s="246"/>
      <c r="V37" s="246"/>
      <c r="W37" s="246"/>
      <c r="AB37" s="410"/>
      <c r="AC37" s="411"/>
      <c r="AE37" s="410"/>
      <c r="AF37" s="411"/>
    </row>
    <row r="38" spans="4:32">
      <c r="D38" s="332" t="s">
        <v>490</v>
      </c>
      <c r="E38" s="246"/>
      <c r="F38" s="246"/>
      <c r="G38" s="246"/>
      <c r="H38" s="246"/>
      <c r="I38" s="246"/>
      <c r="J38" s="246"/>
      <c r="K38" s="246"/>
      <c r="L38" s="246"/>
      <c r="O38" s="332" t="s">
        <v>490</v>
      </c>
      <c r="P38" s="246"/>
      <c r="Q38" s="246"/>
      <c r="R38" s="246"/>
      <c r="S38" s="246"/>
      <c r="T38" s="246"/>
      <c r="U38" s="246"/>
      <c r="V38" s="246"/>
      <c r="W38" s="246"/>
      <c r="AB38" s="410"/>
      <c r="AC38" s="411"/>
      <c r="AE38" s="410"/>
      <c r="AF38" s="411"/>
    </row>
    <row r="39" spans="4:32">
      <c r="D39" s="332" t="s">
        <v>495</v>
      </c>
      <c r="E39" s="246"/>
      <c r="F39" s="246"/>
      <c r="G39" s="246"/>
      <c r="H39" s="246"/>
      <c r="I39" s="246"/>
      <c r="J39" s="246"/>
      <c r="K39" s="246"/>
      <c r="L39" s="246"/>
      <c r="O39" s="332" t="s">
        <v>495</v>
      </c>
      <c r="P39" s="246"/>
      <c r="Q39" s="246"/>
      <c r="R39" s="246"/>
      <c r="S39" s="246"/>
      <c r="T39" s="246"/>
      <c r="U39" s="246"/>
      <c r="V39" s="246"/>
      <c r="W39" s="246"/>
      <c r="AB39" s="410"/>
      <c r="AC39" s="411"/>
      <c r="AE39" s="410"/>
      <c r="AF39" s="411"/>
    </row>
    <row r="40" spans="4:32">
      <c r="D40" s="332" t="s">
        <v>500</v>
      </c>
      <c r="E40" s="246"/>
      <c r="F40" s="246"/>
      <c r="G40" s="246"/>
      <c r="H40" s="246"/>
      <c r="I40" s="246"/>
      <c r="J40" s="246"/>
      <c r="K40" s="246"/>
      <c r="L40" s="246"/>
      <c r="O40" s="332" t="s">
        <v>500</v>
      </c>
      <c r="P40" s="246"/>
      <c r="Q40" s="246"/>
      <c r="R40" s="246"/>
      <c r="S40" s="246"/>
      <c r="T40" s="246"/>
      <c r="U40" s="246"/>
      <c r="V40" s="246"/>
      <c r="W40" s="246"/>
      <c r="AB40" s="410"/>
      <c r="AC40" s="411"/>
      <c r="AE40" s="410"/>
      <c r="AF40" s="411"/>
    </row>
    <row r="41" spans="4:32">
      <c r="D41" s="332" t="s">
        <v>504</v>
      </c>
      <c r="E41" s="246"/>
      <c r="F41" s="246"/>
      <c r="G41" s="246"/>
      <c r="H41" s="246"/>
      <c r="I41" s="246"/>
      <c r="J41" s="246"/>
      <c r="K41" s="246"/>
      <c r="L41" s="246"/>
      <c r="O41" s="332" t="s">
        <v>504</v>
      </c>
      <c r="P41" s="246"/>
      <c r="Q41" s="246"/>
      <c r="R41" s="246"/>
      <c r="S41" s="246"/>
      <c r="T41" s="246"/>
      <c r="U41" s="246"/>
      <c r="V41" s="246"/>
      <c r="W41" s="246"/>
      <c r="AB41" s="410"/>
      <c r="AC41" s="411"/>
      <c r="AE41" s="410"/>
      <c r="AF41" s="411"/>
    </row>
    <row r="42" spans="4:32">
      <c r="D42" s="332" t="s">
        <v>510</v>
      </c>
      <c r="E42" s="246"/>
      <c r="F42" s="246"/>
      <c r="G42" s="246"/>
      <c r="H42" s="246"/>
      <c r="I42" s="246"/>
      <c r="J42" s="246"/>
      <c r="K42" s="246"/>
      <c r="L42" s="246"/>
      <c r="O42" s="332" t="s">
        <v>510</v>
      </c>
      <c r="P42" s="246"/>
      <c r="Q42" s="246"/>
      <c r="R42" s="246"/>
      <c r="S42" s="246"/>
      <c r="T42" s="246"/>
      <c r="U42" s="246"/>
      <c r="V42" s="246"/>
      <c r="W42" s="246"/>
      <c r="AB42" s="410"/>
      <c r="AC42" s="411"/>
      <c r="AE42" s="410"/>
      <c r="AF42" s="411"/>
    </row>
    <row r="43" spans="4:32">
      <c r="D43" s="332" t="s">
        <v>711</v>
      </c>
      <c r="E43" s="246"/>
      <c r="F43" s="246"/>
      <c r="G43" s="246"/>
      <c r="H43" s="246"/>
      <c r="I43" s="246"/>
      <c r="J43" s="246"/>
      <c r="K43" s="246"/>
      <c r="L43" s="246"/>
      <c r="O43" s="332" t="s">
        <v>711</v>
      </c>
      <c r="P43" s="246"/>
      <c r="Q43" s="246"/>
      <c r="R43" s="246"/>
      <c r="S43" s="246"/>
      <c r="T43" s="246"/>
      <c r="U43" s="246"/>
      <c r="V43" s="246"/>
      <c r="W43" s="246"/>
      <c r="AB43" s="410"/>
      <c r="AC43" s="411"/>
      <c r="AE43" s="410"/>
      <c r="AF43" s="411"/>
    </row>
    <row r="44" spans="4:32">
      <c r="D44" s="332" t="s">
        <v>987</v>
      </c>
      <c r="E44" s="246"/>
      <c r="F44" s="246"/>
      <c r="G44" s="246"/>
      <c r="H44" s="246"/>
      <c r="I44" s="246"/>
      <c r="J44" s="246"/>
      <c r="K44" s="246"/>
      <c r="L44" s="246"/>
      <c r="O44" s="332" t="s">
        <v>987</v>
      </c>
      <c r="P44" s="246"/>
      <c r="Q44" s="246"/>
      <c r="R44" s="246"/>
      <c r="S44" s="246"/>
      <c r="T44" s="246"/>
      <c r="U44" s="246"/>
      <c r="V44" s="246"/>
      <c r="W44" s="246"/>
      <c r="AB44" s="410"/>
      <c r="AC44" s="411"/>
      <c r="AE44" s="410"/>
      <c r="AF44" s="411"/>
    </row>
    <row r="45" spans="4:32">
      <c r="D45" s="332" t="s">
        <v>436</v>
      </c>
      <c r="E45" s="246"/>
      <c r="F45" s="246"/>
      <c r="G45" s="246"/>
      <c r="H45" s="246"/>
      <c r="I45" s="246"/>
      <c r="J45" s="246"/>
      <c r="K45" s="246"/>
      <c r="L45" s="246"/>
      <c r="O45" s="332" t="s">
        <v>436</v>
      </c>
      <c r="P45" s="246"/>
      <c r="Q45" s="246"/>
      <c r="R45" s="246"/>
      <c r="S45" s="246"/>
      <c r="T45" s="246"/>
      <c r="U45" s="246"/>
      <c r="V45" s="246"/>
      <c r="W45" s="246"/>
      <c r="AB45" s="410"/>
      <c r="AC45" s="411"/>
      <c r="AE45" s="410"/>
      <c r="AF45" s="411"/>
    </row>
    <row r="46" spans="4:32">
      <c r="D46" s="332" t="s">
        <v>566</v>
      </c>
      <c r="E46" s="246"/>
      <c r="F46" s="246"/>
      <c r="G46" s="246"/>
      <c r="H46" s="246"/>
      <c r="I46" s="246"/>
      <c r="J46" s="246"/>
      <c r="K46" s="246"/>
      <c r="L46" s="246"/>
      <c r="O46" s="332" t="s">
        <v>566</v>
      </c>
      <c r="P46" s="246"/>
      <c r="Q46" s="246"/>
      <c r="R46" s="246"/>
      <c r="S46" s="246"/>
      <c r="T46" s="246"/>
      <c r="U46" s="246"/>
      <c r="V46" s="246"/>
      <c r="W46" s="246"/>
      <c r="AB46" s="410"/>
      <c r="AC46" s="411"/>
      <c r="AE46" s="410"/>
      <c r="AF46" s="411"/>
    </row>
    <row r="47" spans="4:32">
      <c r="D47" s="332" t="s">
        <v>1260</v>
      </c>
      <c r="E47" s="246"/>
      <c r="F47" s="246"/>
      <c r="G47" s="246"/>
      <c r="H47" s="246"/>
      <c r="I47" s="246"/>
      <c r="J47" s="246"/>
      <c r="K47" s="246"/>
      <c r="L47" s="246"/>
      <c r="O47" s="332" t="s">
        <v>1260</v>
      </c>
      <c r="P47" s="246"/>
      <c r="Q47" s="246"/>
      <c r="R47" s="246"/>
      <c r="S47" s="246"/>
      <c r="T47" s="246"/>
      <c r="U47" s="246"/>
      <c r="V47" s="246"/>
      <c r="W47" s="246"/>
      <c r="AB47" s="410"/>
      <c r="AC47" s="411"/>
      <c r="AE47" s="410"/>
      <c r="AF47" s="411"/>
    </row>
    <row r="48" spans="4:32">
      <c r="D48" s="332" t="s">
        <v>632</v>
      </c>
      <c r="E48" s="246"/>
      <c r="F48" s="246"/>
      <c r="G48" s="246"/>
      <c r="H48" s="246"/>
      <c r="I48" s="246"/>
      <c r="J48" s="246"/>
      <c r="K48" s="246"/>
      <c r="L48" s="246"/>
      <c r="O48" s="332" t="s">
        <v>632</v>
      </c>
      <c r="P48" s="246"/>
      <c r="Q48" s="246"/>
      <c r="R48" s="246"/>
      <c r="S48" s="246"/>
      <c r="T48" s="246"/>
      <c r="U48" s="246"/>
      <c r="V48" s="246"/>
      <c r="W48" s="246"/>
      <c r="AB48" s="410"/>
      <c r="AC48" s="411"/>
      <c r="AE48" s="410"/>
      <c r="AF48" s="411"/>
    </row>
    <row r="49" spans="1:32">
      <c r="D49" s="332" t="s">
        <v>988</v>
      </c>
      <c r="E49" s="246"/>
      <c r="F49" s="246"/>
      <c r="G49" s="246"/>
      <c r="H49" s="246"/>
      <c r="I49" s="246"/>
      <c r="J49" s="246"/>
      <c r="K49" s="246"/>
      <c r="L49" s="246"/>
      <c r="O49" s="332" t="s">
        <v>988</v>
      </c>
      <c r="P49" s="246"/>
      <c r="Q49" s="246"/>
      <c r="R49" s="246"/>
      <c r="S49" s="246"/>
      <c r="T49" s="246"/>
      <c r="U49" s="246"/>
      <c r="V49" s="246"/>
      <c r="W49" s="246"/>
      <c r="AB49" s="410"/>
      <c r="AC49" s="411"/>
      <c r="AE49" s="410"/>
      <c r="AF49" s="411"/>
    </row>
    <row r="50" spans="1:32" ht="15" customHeight="1">
      <c r="D50" s="334" t="s">
        <v>989</v>
      </c>
      <c r="E50" s="246"/>
      <c r="F50" s="246"/>
      <c r="G50" s="246"/>
      <c r="H50" s="246"/>
      <c r="I50" s="246"/>
      <c r="J50" s="246"/>
      <c r="K50" s="246"/>
      <c r="L50" s="246"/>
      <c r="O50" s="334" t="s">
        <v>989</v>
      </c>
      <c r="P50" s="246"/>
      <c r="Q50" s="246"/>
      <c r="R50" s="246"/>
      <c r="S50" s="246"/>
      <c r="T50" s="246"/>
      <c r="U50" s="246"/>
      <c r="V50" s="246"/>
      <c r="W50" s="246"/>
      <c r="AB50" s="410"/>
      <c r="AC50" s="411"/>
      <c r="AE50" s="410"/>
      <c r="AF50" s="411"/>
    </row>
    <row r="51" spans="1:32" ht="15" customHeight="1"/>
    <row r="53" spans="1:32" ht="15" customHeight="1"/>
    <row r="54" spans="1:32">
      <c r="B54" s="18"/>
      <c r="C54" s="18"/>
      <c r="D54" s="18"/>
      <c r="E54" s="18"/>
      <c r="F54" s="18"/>
      <c r="G54" s="18"/>
      <c r="H54" s="18"/>
      <c r="I54" s="18"/>
      <c r="J54" s="18"/>
      <c r="K54" s="18"/>
      <c r="L54" s="18"/>
      <c r="M54" s="18"/>
    </row>
    <row r="55" spans="1:32">
      <c r="A55" s="80" t="s">
        <v>1002</v>
      </c>
      <c r="B55" s="80" t="s">
        <v>1262</v>
      </c>
      <c r="C55" s="80"/>
      <c r="D55" s="80"/>
      <c r="E55" s="80"/>
      <c r="F55" s="80"/>
      <c r="G55" s="80"/>
      <c r="H55" s="18"/>
      <c r="I55" s="18"/>
      <c r="J55" s="18"/>
      <c r="K55" s="18"/>
      <c r="L55" s="18"/>
      <c r="M55" s="18"/>
    </row>
    <row r="56" spans="1:32">
      <c r="A56" s="80"/>
      <c r="B56" s="80"/>
      <c r="C56" s="80"/>
      <c r="D56" s="80"/>
      <c r="E56" s="80"/>
      <c r="F56" s="80"/>
      <c r="G56" s="80"/>
      <c r="H56" s="18"/>
      <c r="I56" s="18"/>
      <c r="J56" s="18"/>
      <c r="K56" s="18"/>
      <c r="L56" s="18"/>
      <c r="M56" s="18"/>
    </row>
    <row r="57" spans="1:32">
      <c r="A57" s="80"/>
      <c r="B57" s="88"/>
      <c r="C57" s="80"/>
      <c r="D57" s="80"/>
      <c r="E57" s="80"/>
      <c r="F57" s="80"/>
      <c r="G57" s="80"/>
      <c r="H57" s="18"/>
      <c r="I57" s="18"/>
      <c r="J57" s="18"/>
      <c r="K57" s="18"/>
      <c r="L57" s="18"/>
      <c r="M57" s="18"/>
    </row>
    <row r="58" spans="1:32">
      <c r="L58" s="18"/>
      <c r="M58" s="18"/>
    </row>
    <row r="59" spans="1:32" ht="34.5" customHeight="1">
      <c r="D59" s="18"/>
      <c r="E59" s="18"/>
      <c r="F59" s="476" t="s">
        <v>1608</v>
      </c>
      <c r="G59" s="477"/>
      <c r="H59" s="477"/>
      <c r="I59" s="477"/>
      <c r="J59" s="477"/>
      <c r="K59" s="477"/>
      <c r="L59" s="478"/>
      <c r="M59" s="18"/>
      <c r="O59" s="18"/>
      <c r="P59" s="18"/>
      <c r="Q59" s="476" t="s">
        <v>1337</v>
      </c>
      <c r="R59" s="477"/>
      <c r="S59" s="477"/>
      <c r="T59" s="477"/>
      <c r="U59" s="477"/>
      <c r="V59" s="477"/>
      <c r="W59" s="478"/>
    </row>
    <row r="60" spans="1:32" ht="30" customHeight="1">
      <c r="D60" s="467" t="s">
        <v>1149</v>
      </c>
      <c r="E60" s="464" t="s">
        <v>1261</v>
      </c>
      <c r="F60" s="468" t="s">
        <v>990</v>
      </c>
      <c r="G60" s="469"/>
      <c r="H60" s="469"/>
      <c r="I60" s="469"/>
      <c r="J60" s="469"/>
      <c r="K60" s="469"/>
      <c r="L60" s="470"/>
      <c r="M60" s="18"/>
      <c r="O60" s="467" t="s">
        <v>1149</v>
      </c>
      <c r="P60" s="464" t="s">
        <v>1261</v>
      </c>
      <c r="Q60" s="468" t="s">
        <v>990</v>
      </c>
      <c r="R60" s="469"/>
      <c r="S60" s="469"/>
      <c r="T60" s="469"/>
      <c r="U60" s="469"/>
      <c r="V60" s="469"/>
      <c r="W60" s="470"/>
    </row>
    <row r="61" spans="1:32" ht="24.75" customHeight="1">
      <c r="D61" s="467"/>
      <c r="E61" s="465"/>
      <c r="F61" s="89" t="s">
        <v>991</v>
      </c>
      <c r="G61" s="89" t="s">
        <v>992</v>
      </c>
      <c r="H61" s="97" t="s">
        <v>993</v>
      </c>
      <c r="I61" s="97" t="s">
        <v>994</v>
      </c>
      <c r="J61" s="97" t="s">
        <v>995</v>
      </c>
      <c r="K61" s="97" t="s">
        <v>996</v>
      </c>
      <c r="L61" s="97" t="s">
        <v>997</v>
      </c>
      <c r="M61" s="18"/>
      <c r="O61" s="467"/>
      <c r="P61" s="465"/>
      <c r="Q61" s="89" t="s">
        <v>991</v>
      </c>
      <c r="R61" s="89" t="s">
        <v>992</v>
      </c>
      <c r="S61" s="97" t="s">
        <v>993</v>
      </c>
      <c r="T61" s="97" t="s">
        <v>994</v>
      </c>
      <c r="U61" s="97" t="s">
        <v>995</v>
      </c>
      <c r="V61" s="97" t="s">
        <v>996</v>
      </c>
      <c r="W61" s="97" t="s">
        <v>997</v>
      </c>
    </row>
    <row r="62" spans="1:32">
      <c r="D62" s="463" t="s">
        <v>998</v>
      </c>
      <c r="E62" s="337" t="s">
        <v>999</v>
      </c>
      <c r="F62" s="247"/>
      <c r="G62" s="247"/>
      <c r="H62" s="247"/>
      <c r="I62" s="247"/>
      <c r="J62" s="247"/>
      <c r="K62" s="247"/>
      <c r="L62" s="247"/>
      <c r="M62" s="18"/>
      <c r="O62" s="463" t="s">
        <v>998</v>
      </c>
      <c r="P62" s="337" t="s">
        <v>999</v>
      </c>
      <c r="Q62" s="247"/>
      <c r="R62" s="247"/>
      <c r="S62" s="247"/>
      <c r="T62" s="247"/>
      <c r="U62" s="247"/>
      <c r="V62" s="247"/>
      <c r="W62" s="247"/>
      <c r="AB62" s="410"/>
      <c r="AC62" s="411"/>
      <c r="AE62" s="410"/>
      <c r="AF62" s="411"/>
    </row>
    <row r="63" spans="1:32">
      <c r="D63" s="463"/>
      <c r="E63" s="337" t="s">
        <v>1000</v>
      </c>
      <c r="F63" s="247"/>
      <c r="G63" s="247"/>
      <c r="H63" s="247"/>
      <c r="I63" s="247"/>
      <c r="J63" s="247"/>
      <c r="K63" s="247"/>
      <c r="L63" s="247"/>
      <c r="M63" s="18"/>
      <c r="O63" s="463"/>
      <c r="P63" s="337" t="s">
        <v>1000</v>
      </c>
      <c r="Q63" s="247"/>
      <c r="R63" s="247"/>
      <c r="S63" s="247"/>
      <c r="T63" s="247"/>
      <c r="U63" s="247"/>
      <c r="V63" s="247"/>
      <c r="W63" s="247"/>
      <c r="AB63" s="410"/>
      <c r="AC63" s="411"/>
      <c r="AE63" s="410"/>
      <c r="AF63" s="411"/>
    </row>
    <row r="64" spans="1:32">
      <c r="D64" s="463" t="s">
        <v>512</v>
      </c>
      <c r="E64" s="337" t="s">
        <v>999</v>
      </c>
      <c r="F64" s="248"/>
      <c r="G64" s="248"/>
      <c r="H64" s="248"/>
      <c r="I64" s="248"/>
      <c r="J64" s="248"/>
      <c r="K64" s="248"/>
      <c r="L64" s="248"/>
      <c r="M64" s="18"/>
      <c r="O64" s="463" t="s">
        <v>512</v>
      </c>
      <c r="P64" s="337" t="s">
        <v>999</v>
      </c>
      <c r="Q64" s="248"/>
      <c r="R64" s="248"/>
      <c r="S64" s="248"/>
      <c r="T64" s="248"/>
      <c r="U64" s="248"/>
      <c r="V64" s="248"/>
      <c r="W64" s="248"/>
      <c r="AB64" s="410"/>
      <c r="AC64" s="411"/>
      <c r="AE64" s="410"/>
      <c r="AF64" s="411"/>
    </row>
    <row r="65" spans="1:32">
      <c r="D65" s="463"/>
      <c r="E65" s="337" t="s">
        <v>1000</v>
      </c>
      <c r="F65" s="248"/>
      <c r="G65" s="248"/>
      <c r="H65" s="248"/>
      <c r="I65" s="248"/>
      <c r="J65" s="248"/>
      <c r="K65" s="248"/>
      <c r="L65" s="248"/>
      <c r="M65" s="18"/>
      <c r="O65" s="463"/>
      <c r="P65" s="337" t="s">
        <v>1000</v>
      </c>
      <c r="Q65" s="248"/>
      <c r="R65" s="248"/>
      <c r="S65" s="248"/>
      <c r="T65" s="248"/>
      <c r="U65" s="248"/>
      <c r="V65" s="248"/>
      <c r="W65" s="248"/>
      <c r="AB65" s="410"/>
      <c r="AC65" s="411"/>
      <c r="AE65" s="410"/>
      <c r="AF65" s="411"/>
    </row>
    <row r="66" spans="1:32">
      <c r="D66" s="463" t="s">
        <v>1001</v>
      </c>
      <c r="E66" s="337" t="s">
        <v>999</v>
      </c>
      <c r="F66" s="247"/>
      <c r="G66" s="247"/>
      <c r="H66" s="247"/>
      <c r="I66" s="247"/>
      <c r="J66" s="247"/>
      <c r="K66" s="247"/>
      <c r="L66" s="247"/>
      <c r="M66" s="18"/>
      <c r="O66" s="463" t="s">
        <v>1001</v>
      </c>
      <c r="P66" s="337" t="s">
        <v>999</v>
      </c>
      <c r="Q66" s="247"/>
      <c r="R66" s="247"/>
      <c r="S66" s="247"/>
      <c r="T66" s="247"/>
      <c r="U66" s="247"/>
      <c r="V66" s="247"/>
      <c r="W66" s="247"/>
      <c r="AB66" s="410"/>
      <c r="AC66" s="411"/>
      <c r="AE66" s="410"/>
      <c r="AF66" s="411"/>
    </row>
    <row r="67" spans="1:32" ht="15" customHeight="1">
      <c r="D67" s="463"/>
      <c r="E67" s="337" t="s">
        <v>1000</v>
      </c>
      <c r="F67" s="247"/>
      <c r="G67" s="247"/>
      <c r="H67" s="247"/>
      <c r="I67" s="247"/>
      <c r="J67" s="247"/>
      <c r="K67" s="247"/>
      <c r="L67" s="247"/>
      <c r="M67" s="18"/>
      <c r="O67" s="463"/>
      <c r="P67" s="337" t="s">
        <v>1000</v>
      </c>
      <c r="Q67" s="247"/>
      <c r="R67" s="247"/>
      <c r="S67" s="247"/>
      <c r="T67" s="247"/>
      <c r="U67" s="247"/>
      <c r="V67" s="247"/>
      <c r="W67" s="247"/>
      <c r="AB67" s="410"/>
      <c r="AC67" s="411"/>
      <c r="AE67" s="410"/>
      <c r="AF67" s="411"/>
    </row>
    <row r="68" spans="1:32" ht="15" customHeight="1">
      <c r="D68" s="463" t="s">
        <v>989</v>
      </c>
      <c r="E68" s="337" t="s">
        <v>999</v>
      </c>
      <c r="F68" s="248"/>
      <c r="G68" s="248"/>
      <c r="H68" s="248"/>
      <c r="I68" s="248"/>
      <c r="J68" s="248"/>
      <c r="K68" s="248"/>
      <c r="L68" s="248"/>
      <c r="M68" s="18"/>
      <c r="O68" s="463" t="s">
        <v>989</v>
      </c>
      <c r="P68" s="337" t="s">
        <v>999</v>
      </c>
      <c r="Q68" s="248"/>
      <c r="R68" s="248"/>
      <c r="S68" s="248"/>
      <c r="T68" s="248"/>
      <c r="U68" s="248"/>
      <c r="V68" s="248"/>
      <c r="W68" s="248"/>
      <c r="AB68" s="410"/>
      <c r="AC68" s="411"/>
      <c r="AE68" s="410"/>
      <c r="AF68" s="411"/>
    </row>
    <row r="69" spans="1:32">
      <c r="D69" s="463"/>
      <c r="E69" s="337" t="s">
        <v>1000</v>
      </c>
      <c r="F69" s="248"/>
      <c r="G69" s="248"/>
      <c r="H69" s="248"/>
      <c r="I69" s="248"/>
      <c r="J69" s="248"/>
      <c r="K69" s="248"/>
      <c r="L69" s="248"/>
      <c r="M69" s="18"/>
      <c r="O69" s="463"/>
      <c r="P69" s="337" t="s">
        <v>1000</v>
      </c>
      <c r="Q69" s="248"/>
      <c r="R69" s="248"/>
      <c r="S69" s="248"/>
      <c r="T69" s="248"/>
      <c r="U69" s="248"/>
      <c r="V69" s="248"/>
      <c r="W69" s="248"/>
      <c r="AB69" s="410"/>
      <c r="AC69" s="411"/>
      <c r="AE69" s="410"/>
      <c r="AF69" s="411"/>
    </row>
    <row r="70" spans="1:32">
      <c r="D70" s="463" t="s">
        <v>988</v>
      </c>
      <c r="E70" s="337" t="s">
        <v>999</v>
      </c>
      <c r="F70" s="247"/>
      <c r="G70" s="247"/>
      <c r="H70" s="247"/>
      <c r="I70" s="247"/>
      <c r="J70" s="247"/>
      <c r="K70" s="247"/>
      <c r="L70" s="247"/>
      <c r="M70" s="18"/>
      <c r="O70" s="463" t="s">
        <v>988</v>
      </c>
      <c r="P70" s="337" t="s">
        <v>999</v>
      </c>
      <c r="Q70" s="247"/>
      <c r="R70" s="247"/>
      <c r="S70" s="247"/>
      <c r="T70" s="247"/>
      <c r="U70" s="247"/>
      <c r="V70" s="247"/>
      <c r="W70" s="247"/>
      <c r="AB70" s="410"/>
      <c r="AC70" s="411"/>
      <c r="AE70" s="410"/>
      <c r="AF70" s="411"/>
    </row>
    <row r="71" spans="1:32">
      <c r="B71" s="18"/>
      <c r="D71" s="463"/>
      <c r="E71" s="339" t="s">
        <v>1000</v>
      </c>
      <c r="F71" s="247"/>
      <c r="G71" s="247"/>
      <c r="H71" s="247"/>
      <c r="I71" s="247"/>
      <c r="J71" s="247"/>
      <c r="K71" s="247"/>
      <c r="L71" s="247"/>
      <c r="M71" s="18"/>
      <c r="O71" s="463"/>
      <c r="P71" s="339" t="s">
        <v>1000</v>
      </c>
      <c r="Q71" s="247"/>
      <c r="R71" s="247"/>
      <c r="S71" s="247"/>
      <c r="T71" s="247"/>
      <c r="U71" s="247"/>
      <c r="V71" s="247"/>
      <c r="W71" s="247"/>
      <c r="AB71" s="410"/>
      <c r="AC71" s="411"/>
      <c r="AE71" s="410"/>
      <c r="AF71" s="411"/>
    </row>
    <row r="72" spans="1:32">
      <c r="F72" s="249"/>
      <c r="G72" s="249"/>
      <c r="H72" s="249"/>
      <c r="I72" s="249"/>
      <c r="J72" s="249"/>
      <c r="K72" s="249"/>
      <c r="L72" s="249"/>
      <c r="M72" s="18"/>
      <c r="Q72" s="249"/>
      <c r="R72" s="249"/>
      <c r="S72" s="249"/>
      <c r="T72" s="249"/>
      <c r="U72" s="249"/>
      <c r="V72" s="249"/>
      <c r="W72" s="249"/>
      <c r="AB72" s="410"/>
      <c r="AC72" s="411"/>
      <c r="AE72" s="410"/>
      <c r="AF72" s="411"/>
    </row>
    <row r="73" spans="1:32">
      <c r="M73" s="18"/>
    </row>
    <row r="76" spans="1:32">
      <c r="A76" s="80" t="s">
        <v>1004</v>
      </c>
      <c r="B76" s="80" t="s">
        <v>1521</v>
      </c>
      <c r="C76" s="80"/>
      <c r="D76" s="80"/>
      <c r="E76" s="80"/>
    </row>
    <row r="80" spans="1:32" ht="27.75" customHeight="1">
      <c r="D80" s="18"/>
      <c r="E80" s="18"/>
      <c r="F80" s="491" t="s">
        <v>1608</v>
      </c>
      <c r="G80" s="492"/>
      <c r="H80" s="492"/>
      <c r="I80" s="493"/>
      <c r="J80" s="18"/>
      <c r="K80" s="18"/>
      <c r="L80" s="18"/>
      <c r="O80" s="18"/>
      <c r="P80" s="18"/>
      <c r="Q80" s="491" t="s">
        <v>1337</v>
      </c>
      <c r="R80" s="492"/>
      <c r="S80" s="492"/>
      <c r="T80" s="493"/>
    </row>
    <row r="81" spans="1:32" ht="15" customHeight="1">
      <c r="D81" s="497" t="s">
        <v>1149</v>
      </c>
      <c r="E81" s="498" t="s">
        <v>1261</v>
      </c>
      <c r="F81" s="494" t="s">
        <v>990</v>
      </c>
      <c r="G81" s="495"/>
      <c r="H81" s="495"/>
      <c r="I81" s="496"/>
      <c r="J81" s="18"/>
      <c r="K81" s="18"/>
      <c r="L81" s="18"/>
      <c r="O81" s="497" t="s">
        <v>1149</v>
      </c>
      <c r="P81" s="498" t="s">
        <v>1261</v>
      </c>
      <c r="Q81" s="494" t="s">
        <v>990</v>
      </c>
      <c r="R81" s="495"/>
      <c r="S81" s="495"/>
      <c r="T81" s="496"/>
    </row>
    <row r="82" spans="1:32">
      <c r="D82" s="497"/>
      <c r="E82" s="465"/>
      <c r="F82" s="89" t="s">
        <v>991</v>
      </c>
      <c r="G82" s="89" t="s">
        <v>992</v>
      </c>
      <c r="H82" s="97" t="s">
        <v>993</v>
      </c>
      <c r="I82" s="97" t="s">
        <v>994</v>
      </c>
      <c r="J82" s="18"/>
      <c r="K82" s="18"/>
      <c r="L82" s="18"/>
      <c r="O82" s="497"/>
      <c r="P82" s="465"/>
      <c r="Q82" s="89" t="s">
        <v>991</v>
      </c>
      <c r="R82" s="89" t="s">
        <v>992</v>
      </c>
      <c r="S82" s="97" t="s">
        <v>993</v>
      </c>
      <c r="T82" s="97" t="s">
        <v>994</v>
      </c>
    </row>
    <row r="83" spans="1:32">
      <c r="D83" s="488" t="s">
        <v>998</v>
      </c>
      <c r="E83" s="337" t="s">
        <v>999</v>
      </c>
      <c r="F83" s="248"/>
      <c r="G83" s="248"/>
      <c r="H83" s="248"/>
      <c r="I83" s="248"/>
      <c r="J83" s="18"/>
      <c r="K83" s="18"/>
      <c r="L83" s="18"/>
      <c r="O83" s="488" t="s">
        <v>998</v>
      </c>
      <c r="P83" s="337" t="s">
        <v>999</v>
      </c>
      <c r="Q83" s="248"/>
      <c r="R83" s="248"/>
      <c r="S83" s="248"/>
      <c r="T83" s="248"/>
      <c r="AB83" s="410"/>
      <c r="AC83" s="411"/>
      <c r="AE83" s="410"/>
      <c r="AF83" s="411"/>
    </row>
    <row r="84" spans="1:32">
      <c r="D84" s="488"/>
      <c r="E84" s="337" t="s">
        <v>1000</v>
      </c>
      <c r="F84" s="248"/>
      <c r="G84" s="248"/>
      <c r="H84" s="248"/>
      <c r="I84" s="248"/>
      <c r="J84" s="18"/>
      <c r="K84" s="18"/>
      <c r="L84" s="18"/>
      <c r="O84" s="488"/>
      <c r="P84" s="337" t="s">
        <v>1000</v>
      </c>
      <c r="Q84" s="248"/>
      <c r="R84" s="248"/>
      <c r="S84" s="248"/>
      <c r="T84" s="248"/>
      <c r="AB84" s="410"/>
      <c r="AC84" s="411"/>
      <c r="AE84" s="410"/>
      <c r="AF84" s="411"/>
    </row>
    <row r="85" spans="1:32" ht="15" customHeight="1">
      <c r="D85" s="488" t="s">
        <v>512</v>
      </c>
      <c r="E85" s="337" t="s">
        <v>999</v>
      </c>
      <c r="F85" s="248"/>
      <c r="G85" s="248"/>
      <c r="H85" s="248"/>
      <c r="I85" s="248"/>
      <c r="J85" s="18"/>
      <c r="K85" s="18"/>
      <c r="L85" s="18"/>
      <c r="O85" s="488" t="s">
        <v>512</v>
      </c>
      <c r="P85" s="337" t="s">
        <v>999</v>
      </c>
      <c r="Q85" s="248"/>
      <c r="R85" s="248"/>
      <c r="S85" s="248"/>
      <c r="T85" s="248"/>
      <c r="AB85" s="410"/>
      <c r="AC85" s="411"/>
      <c r="AE85" s="410"/>
      <c r="AF85" s="411"/>
    </row>
    <row r="86" spans="1:32">
      <c r="D86" s="488"/>
      <c r="E86" s="337" t="s">
        <v>1000</v>
      </c>
      <c r="F86" s="248"/>
      <c r="G86" s="248"/>
      <c r="H86" s="248"/>
      <c r="I86" s="248"/>
      <c r="J86" s="18"/>
      <c r="K86" s="18"/>
      <c r="L86" s="18"/>
      <c r="O86" s="488"/>
      <c r="P86" s="337" t="s">
        <v>1000</v>
      </c>
      <c r="Q86" s="248"/>
      <c r="R86" s="248"/>
      <c r="S86" s="248"/>
      <c r="T86" s="248"/>
      <c r="AB86" s="410"/>
      <c r="AC86" s="411"/>
      <c r="AE86" s="410"/>
      <c r="AF86" s="411"/>
    </row>
    <row r="87" spans="1:32">
      <c r="D87" s="488" t="s">
        <v>1001</v>
      </c>
      <c r="E87" s="337" t="s">
        <v>999</v>
      </c>
      <c r="F87" s="248"/>
      <c r="G87" s="248"/>
      <c r="H87" s="248"/>
      <c r="I87" s="248"/>
      <c r="J87" s="18"/>
      <c r="K87" s="18"/>
      <c r="L87" s="18"/>
      <c r="O87" s="488" t="s">
        <v>1001</v>
      </c>
      <c r="P87" s="337" t="s">
        <v>999</v>
      </c>
      <c r="Q87" s="248"/>
      <c r="R87" s="248"/>
      <c r="S87" s="248"/>
      <c r="T87" s="248"/>
      <c r="AB87" s="410"/>
      <c r="AC87" s="411"/>
      <c r="AE87" s="410"/>
      <c r="AF87" s="411"/>
    </row>
    <row r="88" spans="1:32" ht="15" customHeight="1">
      <c r="D88" s="488"/>
      <c r="E88" s="337" t="s">
        <v>1000</v>
      </c>
      <c r="F88" s="248"/>
      <c r="G88" s="248"/>
      <c r="H88" s="248"/>
      <c r="I88" s="248"/>
      <c r="J88" s="18"/>
      <c r="K88" s="18"/>
      <c r="L88" s="18"/>
      <c r="O88" s="488"/>
      <c r="P88" s="337" t="s">
        <v>1000</v>
      </c>
      <c r="Q88" s="248"/>
      <c r="R88" s="248"/>
      <c r="S88" s="248"/>
      <c r="T88" s="248"/>
      <c r="AB88" s="410"/>
      <c r="AC88" s="411"/>
      <c r="AE88" s="410"/>
      <c r="AF88" s="411"/>
    </row>
    <row r="89" spans="1:32">
      <c r="D89" s="488" t="s">
        <v>989</v>
      </c>
      <c r="E89" s="337" t="s">
        <v>999</v>
      </c>
      <c r="F89" s="248"/>
      <c r="G89" s="248"/>
      <c r="H89" s="248"/>
      <c r="I89" s="248"/>
      <c r="J89" s="18"/>
      <c r="K89" s="18"/>
      <c r="L89" s="18"/>
      <c r="O89" s="488" t="s">
        <v>989</v>
      </c>
      <c r="P89" s="337" t="s">
        <v>999</v>
      </c>
      <c r="Q89" s="248"/>
      <c r="R89" s="248"/>
      <c r="S89" s="248"/>
      <c r="T89" s="248"/>
      <c r="AB89" s="410"/>
      <c r="AC89" s="411"/>
      <c r="AE89" s="410"/>
      <c r="AF89" s="411"/>
    </row>
    <row r="90" spans="1:32">
      <c r="D90" s="488"/>
      <c r="E90" s="337" t="s">
        <v>1000</v>
      </c>
      <c r="F90" s="248"/>
      <c r="G90" s="248"/>
      <c r="H90" s="248"/>
      <c r="I90" s="248"/>
      <c r="J90" s="18"/>
      <c r="K90" s="18"/>
      <c r="L90" s="18"/>
      <c r="O90" s="488"/>
      <c r="P90" s="337" t="s">
        <v>1000</v>
      </c>
      <c r="Q90" s="248"/>
      <c r="R90" s="248"/>
      <c r="S90" s="248"/>
      <c r="T90" s="248"/>
      <c r="AB90" s="410"/>
      <c r="AC90" s="411"/>
      <c r="AE90" s="410"/>
      <c r="AF90" s="411"/>
    </row>
    <row r="91" spans="1:32">
      <c r="D91" s="488" t="s">
        <v>988</v>
      </c>
      <c r="E91" s="337" t="s">
        <v>999</v>
      </c>
      <c r="F91" s="248"/>
      <c r="G91" s="248"/>
      <c r="H91" s="248"/>
      <c r="I91" s="248"/>
      <c r="J91" s="18"/>
      <c r="K91" s="18"/>
      <c r="L91" s="18"/>
      <c r="O91" s="488" t="s">
        <v>988</v>
      </c>
      <c r="P91" s="337" t="s">
        <v>999</v>
      </c>
      <c r="Q91" s="248"/>
      <c r="R91" s="248"/>
      <c r="S91" s="248"/>
      <c r="T91" s="248"/>
      <c r="AB91" s="410"/>
      <c r="AC91" s="411"/>
      <c r="AE91" s="410"/>
      <c r="AF91" s="411"/>
    </row>
    <row r="92" spans="1:32">
      <c r="B92" s="18"/>
      <c r="C92" s="18"/>
      <c r="D92" s="488"/>
      <c r="E92" s="338" t="s">
        <v>1000</v>
      </c>
      <c r="F92" s="248"/>
      <c r="G92" s="248"/>
      <c r="H92" s="248"/>
      <c r="I92" s="248"/>
      <c r="J92" s="18"/>
      <c r="K92" s="18"/>
      <c r="L92" s="18"/>
      <c r="O92" s="488"/>
      <c r="P92" s="338" t="s">
        <v>1000</v>
      </c>
      <c r="Q92" s="248"/>
      <c r="R92" s="248"/>
      <c r="S92" s="248"/>
      <c r="T92" s="248"/>
      <c r="AB92" s="410"/>
      <c r="AC92" s="411"/>
      <c r="AE92" s="410"/>
      <c r="AF92" s="411"/>
    </row>
    <row r="93" spans="1:32">
      <c r="F93" s="249"/>
      <c r="G93" s="249"/>
      <c r="H93" s="249"/>
      <c r="I93" s="249"/>
      <c r="J93" s="249"/>
      <c r="K93" s="249"/>
      <c r="L93" s="249"/>
      <c r="Q93" s="249"/>
      <c r="R93" s="249"/>
      <c r="S93" s="249"/>
      <c r="T93" s="249"/>
      <c r="U93" s="249"/>
      <c r="V93" s="249"/>
      <c r="W93" s="249"/>
    </row>
    <row r="94" spans="1:32">
      <c r="A94" s="18"/>
      <c r="B94" s="18"/>
      <c r="C94" s="18"/>
      <c r="D94" s="18"/>
      <c r="E94" s="18"/>
      <c r="F94" s="18"/>
      <c r="G94" s="18"/>
      <c r="I94" s="18"/>
      <c r="J94" s="18"/>
      <c r="K94" s="18"/>
      <c r="L94" s="18"/>
      <c r="M94" s="18"/>
    </row>
    <row r="95" spans="1:32">
      <c r="A95" s="18"/>
      <c r="B95" s="18"/>
      <c r="C95" s="18"/>
      <c r="D95" s="18"/>
      <c r="E95" s="18"/>
      <c r="F95" s="18"/>
      <c r="G95" s="18"/>
      <c r="I95" s="18"/>
      <c r="J95" s="18"/>
      <c r="K95" s="18"/>
      <c r="L95" s="18"/>
      <c r="M95" s="18"/>
    </row>
    <row r="96" spans="1:32">
      <c r="A96" s="18"/>
      <c r="B96" s="18"/>
      <c r="C96" s="18"/>
      <c r="D96" s="18"/>
      <c r="E96" s="18"/>
      <c r="F96" s="18"/>
      <c r="G96" s="18"/>
      <c r="I96" s="18"/>
      <c r="J96" s="18"/>
      <c r="K96" s="18"/>
      <c r="L96" s="18"/>
      <c r="M96" s="18"/>
    </row>
    <row r="97" spans="1:32">
      <c r="A97" s="80" t="s">
        <v>1086</v>
      </c>
      <c r="B97" s="80" t="s">
        <v>1264</v>
      </c>
      <c r="C97" s="80"/>
      <c r="D97" s="80"/>
      <c r="E97" s="80"/>
      <c r="F97" s="80"/>
      <c r="G97" s="80"/>
      <c r="I97" s="18"/>
      <c r="J97" s="18"/>
      <c r="K97" s="18"/>
      <c r="L97" s="18"/>
      <c r="M97" s="18"/>
    </row>
    <row r="98" spans="1:32">
      <c r="A98" s="80"/>
      <c r="B98" s="80"/>
      <c r="C98" s="80"/>
      <c r="D98" s="80"/>
      <c r="E98" s="80"/>
      <c r="F98" s="80"/>
      <c r="G98" s="80"/>
      <c r="I98" s="18"/>
      <c r="J98" s="18"/>
      <c r="K98" s="18"/>
      <c r="L98" s="18"/>
      <c r="M98" s="18"/>
    </row>
    <row r="99" spans="1:32" ht="15" customHeight="1">
      <c r="A99" s="80"/>
      <c r="B99" s="80"/>
      <c r="C99" s="80"/>
      <c r="D99" s="80"/>
      <c r="E99" s="80"/>
      <c r="F99" s="80"/>
      <c r="G99" s="80"/>
      <c r="I99" s="18"/>
      <c r="J99" s="18"/>
      <c r="K99" s="18"/>
      <c r="L99" s="18"/>
      <c r="M99" s="18"/>
    </row>
    <row r="100" spans="1:32">
      <c r="B100" s="88"/>
      <c r="C100" s="18"/>
      <c r="D100" s="18"/>
      <c r="E100" s="18"/>
      <c r="F100" s="18"/>
      <c r="G100" s="18"/>
      <c r="I100" s="18"/>
      <c r="J100" s="18"/>
      <c r="K100" s="18"/>
      <c r="L100" s="18"/>
      <c r="M100" s="18"/>
    </row>
    <row r="101" spans="1:32" ht="36.75" customHeight="1">
      <c r="D101" s="80"/>
      <c r="E101" s="476" t="s">
        <v>1608</v>
      </c>
      <c r="F101" s="477"/>
      <c r="G101" s="477"/>
      <c r="H101" s="478"/>
      <c r="I101" s="18"/>
      <c r="J101" s="18"/>
      <c r="K101" s="18"/>
      <c r="L101" s="18"/>
      <c r="M101" s="18"/>
      <c r="O101" s="80"/>
      <c r="P101" s="476" t="s">
        <v>1337</v>
      </c>
      <c r="Q101" s="477"/>
      <c r="R101" s="477"/>
      <c r="S101" s="478"/>
    </row>
    <row r="102" spans="1:32" ht="34.5" customHeight="1">
      <c r="D102" s="467" t="s">
        <v>1149</v>
      </c>
      <c r="E102" s="468" t="s">
        <v>990</v>
      </c>
      <c r="F102" s="469"/>
      <c r="G102" s="469"/>
      <c r="H102" s="470"/>
      <c r="I102" s="18"/>
      <c r="J102" s="18"/>
      <c r="K102" s="18"/>
      <c r="M102" s="18"/>
      <c r="O102" s="467" t="s">
        <v>1149</v>
      </c>
      <c r="P102" s="468" t="s">
        <v>990</v>
      </c>
      <c r="Q102" s="469"/>
      <c r="R102" s="469"/>
      <c r="S102" s="470"/>
    </row>
    <row r="103" spans="1:32" ht="25.5">
      <c r="D103" s="490"/>
      <c r="E103" s="89" t="s">
        <v>991</v>
      </c>
      <c r="F103" s="89" t="s">
        <v>992</v>
      </c>
      <c r="G103" s="97" t="s">
        <v>993</v>
      </c>
      <c r="H103" s="97" t="s">
        <v>1003</v>
      </c>
      <c r="I103" s="18"/>
      <c r="J103" s="18"/>
      <c r="K103" s="18"/>
      <c r="M103" s="18"/>
      <c r="O103" s="490"/>
      <c r="P103" s="89" t="s">
        <v>991</v>
      </c>
      <c r="Q103" s="89" t="s">
        <v>992</v>
      </c>
      <c r="R103" s="97" t="s">
        <v>993</v>
      </c>
      <c r="S103" s="97" t="s">
        <v>1003</v>
      </c>
    </row>
    <row r="104" spans="1:32">
      <c r="D104" s="335" t="s">
        <v>998</v>
      </c>
      <c r="E104" s="247"/>
      <c r="F104" s="247"/>
      <c r="G104" s="247"/>
      <c r="H104" s="247"/>
      <c r="I104" s="18"/>
      <c r="M104" s="18"/>
      <c r="O104" s="335" t="s">
        <v>998</v>
      </c>
      <c r="P104" s="247"/>
      <c r="Q104" s="247"/>
      <c r="R104" s="247"/>
      <c r="S104" s="247"/>
      <c r="AB104" s="410"/>
      <c r="AC104" s="411"/>
      <c r="AE104" s="410"/>
      <c r="AF104" s="411"/>
    </row>
    <row r="105" spans="1:32" ht="15" customHeight="1">
      <c r="D105" s="335" t="s">
        <v>512</v>
      </c>
      <c r="E105" s="248"/>
      <c r="F105" s="248"/>
      <c r="G105" s="248"/>
      <c r="H105" s="248"/>
      <c r="I105" s="18"/>
      <c r="M105" s="18"/>
      <c r="O105" s="335" t="s">
        <v>512</v>
      </c>
      <c r="P105" s="248"/>
      <c r="Q105" s="248"/>
      <c r="R105" s="248"/>
      <c r="S105" s="248"/>
      <c r="AB105" s="410"/>
      <c r="AC105" s="411"/>
      <c r="AE105" s="410"/>
      <c r="AF105" s="411"/>
    </row>
    <row r="106" spans="1:32" ht="21.75" customHeight="1">
      <c r="D106" s="335" t="s">
        <v>1001</v>
      </c>
      <c r="E106" s="248"/>
      <c r="F106" s="248"/>
      <c r="G106" s="248"/>
      <c r="H106" s="248"/>
      <c r="I106" s="18"/>
      <c r="M106" s="18"/>
      <c r="O106" s="335" t="s">
        <v>1001</v>
      </c>
      <c r="P106" s="248"/>
      <c r="Q106" s="248"/>
      <c r="R106" s="248"/>
      <c r="S106" s="248"/>
      <c r="AB106" s="410"/>
      <c r="AC106" s="411"/>
      <c r="AE106" s="410"/>
      <c r="AF106" s="411"/>
    </row>
    <row r="107" spans="1:32">
      <c r="D107" s="335" t="s">
        <v>1064</v>
      </c>
      <c r="E107" s="248"/>
      <c r="F107" s="248"/>
      <c r="G107" s="248"/>
      <c r="H107" s="248"/>
      <c r="I107" s="18"/>
      <c r="M107" s="18"/>
      <c r="O107" s="335" t="s">
        <v>1064</v>
      </c>
      <c r="P107" s="248"/>
      <c r="Q107" s="248"/>
      <c r="R107" s="248"/>
      <c r="S107" s="248"/>
      <c r="AB107" s="410"/>
      <c r="AC107" s="411"/>
      <c r="AE107" s="410"/>
      <c r="AF107" s="411"/>
    </row>
    <row r="108" spans="1:32">
      <c r="D108" s="335" t="s">
        <v>988</v>
      </c>
      <c r="E108" s="247"/>
      <c r="F108" s="247"/>
      <c r="G108" s="247"/>
      <c r="H108" s="247"/>
      <c r="I108" s="18"/>
      <c r="M108" s="18"/>
      <c r="O108" s="335" t="s">
        <v>988</v>
      </c>
      <c r="P108" s="247"/>
      <c r="Q108" s="247"/>
      <c r="R108" s="247"/>
      <c r="S108" s="247"/>
      <c r="AB108" s="410"/>
      <c r="AC108" s="411"/>
      <c r="AE108" s="410"/>
      <c r="AF108" s="411"/>
    </row>
    <row r="109" spans="1:32">
      <c r="D109" s="336" t="s">
        <v>989</v>
      </c>
      <c r="E109" s="247"/>
      <c r="F109" s="247"/>
      <c r="G109" s="247"/>
      <c r="H109" s="247"/>
      <c r="I109" s="18"/>
      <c r="M109" s="18"/>
      <c r="O109" s="336" t="s">
        <v>989</v>
      </c>
      <c r="P109" s="247"/>
      <c r="Q109" s="247"/>
      <c r="R109" s="247"/>
      <c r="S109" s="247"/>
      <c r="AB109" s="410"/>
      <c r="AC109" s="411"/>
      <c r="AE109" s="410"/>
      <c r="AF109" s="411"/>
    </row>
    <row r="110" spans="1:32">
      <c r="D110" s="374"/>
      <c r="E110" s="374"/>
      <c r="F110" s="374"/>
      <c r="G110" s="374"/>
      <c r="H110" s="374"/>
      <c r="I110" s="18"/>
      <c r="M110" s="18"/>
      <c r="AB110" s="374"/>
      <c r="AC110" s="374"/>
      <c r="AD110" s="374"/>
      <c r="AE110" s="374"/>
      <c r="AF110" s="374"/>
    </row>
    <row r="111" spans="1:32" ht="39.75" customHeight="1">
      <c r="E111" s="491" t="s">
        <v>1608</v>
      </c>
      <c r="F111" s="493"/>
      <c r="H111" s="374"/>
      <c r="I111" s="374"/>
      <c r="M111" s="18"/>
      <c r="P111" s="491" t="s">
        <v>1337</v>
      </c>
      <c r="Q111" s="493"/>
      <c r="S111" s="374"/>
      <c r="T111" s="374"/>
    </row>
    <row r="112" spans="1:32" ht="24.75" customHeight="1">
      <c r="D112" s="335" t="s">
        <v>1149</v>
      </c>
      <c r="E112" s="499" t="s">
        <v>1556</v>
      </c>
      <c r="F112" s="526"/>
      <c r="H112" s="374"/>
      <c r="I112" s="374"/>
      <c r="M112" s="18"/>
      <c r="O112" s="335" t="s">
        <v>1149</v>
      </c>
      <c r="P112" s="499" t="s">
        <v>1556</v>
      </c>
      <c r="Q112" s="526"/>
      <c r="S112" s="374"/>
      <c r="T112" s="374"/>
    </row>
    <row r="113" spans="1:32" ht="15" customHeight="1">
      <c r="D113" s="335"/>
      <c r="E113" s="378" t="s">
        <v>1554</v>
      </c>
      <c r="F113" s="382" t="s">
        <v>1555</v>
      </c>
      <c r="H113" s="374"/>
      <c r="I113" s="374"/>
      <c r="M113" s="18"/>
      <c r="O113" s="335"/>
      <c r="P113" s="377" t="s">
        <v>1554</v>
      </c>
      <c r="Q113" s="382" t="s">
        <v>1555</v>
      </c>
      <c r="S113" s="374"/>
      <c r="T113" s="374"/>
    </row>
    <row r="114" spans="1:32">
      <c r="D114" s="335" t="s">
        <v>998</v>
      </c>
      <c r="E114" s="247"/>
      <c r="F114" s="247"/>
      <c r="H114" s="374"/>
      <c r="I114" s="374"/>
      <c r="M114" s="18"/>
      <c r="O114" s="335" t="s">
        <v>998</v>
      </c>
      <c r="P114" s="248"/>
      <c r="Q114" s="248"/>
      <c r="S114" s="374"/>
      <c r="T114" s="374"/>
      <c r="AB114" s="410"/>
      <c r="AC114" s="411"/>
      <c r="AE114" s="410"/>
      <c r="AF114" s="411"/>
    </row>
    <row r="115" spans="1:32">
      <c r="D115" s="335" t="s">
        <v>512</v>
      </c>
      <c r="E115" s="247"/>
      <c r="F115" s="247"/>
      <c r="H115" s="374"/>
      <c r="I115" s="374"/>
      <c r="M115" s="18"/>
      <c r="O115" s="335" t="s">
        <v>512</v>
      </c>
      <c r="P115" s="248"/>
      <c r="Q115" s="248"/>
      <c r="S115" s="374"/>
      <c r="T115" s="374"/>
      <c r="AB115" s="410"/>
      <c r="AC115" s="411"/>
      <c r="AE115" s="410"/>
      <c r="AF115" s="411"/>
    </row>
    <row r="116" spans="1:32">
      <c r="D116" s="335" t="s">
        <v>1001</v>
      </c>
      <c r="E116" s="247"/>
      <c r="F116" s="247"/>
      <c r="H116" s="374"/>
      <c r="I116" s="374"/>
      <c r="M116" s="18"/>
      <c r="O116" s="335" t="s">
        <v>1001</v>
      </c>
      <c r="P116" s="248"/>
      <c r="Q116" s="248"/>
      <c r="S116" s="374"/>
      <c r="T116" s="374"/>
      <c r="AB116" s="410"/>
      <c r="AC116" s="411"/>
      <c r="AE116" s="410"/>
      <c r="AF116" s="411"/>
    </row>
    <row r="117" spans="1:32">
      <c r="D117" s="335" t="s">
        <v>1064</v>
      </c>
      <c r="E117" s="247"/>
      <c r="F117" s="247"/>
      <c r="H117" s="374"/>
      <c r="I117" s="374"/>
      <c r="M117" s="18"/>
      <c r="O117" s="335" t="s">
        <v>1064</v>
      </c>
      <c r="P117" s="248"/>
      <c r="Q117" s="248"/>
      <c r="S117" s="374"/>
      <c r="T117" s="374"/>
      <c r="AB117" s="410"/>
      <c r="AC117" s="411"/>
      <c r="AE117" s="410"/>
      <c r="AF117" s="411"/>
    </row>
    <row r="118" spans="1:32">
      <c r="D118" s="335" t="s">
        <v>988</v>
      </c>
      <c r="E118" s="247"/>
      <c r="F118" s="247"/>
      <c r="H118" s="374"/>
      <c r="I118" s="374"/>
      <c r="M118" s="18"/>
      <c r="O118" s="335" t="s">
        <v>988</v>
      </c>
      <c r="P118" s="248"/>
      <c r="Q118" s="248"/>
      <c r="S118" s="374"/>
      <c r="T118" s="374"/>
      <c r="AB118" s="410"/>
      <c r="AC118" s="411"/>
      <c r="AE118" s="410"/>
      <c r="AF118" s="411"/>
    </row>
    <row r="119" spans="1:32">
      <c r="D119" s="379" t="s">
        <v>989</v>
      </c>
      <c r="E119" s="247"/>
      <c r="F119" s="247"/>
      <c r="H119" s="374"/>
      <c r="O119" s="379" t="s">
        <v>989</v>
      </c>
      <c r="P119" s="248"/>
      <c r="Q119" s="248"/>
      <c r="AB119" s="410"/>
      <c r="AC119" s="411"/>
      <c r="AE119" s="410"/>
      <c r="AF119" s="411"/>
    </row>
    <row r="122" spans="1:32">
      <c r="I122" s="18"/>
    </row>
    <row r="123" spans="1:32">
      <c r="A123" s="80" t="s">
        <v>1268</v>
      </c>
      <c r="B123" s="80" t="s">
        <v>1005</v>
      </c>
      <c r="I123" s="18"/>
    </row>
    <row r="124" spans="1:32">
      <c r="A124" s="80"/>
      <c r="B124" s="88"/>
      <c r="C124" s="80"/>
      <c r="D124" s="80"/>
      <c r="E124" s="80"/>
      <c r="I124" s="18"/>
      <c r="K124" s="80"/>
      <c r="L124" s="80"/>
      <c r="M124" s="80"/>
      <c r="N124" s="80"/>
      <c r="O124" s="80"/>
    </row>
    <row r="125" spans="1:32">
      <c r="I125" s="18"/>
    </row>
    <row r="126" spans="1:32" ht="14.25" customHeight="1"/>
    <row r="127" spans="1:32" ht="48.75" customHeight="1">
      <c r="D127" s="96" t="s">
        <v>1269</v>
      </c>
      <c r="E127" s="96" t="s">
        <v>1338</v>
      </c>
      <c r="O127" s="96" t="s">
        <v>1269</v>
      </c>
      <c r="P127" s="96" t="s">
        <v>1614</v>
      </c>
    </row>
    <row r="128" spans="1:32">
      <c r="D128" s="331" t="s">
        <v>998</v>
      </c>
      <c r="E128" s="246"/>
      <c r="O128" s="331" t="s">
        <v>998</v>
      </c>
      <c r="P128" s="246"/>
      <c r="AB128" s="410"/>
      <c r="AC128" s="411"/>
      <c r="AE128" s="410"/>
      <c r="AF128" s="411"/>
    </row>
    <row r="129" spans="1:32">
      <c r="D129" s="332" t="s">
        <v>512</v>
      </c>
      <c r="E129" s="246"/>
      <c r="O129" s="332" t="s">
        <v>512</v>
      </c>
      <c r="P129" s="246"/>
      <c r="AB129" s="410"/>
      <c r="AC129" s="411"/>
      <c r="AE129" s="410"/>
      <c r="AF129" s="411"/>
    </row>
    <row r="130" spans="1:32">
      <c r="D130" s="332" t="s">
        <v>1059</v>
      </c>
      <c r="E130" s="246"/>
      <c r="O130" s="332" t="s">
        <v>1059</v>
      </c>
      <c r="P130" s="246"/>
      <c r="AB130" s="410"/>
      <c r="AC130" s="411"/>
      <c r="AE130" s="410"/>
      <c r="AF130" s="411"/>
    </row>
    <row r="131" spans="1:32">
      <c r="D131" s="332" t="s">
        <v>471</v>
      </c>
      <c r="E131" s="246"/>
      <c r="O131" s="332" t="s">
        <v>471</v>
      </c>
      <c r="P131" s="246"/>
      <c r="AB131" s="410"/>
      <c r="AC131" s="411"/>
      <c r="AE131" s="410"/>
      <c r="AF131" s="411"/>
    </row>
    <row r="132" spans="1:32">
      <c r="D132" s="332" t="s">
        <v>1001</v>
      </c>
      <c r="E132" s="246"/>
      <c r="O132" s="332" t="s">
        <v>1001</v>
      </c>
      <c r="P132" s="246"/>
      <c r="AB132" s="410"/>
      <c r="AC132" s="411"/>
      <c r="AE132" s="410"/>
      <c r="AF132" s="411"/>
    </row>
    <row r="133" spans="1:32">
      <c r="D133" s="332" t="s">
        <v>1060</v>
      </c>
      <c r="E133" s="246"/>
      <c r="O133" s="332" t="s">
        <v>1060</v>
      </c>
      <c r="P133" s="246"/>
      <c r="AB133" s="410"/>
      <c r="AC133" s="411"/>
      <c r="AE133" s="410"/>
      <c r="AF133" s="411"/>
    </row>
    <row r="134" spans="1:32">
      <c r="D134" s="333" t="s">
        <v>988</v>
      </c>
      <c r="E134" s="246"/>
      <c r="O134" s="333" t="s">
        <v>988</v>
      </c>
      <c r="P134" s="246"/>
      <c r="AB134" s="410"/>
      <c r="AC134" s="411"/>
      <c r="AE134" s="410"/>
      <c r="AF134" s="411"/>
    </row>
    <row r="135" spans="1:32">
      <c r="D135" s="334" t="s">
        <v>989</v>
      </c>
      <c r="E135" s="246"/>
      <c r="O135" s="334" t="s">
        <v>989</v>
      </c>
      <c r="P135" s="246"/>
      <c r="AB135" s="410"/>
      <c r="AC135" s="411"/>
      <c r="AE135" s="410"/>
      <c r="AF135" s="411"/>
    </row>
    <row r="140" spans="1:32">
      <c r="A140" s="80" t="s">
        <v>1273</v>
      </c>
      <c r="B140" s="80" t="s">
        <v>1087</v>
      </c>
    </row>
    <row r="141" spans="1:32">
      <c r="A141" s="80"/>
      <c r="B141" s="80"/>
    </row>
    <row r="142" spans="1:32">
      <c r="A142" s="80"/>
      <c r="B142" s="88"/>
    </row>
    <row r="144" spans="1:32" ht="62.25" customHeight="1">
      <c r="D144" s="471" t="s">
        <v>1149</v>
      </c>
      <c r="E144" s="467" t="s">
        <v>1338</v>
      </c>
      <c r="F144" s="467"/>
      <c r="O144" s="471" t="s">
        <v>1149</v>
      </c>
      <c r="P144" s="467" t="s">
        <v>1613</v>
      </c>
      <c r="Q144" s="467"/>
    </row>
    <row r="145" spans="4:32">
      <c r="D145" s="472"/>
      <c r="E145" s="272" t="s">
        <v>1271</v>
      </c>
      <c r="F145" s="272" t="s">
        <v>1270</v>
      </c>
      <c r="O145" s="472"/>
      <c r="P145" s="272" t="s">
        <v>1271</v>
      </c>
      <c r="Q145" s="272" t="s">
        <v>1270</v>
      </c>
    </row>
    <row r="146" spans="4:32">
      <c r="D146" s="329" t="s">
        <v>351</v>
      </c>
      <c r="E146" s="247"/>
      <c r="F146" s="247"/>
      <c r="O146" s="329" t="s">
        <v>351</v>
      </c>
      <c r="P146" s="247"/>
      <c r="Q146" s="247"/>
      <c r="AB146" s="410"/>
      <c r="AC146" s="411"/>
      <c r="AE146" s="410"/>
      <c r="AF146" s="411"/>
    </row>
    <row r="147" spans="4:32">
      <c r="D147" s="329" t="s">
        <v>362</v>
      </c>
      <c r="E147" s="247"/>
      <c r="F147" s="247"/>
      <c r="O147" s="329" t="s">
        <v>362</v>
      </c>
      <c r="P147" s="247"/>
      <c r="Q147" s="247"/>
      <c r="AB147" s="410"/>
      <c r="AC147" s="411"/>
      <c r="AE147" s="410"/>
      <c r="AF147" s="411"/>
    </row>
    <row r="148" spans="4:32">
      <c r="D148" s="329" t="s">
        <v>370</v>
      </c>
      <c r="E148" s="247"/>
      <c r="F148" s="247"/>
      <c r="O148" s="329" t="s">
        <v>370</v>
      </c>
      <c r="P148" s="247"/>
      <c r="Q148" s="247"/>
      <c r="AB148" s="410"/>
      <c r="AC148" s="411"/>
      <c r="AE148" s="410"/>
      <c r="AF148" s="411"/>
    </row>
    <row r="149" spans="4:32">
      <c r="D149" s="329" t="s">
        <v>384</v>
      </c>
      <c r="E149" s="247"/>
      <c r="F149" s="247"/>
      <c r="O149" s="329" t="s">
        <v>384</v>
      </c>
      <c r="P149" s="247"/>
      <c r="Q149" s="247"/>
      <c r="AB149" s="410"/>
      <c r="AC149" s="411"/>
      <c r="AE149" s="410"/>
      <c r="AF149" s="411"/>
    </row>
    <row r="150" spans="4:32">
      <c r="D150" s="329" t="s">
        <v>378</v>
      </c>
      <c r="E150" s="247"/>
      <c r="F150" s="247"/>
      <c r="O150" s="329" t="s">
        <v>378</v>
      </c>
      <c r="P150" s="247"/>
      <c r="Q150" s="247"/>
      <c r="AB150" s="410"/>
      <c r="AC150" s="411"/>
      <c r="AE150" s="410"/>
      <c r="AF150" s="411"/>
    </row>
    <row r="151" spans="4:32">
      <c r="D151" s="329" t="s">
        <v>389</v>
      </c>
      <c r="E151" s="247"/>
      <c r="F151" s="247"/>
      <c r="O151" s="329" t="s">
        <v>389</v>
      </c>
      <c r="P151" s="247"/>
      <c r="Q151" s="247"/>
      <c r="AB151" s="410"/>
      <c r="AC151" s="411"/>
      <c r="AE151" s="410"/>
      <c r="AF151" s="411"/>
    </row>
    <row r="152" spans="4:32">
      <c r="D152" s="329" t="s">
        <v>395</v>
      </c>
      <c r="E152" s="247"/>
      <c r="F152" s="247"/>
      <c r="O152" s="329" t="s">
        <v>395</v>
      </c>
      <c r="P152" s="247"/>
      <c r="Q152" s="247"/>
      <c r="AB152" s="410"/>
      <c r="AC152" s="411"/>
      <c r="AE152" s="410"/>
      <c r="AF152" s="411"/>
    </row>
    <row r="153" spans="4:32">
      <c r="D153" s="329" t="s">
        <v>401</v>
      </c>
      <c r="E153" s="247"/>
      <c r="F153" s="247"/>
      <c r="O153" s="329" t="s">
        <v>401</v>
      </c>
      <c r="P153" s="247"/>
      <c r="Q153" s="247"/>
      <c r="AB153" s="410"/>
      <c r="AC153" s="411"/>
      <c r="AE153" s="410"/>
      <c r="AF153" s="411"/>
    </row>
    <row r="154" spans="4:32">
      <c r="D154" s="329" t="s">
        <v>406</v>
      </c>
      <c r="E154" s="247"/>
      <c r="F154" s="247"/>
      <c r="O154" s="329" t="s">
        <v>406</v>
      </c>
      <c r="P154" s="247"/>
      <c r="Q154" s="247"/>
      <c r="AB154" s="410"/>
      <c r="AC154" s="411"/>
      <c r="AE154" s="410"/>
      <c r="AF154" s="411"/>
    </row>
    <row r="155" spans="4:32">
      <c r="D155" s="329" t="s">
        <v>412</v>
      </c>
      <c r="E155" s="247"/>
      <c r="F155" s="247"/>
      <c r="O155" s="329" t="s">
        <v>412</v>
      </c>
      <c r="P155" s="247"/>
      <c r="Q155" s="247"/>
      <c r="AB155" s="410"/>
      <c r="AC155" s="411"/>
      <c r="AE155" s="410"/>
      <c r="AF155" s="411"/>
    </row>
    <row r="156" spans="4:32">
      <c r="D156" s="329" t="s">
        <v>417</v>
      </c>
      <c r="E156" s="247"/>
      <c r="F156" s="247"/>
      <c r="O156" s="329" t="s">
        <v>417</v>
      </c>
      <c r="P156" s="247"/>
      <c r="Q156" s="247"/>
      <c r="AB156" s="410"/>
      <c r="AC156" s="411"/>
      <c r="AE156" s="410"/>
      <c r="AF156" s="411"/>
    </row>
    <row r="157" spans="4:32">
      <c r="D157" s="329" t="s">
        <v>424</v>
      </c>
      <c r="E157" s="247"/>
      <c r="F157" s="247"/>
      <c r="O157" s="329" t="s">
        <v>424</v>
      </c>
      <c r="P157" s="247"/>
      <c r="Q157" s="247"/>
      <c r="AB157" s="410"/>
      <c r="AC157" s="411"/>
      <c r="AE157" s="410"/>
      <c r="AF157" s="411"/>
    </row>
    <row r="158" spans="4:32">
      <c r="D158" s="329" t="s">
        <v>432</v>
      </c>
      <c r="E158" s="247"/>
      <c r="F158" s="247"/>
      <c r="O158" s="329" t="s">
        <v>432</v>
      </c>
      <c r="P158" s="247"/>
      <c r="Q158" s="247"/>
      <c r="AB158" s="410"/>
      <c r="AC158" s="411"/>
      <c r="AE158" s="410"/>
      <c r="AF158" s="411"/>
    </row>
    <row r="159" spans="4:32">
      <c r="D159" s="329" t="s">
        <v>442</v>
      </c>
      <c r="E159" s="247"/>
      <c r="F159" s="247"/>
      <c r="O159" s="329" t="s">
        <v>442</v>
      </c>
      <c r="P159" s="247"/>
      <c r="Q159" s="247"/>
      <c r="AB159" s="410"/>
      <c r="AC159" s="411"/>
      <c r="AE159" s="410"/>
      <c r="AF159" s="411"/>
    </row>
    <row r="160" spans="4:32">
      <c r="D160" s="329" t="s">
        <v>447</v>
      </c>
      <c r="E160" s="247"/>
      <c r="F160" s="247"/>
      <c r="O160" s="329" t="s">
        <v>447</v>
      </c>
      <c r="P160" s="247"/>
      <c r="Q160" s="247"/>
      <c r="AB160" s="410"/>
      <c r="AC160" s="411"/>
      <c r="AE160" s="410"/>
      <c r="AF160" s="411"/>
    </row>
    <row r="161" spans="4:32">
      <c r="D161" s="329" t="s">
        <v>452</v>
      </c>
      <c r="E161" s="247"/>
      <c r="F161" s="247"/>
      <c r="O161" s="329" t="s">
        <v>452</v>
      </c>
      <c r="P161" s="247"/>
      <c r="Q161" s="247"/>
      <c r="AB161" s="410"/>
      <c r="AC161" s="411"/>
      <c r="AE161" s="410"/>
      <c r="AF161" s="411"/>
    </row>
    <row r="162" spans="4:32">
      <c r="D162" s="329" t="s">
        <v>463</v>
      </c>
      <c r="E162" s="247"/>
      <c r="F162" s="247"/>
      <c r="O162" s="329" t="s">
        <v>463</v>
      </c>
      <c r="P162" s="247"/>
      <c r="Q162" s="247"/>
      <c r="AB162" s="410"/>
      <c r="AC162" s="411"/>
      <c r="AE162" s="410"/>
      <c r="AF162" s="411"/>
    </row>
    <row r="163" spans="4:32">
      <c r="D163" s="329" t="s">
        <v>467</v>
      </c>
      <c r="E163" s="247"/>
      <c r="F163" s="247"/>
      <c r="O163" s="329" t="s">
        <v>467</v>
      </c>
      <c r="P163" s="247"/>
      <c r="Q163" s="247"/>
      <c r="AB163" s="410"/>
      <c r="AC163" s="411"/>
      <c r="AE163" s="410"/>
      <c r="AF163" s="411"/>
    </row>
    <row r="164" spans="4:32">
      <c r="D164" s="329" t="s">
        <v>1272</v>
      </c>
      <c r="E164" s="247"/>
      <c r="F164" s="247"/>
      <c r="O164" s="329" t="s">
        <v>1272</v>
      </c>
      <c r="P164" s="247"/>
      <c r="Q164" s="247"/>
      <c r="AB164" s="410"/>
      <c r="AC164" s="411"/>
      <c r="AE164" s="410"/>
      <c r="AF164" s="411"/>
    </row>
    <row r="165" spans="4:32">
      <c r="D165" s="329" t="s">
        <v>1054</v>
      </c>
      <c r="E165" s="247"/>
      <c r="F165" s="247"/>
      <c r="O165" s="329" t="s">
        <v>1054</v>
      </c>
      <c r="P165" s="247"/>
      <c r="Q165" s="247"/>
      <c r="AB165" s="410"/>
      <c r="AC165" s="411"/>
      <c r="AE165" s="410"/>
      <c r="AF165" s="411"/>
    </row>
    <row r="166" spans="4:32">
      <c r="D166" s="329" t="s">
        <v>476</v>
      </c>
      <c r="E166" s="247"/>
      <c r="F166" s="247"/>
      <c r="O166" s="329" t="s">
        <v>476</v>
      </c>
      <c r="P166" s="247"/>
      <c r="Q166" s="247"/>
      <c r="AB166" s="410"/>
      <c r="AC166" s="411"/>
      <c r="AE166" s="410"/>
      <c r="AF166" s="411"/>
    </row>
    <row r="167" spans="4:32">
      <c r="D167" s="329" t="s">
        <v>481</v>
      </c>
      <c r="E167" s="247"/>
      <c r="F167" s="247"/>
      <c r="O167" s="329" t="s">
        <v>481</v>
      </c>
      <c r="P167" s="247"/>
      <c r="Q167" s="247"/>
      <c r="AB167" s="410"/>
      <c r="AC167" s="411"/>
      <c r="AE167" s="410"/>
      <c r="AF167" s="411"/>
    </row>
    <row r="168" spans="4:32">
      <c r="D168" s="329" t="s">
        <v>487</v>
      </c>
      <c r="E168" s="247"/>
      <c r="F168" s="247"/>
      <c r="O168" s="329" t="s">
        <v>487</v>
      </c>
      <c r="P168" s="247"/>
      <c r="Q168" s="247"/>
      <c r="AB168" s="410"/>
      <c r="AC168" s="411"/>
      <c r="AE168" s="410"/>
      <c r="AF168" s="411"/>
    </row>
    <row r="169" spans="4:32">
      <c r="D169" s="329" t="s">
        <v>491</v>
      </c>
      <c r="E169" s="247"/>
      <c r="F169" s="247"/>
      <c r="O169" s="329" t="s">
        <v>491</v>
      </c>
      <c r="P169" s="247"/>
      <c r="Q169" s="247"/>
      <c r="AB169" s="410"/>
      <c r="AC169" s="411"/>
      <c r="AE169" s="410"/>
      <c r="AF169" s="411"/>
    </row>
    <row r="170" spans="4:32">
      <c r="D170" s="329" t="s">
        <v>496</v>
      </c>
      <c r="E170" s="247"/>
      <c r="F170" s="247"/>
      <c r="O170" s="329" t="s">
        <v>496</v>
      </c>
      <c r="P170" s="247"/>
      <c r="Q170" s="247"/>
      <c r="AB170" s="410"/>
      <c r="AC170" s="411"/>
      <c r="AE170" s="410"/>
      <c r="AF170" s="411"/>
    </row>
    <row r="171" spans="4:32">
      <c r="D171" s="329" t="s">
        <v>501</v>
      </c>
      <c r="E171" s="247"/>
      <c r="F171" s="247"/>
      <c r="O171" s="329" t="s">
        <v>501</v>
      </c>
      <c r="P171" s="247"/>
      <c r="Q171" s="247"/>
      <c r="AB171" s="410"/>
      <c r="AC171" s="411"/>
      <c r="AE171" s="410"/>
      <c r="AF171" s="411"/>
    </row>
    <row r="172" spans="4:32">
      <c r="D172" s="329" t="s">
        <v>506</v>
      </c>
      <c r="E172" s="247"/>
      <c r="F172" s="247"/>
      <c r="O172" s="329" t="s">
        <v>506</v>
      </c>
      <c r="P172" s="247"/>
      <c r="Q172" s="247"/>
      <c r="AB172" s="410"/>
      <c r="AC172" s="411"/>
      <c r="AE172" s="410"/>
      <c r="AF172" s="411"/>
    </row>
    <row r="173" spans="4:32">
      <c r="D173" s="329" t="s">
        <v>512</v>
      </c>
      <c r="E173" s="247"/>
      <c r="F173" s="247"/>
      <c r="O173" s="329" t="s">
        <v>512</v>
      </c>
      <c r="P173" s="247"/>
      <c r="Q173" s="247"/>
      <c r="AB173" s="410"/>
      <c r="AC173" s="411"/>
      <c r="AE173" s="410"/>
      <c r="AF173" s="411"/>
    </row>
    <row r="174" spans="4:32">
      <c r="D174" s="329" t="s">
        <v>1059</v>
      </c>
      <c r="E174" s="247"/>
      <c r="F174" s="247"/>
      <c r="O174" s="329" t="s">
        <v>1059</v>
      </c>
      <c r="P174" s="247"/>
      <c r="Q174" s="247"/>
      <c r="AB174" s="410"/>
      <c r="AC174" s="411"/>
      <c r="AE174" s="410"/>
      <c r="AF174" s="411"/>
    </row>
    <row r="175" spans="4:32">
      <c r="D175" s="329" t="s">
        <v>471</v>
      </c>
      <c r="E175" s="247"/>
      <c r="F175" s="247"/>
      <c r="O175" s="329" t="s">
        <v>471</v>
      </c>
      <c r="P175" s="247"/>
      <c r="Q175" s="247"/>
      <c r="AB175" s="410"/>
      <c r="AC175" s="411"/>
      <c r="AE175" s="410"/>
      <c r="AF175" s="411"/>
    </row>
    <row r="176" spans="4:32">
      <c r="D176" s="329" t="s">
        <v>1001</v>
      </c>
      <c r="E176" s="247"/>
      <c r="F176" s="247"/>
      <c r="O176" s="329" t="s">
        <v>1001</v>
      </c>
      <c r="P176" s="247"/>
      <c r="Q176" s="247"/>
      <c r="AB176" s="410"/>
      <c r="AC176" s="411"/>
      <c r="AE176" s="410"/>
      <c r="AF176" s="411"/>
    </row>
    <row r="177" spans="1:32">
      <c r="D177" s="329" t="s">
        <v>1060</v>
      </c>
      <c r="E177" s="247"/>
      <c r="F177" s="247"/>
      <c r="O177" s="329" t="s">
        <v>1060</v>
      </c>
      <c r="P177" s="247"/>
      <c r="Q177" s="247"/>
      <c r="AB177" s="410"/>
      <c r="AC177" s="411"/>
      <c r="AE177" s="410"/>
      <c r="AF177" s="411"/>
    </row>
    <row r="178" spans="1:32">
      <c r="D178" s="329" t="s">
        <v>988</v>
      </c>
      <c r="E178" s="247"/>
      <c r="F178" s="247"/>
      <c r="O178" s="329" t="s">
        <v>988</v>
      </c>
      <c r="P178" s="247"/>
      <c r="Q178" s="247"/>
      <c r="AB178" s="410"/>
      <c r="AC178" s="411"/>
      <c r="AE178" s="410"/>
      <c r="AF178" s="411"/>
    </row>
    <row r="179" spans="1:32">
      <c r="D179" s="329" t="s">
        <v>989</v>
      </c>
      <c r="E179" s="247"/>
      <c r="F179" s="247"/>
      <c r="O179" s="329" t="s">
        <v>989</v>
      </c>
      <c r="P179" s="247"/>
      <c r="Q179" s="247"/>
      <c r="AB179" s="410"/>
      <c r="AC179" s="411"/>
      <c r="AE179" s="410"/>
      <c r="AF179" s="411"/>
    </row>
    <row r="184" spans="1:32">
      <c r="A184" s="80" t="s">
        <v>1274</v>
      </c>
      <c r="B184" s="80" t="s">
        <v>1326</v>
      </c>
    </row>
    <row r="185" spans="1:32">
      <c r="A185" s="80"/>
      <c r="B185" s="80"/>
    </row>
    <row r="188" spans="1:32">
      <c r="D188" s="474" t="s">
        <v>1608</v>
      </c>
      <c r="E188" s="485"/>
      <c r="F188" s="485"/>
      <c r="G188" s="485"/>
      <c r="H188" s="485"/>
      <c r="I188" s="485"/>
      <c r="J188" s="475"/>
      <c r="O188" s="527" t="s">
        <v>1337</v>
      </c>
      <c r="P188" s="527"/>
      <c r="Q188" s="527"/>
      <c r="R188" s="527"/>
      <c r="S188" s="527"/>
      <c r="T188" s="527"/>
      <c r="U188" s="527"/>
    </row>
    <row r="190" spans="1:32">
      <c r="D190" s="474" t="s">
        <v>1275</v>
      </c>
      <c r="E190" s="475"/>
      <c r="F190" s="474" t="s">
        <v>1276</v>
      </c>
      <c r="G190" s="475"/>
      <c r="H190" s="474" t="s">
        <v>1277</v>
      </c>
      <c r="I190" s="475"/>
      <c r="J190" s="483" t="s">
        <v>1278</v>
      </c>
      <c r="O190" s="474" t="s">
        <v>1275</v>
      </c>
      <c r="P190" s="475"/>
      <c r="Q190" s="474" t="s">
        <v>1276</v>
      </c>
      <c r="R190" s="475"/>
      <c r="S190" s="474" t="s">
        <v>1277</v>
      </c>
      <c r="T190" s="475"/>
      <c r="U190" s="483" t="s">
        <v>1278</v>
      </c>
    </row>
    <row r="191" spans="1:32">
      <c r="D191" s="330" t="s">
        <v>998</v>
      </c>
      <c r="E191" s="330" t="s">
        <v>1279</v>
      </c>
      <c r="F191" s="330" t="s">
        <v>998</v>
      </c>
      <c r="G191" s="330" t="s">
        <v>1279</v>
      </c>
      <c r="H191" s="330" t="s">
        <v>998</v>
      </c>
      <c r="I191" s="330" t="s">
        <v>1279</v>
      </c>
      <c r="J191" s="484"/>
      <c r="O191" s="330" t="s">
        <v>998</v>
      </c>
      <c r="P191" s="330" t="s">
        <v>1279</v>
      </c>
      <c r="Q191" s="330" t="s">
        <v>998</v>
      </c>
      <c r="R191" s="330" t="s">
        <v>1279</v>
      </c>
      <c r="S191" s="330" t="s">
        <v>998</v>
      </c>
      <c r="T191" s="330" t="s">
        <v>1279</v>
      </c>
      <c r="U191" s="484"/>
    </row>
    <row r="192" spans="1:32">
      <c r="D192" s="248"/>
      <c r="E192" s="248"/>
      <c r="F192" s="248"/>
      <c r="G192" s="248"/>
      <c r="H192" s="248"/>
      <c r="I192" s="248"/>
      <c r="J192" s="248"/>
      <c r="O192" s="248"/>
      <c r="P192" s="248"/>
      <c r="Q192" s="248"/>
      <c r="R192" s="248"/>
      <c r="S192" s="248"/>
      <c r="T192" s="248"/>
      <c r="U192" s="248"/>
      <c r="AB192" s="430"/>
      <c r="AC192" s="411"/>
      <c r="AE192" s="430"/>
      <c r="AF192" s="411"/>
    </row>
    <row r="194" spans="4:32">
      <c r="D194" s="474" t="s">
        <v>1431</v>
      </c>
      <c r="E194" s="485"/>
      <c r="F194" s="485"/>
      <c r="G194" s="485"/>
      <c r="H194" s="485"/>
      <c r="I194" s="475"/>
      <c r="O194" s="474" t="s">
        <v>1431</v>
      </c>
      <c r="P194" s="485"/>
      <c r="Q194" s="485"/>
      <c r="R194" s="485"/>
      <c r="S194" s="485"/>
      <c r="T194" s="475"/>
    </row>
    <row r="195" spans="4:32">
      <c r="D195" s="474" t="s">
        <v>1429</v>
      </c>
      <c r="E195" s="475"/>
      <c r="F195" s="474" t="s">
        <v>28</v>
      </c>
      <c r="G195" s="475"/>
      <c r="H195" s="474" t="s">
        <v>1344</v>
      </c>
      <c r="I195" s="475"/>
      <c r="O195" s="474" t="s">
        <v>1429</v>
      </c>
      <c r="P195" s="475"/>
      <c r="Q195" s="474" t="s">
        <v>28</v>
      </c>
      <c r="R195" s="475"/>
      <c r="S195" s="474" t="s">
        <v>1344</v>
      </c>
      <c r="T195" s="475"/>
    </row>
    <row r="196" spans="4:32">
      <c r="D196" s="330" t="s">
        <v>998</v>
      </c>
      <c r="E196" s="330" t="s">
        <v>1279</v>
      </c>
      <c r="F196" s="330" t="s">
        <v>998</v>
      </c>
      <c r="G196" s="330" t="s">
        <v>1279</v>
      </c>
      <c r="H196" s="330" t="s">
        <v>998</v>
      </c>
      <c r="I196" s="330" t="s">
        <v>1279</v>
      </c>
      <c r="O196" s="330" t="s">
        <v>998</v>
      </c>
      <c r="P196" s="330" t="s">
        <v>1279</v>
      </c>
      <c r="Q196" s="330" t="s">
        <v>998</v>
      </c>
      <c r="R196" s="330" t="s">
        <v>1279</v>
      </c>
      <c r="S196" s="330" t="s">
        <v>998</v>
      </c>
      <c r="T196" s="330" t="s">
        <v>1279</v>
      </c>
    </row>
    <row r="197" spans="4:32">
      <c r="D197" s="248"/>
      <c r="E197" s="248"/>
      <c r="F197" s="248"/>
      <c r="G197" s="248"/>
      <c r="H197" s="248"/>
      <c r="I197" s="248"/>
      <c r="O197" s="248"/>
      <c r="P197" s="248"/>
      <c r="Q197" s="248"/>
      <c r="R197" s="248"/>
      <c r="S197" s="248"/>
      <c r="T197" s="248"/>
      <c r="AB197" s="430"/>
      <c r="AC197" s="411"/>
      <c r="AE197" s="430"/>
      <c r="AF197" s="411"/>
    </row>
  </sheetData>
  <sheetProtection algorithmName="SHA-512" hashValue="F92ImgrG6gUU37qTXYIuO8a4DpxdHde5dCq7IFYOoK8PHAkRWkTlON5F99oeYk77zf1Z9gSHvs4qzkUCTOdc6Q==" saltValue="dIkntGzYOJPXlX+hokSHaw==" spinCount="100000" sheet="1" objects="1" scenarios="1" formatColumns="0" formatRows="0"/>
  <mergeCells count="90">
    <mergeCell ref="Q80:T80"/>
    <mergeCell ref="F81:I81"/>
    <mergeCell ref="Q81:T81"/>
    <mergeCell ref="D194:I194"/>
    <mergeCell ref="O194:T194"/>
    <mergeCell ref="P81:P82"/>
    <mergeCell ref="D83:D84"/>
    <mergeCell ref="O83:O84"/>
    <mergeCell ref="O85:O86"/>
    <mergeCell ref="D87:D88"/>
    <mergeCell ref="O87:O88"/>
    <mergeCell ref="D89:D90"/>
    <mergeCell ref="O89:O90"/>
    <mergeCell ref="D85:D86"/>
    <mergeCell ref="O91:O92"/>
    <mergeCell ref="D102:D103"/>
    <mergeCell ref="D195:E195"/>
    <mergeCell ref="F195:G195"/>
    <mergeCell ref="H195:I195"/>
    <mergeCell ref="O195:P195"/>
    <mergeCell ref="Q195:R195"/>
    <mergeCell ref="S195:T195"/>
    <mergeCell ref="D12:D14"/>
    <mergeCell ref="K13:K14"/>
    <mergeCell ref="Q60:W60"/>
    <mergeCell ref="Q13:Q14"/>
    <mergeCell ref="R13:R14"/>
    <mergeCell ref="S13:S14"/>
    <mergeCell ref="T13:T14"/>
    <mergeCell ref="W13:W14"/>
    <mergeCell ref="O68:O69"/>
    <mergeCell ref="O62:O63"/>
    <mergeCell ref="O64:O65"/>
    <mergeCell ref="P60:P61"/>
    <mergeCell ref="L13:L14"/>
    <mergeCell ref="O70:O71"/>
    <mergeCell ref="O81:O82"/>
    <mergeCell ref="E11:L11"/>
    <mergeCell ref="P11:W11"/>
    <mergeCell ref="F59:L59"/>
    <mergeCell ref="Q59:W59"/>
    <mergeCell ref="V13:V14"/>
    <mergeCell ref="P13:P14"/>
    <mergeCell ref="U13:U14"/>
    <mergeCell ref="E12:L12"/>
    <mergeCell ref="O12:O14"/>
    <mergeCell ref="P12:W12"/>
    <mergeCell ref="E13:E14"/>
    <mergeCell ref="F13:F14"/>
    <mergeCell ref="G13:G14"/>
    <mergeCell ref="H13:H14"/>
    <mergeCell ref="I13:I14"/>
    <mergeCell ref="J13:J14"/>
    <mergeCell ref="D60:D61"/>
    <mergeCell ref="E60:E61"/>
    <mergeCell ref="F60:L60"/>
    <mergeCell ref="O60:O61"/>
    <mergeCell ref="D81:D82"/>
    <mergeCell ref="E81:E82"/>
    <mergeCell ref="D70:D71"/>
    <mergeCell ref="D64:D65"/>
    <mergeCell ref="D66:D67"/>
    <mergeCell ref="O66:O67"/>
    <mergeCell ref="D68:D69"/>
    <mergeCell ref="D62:D63"/>
    <mergeCell ref="F80:I80"/>
    <mergeCell ref="E102:H102"/>
    <mergeCell ref="O102:O103"/>
    <mergeCell ref="P102:S102"/>
    <mergeCell ref="D91:D92"/>
    <mergeCell ref="E101:H101"/>
    <mergeCell ref="P101:S101"/>
    <mergeCell ref="D144:D145"/>
    <mergeCell ref="E144:F144"/>
    <mergeCell ref="O144:O145"/>
    <mergeCell ref="P144:Q144"/>
    <mergeCell ref="D188:J188"/>
    <mergeCell ref="O188:U188"/>
    <mergeCell ref="S190:T190"/>
    <mergeCell ref="U190:U191"/>
    <mergeCell ref="D190:E190"/>
    <mergeCell ref="F190:G190"/>
    <mergeCell ref="H190:I190"/>
    <mergeCell ref="J190:J191"/>
    <mergeCell ref="O190:P190"/>
    <mergeCell ref="E112:F112"/>
    <mergeCell ref="P112:Q112"/>
    <mergeCell ref="E111:F111"/>
    <mergeCell ref="P111:Q111"/>
    <mergeCell ref="Q190:R190"/>
  </mergeCells>
  <pageMargins left="0.70866141732283472" right="0.70866141732283472" top="0.74803149606299213" bottom="0.74803149606299213" header="0.31496062992125984" footer="0.31496062992125984"/>
  <pageSetup paperSize="8" scale="83" fitToWidth="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H20"/>
  <sheetViews>
    <sheetView showGridLines="0" zoomScale="80" zoomScaleNormal="80" zoomScaleSheetLayoutView="115" workbookViewId="0"/>
  </sheetViews>
  <sheetFormatPr defaultColWidth="9.140625" defaultRowHeight="15"/>
  <cols>
    <col min="1" max="1" width="47.85546875" customWidth="1"/>
    <col min="2" max="2" width="23.140625" customWidth="1"/>
    <col min="3" max="3" width="27.5703125" customWidth="1"/>
    <col min="4" max="4" width="28.140625" customWidth="1"/>
    <col min="5" max="5" width="12.140625" bestFit="1" customWidth="1"/>
  </cols>
  <sheetData>
    <row r="1" spans="1:8" s="18" customFormat="1" ht="15.75">
      <c r="A1" s="400"/>
      <c r="B1" s="399"/>
      <c r="C1" s="399"/>
      <c r="D1" s="399"/>
    </row>
    <row r="2" spans="1:8" s="18" customFormat="1" ht="15.75">
      <c r="A2" s="396"/>
      <c r="B2" s="399"/>
      <c r="C2" s="399"/>
      <c r="D2" s="399"/>
    </row>
    <row r="3" spans="1:8" s="18" customFormat="1" ht="15.75">
      <c r="A3" s="401" t="s">
        <v>913</v>
      </c>
      <c r="B3" s="399"/>
      <c r="C3" s="399"/>
      <c r="D3" s="399"/>
    </row>
    <row r="5" spans="1:8" ht="34.5" customHeight="1">
      <c r="A5" s="101"/>
    </row>
    <row r="6" spans="1:8">
      <c r="A6" s="12"/>
      <c r="B6" s="12"/>
      <c r="C6" s="12"/>
      <c r="D6" s="12"/>
      <c r="E6" s="12"/>
      <c r="F6" s="12"/>
      <c r="G6" s="12"/>
      <c r="H6" s="12"/>
    </row>
    <row r="7" spans="1:8" ht="63">
      <c r="A7" s="297" t="s">
        <v>284</v>
      </c>
      <c r="B7" s="298" t="s">
        <v>1082</v>
      </c>
      <c r="C7" s="298" t="s">
        <v>1083</v>
      </c>
      <c r="D7" s="299" t="s">
        <v>1084</v>
      </c>
    </row>
    <row r="8" spans="1:8">
      <c r="A8" s="296" t="s">
        <v>339</v>
      </c>
      <c r="B8" s="444" t="s">
        <v>1089</v>
      </c>
      <c r="C8" s="445"/>
      <c r="D8" s="446"/>
    </row>
    <row r="9" spans="1:8">
      <c r="A9" s="290" t="s">
        <v>1520</v>
      </c>
      <c r="B9" s="444" t="s">
        <v>1088</v>
      </c>
      <c r="C9" s="445"/>
      <c r="D9" s="446"/>
    </row>
    <row r="10" spans="1:8">
      <c r="A10" s="290" t="s">
        <v>290</v>
      </c>
      <c r="B10" s="444" t="s">
        <v>290</v>
      </c>
      <c r="C10" s="445"/>
      <c r="D10" s="446"/>
    </row>
    <row r="11" spans="1:8">
      <c r="A11" s="290" t="s">
        <v>1565</v>
      </c>
      <c r="B11" s="436" t="s">
        <v>305</v>
      </c>
      <c r="C11" s="436" t="s">
        <v>1068</v>
      </c>
      <c r="D11" s="436" t="s">
        <v>1069</v>
      </c>
    </row>
    <row r="12" spans="1:8" ht="30">
      <c r="A12" s="290" t="s">
        <v>162</v>
      </c>
      <c r="B12" s="436" t="s">
        <v>306</v>
      </c>
      <c r="C12" s="436" t="s">
        <v>1076</v>
      </c>
      <c r="D12" s="436" t="s">
        <v>1070</v>
      </c>
    </row>
    <row r="13" spans="1:8">
      <c r="A13" s="290" t="s">
        <v>1314</v>
      </c>
      <c r="B13" s="436" t="s">
        <v>307</v>
      </c>
      <c r="C13" s="436" t="s">
        <v>1077</v>
      </c>
      <c r="D13" s="436" t="s">
        <v>1071</v>
      </c>
    </row>
    <row r="14" spans="1:8" ht="30">
      <c r="A14" s="290" t="s">
        <v>1341</v>
      </c>
      <c r="B14" s="436" t="s">
        <v>308</v>
      </c>
      <c r="C14" s="436" t="s">
        <v>1078</v>
      </c>
      <c r="D14" s="436" t="s">
        <v>1072</v>
      </c>
    </row>
    <row r="15" spans="1:8" ht="30">
      <c r="A15" s="290" t="s">
        <v>1342</v>
      </c>
      <c r="B15" s="436" t="s">
        <v>1240</v>
      </c>
      <c r="C15" s="436" t="s">
        <v>1241</v>
      </c>
      <c r="D15" s="436" t="s">
        <v>1242</v>
      </c>
    </row>
    <row r="16" spans="1:8">
      <c r="A16" s="290" t="s">
        <v>976</v>
      </c>
      <c r="B16" s="436" t="s">
        <v>975</v>
      </c>
      <c r="C16" s="436" t="s">
        <v>1079</v>
      </c>
      <c r="D16" s="436" t="s">
        <v>1073</v>
      </c>
    </row>
    <row r="17" spans="1:4">
      <c r="A17" s="290" t="s">
        <v>972</v>
      </c>
      <c r="B17" s="436" t="s">
        <v>973</v>
      </c>
      <c r="C17" s="436" t="s">
        <v>1080</v>
      </c>
      <c r="D17" s="436" t="s">
        <v>1074</v>
      </c>
    </row>
    <row r="18" spans="1:4">
      <c r="A18" s="290" t="s">
        <v>1063</v>
      </c>
      <c r="B18" s="436" t="s">
        <v>1066</v>
      </c>
      <c r="C18" s="436" t="s">
        <v>1081</v>
      </c>
      <c r="D18" s="436" t="s">
        <v>1075</v>
      </c>
    </row>
    <row r="19" spans="1:4">
      <c r="A19" s="290" t="s">
        <v>1340</v>
      </c>
      <c r="B19" s="447" t="s">
        <v>1340</v>
      </c>
      <c r="C19" s="448"/>
      <c r="D19" s="449"/>
    </row>
    <row r="20" spans="1:4">
      <c r="A20" s="409" t="s">
        <v>1097</v>
      </c>
      <c r="B20" s="447" t="s">
        <v>1097</v>
      </c>
      <c r="C20" s="448"/>
      <c r="D20" s="449"/>
    </row>
  </sheetData>
  <sheetProtection algorithmName="SHA-512" hashValue="tFVNEmDzCAmtvplASawV9A7g+tEZtKf/xQ0OzfbTrsvJlhYQvBFb98ubzMWYpwgZzGNyRf7E+gWyFr16dGXbhQ==" saltValue="whf0HWgwvWeJ97dVjLyctQ==" spinCount="100000" sheet="1" objects="1" scenarios="1" formatColumns="0" formatRows="0"/>
  <protectedRanges>
    <protectedRange sqref="B8:D20" name="Range1"/>
  </protectedRanges>
  <mergeCells count="5">
    <mergeCell ref="B8:D8"/>
    <mergeCell ref="B9:D9"/>
    <mergeCell ref="B10:D10"/>
    <mergeCell ref="B20:D20"/>
    <mergeCell ref="B19:D19"/>
  </mergeCells>
  <hyperlinks>
    <hyperlink ref="B12" location="'0.LTG'!A1" display="0.LTG" xr:uid="{00000000-0004-0000-0100-000000000000}"/>
    <hyperlink ref="B13" location="'0.OF'!A1" display="0.OF" xr:uid="{00000000-0004-0000-0100-000001000000}"/>
    <hyperlink ref="B14" location="'0.SCR.SF'!A1" display="0.SCR.SF" xr:uid="{00000000-0004-0000-0100-000002000000}"/>
    <hyperlink ref="B17" location="'0.Liabilities.Char'!A1" display="0.Liabilities.Char" xr:uid="{00000000-0004-0000-0100-000003000000}"/>
    <hyperlink ref="B16" location="'0.Assets'!A1" display="0.Assets" xr:uid="{00000000-0004-0000-0100-000004000000}"/>
    <hyperlink ref="C11" location="FBS.BS!A1" display="FBS.BS" xr:uid="{00000000-0004-0000-0100-000008000000}"/>
    <hyperlink ref="C12" location="FBS.LTG!A1" display="FBS.LTG" xr:uid="{00000000-0004-0000-0100-000009000000}"/>
    <hyperlink ref="C13" location="FBS.OF!A1" display="FBS.OF" xr:uid="{00000000-0004-0000-0100-00000A000000}"/>
    <hyperlink ref="C14" location="FBS.SCR.SF!A1" display="FBS.SCR.SF" xr:uid="{00000000-0004-0000-0100-00000B000000}"/>
    <hyperlink ref="C16" location="FBS.Assets!A1" display="FBS.Assets" xr:uid="{00000000-0004-0000-0100-00000C000000}"/>
    <hyperlink ref="C17" location="FBS.Liabilities.Char!A1" display="FBS.Liabilities.Char" xr:uid="{00000000-0004-0000-0100-00000D000000}"/>
    <hyperlink ref="C18" location="FBS.Misc!A1" display="FBS.Misc" xr:uid="{00000000-0004-0000-0100-00000E000000}"/>
    <hyperlink ref="D11" location="CBS.BS!A1" display="CBS.BS" xr:uid="{00000000-0004-0000-0100-00000F000000}"/>
    <hyperlink ref="D18" location="CBS.Misc!A1" display="CBS.Misc" xr:uid="{00000000-0004-0000-0100-000010000000}"/>
    <hyperlink ref="D17" location="CBS.Liabilities.Char!A1" display="CBS.Liabilities.Char" xr:uid="{00000000-0004-0000-0100-000011000000}"/>
    <hyperlink ref="D16" location="CBS.Assets!A1" display="CBS.Assets" xr:uid="{00000000-0004-0000-0100-000012000000}"/>
    <hyperlink ref="D14" location="CBS.SCR.SF!A1" display="CBS.SCR.SF" xr:uid="{00000000-0004-0000-0100-000013000000}"/>
    <hyperlink ref="D13" location="CBS.OF!A1" display="CBS.OF" xr:uid="{00000000-0004-0000-0100-000014000000}"/>
    <hyperlink ref="D12" location="CBS.LTG!A1" display="CBS.LTG" xr:uid="{00000000-0004-0000-0100-000015000000}"/>
    <hyperlink ref="B11" location="'0.BS'!A1" display="0.BS" xr:uid="{00000000-0004-0000-0100-000017000000}"/>
    <hyperlink ref="B15" location="'0.SCR.FIM &amp; PIM'!A1" display="0.SCR.FIM &amp; PIM" xr:uid="{00000000-0004-0000-0100-000018000000}"/>
    <hyperlink ref="C15" location="'FBS.SCR.FIM &amp; PIM'!A1" display="FBS.SCR.FIM &amp; PIM" xr:uid="{00000000-0004-0000-0100-000019000000}"/>
    <hyperlink ref="D15" location="'CBS.SCR.FIM &amp; PIM'!A1" display="CBS.SCR.FIM &amp; PIM" xr:uid="{00000000-0004-0000-0100-00001A000000}"/>
    <hyperlink ref="B18" location="'0.Misc'!A1" display="0.Misc" xr:uid="{00000000-0004-0000-0100-00001B000000}"/>
    <hyperlink ref="B19:D19" location="'Reactive management actions'!A1" display="Status of the template" xr:uid="{00000000-0004-0000-0100-00001C000000}"/>
    <hyperlink ref="B8:D8" r:id="rId1" location="P.Participant!A1" display="P.Participant" xr:uid="{2107A23F-7BC0-406A-88A1-B20E8990D17B}"/>
    <hyperlink ref="B9:D9" location="P.Gen!A1" display="P.Gen" xr:uid="{805D544F-BB26-405E-B1B3-2BB943698700}"/>
    <hyperlink ref="B10:D10" location="Indicators!A1" display="Indicators" xr:uid="{B0EF8167-F998-4A29-A9F0-26A1162E62C4}"/>
  </hyperlinks>
  <pageMargins left="0.7" right="0.7" top="0.75" bottom="0.75" header="0.3" footer="0.3"/>
  <pageSetup paperSize="9" scale="57" orientation="portrait" r:id="rId2"/>
  <headerFooter>
    <oddHeader xml:space="preserve">&amp;LEIOPA-RFSC-18-011&amp;C&amp;"-,Bold"Introductory Note&amp;R&amp;KFF0000EIOPA REGULAR USE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pageSetUpPr fitToPage="1"/>
  </sheetPr>
  <dimension ref="A1:AS126"/>
  <sheetViews>
    <sheetView showGridLines="0" zoomScale="80" zoomScaleNormal="80" workbookViewId="0"/>
  </sheetViews>
  <sheetFormatPr defaultColWidth="11.42578125" defaultRowHeight="15" customHeight="1"/>
  <cols>
    <col min="1" max="1" width="7.140625" style="18" customWidth="1"/>
    <col min="2" max="2" width="109.140625" style="18" customWidth="1"/>
    <col min="3" max="3" width="22.7109375" style="18" customWidth="1"/>
    <col min="4" max="16" width="14.140625" style="18" customWidth="1"/>
    <col min="17" max="17" width="18.140625" style="18" customWidth="1"/>
    <col min="18" max="18" width="14.140625" style="18" customWidth="1"/>
    <col min="19" max="23" width="11.42578125" style="18"/>
    <col min="24" max="16384" width="11.42578125" style="33"/>
  </cols>
  <sheetData>
    <row r="1" spans="1:45" ht="15" customHeight="1">
      <c r="A1" s="114" t="s">
        <v>1525</v>
      </c>
      <c r="B1" s="114"/>
      <c r="C1" s="114"/>
      <c r="D1" s="114"/>
      <c r="E1" s="114"/>
      <c r="F1" s="114"/>
      <c r="G1" s="114"/>
      <c r="H1" s="172"/>
      <c r="I1" s="172"/>
      <c r="J1" s="172"/>
      <c r="K1" s="172"/>
      <c r="L1" s="172"/>
      <c r="M1" s="172"/>
      <c r="N1" s="172"/>
      <c r="O1" s="172"/>
      <c r="P1" s="172"/>
      <c r="Q1" s="172"/>
      <c r="R1" s="172"/>
      <c r="S1" s="172"/>
      <c r="T1" s="172"/>
      <c r="U1" s="172"/>
      <c r="V1" s="173"/>
      <c r="W1" s="115">
        <f>IF(P.Participant!C8="-","[Participant's name]",P.Participant!C8)</f>
        <v>0</v>
      </c>
    </row>
    <row r="2" spans="1:45" ht="15" customHeight="1">
      <c r="A2" s="175"/>
      <c r="B2" s="114"/>
      <c r="C2" s="114"/>
      <c r="D2" s="173"/>
      <c r="E2" s="173"/>
      <c r="F2" s="114"/>
      <c r="G2" s="114"/>
      <c r="H2" s="172"/>
      <c r="I2" s="172"/>
      <c r="J2" s="172"/>
      <c r="K2" s="172"/>
      <c r="L2" s="172"/>
      <c r="M2" s="172"/>
      <c r="N2" s="172"/>
      <c r="O2" s="172"/>
      <c r="P2" s="172"/>
      <c r="Q2" s="172"/>
      <c r="R2" s="172"/>
      <c r="S2" s="172"/>
      <c r="T2" s="172"/>
      <c r="U2" s="172"/>
      <c r="V2" s="173"/>
      <c r="W2" s="115" t="str">
        <f>IF(P.Participant!C17="-","[Method for calculation of the SCR]",P.Participant!C17)</f>
        <v>[Method for calculation of the SCR]</v>
      </c>
    </row>
    <row r="3" spans="1:45" ht="15" customHeight="1">
      <c r="A3" s="114" t="s">
        <v>1319</v>
      </c>
      <c r="B3" s="114"/>
      <c r="C3" s="114"/>
      <c r="D3" s="173"/>
      <c r="E3" s="173"/>
      <c r="F3" s="114"/>
      <c r="G3" s="114"/>
      <c r="H3" s="172"/>
      <c r="I3" s="172"/>
      <c r="J3" s="172"/>
      <c r="K3" s="172"/>
      <c r="L3" s="172"/>
      <c r="M3" s="172"/>
      <c r="N3" s="172"/>
      <c r="O3" s="172"/>
      <c r="P3" s="172"/>
      <c r="Q3" s="172"/>
      <c r="R3" s="172"/>
      <c r="S3" s="172"/>
      <c r="T3" s="172"/>
      <c r="U3" s="172"/>
      <c r="V3" s="173"/>
      <c r="W3" s="115" t="str">
        <f>_Version</f>
        <v>EIOPA-ST24_Templates-(20240304)</v>
      </c>
    </row>
    <row r="5" spans="1:45">
      <c r="A5" s="178"/>
      <c r="B5" s="178"/>
      <c r="C5" s="178"/>
      <c r="D5" s="178"/>
      <c r="E5" s="178"/>
      <c r="F5" s="178"/>
      <c r="G5" s="178"/>
      <c r="H5" s="178"/>
      <c r="I5" s="178"/>
      <c r="J5" s="178"/>
      <c r="K5" s="178"/>
      <c r="L5" s="178"/>
      <c r="M5" s="178"/>
      <c r="N5" s="178"/>
      <c r="O5" s="178"/>
      <c r="P5" s="178"/>
      <c r="Q5" s="178"/>
      <c r="R5" s="178"/>
      <c r="S5" s="178"/>
      <c r="T5" s="178"/>
      <c r="U5" s="178"/>
      <c r="V5" s="178"/>
      <c r="W5" s="178"/>
    </row>
    <row r="6" spans="1:45" ht="15" customHeight="1">
      <c r="A6" s="26"/>
      <c r="B6" s="26"/>
      <c r="C6" s="26"/>
      <c r="D6" s="26"/>
      <c r="E6" s="26"/>
      <c r="F6" s="26"/>
      <c r="G6" s="26"/>
      <c r="H6" s="26"/>
      <c r="I6" s="26"/>
      <c r="J6" s="26"/>
      <c r="K6" s="26"/>
      <c r="L6" s="26"/>
      <c r="M6" s="26"/>
      <c r="N6" s="26"/>
      <c r="O6" s="26"/>
      <c r="P6" s="26"/>
      <c r="Q6" s="26"/>
      <c r="R6" s="26"/>
      <c r="S6" s="26"/>
      <c r="T6" s="26"/>
      <c r="U6" s="26"/>
      <c r="V6" s="26"/>
      <c r="W6" s="26"/>
      <c r="X6" s="81"/>
      <c r="Y6" s="81"/>
      <c r="Z6" s="81"/>
      <c r="AA6" s="81"/>
      <c r="AB6" s="81"/>
      <c r="AC6" s="81"/>
      <c r="AD6" s="81"/>
      <c r="AE6" s="81"/>
      <c r="AF6" s="81"/>
      <c r="AG6" s="81"/>
      <c r="AH6" s="81"/>
      <c r="AI6" s="81"/>
      <c r="AJ6" s="81"/>
      <c r="AK6" s="81"/>
      <c r="AL6" s="81"/>
      <c r="AM6" s="81"/>
      <c r="AN6" s="81"/>
      <c r="AO6" s="81"/>
      <c r="AP6" s="81"/>
      <c r="AQ6" s="81"/>
      <c r="AR6" s="81"/>
      <c r="AS6" s="81"/>
    </row>
    <row r="7" spans="1:45" ht="15" customHeight="1">
      <c r="A7" s="119" t="s">
        <v>1469</v>
      </c>
      <c r="C7" s="176"/>
      <c r="D7" s="176"/>
      <c r="E7" s="176"/>
      <c r="F7" s="176"/>
      <c r="G7" s="176"/>
      <c r="H7" s="176"/>
      <c r="I7" s="176"/>
      <c r="J7" s="176"/>
      <c r="K7" s="176"/>
      <c r="L7" s="176"/>
      <c r="M7" s="176"/>
      <c r="N7" s="176"/>
      <c r="O7" s="176"/>
      <c r="P7" s="176"/>
      <c r="Q7" s="176"/>
      <c r="R7" s="176"/>
      <c r="S7" s="176"/>
      <c r="T7" s="176"/>
      <c r="U7" s="176"/>
      <c r="V7" s="176"/>
      <c r="W7" s="176"/>
    </row>
    <row r="8" spans="1:45" ht="24.75" customHeight="1">
      <c r="A8" s="119"/>
      <c r="C8" s="176"/>
      <c r="D8" s="176"/>
      <c r="E8" s="176"/>
      <c r="F8" s="176"/>
      <c r="G8" s="176"/>
      <c r="H8" s="176"/>
      <c r="I8" s="176"/>
      <c r="J8" s="176"/>
      <c r="K8" s="176"/>
      <c r="L8" s="176"/>
      <c r="M8" s="176"/>
      <c r="N8" s="176"/>
      <c r="O8" s="176"/>
      <c r="P8" s="176"/>
      <c r="Q8" s="176"/>
      <c r="R8" s="176"/>
      <c r="S8" s="176"/>
      <c r="T8" s="176"/>
      <c r="U8" s="176"/>
      <c r="V8" s="176"/>
      <c r="W8" s="176"/>
    </row>
    <row r="9" spans="1:45" ht="24.75" customHeight="1">
      <c r="A9" s="119"/>
      <c r="C9" s="176"/>
      <c r="D9" s="176"/>
      <c r="E9" s="176"/>
      <c r="F9" s="176"/>
      <c r="G9" s="176"/>
      <c r="H9" s="176"/>
      <c r="I9" s="176"/>
      <c r="J9" s="176"/>
      <c r="K9" s="176"/>
      <c r="L9" s="176"/>
      <c r="M9" s="176"/>
      <c r="N9" s="176"/>
      <c r="O9" s="176"/>
      <c r="P9" s="176"/>
      <c r="Q9" s="176"/>
      <c r="R9" s="176"/>
      <c r="S9" s="176"/>
      <c r="T9" s="176"/>
      <c r="U9" s="176"/>
      <c r="V9" s="176"/>
      <c r="W9" s="176"/>
    </row>
    <row r="10" spans="1:45" ht="15" customHeight="1">
      <c r="A10" s="119"/>
      <c r="C10" s="176"/>
      <c r="D10" s="176"/>
      <c r="E10" s="176"/>
      <c r="F10" s="176"/>
      <c r="G10" s="176"/>
      <c r="H10" s="176"/>
      <c r="I10" s="176"/>
      <c r="J10" s="176"/>
      <c r="K10" s="176"/>
      <c r="L10" s="176"/>
      <c r="M10" s="176"/>
      <c r="N10" s="176"/>
      <c r="O10" s="176"/>
      <c r="P10" s="176"/>
      <c r="Q10" s="176"/>
      <c r="R10" s="176"/>
      <c r="S10" s="176"/>
      <c r="T10" s="176"/>
      <c r="U10" s="176"/>
      <c r="V10" s="176"/>
      <c r="W10" s="176"/>
    </row>
    <row r="11" spans="1:45" ht="15" customHeight="1">
      <c r="A11" s="117"/>
      <c r="B11" s="177"/>
      <c r="C11" s="178"/>
      <c r="D11" s="506" t="s">
        <v>914</v>
      </c>
      <c r="E11" s="508" t="s">
        <v>915</v>
      </c>
      <c r="F11" s="509"/>
      <c r="G11" s="510"/>
      <c r="H11" s="508" t="s">
        <v>916</v>
      </c>
      <c r="I11" s="509"/>
      <c r="J11" s="510"/>
      <c r="K11" s="511" t="s">
        <v>917</v>
      </c>
      <c r="L11" s="508" t="s">
        <v>918</v>
      </c>
      <c r="M11" s="509"/>
      <c r="N11" s="509"/>
      <c r="O11" s="509"/>
      <c r="P11" s="510"/>
      <c r="Q11" s="501" t="s">
        <v>919</v>
      </c>
      <c r="R11" s="503" t="s">
        <v>920</v>
      </c>
      <c r="S11" s="504"/>
      <c r="T11" s="505"/>
      <c r="U11" s="511" t="s">
        <v>921</v>
      </c>
      <c r="V11" s="513" t="s">
        <v>922</v>
      </c>
      <c r="W11" s="501" t="s">
        <v>923</v>
      </c>
    </row>
    <row r="12" spans="1:45" ht="48.75" customHeight="1">
      <c r="B12" s="178"/>
      <c r="C12" s="178"/>
      <c r="D12" s="507"/>
      <c r="E12" s="79"/>
      <c r="F12" s="75" t="s">
        <v>924</v>
      </c>
      <c r="G12" s="75" t="s">
        <v>925</v>
      </c>
      <c r="H12" s="78"/>
      <c r="I12" s="75" t="s">
        <v>924</v>
      </c>
      <c r="J12" s="75" t="s">
        <v>925</v>
      </c>
      <c r="K12" s="512"/>
      <c r="L12" s="77"/>
      <c r="M12" s="75" t="s">
        <v>914</v>
      </c>
      <c r="N12" s="75" t="s">
        <v>915</v>
      </c>
      <c r="O12" s="75" t="s">
        <v>916</v>
      </c>
      <c r="P12" s="75" t="s">
        <v>926</v>
      </c>
      <c r="Q12" s="502"/>
      <c r="R12" s="76"/>
      <c r="S12" s="75" t="s">
        <v>924</v>
      </c>
      <c r="T12" s="75" t="s">
        <v>925</v>
      </c>
      <c r="U12" s="512"/>
      <c r="V12" s="514"/>
      <c r="W12" s="502"/>
    </row>
    <row r="13" spans="1:45" ht="15" customHeight="1">
      <c r="B13" s="179"/>
      <c r="C13" s="179"/>
      <c r="D13" s="62" t="s">
        <v>160</v>
      </c>
      <c r="E13" s="62" t="s">
        <v>175</v>
      </c>
      <c r="F13" s="62" t="s">
        <v>176</v>
      </c>
      <c r="G13" s="62" t="s">
        <v>177</v>
      </c>
      <c r="H13" s="62" t="s">
        <v>178</v>
      </c>
      <c r="I13" s="62" t="s">
        <v>179</v>
      </c>
      <c r="J13" s="62" t="s">
        <v>180</v>
      </c>
      <c r="K13" s="62" t="s">
        <v>181</v>
      </c>
      <c r="L13" s="62" t="s">
        <v>182</v>
      </c>
      <c r="M13" s="62" t="s">
        <v>927</v>
      </c>
      <c r="N13" s="62" t="s">
        <v>928</v>
      </c>
      <c r="O13" s="62" t="s">
        <v>929</v>
      </c>
      <c r="P13" s="62" t="s">
        <v>930</v>
      </c>
      <c r="Q13" s="62" t="s">
        <v>931</v>
      </c>
      <c r="R13" s="62" t="s">
        <v>932</v>
      </c>
      <c r="S13" s="62" t="s">
        <v>933</v>
      </c>
      <c r="T13" s="62" t="s">
        <v>934</v>
      </c>
      <c r="U13" s="62" t="s">
        <v>935</v>
      </c>
      <c r="V13" s="62" t="s">
        <v>936</v>
      </c>
      <c r="W13" s="62" t="s">
        <v>937</v>
      </c>
    </row>
    <row r="14" spans="1:45" ht="15" customHeight="1">
      <c r="B14" s="64" t="s">
        <v>95</v>
      </c>
      <c r="C14" s="62" t="s">
        <v>5</v>
      </c>
      <c r="D14" s="431"/>
      <c r="E14" s="431"/>
      <c r="F14" s="166"/>
      <c r="G14" s="166"/>
      <c r="H14" s="431"/>
      <c r="I14" s="166"/>
      <c r="J14" s="166"/>
      <c r="K14" s="431"/>
      <c r="L14" s="431"/>
      <c r="M14" s="431"/>
      <c r="N14" s="431"/>
      <c r="O14" s="431"/>
      <c r="P14" s="431"/>
      <c r="Q14" s="431"/>
      <c r="R14" s="431"/>
      <c r="S14" s="166"/>
      <c r="T14" s="166"/>
      <c r="U14" s="431"/>
      <c r="V14" s="431"/>
      <c r="W14" s="431"/>
    </row>
    <row r="15" spans="1:45" ht="15" customHeight="1">
      <c r="B15" s="74" t="s">
        <v>970</v>
      </c>
      <c r="C15" s="62" t="s">
        <v>7</v>
      </c>
      <c r="D15" s="431"/>
      <c r="E15" s="431"/>
      <c r="F15" s="166"/>
      <c r="G15" s="166"/>
      <c r="H15" s="431"/>
      <c r="I15" s="166"/>
      <c r="J15" s="166"/>
      <c r="K15" s="431"/>
      <c r="L15" s="431"/>
      <c r="M15" s="431"/>
      <c r="N15" s="431"/>
      <c r="O15" s="431"/>
      <c r="P15" s="431"/>
      <c r="Q15" s="431"/>
      <c r="R15" s="431"/>
      <c r="S15" s="166"/>
      <c r="T15" s="166"/>
      <c r="U15" s="431"/>
      <c r="V15" s="431"/>
      <c r="W15" s="431"/>
    </row>
    <row r="16" spans="1:45" ht="15" customHeight="1">
      <c r="B16" s="64" t="s">
        <v>969</v>
      </c>
      <c r="C16" s="62"/>
      <c r="D16" s="166"/>
      <c r="E16" s="166"/>
      <c r="F16" s="166"/>
      <c r="G16" s="166"/>
      <c r="H16" s="166"/>
      <c r="I16" s="166"/>
      <c r="J16" s="166"/>
      <c r="K16" s="166"/>
      <c r="L16" s="166"/>
      <c r="M16" s="166"/>
      <c r="N16" s="166"/>
      <c r="O16" s="166"/>
      <c r="P16" s="166"/>
      <c r="Q16" s="166"/>
      <c r="R16" s="166"/>
      <c r="S16" s="166"/>
      <c r="T16" s="166"/>
      <c r="U16" s="166"/>
      <c r="V16" s="166"/>
      <c r="W16" s="166"/>
    </row>
    <row r="17" spans="2:23" ht="15" customHeight="1">
      <c r="B17" s="70" t="s">
        <v>97</v>
      </c>
      <c r="C17" s="62"/>
      <c r="D17" s="166"/>
      <c r="E17" s="166"/>
      <c r="F17" s="166"/>
      <c r="G17" s="166"/>
      <c r="H17" s="166"/>
      <c r="I17" s="166"/>
      <c r="J17" s="166"/>
      <c r="K17" s="166"/>
      <c r="L17" s="166"/>
      <c r="M17" s="166"/>
      <c r="N17" s="166"/>
      <c r="O17" s="166"/>
      <c r="P17" s="166"/>
      <c r="Q17" s="166"/>
      <c r="R17" s="166"/>
      <c r="S17" s="166"/>
      <c r="T17" s="166"/>
      <c r="U17" s="166"/>
      <c r="V17" s="166"/>
      <c r="W17" s="166"/>
    </row>
    <row r="18" spans="2:23" ht="15" customHeight="1">
      <c r="B18" s="73" t="s">
        <v>968</v>
      </c>
      <c r="C18" s="62" t="s">
        <v>9</v>
      </c>
      <c r="D18" s="431"/>
      <c r="E18" s="166"/>
      <c r="F18" s="431"/>
      <c r="G18" s="431"/>
      <c r="H18" s="166"/>
      <c r="I18" s="431"/>
      <c r="J18" s="431"/>
      <c r="K18" s="431"/>
      <c r="L18" s="431"/>
      <c r="M18" s="431"/>
      <c r="N18" s="431"/>
      <c r="O18" s="431"/>
      <c r="P18" s="431"/>
      <c r="Q18" s="431"/>
      <c r="R18" s="166"/>
      <c r="S18" s="431"/>
      <c r="T18" s="431"/>
      <c r="U18" s="431"/>
      <c r="V18" s="431"/>
      <c r="W18" s="431"/>
    </row>
    <row r="19" spans="2:23" ht="15" customHeight="1">
      <c r="B19" s="71" t="s">
        <v>967</v>
      </c>
      <c r="C19" s="62" t="s">
        <v>11</v>
      </c>
      <c r="D19" s="431"/>
      <c r="E19" s="166"/>
      <c r="F19" s="431"/>
      <c r="G19" s="431"/>
      <c r="H19" s="166"/>
      <c r="I19" s="431"/>
      <c r="J19" s="431"/>
      <c r="K19" s="431"/>
      <c r="L19" s="431"/>
      <c r="M19" s="166"/>
      <c r="N19" s="166"/>
      <c r="O19" s="166"/>
      <c r="P19" s="166"/>
      <c r="Q19" s="431"/>
      <c r="R19" s="166"/>
      <c r="S19" s="431"/>
      <c r="T19" s="431"/>
      <c r="U19" s="431"/>
      <c r="V19" s="431"/>
      <c r="W19" s="431"/>
    </row>
    <row r="20" spans="2:23" ht="15" customHeight="1">
      <c r="B20" s="72" t="s">
        <v>966</v>
      </c>
      <c r="C20" s="62" t="s">
        <v>13</v>
      </c>
      <c r="D20" s="431"/>
      <c r="E20" s="166"/>
      <c r="F20" s="431"/>
      <c r="G20" s="431"/>
      <c r="H20" s="166"/>
      <c r="I20" s="431"/>
      <c r="J20" s="431"/>
      <c r="K20" s="431"/>
      <c r="L20" s="431"/>
      <c r="M20" s="166"/>
      <c r="N20" s="166"/>
      <c r="O20" s="166"/>
      <c r="P20" s="166"/>
      <c r="Q20" s="431"/>
      <c r="R20" s="166"/>
      <c r="S20" s="431"/>
      <c r="T20" s="431"/>
      <c r="U20" s="431"/>
      <c r="V20" s="431"/>
      <c r="W20" s="431"/>
    </row>
    <row r="21" spans="2:23" ht="15" customHeight="1">
      <c r="B21" s="72" t="s">
        <v>965</v>
      </c>
      <c r="C21" s="62" t="s">
        <v>15</v>
      </c>
      <c r="D21" s="431"/>
      <c r="E21" s="166"/>
      <c r="F21" s="431"/>
      <c r="G21" s="431"/>
      <c r="H21" s="166"/>
      <c r="I21" s="431"/>
      <c r="J21" s="431"/>
      <c r="K21" s="431"/>
      <c r="L21" s="431"/>
      <c r="M21" s="166"/>
      <c r="N21" s="166"/>
      <c r="O21" s="166"/>
      <c r="P21" s="166"/>
      <c r="Q21" s="431"/>
      <c r="R21" s="166"/>
      <c r="S21" s="431"/>
      <c r="T21" s="431"/>
      <c r="U21" s="431"/>
      <c r="V21" s="431"/>
      <c r="W21" s="431"/>
    </row>
    <row r="22" spans="2:23" ht="15" customHeight="1">
      <c r="B22" s="72" t="s">
        <v>964</v>
      </c>
      <c r="C22" s="62" t="s">
        <v>17</v>
      </c>
      <c r="D22" s="431"/>
      <c r="E22" s="166"/>
      <c r="F22" s="431"/>
      <c r="G22" s="431"/>
      <c r="H22" s="166"/>
      <c r="I22" s="431"/>
      <c r="J22" s="431"/>
      <c r="K22" s="431"/>
      <c r="L22" s="431"/>
      <c r="M22" s="166"/>
      <c r="N22" s="166"/>
      <c r="O22" s="166"/>
      <c r="P22" s="166"/>
      <c r="Q22" s="431"/>
      <c r="R22" s="166"/>
      <c r="S22" s="431"/>
      <c r="T22" s="431"/>
      <c r="U22" s="431"/>
      <c r="V22" s="431"/>
      <c r="W22" s="431"/>
    </row>
    <row r="23" spans="2:23" ht="15" customHeight="1">
      <c r="B23" s="71" t="s">
        <v>963</v>
      </c>
      <c r="C23" s="62" t="s">
        <v>19</v>
      </c>
      <c r="D23" s="431"/>
      <c r="E23" s="166"/>
      <c r="F23" s="431"/>
      <c r="G23" s="431"/>
      <c r="H23" s="166"/>
      <c r="I23" s="431"/>
      <c r="J23" s="431"/>
      <c r="K23" s="431"/>
      <c r="L23" s="431"/>
      <c r="M23" s="431"/>
      <c r="N23" s="431"/>
      <c r="O23" s="431"/>
      <c r="P23" s="431"/>
      <c r="Q23" s="431"/>
      <c r="R23" s="166"/>
      <c r="S23" s="431"/>
      <c r="T23" s="431"/>
      <c r="U23" s="431"/>
      <c r="V23" s="431"/>
      <c r="W23" s="431"/>
    </row>
    <row r="24" spans="2:23" ht="15" customHeight="1">
      <c r="B24" s="71" t="s">
        <v>962</v>
      </c>
      <c r="C24" s="62" t="s">
        <v>21</v>
      </c>
      <c r="D24" s="431"/>
      <c r="E24" s="166"/>
      <c r="F24" s="431"/>
      <c r="G24" s="431"/>
      <c r="H24" s="166"/>
      <c r="I24" s="431"/>
      <c r="J24" s="431"/>
      <c r="K24" s="431"/>
      <c r="L24" s="431"/>
      <c r="M24" s="166"/>
      <c r="N24" s="166"/>
      <c r="O24" s="166"/>
      <c r="P24" s="166"/>
      <c r="Q24" s="431"/>
      <c r="R24" s="166"/>
      <c r="S24" s="431"/>
      <c r="T24" s="431"/>
      <c r="U24" s="431"/>
      <c r="V24" s="431"/>
      <c r="W24" s="431"/>
    </row>
    <row r="25" spans="2:23" ht="15" customHeight="1">
      <c r="B25" s="70" t="s">
        <v>961</v>
      </c>
      <c r="C25" s="62" t="s">
        <v>23</v>
      </c>
      <c r="D25" s="431"/>
      <c r="E25" s="431"/>
      <c r="F25" s="166"/>
      <c r="G25" s="166"/>
      <c r="H25" s="431"/>
      <c r="I25" s="166"/>
      <c r="J25" s="166"/>
      <c r="K25" s="431"/>
      <c r="L25" s="431"/>
      <c r="M25" s="431"/>
      <c r="N25" s="431"/>
      <c r="O25" s="431"/>
      <c r="P25" s="431"/>
      <c r="Q25" s="431"/>
      <c r="R25" s="431"/>
      <c r="S25" s="166"/>
      <c r="T25" s="166"/>
      <c r="U25" s="431"/>
      <c r="V25" s="431"/>
      <c r="W25" s="431"/>
    </row>
    <row r="26" spans="2:23" ht="15" customHeight="1">
      <c r="B26" s="68" t="s">
        <v>960</v>
      </c>
      <c r="C26" s="62"/>
      <c r="D26" s="166"/>
      <c r="E26" s="166"/>
      <c r="F26" s="166"/>
      <c r="G26" s="166"/>
      <c r="H26" s="166"/>
      <c r="I26" s="166"/>
      <c r="J26" s="166"/>
      <c r="K26" s="166"/>
      <c r="L26" s="166"/>
      <c r="M26" s="166"/>
      <c r="N26" s="166"/>
      <c r="O26" s="166"/>
      <c r="P26" s="166"/>
      <c r="Q26" s="166"/>
      <c r="R26" s="166"/>
      <c r="S26" s="166"/>
      <c r="T26" s="166"/>
      <c r="U26" s="166"/>
      <c r="V26" s="166"/>
      <c r="W26" s="166"/>
    </row>
    <row r="27" spans="2:23" ht="15" customHeight="1">
      <c r="B27" s="69" t="s">
        <v>959</v>
      </c>
      <c r="C27" s="62" t="s">
        <v>25</v>
      </c>
      <c r="D27" s="431"/>
      <c r="E27" s="431"/>
      <c r="F27" s="166"/>
      <c r="G27" s="166"/>
      <c r="H27" s="431"/>
      <c r="I27" s="166"/>
      <c r="J27" s="166"/>
      <c r="K27" s="431"/>
      <c r="L27" s="431"/>
      <c r="M27" s="166"/>
      <c r="N27" s="166"/>
      <c r="O27" s="166"/>
      <c r="P27" s="166"/>
      <c r="Q27" s="431"/>
      <c r="R27" s="431"/>
      <c r="S27" s="166"/>
      <c r="T27" s="166"/>
      <c r="U27" s="431"/>
      <c r="V27" s="431"/>
      <c r="W27" s="431"/>
    </row>
    <row r="28" spans="2:23" ht="15" customHeight="1">
      <c r="B28" s="69" t="s">
        <v>958</v>
      </c>
      <c r="C28" s="62" t="s">
        <v>27</v>
      </c>
      <c r="D28" s="431"/>
      <c r="E28" s="166"/>
      <c r="F28" s="431"/>
      <c r="G28" s="431"/>
      <c r="H28" s="166"/>
      <c r="I28" s="431"/>
      <c r="J28" s="431"/>
      <c r="K28" s="431"/>
      <c r="L28" s="431"/>
      <c r="M28" s="166"/>
      <c r="N28" s="166"/>
      <c r="O28" s="166"/>
      <c r="P28" s="166"/>
      <c r="Q28" s="431"/>
      <c r="R28" s="166"/>
      <c r="S28" s="431"/>
      <c r="T28" s="431"/>
      <c r="U28" s="431"/>
      <c r="V28" s="431"/>
      <c r="W28" s="431"/>
    </row>
    <row r="29" spans="2:23" ht="15" customHeight="1">
      <c r="B29" s="69" t="s">
        <v>99</v>
      </c>
      <c r="C29" s="62" t="s">
        <v>29</v>
      </c>
      <c r="D29" s="431"/>
      <c r="E29" s="431"/>
      <c r="F29" s="166"/>
      <c r="G29" s="166"/>
      <c r="H29" s="431"/>
      <c r="I29" s="166"/>
      <c r="J29" s="166"/>
      <c r="K29" s="431"/>
      <c r="L29" s="431"/>
      <c r="M29" s="166"/>
      <c r="N29" s="166"/>
      <c r="O29" s="166"/>
      <c r="P29" s="166"/>
      <c r="Q29" s="431"/>
      <c r="R29" s="431"/>
      <c r="S29" s="166"/>
      <c r="T29" s="166"/>
      <c r="U29" s="431"/>
      <c r="V29" s="431"/>
      <c r="W29" s="431"/>
    </row>
    <row r="30" spans="2:23" ht="15" customHeight="1">
      <c r="B30" s="64" t="s">
        <v>957</v>
      </c>
      <c r="C30" s="62" t="s">
        <v>43</v>
      </c>
      <c r="D30" s="431"/>
      <c r="E30" s="431"/>
      <c r="F30" s="166"/>
      <c r="G30" s="166"/>
      <c r="H30" s="431"/>
      <c r="I30" s="166"/>
      <c r="J30" s="166"/>
      <c r="K30" s="431"/>
      <c r="L30" s="431"/>
      <c r="M30" s="166"/>
      <c r="N30" s="166"/>
      <c r="O30" s="166"/>
      <c r="P30" s="166"/>
      <c r="Q30" s="431"/>
      <c r="R30" s="431"/>
      <c r="S30" s="166"/>
      <c r="T30" s="166"/>
      <c r="U30" s="431"/>
      <c r="V30" s="431"/>
      <c r="W30" s="431"/>
    </row>
    <row r="31" spans="2:23" ht="15" customHeight="1">
      <c r="B31" s="68" t="s">
        <v>956</v>
      </c>
      <c r="C31" s="62" t="s">
        <v>45</v>
      </c>
      <c r="D31" s="431"/>
      <c r="E31" s="431"/>
      <c r="F31" s="166"/>
      <c r="G31" s="166"/>
      <c r="H31" s="431"/>
      <c r="I31" s="166"/>
      <c r="J31" s="166"/>
      <c r="K31" s="431"/>
      <c r="L31" s="431"/>
      <c r="M31" s="431"/>
      <c r="N31" s="431"/>
      <c r="O31" s="431"/>
      <c r="P31" s="431"/>
      <c r="Q31" s="431"/>
      <c r="R31" s="431"/>
      <c r="S31" s="166"/>
      <c r="T31" s="166"/>
      <c r="U31" s="431"/>
      <c r="V31" s="431"/>
      <c r="W31" s="431"/>
    </row>
    <row r="32" spans="2:23" ht="15" customHeight="1">
      <c r="B32" s="68" t="s">
        <v>955</v>
      </c>
      <c r="C32" s="62" t="s">
        <v>47</v>
      </c>
      <c r="D32" s="431"/>
      <c r="E32" s="431"/>
      <c r="F32" s="166"/>
      <c r="G32" s="166"/>
      <c r="H32" s="431"/>
      <c r="I32" s="166"/>
      <c r="J32" s="166"/>
      <c r="K32" s="431"/>
      <c r="L32" s="431"/>
      <c r="M32" s="166"/>
      <c r="N32" s="166"/>
      <c r="O32" s="166"/>
      <c r="P32" s="166"/>
      <c r="Q32" s="431"/>
      <c r="R32" s="431"/>
      <c r="S32" s="166"/>
      <c r="T32" s="166"/>
      <c r="U32" s="431"/>
      <c r="V32" s="166"/>
      <c r="W32" s="431"/>
    </row>
    <row r="33" spans="2:23" ht="15" customHeight="1">
      <c r="B33" s="68" t="s">
        <v>954</v>
      </c>
      <c r="C33" s="62"/>
      <c r="D33" s="166"/>
      <c r="E33" s="166"/>
      <c r="F33" s="166"/>
      <c r="G33" s="166"/>
      <c r="H33" s="166"/>
      <c r="I33" s="166"/>
      <c r="J33" s="166"/>
      <c r="K33" s="166"/>
      <c r="L33" s="166"/>
      <c r="M33" s="166"/>
      <c r="N33" s="166"/>
      <c r="O33" s="166"/>
      <c r="P33" s="166"/>
      <c r="Q33" s="166"/>
      <c r="R33" s="166"/>
      <c r="S33" s="166"/>
      <c r="T33" s="166"/>
      <c r="U33" s="166"/>
      <c r="V33" s="166"/>
      <c r="W33" s="166"/>
    </row>
    <row r="34" spans="2:23" ht="15" customHeight="1">
      <c r="B34" s="66" t="s">
        <v>953</v>
      </c>
      <c r="C34" s="62"/>
      <c r="D34" s="166"/>
      <c r="E34" s="166"/>
      <c r="F34" s="166"/>
      <c r="G34" s="166"/>
      <c r="H34" s="166"/>
      <c r="I34" s="166"/>
      <c r="J34" s="166"/>
      <c r="K34" s="166"/>
      <c r="L34" s="166"/>
      <c r="M34" s="166"/>
      <c r="N34" s="166"/>
      <c r="O34" s="166"/>
      <c r="P34" s="166"/>
      <c r="Q34" s="166"/>
      <c r="R34" s="166"/>
      <c r="S34" s="166"/>
      <c r="T34" s="166"/>
      <c r="U34" s="166"/>
      <c r="V34" s="166"/>
      <c r="W34" s="166"/>
    </row>
    <row r="35" spans="2:23" ht="15" customHeight="1">
      <c r="B35" s="65" t="s">
        <v>952</v>
      </c>
      <c r="C35" s="62" t="s">
        <v>49</v>
      </c>
      <c r="D35" s="166"/>
      <c r="E35" s="431"/>
      <c r="F35" s="166"/>
      <c r="G35" s="166"/>
      <c r="H35" s="431"/>
      <c r="I35" s="166"/>
      <c r="J35" s="166"/>
      <c r="K35" s="431"/>
      <c r="L35" s="166"/>
      <c r="M35" s="166"/>
      <c r="N35" s="166"/>
      <c r="O35" s="166"/>
      <c r="P35" s="166"/>
      <c r="Q35" s="431"/>
      <c r="R35" s="431"/>
      <c r="S35" s="166"/>
      <c r="T35" s="166"/>
      <c r="U35" s="431"/>
      <c r="V35" s="431"/>
      <c r="W35" s="431"/>
    </row>
    <row r="36" spans="2:23" ht="15" customHeight="1">
      <c r="B36" s="67" t="s">
        <v>951</v>
      </c>
      <c r="C36" s="62" t="s">
        <v>51</v>
      </c>
      <c r="D36" s="431"/>
      <c r="E36" s="166"/>
      <c r="F36" s="166"/>
      <c r="G36" s="166"/>
      <c r="H36" s="166"/>
      <c r="I36" s="166"/>
      <c r="J36" s="166"/>
      <c r="K36" s="166"/>
      <c r="L36" s="431"/>
      <c r="M36" s="166"/>
      <c r="N36" s="166"/>
      <c r="O36" s="166"/>
      <c r="P36" s="166"/>
      <c r="Q36" s="431"/>
      <c r="R36" s="166"/>
      <c r="S36" s="166"/>
      <c r="T36" s="166"/>
      <c r="U36" s="166"/>
      <c r="V36" s="166"/>
      <c r="W36" s="166"/>
    </row>
    <row r="37" spans="2:23" ht="15" customHeight="1">
      <c r="B37" s="67" t="s">
        <v>950</v>
      </c>
      <c r="C37" s="62" t="s">
        <v>53</v>
      </c>
      <c r="D37" s="431"/>
      <c r="E37" s="166"/>
      <c r="F37" s="166"/>
      <c r="G37" s="166"/>
      <c r="H37" s="166"/>
      <c r="I37" s="166"/>
      <c r="J37" s="166"/>
      <c r="K37" s="166"/>
      <c r="L37" s="431"/>
      <c r="M37" s="166"/>
      <c r="N37" s="166"/>
      <c r="O37" s="166"/>
      <c r="P37" s="166"/>
      <c r="Q37" s="431"/>
      <c r="R37" s="166"/>
      <c r="S37" s="166"/>
      <c r="T37" s="166"/>
      <c r="U37" s="166"/>
      <c r="V37" s="166"/>
      <c r="W37" s="166"/>
    </row>
    <row r="38" spans="2:23" ht="15" customHeight="1">
      <c r="B38" s="65" t="s">
        <v>949</v>
      </c>
      <c r="C38" s="62" t="s">
        <v>55</v>
      </c>
      <c r="D38" s="431"/>
      <c r="E38" s="431"/>
      <c r="F38" s="166"/>
      <c r="G38" s="166"/>
      <c r="H38" s="431"/>
      <c r="I38" s="166"/>
      <c r="J38" s="166"/>
      <c r="K38" s="431"/>
      <c r="L38" s="431"/>
      <c r="M38" s="166"/>
      <c r="N38" s="166"/>
      <c r="O38" s="166"/>
      <c r="P38" s="166"/>
      <c r="Q38" s="431"/>
      <c r="R38" s="431"/>
      <c r="S38" s="166"/>
      <c r="T38" s="166"/>
      <c r="U38" s="431"/>
      <c r="V38" s="431"/>
      <c r="W38" s="431"/>
    </row>
    <row r="39" spans="2:23" ht="15" customHeight="1">
      <c r="B39" s="66" t="s">
        <v>948</v>
      </c>
      <c r="C39" s="62"/>
      <c r="D39" s="166"/>
      <c r="E39" s="166"/>
      <c r="F39" s="166"/>
      <c r="G39" s="166"/>
      <c r="H39" s="166"/>
      <c r="I39" s="166"/>
      <c r="J39" s="166"/>
      <c r="K39" s="166"/>
      <c r="L39" s="166"/>
      <c r="M39" s="166"/>
      <c r="N39" s="166"/>
      <c r="O39" s="166"/>
      <c r="P39" s="166"/>
      <c r="Q39" s="166"/>
      <c r="R39" s="166"/>
      <c r="S39" s="166"/>
      <c r="T39" s="166"/>
      <c r="U39" s="166"/>
      <c r="V39" s="166"/>
      <c r="W39" s="166"/>
    </row>
    <row r="40" spans="2:23" ht="15" customHeight="1">
      <c r="B40" s="65" t="s">
        <v>947</v>
      </c>
      <c r="C40" s="62" t="s">
        <v>57</v>
      </c>
      <c r="D40" s="431"/>
      <c r="E40" s="431"/>
      <c r="F40" s="166"/>
      <c r="G40" s="166"/>
      <c r="H40" s="431"/>
      <c r="I40" s="166"/>
      <c r="J40" s="166"/>
      <c r="K40" s="431"/>
      <c r="L40" s="431"/>
      <c r="M40" s="166"/>
      <c r="N40" s="166"/>
      <c r="O40" s="166"/>
      <c r="P40" s="166"/>
      <c r="Q40" s="431"/>
      <c r="R40" s="431"/>
      <c r="S40" s="166"/>
      <c r="T40" s="166"/>
      <c r="U40" s="431"/>
      <c r="V40" s="431"/>
      <c r="W40" s="431"/>
    </row>
    <row r="41" spans="2:23" ht="15" customHeight="1">
      <c r="B41" s="65" t="s">
        <v>946</v>
      </c>
      <c r="C41" s="62" t="s">
        <v>59</v>
      </c>
      <c r="D41" s="431"/>
      <c r="E41" s="431"/>
      <c r="F41" s="166"/>
      <c r="G41" s="166"/>
      <c r="H41" s="431"/>
      <c r="I41" s="166"/>
      <c r="J41" s="166"/>
      <c r="K41" s="431"/>
      <c r="L41" s="431"/>
      <c r="M41" s="166"/>
      <c r="N41" s="166"/>
      <c r="O41" s="166"/>
      <c r="P41" s="166"/>
      <c r="Q41" s="431"/>
      <c r="R41" s="431"/>
      <c r="S41" s="166"/>
      <c r="T41" s="166"/>
      <c r="U41" s="431"/>
      <c r="V41" s="431"/>
      <c r="W41" s="431"/>
    </row>
    <row r="42" spans="2:23" ht="15" customHeight="1">
      <c r="B42" s="64" t="s">
        <v>945</v>
      </c>
      <c r="C42" s="62" t="s">
        <v>61</v>
      </c>
      <c r="D42" s="431"/>
      <c r="E42" s="431"/>
      <c r="F42" s="166"/>
      <c r="G42" s="166"/>
      <c r="H42" s="431"/>
      <c r="I42" s="166"/>
      <c r="J42" s="166"/>
      <c r="K42" s="431"/>
      <c r="L42" s="431"/>
      <c r="M42" s="166"/>
      <c r="N42" s="166"/>
      <c r="O42" s="166"/>
      <c r="P42" s="166"/>
      <c r="Q42" s="166"/>
      <c r="R42" s="431"/>
      <c r="S42" s="166"/>
      <c r="T42" s="166"/>
      <c r="U42" s="431"/>
      <c r="V42" s="431"/>
      <c r="W42" s="166"/>
    </row>
    <row r="43" spans="2:23" ht="15" customHeight="1">
      <c r="B43" s="64" t="s">
        <v>944</v>
      </c>
      <c r="C43" s="62" t="s">
        <v>63</v>
      </c>
      <c r="D43" s="431"/>
      <c r="E43" s="431"/>
      <c r="F43" s="166"/>
      <c r="G43" s="166"/>
      <c r="H43" s="431"/>
      <c r="I43" s="166"/>
      <c r="J43" s="166"/>
      <c r="K43" s="431"/>
      <c r="L43" s="431"/>
      <c r="M43" s="166"/>
      <c r="N43" s="166"/>
      <c r="O43" s="166"/>
      <c r="P43" s="166"/>
      <c r="Q43" s="431"/>
      <c r="R43" s="431"/>
      <c r="S43" s="166"/>
      <c r="T43" s="166"/>
      <c r="U43" s="431"/>
      <c r="V43" s="431"/>
      <c r="W43" s="431"/>
    </row>
    <row r="44" spans="2:23" ht="15" customHeight="1">
      <c r="B44" s="64" t="s">
        <v>943</v>
      </c>
      <c r="C44" s="62" t="s">
        <v>65</v>
      </c>
      <c r="D44" s="431"/>
      <c r="E44" s="431"/>
      <c r="F44" s="166"/>
      <c r="G44" s="166"/>
      <c r="H44" s="431"/>
      <c r="I44" s="166"/>
      <c r="J44" s="166"/>
      <c r="K44" s="431"/>
      <c r="L44" s="431"/>
      <c r="M44" s="166"/>
      <c r="N44" s="166"/>
      <c r="O44" s="166"/>
      <c r="P44" s="166"/>
      <c r="Q44" s="431"/>
      <c r="R44" s="431"/>
      <c r="S44" s="166"/>
      <c r="T44" s="166"/>
      <c r="U44" s="431"/>
      <c r="V44" s="431"/>
      <c r="W44" s="431"/>
    </row>
    <row r="45" spans="2:23" ht="15" customHeight="1">
      <c r="B45" s="63" t="s">
        <v>942</v>
      </c>
      <c r="C45" s="62" t="s">
        <v>67</v>
      </c>
      <c r="D45" s="431"/>
      <c r="E45" s="431"/>
      <c r="F45" s="166"/>
      <c r="G45" s="166"/>
      <c r="H45" s="431"/>
      <c r="I45" s="166"/>
      <c r="J45" s="166"/>
      <c r="K45" s="431"/>
      <c r="L45" s="431"/>
      <c r="M45" s="166"/>
      <c r="N45" s="166"/>
      <c r="O45" s="166"/>
      <c r="P45" s="166"/>
      <c r="Q45" s="431"/>
      <c r="R45" s="431"/>
      <c r="S45" s="166"/>
      <c r="T45" s="166"/>
      <c r="U45" s="431"/>
      <c r="V45" s="431"/>
      <c r="W45" s="431"/>
    </row>
    <row r="46" spans="2:23" ht="15" customHeight="1">
      <c r="B46" s="64" t="s">
        <v>941</v>
      </c>
      <c r="C46" s="62" t="s">
        <v>69</v>
      </c>
      <c r="D46" s="431"/>
      <c r="E46" s="431"/>
      <c r="F46" s="166"/>
      <c r="G46" s="166"/>
      <c r="H46" s="431"/>
      <c r="I46" s="166"/>
      <c r="J46" s="166"/>
      <c r="K46" s="431"/>
      <c r="L46" s="431"/>
      <c r="M46" s="166"/>
      <c r="N46" s="166"/>
      <c r="O46" s="166"/>
      <c r="P46" s="166"/>
      <c r="Q46" s="431"/>
      <c r="R46" s="431"/>
      <c r="S46" s="166"/>
      <c r="T46" s="166"/>
      <c r="U46" s="431"/>
      <c r="V46" s="431"/>
      <c r="W46" s="431"/>
    </row>
    <row r="47" spans="2:23" ht="15" customHeight="1">
      <c r="B47" s="63" t="s">
        <v>940</v>
      </c>
      <c r="C47" s="62" t="s">
        <v>71</v>
      </c>
      <c r="D47" s="431"/>
      <c r="E47" s="431"/>
      <c r="F47" s="166"/>
      <c r="G47" s="166"/>
      <c r="H47" s="431"/>
      <c r="I47" s="166"/>
      <c r="J47" s="166"/>
      <c r="K47" s="431"/>
      <c r="L47" s="431"/>
      <c r="M47" s="166"/>
      <c r="N47" s="166"/>
      <c r="O47" s="166"/>
      <c r="P47" s="166"/>
      <c r="Q47" s="431"/>
      <c r="R47" s="431"/>
      <c r="S47" s="166"/>
      <c r="T47" s="166"/>
      <c r="U47" s="431"/>
      <c r="V47" s="431"/>
      <c r="W47" s="431"/>
    </row>
    <row r="48" spans="2:23" ht="15" customHeight="1">
      <c r="B48" s="64" t="s">
        <v>939</v>
      </c>
      <c r="C48" s="62" t="s">
        <v>73</v>
      </c>
      <c r="D48" s="431"/>
      <c r="E48" s="431"/>
      <c r="F48" s="166"/>
      <c r="G48" s="166"/>
      <c r="H48" s="431"/>
      <c r="I48" s="166"/>
      <c r="J48" s="166"/>
      <c r="K48" s="431"/>
      <c r="L48" s="431"/>
      <c r="M48" s="166"/>
      <c r="N48" s="166"/>
      <c r="O48" s="166"/>
      <c r="P48" s="166"/>
      <c r="Q48" s="431"/>
      <c r="R48" s="431"/>
      <c r="S48" s="166"/>
      <c r="T48" s="166"/>
      <c r="U48" s="431"/>
      <c r="V48" s="431"/>
      <c r="W48" s="431"/>
    </row>
    <row r="49" spans="1:23" ht="15" customHeight="1">
      <c r="B49" s="63" t="s">
        <v>938</v>
      </c>
      <c r="C49" s="62" t="s">
        <v>75</v>
      </c>
      <c r="D49" s="431"/>
      <c r="E49" s="431"/>
      <c r="F49" s="166"/>
      <c r="G49" s="166"/>
      <c r="H49" s="431"/>
      <c r="I49" s="166"/>
      <c r="J49" s="166"/>
      <c r="K49" s="431"/>
      <c r="L49" s="431"/>
      <c r="M49" s="166"/>
      <c r="N49" s="166"/>
      <c r="O49" s="166"/>
      <c r="P49" s="166"/>
      <c r="Q49" s="431"/>
      <c r="R49" s="431"/>
      <c r="S49" s="166"/>
      <c r="T49" s="166"/>
      <c r="U49" s="431"/>
      <c r="V49" s="431"/>
      <c r="W49" s="431"/>
    </row>
    <row r="50" spans="1:23" ht="15" customHeight="1">
      <c r="B50" s="63" t="s">
        <v>1243</v>
      </c>
      <c r="C50" s="62" t="s">
        <v>77</v>
      </c>
      <c r="D50" s="431"/>
      <c r="E50" s="431"/>
      <c r="F50" s="166"/>
      <c r="G50" s="166"/>
      <c r="H50" s="431"/>
      <c r="I50" s="166"/>
      <c r="J50" s="166"/>
      <c r="K50" s="431"/>
      <c r="L50" s="431"/>
      <c r="M50" s="166"/>
      <c r="N50" s="166"/>
      <c r="O50" s="166"/>
      <c r="P50" s="166"/>
      <c r="Q50" s="431"/>
      <c r="R50" s="431"/>
      <c r="S50" s="166"/>
      <c r="T50" s="166"/>
      <c r="U50" s="431"/>
      <c r="V50" s="431"/>
      <c r="W50" s="431"/>
    </row>
    <row r="51" spans="1:23" ht="15" customHeight="1">
      <c r="B51" s="176"/>
      <c r="C51" s="176"/>
      <c r="D51" s="180"/>
      <c r="E51" s="180"/>
      <c r="F51" s="180"/>
      <c r="G51" s="180"/>
      <c r="H51" s="180"/>
      <c r="I51" s="180"/>
      <c r="J51" s="180"/>
      <c r="K51" s="180"/>
      <c r="L51" s="180"/>
      <c r="M51" s="180"/>
      <c r="N51" s="180"/>
      <c r="O51" s="180"/>
      <c r="P51" s="180"/>
      <c r="Q51" s="180"/>
      <c r="R51" s="180"/>
      <c r="S51" s="180"/>
      <c r="T51" s="180"/>
      <c r="U51" s="180"/>
      <c r="V51" s="180"/>
      <c r="W51" s="180"/>
    </row>
    <row r="52" spans="1:23" ht="37.5" customHeight="1">
      <c r="B52" s="371" t="s">
        <v>1363</v>
      </c>
      <c r="C52" s="372" t="s">
        <v>1531</v>
      </c>
      <c r="D52" s="410"/>
      <c r="E52" s="410"/>
      <c r="F52" s="410"/>
      <c r="G52" s="410"/>
      <c r="H52" s="410"/>
      <c r="I52" s="410"/>
      <c r="J52" s="410"/>
      <c r="K52" s="410"/>
      <c r="L52" s="410"/>
      <c r="M52" s="410"/>
      <c r="N52" s="410"/>
      <c r="O52" s="410"/>
      <c r="P52" s="410"/>
      <c r="Q52" s="33"/>
      <c r="R52" s="410"/>
      <c r="S52" s="410"/>
      <c r="T52" s="410"/>
      <c r="U52" s="410"/>
      <c r="V52" s="410"/>
      <c r="W52" s="33"/>
    </row>
    <row r="53" spans="1:23" ht="15" customHeight="1">
      <c r="D53" s="411"/>
      <c r="E53" s="411"/>
      <c r="F53" s="411"/>
      <c r="G53" s="411"/>
      <c r="H53" s="411"/>
      <c r="I53" s="411"/>
      <c r="J53" s="411"/>
      <c r="K53" s="411"/>
      <c r="L53" s="411"/>
      <c r="M53" s="411"/>
      <c r="N53" s="411"/>
      <c r="O53" s="411"/>
      <c r="P53" s="411"/>
      <c r="R53" s="411"/>
      <c r="S53" s="411"/>
      <c r="T53" s="411"/>
      <c r="U53" s="411"/>
      <c r="V53" s="411"/>
    </row>
    <row r="54" spans="1:23" ht="15" customHeight="1">
      <c r="A54" s="119" t="s">
        <v>1470</v>
      </c>
    </row>
    <row r="55" spans="1:23" ht="30" customHeight="1"/>
    <row r="56" spans="1:23"/>
    <row r="58" spans="1:23" ht="15" customHeight="1">
      <c r="B58" s="181"/>
      <c r="C58" s="181"/>
      <c r="D58" s="515" t="s">
        <v>1017</v>
      </c>
      <c r="E58" s="516"/>
      <c r="F58" s="516"/>
      <c r="G58" s="516"/>
      <c r="H58" s="516"/>
      <c r="I58" s="516"/>
      <c r="J58" s="516"/>
      <c r="K58" s="516"/>
      <c r="L58" s="516"/>
      <c r="M58" s="516"/>
      <c r="N58" s="516"/>
      <c r="O58" s="517"/>
      <c r="P58" s="518" t="s">
        <v>1021</v>
      </c>
      <c r="Q58" s="519"/>
      <c r="R58" s="519"/>
      <c r="S58" s="519"/>
      <c r="T58" s="501" t="s">
        <v>1018</v>
      </c>
    </row>
    <row r="59" spans="1:23" ht="81.75" customHeight="1">
      <c r="B59" s="181"/>
      <c r="C59" s="181"/>
      <c r="D59" s="183" t="s">
        <v>1245</v>
      </c>
      <c r="E59" s="183" t="s">
        <v>1320</v>
      </c>
      <c r="F59" s="183" t="s">
        <v>1246</v>
      </c>
      <c r="G59" s="183" t="s">
        <v>1247</v>
      </c>
      <c r="H59" s="183" t="s">
        <v>1248</v>
      </c>
      <c r="I59" s="183" t="s">
        <v>1249</v>
      </c>
      <c r="J59" s="183" t="s">
        <v>1250</v>
      </c>
      <c r="K59" s="183" t="s">
        <v>1251</v>
      </c>
      <c r="L59" s="183" t="s">
        <v>1252</v>
      </c>
      <c r="M59" s="183" t="s">
        <v>1253</v>
      </c>
      <c r="N59" s="183" t="s">
        <v>1254</v>
      </c>
      <c r="O59" s="183" t="s">
        <v>1255</v>
      </c>
      <c r="P59" s="184" t="s">
        <v>1256</v>
      </c>
      <c r="Q59" s="185" t="s">
        <v>1257</v>
      </c>
      <c r="R59" s="182" t="s">
        <v>1258</v>
      </c>
      <c r="S59" s="182" t="s">
        <v>1259</v>
      </c>
      <c r="T59" s="502"/>
    </row>
    <row r="60" spans="1:23" ht="15" customHeight="1">
      <c r="B60" s="24"/>
      <c r="C60" s="24"/>
      <c r="D60" s="186" t="s">
        <v>160</v>
      </c>
      <c r="E60" s="186" t="s">
        <v>175</v>
      </c>
      <c r="F60" s="186" t="s">
        <v>176</v>
      </c>
      <c r="G60" s="186" t="s">
        <v>177</v>
      </c>
      <c r="H60" s="186" t="s">
        <v>178</v>
      </c>
      <c r="I60" s="186" t="s">
        <v>179</v>
      </c>
      <c r="J60" s="186" t="s">
        <v>180</v>
      </c>
      <c r="K60" s="186" t="s">
        <v>181</v>
      </c>
      <c r="L60" s="186" t="s">
        <v>182</v>
      </c>
      <c r="M60" s="186" t="s">
        <v>927</v>
      </c>
      <c r="N60" s="186" t="s">
        <v>928</v>
      </c>
      <c r="O60" s="186" t="s">
        <v>929</v>
      </c>
      <c r="P60" s="186" t="s">
        <v>930</v>
      </c>
      <c r="Q60" s="186" t="s">
        <v>931</v>
      </c>
      <c r="R60" s="186" t="s">
        <v>932</v>
      </c>
      <c r="S60" s="186" t="s">
        <v>933</v>
      </c>
      <c r="T60" s="187" t="s">
        <v>934</v>
      </c>
    </row>
    <row r="61" spans="1:23" ht="15" customHeight="1">
      <c r="B61" s="188" t="s">
        <v>95</v>
      </c>
      <c r="C61" s="189" t="s">
        <v>5</v>
      </c>
      <c r="D61" s="431"/>
      <c r="E61" s="431"/>
      <c r="F61" s="431"/>
      <c r="G61" s="431"/>
      <c r="H61" s="431"/>
      <c r="I61" s="431"/>
      <c r="J61" s="431"/>
      <c r="K61" s="431"/>
      <c r="L61" s="431"/>
      <c r="M61" s="431"/>
      <c r="N61" s="431"/>
      <c r="O61" s="431"/>
      <c r="P61" s="431"/>
      <c r="Q61" s="431"/>
      <c r="R61" s="431"/>
      <c r="S61" s="431"/>
      <c r="T61" s="61">
        <f>SUM(D61:S61)</f>
        <v>0</v>
      </c>
    </row>
    <row r="62" spans="1:23" ht="15" customHeight="1">
      <c r="B62" s="190" t="s">
        <v>1019</v>
      </c>
      <c r="C62" s="189" t="s">
        <v>7</v>
      </c>
      <c r="D62" s="431"/>
      <c r="E62" s="431"/>
      <c r="F62" s="431"/>
      <c r="G62" s="431"/>
      <c r="H62" s="431"/>
      <c r="I62" s="431"/>
      <c r="J62" s="431"/>
      <c r="K62" s="431"/>
      <c r="L62" s="431"/>
      <c r="M62" s="431"/>
      <c r="N62" s="431"/>
      <c r="O62" s="431"/>
      <c r="P62" s="166"/>
      <c r="Q62" s="166"/>
      <c r="R62" s="166"/>
      <c r="S62" s="166"/>
      <c r="T62" s="61">
        <f t="shared" ref="T62:T65" si="0">SUM(D62:S62)</f>
        <v>0</v>
      </c>
    </row>
    <row r="63" spans="1:23" ht="15" customHeight="1">
      <c r="B63" s="190" t="s">
        <v>1020</v>
      </c>
      <c r="C63" s="189" t="s">
        <v>9</v>
      </c>
      <c r="D63" s="431"/>
      <c r="E63" s="431"/>
      <c r="F63" s="431"/>
      <c r="G63" s="431"/>
      <c r="H63" s="431"/>
      <c r="I63" s="431"/>
      <c r="J63" s="431"/>
      <c r="K63" s="431"/>
      <c r="L63" s="431"/>
      <c r="M63" s="431"/>
      <c r="N63" s="431"/>
      <c r="O63" s="431"/>
      <c r="P63" s="166"/>
      <c r="Q63" s="166"/>
      <c r="R63" s="166"/>
      <c r="S63" s="166"/>
      <c r="T63" s="61">
        <f t="shared" si="0"/>
        <v>0</v>
      </c>
    </row>
    <row r="64" spans="1:23" ht="15" customHeight="1">
      <c r="B64" s="191" t="s">
        <v>1021</v>
      </c>
      <c r="C64" s="189" t="s">
        <v>11</v>
      </c>
      <c r="D64" s="166"/>
      <c r="E64" s="166"/>
      <c r="F64" s="166"/>
      <c r="G64" s="166"/>
      <c r="H64" s="166"/>
      <c r="I64" s="166"/>
      <c r="J64" s="166"/>
      <c r="K64" s="166"/>
      <c r="L64" s="166"/>
      <c r="M64" s="166"/>
      <c r="N64" s="166"/>
      <c r="O64" s="166"/>
      <c r="P64" s="431"/>
      <c r="Q64" s="431"/>
      <c r="R64" s="431"/>
      <c r="S64" s="431"/>
      <c r="T64" s="61">
        <f t="shared" si="0"/>
        <v>0</v>
      </c>
    </row>
    <row r="65" spans="2:20" ht="15" customHeight="1">
      <c r="B65" s="188" t="s">
        <v>970</v>
      </c>
      <c r="C65" s="189" t="s">
        <v>13</v>
      </c>
      <c r="D65" s="431"/>
      <c r="E65" s="431"/>
      <c r="F65" s="431"/>
      <c r="G65" s="431"/>
      <c r="H65" s="431"/>
      <c r="I65" s="431"/>
      <c r="J65" s="431"/>
      <c r="K65" s="431"/>
      <c r="L65" s="431"/>
      <c r="M65" s="431"/>
      <c r="N65" s="431"/>
      <c r="O65" s="431"/>
      <c r="P65" s="431"/>
      <c r="Q65" s="431"/>
      <c r="R65" s="431"/>
      <c r="S65" s="431"/>
      <c r="T65" s="61">
        <f t="shared" si="0"/>
        <v>0</v>
      </c>
    </row>
    <row r="66" spans="2:20" ht="15" customHeight="1">
      <c r="B66" s="188" t="s">
        <v>969</v>
      </c>
      <c r="C66" s="189"/>
      <c r="D66" s="166"/>
      <c r="E66" s="166"/>
      <c r="F66" s="166"/>
      <c r="G66" s="166"/>
      <c r="H66" s="166"/>
      <c r="I66" s="166"/>
      <c r="J66" s="166"/>
      <c r="K66" s="166"/>
      <c r="L66" s="166"/>
      <c r="M66" s="166"/>
      <c r="N66" s="166"/>
      <c r="O66" s="166"/>
      <c r="P66" s="166"/>
      <c r="Q66" s="166"/>
      <c r="R66" s="166"/>
      <c r="S66" s="166"/>
      <c r="T66" s="166"/>
    </row>
    <row r="67" spans="2:20" ht="15" customHeight="1">
      <c r="B67" s="192" t="s">
        <v>958</v>
      </c>
      <c r="C67" s="189"/>
      <c r="D67" s="166"/>
      <c r="E67" s="166"/>
      <c r="F67" s="166"/>
      <c r="G67" s="166"/>
      <c r="H67" s="166"/>
      <c r="I67" s="166"/>
      <c r="J67" s="166"/>
      <c r="K67" s="166"/>
      <c r="L67" s="166"/>
      <c r="M67" s="166"/>
      <c r="N67" s="166"/>
      <c r="O67" s="166"/>
      <c r="P67" s="166"/>
      <c r="Q67" s="166"/>
      <c r="R67" s="166"/>
      <c r="S67" s="166"/>
      <c r="T67" s="166"/>
    </row>
    <row r="68" spans="2:20" ht="15" customHeight="1">
      <c r="B68" s="193" t="s">
        <v>1022</v>
      </c>
      <c r="C68" s="189"/>
      <c r="D68" s="166"/>
      <c r="E68" s="166"/>
      <c r="F68" s="166"/>
      <c r="G68" s="166"/>
      <c r="H68" s="166"/>
      <c r="I68" s="166"/>
      <c r="J68" s="166"/>
      <c r="K68" s="166"/>
      <c r="L68" s="166"/>
      <c r="M68" s="166"/>
      <c r="N68" s="166"/>
      <c r="O68" s="166"/>
      <c r="P68" s="166"/>
      <c r="Q68" s="166"/>
      <c r="R68" s="166"/>
      <c r="S68" s="166"/>
      <c r="T68" s="166"/>
    </row>
    <row r="69" spans="2:20" ht="15" customHeight="1">
      <c r="B69" s="194" t="s">
        <v>1023</v>
      </c>
      <c r="C69" s="189" t="s">
        <v>15</v>
      </c>
      <c r="D69" s="431"/>
      <c r="E69" s="431"/>
      <c r="F69" s="431"/>
      <c r="G69" s="431"/>
      <c r="H69" s="431"/>
      <c r="I69" s="431"/>
      <c r="J69" s="431"/>
      <c r="K69" s="431"/>
      <c r="L69" s="431"/>
      <c r="M69" s="431"/>
      <c r="N69" s="431"/>
      <c r="O69" s="431"/>
      <c r="P69" s="431"/>
      <c r="Q69" s="431"/>
      <c r="R69" s="431"/>
      <c r="S69" s="431"/>
      <c r="T69" s="61">
        <f t="shared" ref="T69:T100" si="1">SUM(D69:S69)</f>
        <v>0</v>
      </c>
    </row>
    <row r="70" spans="2:20" ht="15" customHeight="1">
      <c r="B70" s="195" t="s">
        <v>1024</v>
      </c>
      <c r="C70" s="189" t="s">
        <v>17</v>
      </c>
      <c r="D70" s="431"/>
      <c r="E70" s="431"/>
      <c r="F70" s="431"/>
      <c r="G70" s="431"/>
      <c r="H70" s="431"/>
      <c r="I70" s="431"/>
      <c r="J70" s="431"/>
      <c r="K70" s="431"/>
      <c r="L70" s="431"/>
      <c r="M70" s="431"/>
      <c r="N70" s="431"/>
      <c r="O70" s="431"/>
      <c r="P70" s="166"/>
      <c r="Q70" s="166"/>
      <c r="R70" s="166"/>
      <c r="S70" s="166"/>
      <c r="T70" s="61">
        <f t="shared" si="1"/>
        <v>0</v>
      </c>
    </row>
    <row r="71" spans="2:20" ht="15" customHeight="1">
      <c r="B71" s="195" t="s">
        <v>1025</v>
      </c>
      <c r="C71" s="189" t="s">
        <v>19</v>
      </c>
      <c r="D71" s="431"/>
      <c r="E71" s="431"/>
      <c r="F71" s="431"/>
      <c r="G71" s="431"/>
      <c r="H71" s="431"/>
      <c r="I71" s="431"/>
      <c r="J71" s="431"/>
      <c r="K71" s="431"/>
      <c r="L71" s="431"/>
      <c r="M71" s="431"/>
      <c r="N71" s="431"/>
      <c r="O71" s="431"/>
      <c r="P71" s="166"/>
      <c r="Q71" s="166"/>
      <c r="R71" s="166"/>
      <c r="S71" s="166"/>
      <c r="T71" s="61">
        <f t="shared" si="1"/>
        <v>0</v>
      </c>
    </row>
    <row r="72" spans="2:20" ht="15" customHeight="1">
      <c r="B72" s="196" t="s">
        <v>1026</v>
      </c>
      <c r="C72" s="189" t="s">
        <v>21</v>
      </c>
      <c r="D72" s="166"/>
      <c r="E72" s="166"/>
      <c r="F72" s="166"/>
      <c r="G72" s="166"/>
      <c r="H72" s="166"/>
      <c r="I72" s="166"/>
      <c r="J72" s="166"/>
      <c r="K72" s="166"/>
      <c r="L72" s="166"/>
      <c r="M72" s="166"/>
      <c r="N72" s="166"/>
      <c r="O72" s="166"/>
      <c r="P72" s="431"/>
      <c r="Q72" s="431"/>
      <c r="R72" s="431"/>
      <c r="S72" s="431"/>
      <c r="T72" s="61">
        <f t="shared" si="1"/>
        <v>0</v>
      </c>
    </row>
    <row r="73" spans="2:20" ht="15" customHeight="1">
      <c r="B73" s="197" t="s">
        <v>1027</v>
      </c>
      <c r="C73" s="189" t="s">
        <v>23</v>
      </c>
      <c r="D73" s="431"/>
      <c r="E73" s="431"/>
      <c r="F73" s="431"/>
      <c r="G73" s="431"/>
      <c r="H73" s="431"/>
      <c r="I73" s="431"/>
      <c r="J73" s="431"/>
      <c r="K73" s="431"/>
      <c r="L73" s="431"/>
      <c r="M73" s="431"/>
      <c r="N73" s="431"/>
      <c r="O73" s="431"/>
      <c r="P73" s="431"/>
      <c r="Q73" s="431"/>
      <c r="R73" s="431"/>
      <c r="S73" s="431"/>
      <c r="T73" s="61">
        <f t="shared" si="1"/>
        <v>0</v>
      </c>
    </row>
    <row r="74" spans="2:20" ht="15" customHeight="1">
      <c r="B74" s="198" t="s">
        <v>1028</v>
      </c>
      <c r="C74" s="189" t="s">
        <v>25</v>
      </c>
      <c r="D74" s="431"/>
      <c r="E74" s="431"/>
      <c r="F74" s="431"/>
      <c r="G74" s="431"/>
      <c r="H74" s="431"/>
      <c r="I74" s="431"/>
      <c r="J74" s="431"/>
      <c r="K74" s="431"/>
      <c r="L74" s="431"/>
      <c r="M74" s="431"/>
      <c r="N74" s="431"/>
      <c r="O74" s="431"/>
      <c r="P74" s="431"/>
      <c r="Q74" s="431"/>
      <c r="R74" s="431"/>
      <c r="S74" s="431"/>
      <c r="T74" s="61">
        <f t="shared" si="1"/>
        <v>0</v>
      </c>
    </row>
    <row r="75" spans="2:20" ht="15" customHeight="1">
      <c r="B75" s="198" t="s">
        <v>965</v>
      </c>
      <c r="C75" s="189" t="s">
        <v>27</v>
      </c>
      <c r="D75" s="431"/>
      <c r="E75" s="431"/>
      <c r="F75" s="431"/>
      <c r="G75" s="431"/>
      <c r="H75" s="431"/>
      <c r="I75" s="431"/>
      <c r="J75" s="431"/>
      <c r="K75" s="431"/>
      <c r="L75" s="431"/>
      <c r="M75" s="431"/>
      <c r="N75" s="431"/>
      <c r="O75" s="431"/>
      <c r="P75" s="431"/>
      <c r="Q75" s="431"/>
      <c r="R75" s="431"/>
      <c r="S75" s="431"/>
      <c r="T75" s="61">
        <f t="shared" si="1"/>
        <v>0</v>
      </c>
    </row>
    <row r="76" spans="2:20" ht="15" customHeight="1">
      <c r="B76" s="198" t="s">
        <v>1029</v>
      </c>
      <c r="C76" s="189" t="s">
        <v>29</v>
      </c>
      <c r="D76" s="431"/>
      <c r="E76" s="431"/>
      <c r="F76" s="431"/>
      <c r="G76" s="431"/>
      <c r="H76" s="431"/>
      <c r="I76" s="431"/>
      <c r="J76" s="431"/>
      <c r="K76" s="431"/>
      <c r="L76" s="431"/>
      <c r="M76" s="431"/>
      <c r="N76" s="431"/>
      <c r="O76" s="431"/>
      <c r="P76" s="431"/>
      <c r="Q76" s="431"/>
      <c r="R76" s="431"/>
      <c r="S76" s="431"/>
      <c r="T76" s="61">
        <f t="shared" si="1"/>
        <v>0</v>
      </c>
    </row>
    <row r="77" spans="2:20" ht="15" customHeight="1">
      <c r="B77" s="194" t="s">
        <v>1030</v>
      </c>
      <c r="C77" s="189" t="s">
        <v>31</v>
      </c>
      <c r="D77" s="431"/>
      <c r="E77" s="431"/>
      <c r="F77" s="431"/>
      <c r="G77" s="431"/>
      <c r="H77" s="431"/>
      <c r="I77" s="431"/>
      <c r="J77" s="431"/>
      <c r="K77" s="431"/>
      <c r="L77" s="431"/>
      <c r="M77" s="431"/>
      <c r="N77" s="431"/>
      <c r="O77" s="431"/>
      <c r="P77" s="431"/>
      <c r="Q77" s="431"/>
      <c r="R77" s="431"/>
      <c r="S77" s="431"/>
      <c r="T77" s="61">
        <f t="shared" si="1"/>
        <v>0</v>
      </c>
    </row>
    <row r="78" spans="2:20" ht="15" customHeight="1">
      <c r="B78" s="199" t="s">
        <v>1031</v>
      </c>
      <c r="C78" s="189" t="s">
        <v>33</v>
      </c>
      <c r="D78" s="431"/>
      <c r="E78" s="431"/>
      <c r="F78" s="431"/>
      <c r="G78" s="431"/>
      <c r="H78" s="431"/>
      <c r="I78" s="431"/>
      <c r="J78" s="431"/>
      <c r="K78" s="431"/>
      <c r="L78" s="431"/>
      <c r="M78" s="431"/>
      <c r="N78" s="431"/>
      <c r="O78" s="431"/>
      <c r="P78" s="431"/>
      <c r="Q78" s="431"/>
      <c r="R78" s="431"/>
      <c r="S78" s="431"/>
      <c r="T78" s="61">
        <f t="shared" si="1"/>
        <v>0</v>
      </c>
    </row>
    <row r="79" spans="2:20" ht="15" customHeight="1">
      <c r="B79" s="193" t="s">
        <v>1032</v>
      </c>
      <c r="C79" s="189"/>
      <c r="D79" s="166"/>
      <c r="E79" s="166"/>
      <c r="F79" s="166"/>
      <c r="G79" s="166"/>
      <c r="H79" s="166"/>
      <c r="I79" s="166"/>
      <c r="J79" s="166"/>
      <c r="K79" s="166"/>
      <c r="L79" s="166"/>
      <c r="M79" s="166"/>
      <c r="N79" s="166"/>
      <c r="O79" s="166"/>
      <c r="P79" s="166"/>
      <c r="Q79" s="166"/>
      <c r="R79" s="166"/>
      <c r="S79" s="166"/>
      <c r="T79" s="166"/>
    </row>
    <row r="80" spans="2:20" ht="15" customHeight="1">
      <c r="B80" s="194" t="s">
        <v>1023</v>
      </c>
      <c r="C80" s="189" t="s">
        <v>35</v>
      </c>
      <c r="D80" s="431"/>
      <c r="E80" s="431"/>
      <c r="F80" s="431"/>
      <c r="G80" s="431"/>
      <c r="H80" s="431"/>
      <c r="I80" s="431"/>
      <c r="J80" s="431"/>
      <c r="K80" s="431"/>
      <c r="L80" s="431"/>
      <c r="M80" s="431"/>
      <c r="N80" s="431"/>
      <c r="O80" s="431"/>
      <c r="P80" s="431"/>
      <c r="Q80" s="431"/>
      <c r="R80" s="431"/>
      <c r="S80" s="431"/>
      <c r="T80" s="61">
        <f t="shared" si="1"/>
        <v>0</v>
      </c>
    </row>
    <row r="81" spans="2:20" ht="15" customHeight="1">
      <c r="B81" s="195" t="s">
        <v>1024</v>
      </c>
      <c r="C81" s="189" t="s">
        <v>37</v>
      </c>
      <c r="D81" s="431"/>
      <c r="E81" s="431"/>
      <c r="F81" s="431"/>
      <c r="G81" s="431"/>
      <c r="H81" s="431"/>
      <c r="I81" s="431"/>
      <c r="J81" s="431"/>
      <c r="K81" s="431"/>
      <c r="L81" s="431"/>
      <c r="M81" s="431"/>
      <c r="N81" s="431"/>
      <c r="O81" s="431"/>
      <c r="P81" s="166"/>
      <c r="Q81" s="166"/>
      <c r="R81" s="166"/>
      <c r="S81" s="166"/>
      <c r="T81" s="61">
        <f t="shared" si="1"/>
        <v>0</v>
      </c>
    </row>
    <row r="82" spans="2:20" ht="15" customHeight="1">
      <c r="B82" s="195" t="s">
        <v>1025</v>
      </c>
      <c r="C82" s="189" t="s">
        <v>39</v>
      </c>
      <c r="D82" s="431"/>
      <c r="E82" s="431"/>
      <c r="F82" s="431"/>
      <c r="G82" s="431"/>
      <c r="H82" s="431"/>
      <c r="I82" s="431"/>
      <c r="J82" s="431"/>
      <c r="K82" s="431"/>
      <c r="L82" s="431"/>
      <c r="M82" s="431"/>
      <c r="N82" s="431"/>
      <c r="O82" s="431"/>
      <c r="P82" s="166"/>
      <c r="Q82" s="166"/>
      <c r="R82" s="166"/>
      <c r="S82" s="166"/>
      <c r="T82" s="61">
        <f t="shared" si="1"/>
        <v>0</v>
      </c>
    </row>
    <row r="83" spans="2:20" ht="15" customHeight="1">
      <c r="B83" s="196" t="s">
        <v>1026</v>
      </c>
      <c r="C83" s="189" t="s">
        <v>41</v>
      </c>
      <c r="D83" s="166"/>
      <c r="E83" s="166"/>
      <c r="F83" s="166"/>
      <c r="G83" s="166"/>
      <c r="H83" s="166"/>
      <c r="I83" s="166"/>
      <c r="J83" s="166"/>
      <c r="K83" s="166"/>
      <c r="L83" s="166"/>
      <c r="M83" s="166"/>
      <c r="N83" s="166"/>
      <c r="O83" s="166"/>
      <c r="P83" s="431"/>
      <c r="Q83" s="431"/>
      <c r="R83" s="431"/>
      <c r="S83" s="431"/>
      <c r="T83" s="61">
        <f t="shared" si="1"/>
        <v>0</v>
      </c>
    </row>
    <row r="84" spans="2:20" ht="15" customHeight="1">
      <c r="B84" s="197" t="s">
        <v>1027</v>
      </c>
      <c r="C84" s="189" t="s">
        <v>43</v>
      </c>
      <c r="D84" s="431"/>
      <c r="E84" s="431"/>
      <c r="F84" s="431"/>
      <c r="G84" s="431"/>
      <c r="H84" s="431"/>
      <c r="I84" s="431"/>
      <c r="J84" s="431"/>
      <c r="K84" s="431"/>
      <c r="L84" s="431"/>
      <c r="M84" s="431"/>
      <c r="N84" s="431"/>
      <c r="O84" s="431"/>
      <c r="P84" s="431"/>
      <c r="Q84" s="431"/>
      <c r="R84" s="431"/>
      <c r="S84" s="431"/>
      <c r="T84" s="61">
        <f t="shared" si="1"/>
        <v>0</v>
      </c>
    </row>
    <row r="85" spans="2:20" ht="15" customHeight="1">
      <c r="B85" s="198" t="s">
        <v>1028</v>
      </c>
      <c r="C85" s="189" t="s">
        <v>45</v>
      </c>
      <c r="D85" s="431"/>
      <c r="E85" s="431"/>
      <c r="F85" s="431"/>
      <c r="G85" s="431"/>
      <c r="H85" s="431"/>
      <c r="I85" s="431"/>
      <c r="J85" s="431"/>
      <c r="K85" s="431"/>
      <c r="L85" s="431"/>
      <c r="M85" s="431"/>
      <c r="N85" s="431"/>
      <c r="O85" s="431"/>
      <c r="P85" s="431"/>
      <c r="Q85" s="431"/>
      <c r="R85" s="431"/>
      <c r="S85" s="431"/>
      <c r="T85" s="61">
        <f t="shared" si="1"/>
        <v>0</v>
      </c>
    </row>
    <row r="86" spans="2:20" ht="15" customHeight="1">
      <c r="B86" s="198" t="s">
        <v>965</v>
      </c>
      <c r="C86" s="189" t="s">
        <v>47</v>
      </c>
      <c r="D86" s="431"/>
      <c r="E86" s="431"/>
      <c r="F86" s="431"/>
      <c r="G86" s="431"/>
      <c r="H86" s="431"/>
      <c r="I86" s="431"/>
      <c r="J86" s="431"/>
      <c r="K86" s="431"/>
      <c r="L86" s="431"/>
      <c r="M86" s="431"/>
      <c r="N86" s="431"/>
      <c r="O86" s="431"/>
      <c r="P86" s="431"/>
      <c r="Q86" s="431"/>
      <c r="R86" s="431"/>
      <c r="S86" s="431"/>
      <c r="T86" s="61">
        <f t="shared" si="1"/>
        <v>0</v>
      </c>
    </row>
    <row r="87" spans="2:20" ht="15" customHeight="1">
      <c r="B87" s="198" t="s">
        <v>1029</v>
      </c>
      <c r="C87" s="189" t="s">
        <v>49</v>
      </c>
      <c r="D87" s="431"/>
      <c r="E87" s="431"/>
      <c r="F87" s="431"/>
      <c r="G87" s="431"/>
      <c r="H87" s="431"/>
      <c r="I87" s="431"/>
      <c r="J87" s="431"/>
      <c r="K87" s="431"/>
      <c r="L87" s="431"/>
      <c r="M87" s="431"/>
      <c r="N87" s="431"/>
      <c r="O87" s="431"/>
      <c r="P87" s="431"/>
      <c r="Q87" s="431"/>
      <c r="R87" s="431"/>
      <c r="S87" s="431"/>
      <c r="T87" s="61">
        <f t="shared" si="1"/>
        <v>0</v>
      </c>
    </row>
    <row r="88" spans="2:20" ht="15" customHeight="1">
      <c r="B88" s="194" t="s">
        <v>1030</v>
      </c>
      <c r="C88" s="189" t="s">
        <v>51</v>
      </c>
      <c r="D88" s="431"/>
      <c r="E88" s="431"/>
      <c r="F88" s="431"/>
      <c r="G88" s="431"/>
      <c r="H88" s="431"/>
      <c r="I88" s="431"/>
      <c r="J88" s="431"/>
      <c r="K88" s="431"/>
      <c r="L88" s="431"/>
      <c r="M88" s="431"/>
      <c r="N88" s="431"/>
      <c r="O88" s="431"/>
      <c r="P88" s="431"/>
      <c r="Q88" s="431"/>
      <c r="R88" s="431"/>
      <c r="S88" s="431"/>
      <c r="T88" s="61">
        <f t="shared" si="1"/>
        <v>0</v>
      </c>
    </row>
    <row r="89" spans="2:20" ht="15" customHeight="1">
      <c r="B89" s="199" t="s">
        <v>1033</v>
      </c>
      <c r="C89" s="189" t="s">
        <v>53</v>
      </c>
      <c r="D89" s="431"/>
      <c r="E89" s="431"/>
      <c r="F89" s="431"/>
      <c r="G89" s="431"/>
      <c r="H89" s="431"/>
      <c r="I89" s="431"/>
      <c r="J89" s="431"/>
      <c r="K89" s="431"/>
      <c r="L89" s="431"/>
      <c r="M89" s="431"/>
      <c r="N89" s="431"/>
      <c r="O89" s="431"/>
      <c r="P89" s="431"/>
      <c r="Q89" s="431"/>
      <c r="R89" s="431"/>
      <c r="S89" s="431"/>
      <c r="T89" s="61">
        <f t="shared" si="1"/>
        <v>0</v>
      </c>
    </row>
    <row r="90" spans="2:20" ht="15" customHeight="1">
      <c r="B90" s="193" t="s">
        <v>1034</v>
      </c>
      <c r="C90" s="189" t="s">
        <v>55</v>
      </c>
      <c r="D90" s="431"/>
      <c r="E90" s="431"/>
      <c r="F90" s="431"/>
      <c r="G90" s="431"/>
      <c r="H90" s="431"/>
      <c r="I90" s="431"/>
      <c r="J90" s="431"/>
      <c r="K90" s="431"/>
      <c r="L90" s="431"/>
      <c r="M90" s="431"/>
      <c r="N90" s="431"/>
      <c r="O90" s="431"/>
      <c r="P90" s="431"/>
      <c r="Q90" s="431"/>
      <c r="R90" s="431"/>
      <c r="S90" s="431"/>
      <c r="T90" s="61">
        <f t="shared" si="1"/>
        <v>0</v>
      </c>
    </row>
    <row r="91" spans="2:20" ht="15" customHeight="1">
      <c r="B91" s="193" t="s">
        <v>1035</v>
      </c>
      <c r="C91" s="189" t="s">
        <v>57</v>
      </c>
      <c r="D91" s="431"/>
      <c r="E91" s="431"/>
      <c r="F91" s="431"/>
      <c r="G91" s="431"/>
      <c r="H91" s="431"/>
      <c r="I91" s="431"/>
      <c r="J91" s="431"/>
      <c r="K91" s="431"/>
      <c r="L91" s="431"/>
      <c r="M91" s="431"/>
      <c r="N91" s="431"/>
      <c r="O91" s="431"/>
      <c r="P91" s="431"/>
      <c r="Q91" s="431"/>
      <c r="R91" s="431"/>
      <c r="S91" s="431"/>
      <c r="T91" s="61">
        <f t="shared" si="1"/>
        <v>0</v>
      </c>
    </row>
    <row r="92" spans="2:20" ht="15" customHeight="1">
      <c r="B92" s="192" t="s">
        <v>99</v>
      </c>
      <c r="C92" s="189" t="s">
        <v>59</v>
      </c>
      <c r="D92" s="431"/>
      <c r="E92" s="431"/>
      <c r="F92" s="431"/>
      <c r="G92" s="431"/>
      <c r="H92" s="431"/>
      <c r="I92" s="431"/>
      <c r="J92" s="431"/>
      <c r="K92" s="431"/>
      <c r="L92" s="431"/>
      <c r="M92" s="431"/>
      <c r="N92" s="431"/>
      <c r="O92" s="431"/>
      <c r="P92" s="431"/>
      <c r="Q92" s="431"/>
      <c r="R92" s="431"/>
      <c r="S92" s="431"/>
      <c r="T92" s="61">
        <f t="shared" si="1"/>
        <v>0</v>
      </c>
    </row>
    <row r="93" spans="2:20" ht="15" customHeight="1">
      <c r="B93" s="200" t="s">
        <v>960</v>
      </c>
      <c r="C93" s="189"/>
      <c r="D93" s="166"/>
      <c r="E93" s="166"/>
      <c r="F93" s="166"/>
      <c r="G93" s="166"/>
      <c r="H93" s="166"/>
      <c r="I93" s="166"/>
      <c r="J93" s="166"/>
      <c r="K93" s="166"/>
      <c r="L93" s="166"/>
      <c r="M93" s="166"/>
      <c r="N93" s="166"/>
      <c r="O93" s="166"/>
      <c r="P93" s="166"/>
      <c r="Q93" s="166"/>
      <c r="R93" s="166"/>
      <c r="S93" s="166"/>
      <c r="T93" s="166"/>
    </row>
    <row r="94" spans="2:20" ht="15" customHeight="1">
      <c r="B94" s="192" t="s">
        <v>1036</v>
      </c>
      <c r="C94" s="189" t="s">
        <v>61</v>
      </c>
      <c r="D94" s="431"/>
      <c r="E94" s="431"/>
      <c r="F94" s="431"/>
      <c r="G94" s="431"/>
      <c r="H94" s="431"/>
      <c r="I94" s="431"/>
      <c r="J94" s="431"/>
      <c r="K94" s="431"/>
      <c r="L94" s="431"/>
      <c r="M94" s="431"/>
      <c r="N94" s="431"/>
      <c r="O94" s="431"/>
      <c r="P94" s="431"/>
      <c r="Q94" s="431"/>
      <c r="R94" s="431"/>
      <c r="S94" s="431"/>
      <c r="T94" s="61">
        <f t="shared" si="1"/>
        <v>0</v>
      </c>
    </row>
    <row r="95" spans="2:20" ht="15" customHeight="1">
      <c r="B95" s="192" t="s">
        <v>958</v>
      </c>
      <c r="C95" s="189" t="s">
        <v>63</v>
      </c>
      <c r="D95" s="431"/>
      <c r="E95" s="431"/>
      <c r="F95" s="431"/>
      <c r="G95" s="431"/>
      <c r="H95" s="431"/>
      <c r="I95" s="431"/>
      <c r="J95" s="431"/>
      <c r="K95" s="431"/>
      <c r="L95" s="431"/>
      <c r="M95" s="431"/>
      <c r="N95" s="431"/>
      <c r="O95" s="431"/>
      <c r="P95" s="431"/>
      <c r="Q95" s="431"/>
      <c r="R95" s="431"/>
      <c r="S95" s="431"/>
      <c r="T95" s="61">
        <f t="shared" si="1"/>
        <v>0</v>
      </c>
    </row>
    <row r="96" spans="2:20" ht="15" customHeight="1">
      <c r="B96" s="192" t="s">
        <v>99</v>
      </c>
      <c r="C96" s="189" t="s">
        <v>65</v>
      </c>
      <c r="D96" s="431"/>
      <c r="E96" s="431"/>
      <c r="F96" s="431"/>
      <c r="G96" s="431"/>
      <c r="H96" s="431"/>
      <c r="I96" s="431"/>
      <c r="J96" s="431"/>
      <c r="K96" s="431"/>
      <c r="L96" s="431"/>
      <c r="M96" s="431"/>
      <c r="N96" s="431"/>
      <c r="O96" s="431"/>
      <c r="P96" s="431"/>
      <c r="Q96" s="431"/>
      <c r="R96" s="431"/>
      <c r="S96" s="431"/>
      <c r="T96" s="61">
        <f t="shared" si="1"/>
        <v>0</v>
      </c>
    </row>
    <row r="97" spans="2:20" ht="15" customHeight="1">
      <c r="B97" s="200" t="s">
        <v>957</v>
      </c>
      <c r="C97" s="189"/>
      <c r="D97" s="166"/>
      <c r="E97" s="166"/>
      <c r="F97" s="166"/>
      <c r="G97" s="166"/>
      <c r="H97" s="166"/>
      <c r="I97" s="166"/>
      <c r="J97" s="166"/>
      <c r="K97" s="166"/>
      <c r="L97" s="166"/>
      <c r="M97" s="166"/>
      <c r="N97" s="166"/>
      <c r="O97" s="166"/>
      <c r="P97" s="166"/>
      <c r="Q97" s="166"/>
      <c r="R97" s="166"/>
      <c r="S97" s="166"/>
      <c r="T97" s="166"/>
    </row>
    <row r="98" spans="2:20" ht="15" customHeight="1">
      <c r="B98" s="190" t="s">
        <v>957</v>
      </c>
      <c r="C98" s="189" t="s">
        <v>67</v>
      </c>
      <c r="D98" s="431"/>
      <c r="E98" s="431"/>
      <c r="F98" s="431"/>
      <c r="G98" s="431"/>
      <c r="H98" s="431"/>
      <c r="I98" s="431"/>
      <c r="J98" s="431"/>
      <c r="K98" s="431"/>
      <c r="L98" s="431"/>
      <c r="M98" s="431"/>
      <c r="N98" s="431"/>
      <c r="O98" s="431"/>
      <c r="P98" s="431"/>
      <c r="Q98" s="431"/>
      <c r="R98" s="431"/>
      <c r="S98" s="431"/>
      <c r="T98" s="61">
        <f t="shared" si="1"/>
        <v>0</v>
      </c>
    </row>
    <row r="99" spans="2:20" ht="15" customHeight="1">
      <c r="B99" s="190" t="s">
        <v>1037</v>
      </c>
      <c r="C99" s="189" t="s">
        <v>69</v>
      </c>
      <c r="D99" s="431"/>
      <c r="E99" s="431"/>
      <c r="F99" s="431"/>
      <c r="G99" s="431"/>
      <c r="H99" s="431"/>
      <c r="I99" s="431"/>
      <c r="J99" s="431"/>
      <c r="K99" s="431"/>
      <c r="L99" s="431"/>
      <c r="M99" s="431"/>
      <c r="N99" s="431"/>
      <c r="O99" s="431"/>
      <c r="P99" s="431"/>
      <c r="Q99" s="431"/>
      <c r="R99" s="431"/>
      <c r="S99" s="431"/>
      <c r="T99" s="61">
        <f t="shared" si="1"/>
        <v>0</v>
      </c>
    </row>
    <row r="100" spans="2:20" ht="15" customHeight="1">
      <c r="B100" s="190" t="s">
        <v>1038</v>
      </c>
      <c r="C100" s="189" t="s">
        <v>71</v>
      </c>
      <c r="D100" s="431"/>
      <c r="E100" s="431"/>
      <c r="F100" s="431"/>
      <c r="G100" s="431"/>
      <c r="H100" s="431"/>
      <c r="I100" s="431"/>
      <c r="J100" s="431"/>
      <c r="K100" s="431"/>
      <c r="L100" s="431"/>
      <c r="M100" s="431"/>
      <c r="N100" s="431"/>
      <c r="O100" s="431"/>
      <c r="P100" s="431"/>
      <c r="Q100" s="431"/>
      <c r="R100" s="431"/>
      <c r="S100" s="431"/>
      <c r="T100" s="61">
        <f t="shared" si="1"/>
        <v>0</v>
      </c>
    </row>
    <row r="101" spans="2:20" ht="15" customHeight="1">
      <c r="B101" s="200" t="s">
        <v>1039</v>
      </c>
      <c r="C101" s="189"/>
      <c r="D101" s="166"/>
      <c r="E101" s="166"/>
      <c r="F101" s="166"/>
      <c r="G101" s="166"/>
      <c r="H101" s="166"/>
      <c r="I101" s="166"/>
      <c r="J101" s="166"/>
      <c r="K101" s="166"/>
      <c r="L101" s="166"/>
      <c r="M101" s="166"/>
      <c r="N101" s="166"/>
      <c r="O101" s="166"/>
      <c r="P101" s="166"/>
      <c r="Q101" s="166"/>
      <c r="R101" s="166"/>
      <c r="S101" s="166"/>
      <c r="T101" s="166"/>
    </row>
    <row r="102" spans="2:20" ht="15" customHeight="1">
      <c r="B102" s="191" t="s">
        <v>1040</v>
      </c>
      <c r="C102" s="189" t="s">
        <v>73</v>
      </c>
      <c r="D102" s="431"/>
      <c r="E102" s="431"/>
      <c r="F102" s="431"/>
      <c r="G102" s="431"/>
      <c r="H102" s="431"/>
      <c r="I102" s="431"/>
      <c r="J102" s="431"/>
      <c r="K102" s="431"/>
      <c r="L102" s="431"/>
      <c r="M102" s="431"/>
      <c r="N102" s="431"/>
      <c r="O102" s="431"/>
      <c r="P102" s="431"/>
      <c r="Q102" s="431"/>
      <c r="R102" s="431"/>
      <c r="S102" s="431"/>
      <c r="T102" s="166"/>
    </row>
    <row r="103" spans="2:20" ht="15" customHeight="1">
      <c r="B103" s="191" t="s">
        <v>1041</v>
      </c>
      <c r="C103" s="189" t="s">
        <v>75</v>
      </c>
      <c r="D103" s="431"/>
      <c r="E103" s="431"/>
      <c r="F103" s="431"/>
      <c r="G103" s="431"/>
      <c r="H103" s="431"/>
      <c r="I103" s="431"/>
      <c r="J103" s="431"/>
      <c r="K103" s="431"/>
      <c r="L103" s="431"/>
      <c r="M103" s="431"/>
      <c r="N103" s="431"/>
      <c r="O103" s="431"/>
      <c r="P103" s="431"/>
      <c r="Q103" s="431"/>
      <c r="R103" s="431"/>
      <c r="S103" s="431"/>
      <c r="T103" s="166"/>
    </row>
    <row r="104" spans="2:20" ht="15" customHeight="1">
      <c r="B104" s="200" t="s">
        <v>1042</v>
      </c>
      <c r="C104" s="189"/>
      <c r="D104" s="166"/>
      <c r="E104" s="166"/>
      <c r="F104" s="166"/>
      <c r="G104" s="166"/>
      <c r="H104" s="166"/>
      <c r="I104" s="166"/>
      <c r="J104" s="166"/>
      <c r="K104" s="166"/>
      <c r="L104" s="166"/>
      <c r="M104" s="166"/>
      <c r="N104" s="166"/>
      <c r="O104" s="166"/>
      <c r="P104" s="166"/>
      <c r="Q104" s="166"/>
      <c r="R104" s="166"/>
      <c r="S104" s="166"/>
      <c r="T104" s="166"/>
    </row>
    <row r="105" spans="2:20" ht="15" customHeight="1">
      <c r="B105" s="192" t="s">
        <v>953</v>
      </c>
      <c r="C105" s="189"/>
      <c r="D105" s="166"/>
      <c r="E105" s="166"/>
      <c r="F105" s="166"/>
      <c r="G105" s="166"/>
      <c r="H105" s="166"/>
      <c r="I105" s="166"/>
      <c r="J105" s="166"/>
      <c r="K105" s="166"/>
      <c r="L105" s="166"/>
      <c r="M105" s="166"/>
      <c r="N105" s="166"/>
      <c r="O105" s="166"/>
      <c r="P105" s="166"/>
      <c r="Q105" s="166"/>
      <c r="R105" s="166"/>
      <c r="S105" s="166"/>
      <c r="T105" s="166"/>
    </row>
    <row r="106" spans="2:20" ht="15" customHeight="1">
      <c r="B106" s="201" t="s">
        <v>1043</v>
      </c>
      <c r="C106" s="189" t="s">
        <v>77</v>
      </c>
      <c r="D106" s="431"/>
      <c r="E106" s="431"/>
      <c r="F106" s="431"/>
      <c r="G106" s="431"/>
      <c r="H106" s="431"/>
      <c r="I106" s="431"/>
      <c r="J106" s="431"/>
      <c r="K106" s="431"/>
      <c r="L106" s="431"/>
      <c r="M106" s="431"/>
      <c r="N106" s="431"/>
      <c r="O106" s="431"/>
      <c r="P106" s="431"/>
      <c r="Q106" s="431"/>
      <c r="R106" s="431"/>
      <c r="S106" s="431"/>
      <c r="T106" s="61">
        <f t="shared" ref="T106:T107" si="2">SUM(D106:S106)</f>
        <v>0</v>
      </c>
    </row>
    <row r="107" spans="2:20" ht="15" customHeight="1">
      <c r="B107" s="201" t="s">
        <v>1044</v>
      </c>
      <c r="C107" s="189" t="s">
        <v>79</v>
      </c>
      <c r="D107" s="431"/>
      <c r="E107" s="431"/>
      <c r="F107" s="431"/>
      <c r="G107" s="431"/>
      <c r="H107" s="431"/>
      <c r="I107" s="431"/>
      <c r="J107" s="431"/>
      <c r="K107" s="431"/>
      <c r="L107" s="431"/>
      <c r="M107" s="431"/>
      <c r="N107" s="431"/>
      <c r="O107" s="431"/>
      <c r="P107" s="431"/>
      <c r="Q107" s="431"/>
      <c r="R107" s="431"/>
      <c r="S107" s="431"/>
      <c r="T107" s="61">
        <f t="shared" si="2"/>
        <v>0</v>
      </c>
    </row>
    <row r="108" spans="2:20" ht="15" customHeight="1">
      <c r="B108" s="192" t="s">
        <v>948</v>
      </c>
      <c r="C108" s="189"/>
      <c r="D108" s="166"/>
      <c r="E108" s="166"/>
      <c r="F108" s="166"/>
      <c r="G108" s="166"/>
      <c r="H108" s="166"/>
      <c r="I108" s="166"/>
      <c r="J108" s="166"/>
      <c r="K108" s="166"/>
      <c r="L108" s="166"/>
      <c r="M108" s="166"/>
      <c r="N108" s="166"/>
      <c r="O108" s="166"/>
      <c r="P108" s="166"/>
      <c r="Q108" s="166"/>
      <c r="R108" s="166"/>
      <c r="S108" s="166"/>
      <c r="T108" s="166"/>
    </row>
    <row r="109" spans="2:20" ht="15" customHeight="1">
      <c r="B109" s="201" t="s">
        <v>947</v>
      </c>
      <c r="C109" s="189" t="s">
        <v>81</v>
      </c>
      <c r="D109" s="431"/>
      <c r="E109" s="431"/>
      <c r="F109" s="431"/>
      <c r="G109" s="431"/>
      <c r="H109" s="431"/>
      <c r="I109" s="431"/>
      <c r="J109" s="431"/>
      <c r="K109" s="431"/>
      <c r="L109" s="431"/>
      <c r="M109" s="431"/>
      <c r="N109" s="431"/>
      <c r="O109" s="431"/>
      <c r="P109" s="431"/>
      <c r="Q109" s="431"/>
      <c r="R109" s="431"/>
      <c r="S109" s="431"/>
      <c r="T109" s="61">
        <f t="shared" ref="T109:T110" si="3">SUM(D109:S109)</f>
        <v>0</v>
      </c>
    </row>
    <row r="110" spans="2:20" ht="15" customHeight="1">
      <c r="B110" s="201" t="s">
        <v>1045</v>
      </c>
      <c r="C110" s="189" t="s">
        <v>83</v>
      </c>
      <c r="D110" s="431"/>
      <c r="E110" s="431"/>
      <c r="F110" s="431"/>
      <c r="G110" s="431"/>
      <c r="H110" s="431"/>
      <c r="I110" s="431"/>
      <c r="J110" s="431"/>
      <c r="K110" s="431"/>
      <c r="L110" s="431"/>
      <c r="M110" s="431"/>
      <c r="N110" s="431"/>
      <c r="O110" s="431"/>
      <c r="P110" s="431"/>
      <c r="Q110" s="431"/>
      <c r="R110" s="431"/>
      <c r="S110" s="431"/>
      <c r="T110" s="61">
        <f t="shared" si="3"/>
        <v>0</v>
      </c>
    </row>
    <row r="111" spans="2:20" ht="15" customHeight="1">
      <c r="B111" s="200" t="s">
        <v>1046</v>
      </c>
      <c r="C111" s="189"/>
      <c r="D111" s="166"/>
      <c r="E111" s="166"/>
      <c r="F111" s="166"/>
      <c r="G111" s="166"/>
      <c r="H111" s="166"/>
      <c r="I111" s="166"/>
      <c r="J111" s="166"/>
      <c r="K111" s="166"/>
      <c r="L111" s="166"/>
      <c r="M111" s="166"/>
      <c r="N111" s="166"/>
      <c r="O111" s="166"/>
      <c r="P111" s="166"/>
      <c r="Q111" s="166"/>
      <c r="R111" s="166"/>
      <c r="S111" s="166"/>
      <c r="T111" s="166"/>
    </row>
    <row r="112" spans="2:20" ht="15" customHeight="1">
      <c r="B112" s="192" t="s">
        <v>953</v>
      </c>
      <c r="C112" s="189"/>
      <c r="D112" s="166"/>
      <c r="E112" s="166"/>
      <c r="F112" s="166"/>
      <c r="G112" s="166"/>
      <c r="H112" s="166"/>
      <c r="I112" s="166"/>
      <c r="J112" s="166"/>
      <c r="K112" s="166"/>
      <c r="L112" s="166"/>
      <c r="M112" s="166"/>
      <c r="N112" s="166"/>
      <c r="O112" s="166"/>
      <c r="P112" s="166"/>
      <c r="Q112" s="166"/>
      <c r="R112" s="166"/>
      <c r="S112" s="166"/>
      <c r="T112" s="166"/>
    </row>
    <row r="113" spans="2:20" ht="15" customHeight="1">
      <c r="B113" s="201" t="s">
        <v>1043</v>
      </c>
      <c r="C113" s="189" t="s">
        <v>85</v>
      </c>
      <c r="D113" s="431"/>
      <c r="E113" s="431"/>
      <c r="F113" s="431"/>
      <c r="G113" s="431"/>
      <c r="H113" s="431"/>
      <c r="I113" s="431"/>
      <c r="J113" s="431"/>
      <c r="K113" s="431"/>
      <c r="L113" s="431"/>
      <c r="M113" s="431"/>
      <c r="N113" s="431"/>
      <c r="O113" s="431"/>
      <c r="P113" s="431"/>
      <c r="Q113" s="431"/>
      <c r="R113" s="431"/>
      <c r="S113" s="431"/>
      <c r="T113" s="61">
        <f t="shared" ref="T113:T114" si="4">SUM(D113:S113)</f>
        <v>0</v>
      </c>
    </row>
    <row r="114" spans="2:20" ht="15" customHeight="1">
      <c r="B114" s="201" t="s">
        <v>1044</v>
      </c>
      <c r="C114" s="189" t="s">
        <v>87</v>
      </c>
      <c r="D114" s="431"/>
      <c r="E114" s="431"/>
      <c r="F114" s="431"/>
      <c r="G114" s="431"/>
      <c r="H114" s="431"/>
      <c r="I114" s="431"/>
      <c r="J114" s="431"/>
      <c r="K114" s="431"/>
      <c r="L114" s="431"/>
      <c r="M114" s="431"/>
      <c r="N114" s="431"/>
      <c r="O114" s="431"/>
      <c r="P114" s="431"/>
      <c r="Q114" s="431"/>
      <c r="R114" s="431"/>
      <c r="S114" s="431"/>
      <c r="T114" s="61">
        <f t="shared" si="4"/>
        <v>0</v>
      </c>
    </row>
    <row r="115" spans="2:20" ht="15" customHeight="1">
      <c r="B115" s="192" t="s">
        <v>948</v>
      </c>
      <c r="C115" s="189"/>
      <c r="D115" s="166"/>
      <c r="E115" s="166"/>
      <c r="F115" s="166"/>
      <c r="G115" s="166"/>
      <c r="H115" s="166"/>
      <c r="I115" s="166"/>
      <c r="J115" s="166"/>
      <c r="K115" s="166"/>
      <c r="L115" s="166"/>
      <c r="M115" s="166"/>
      <c r="N115" s="166"/>
      <c r="O115" s="166"/>
      <c r="P115" s="166"/>
      <c r="Q115" s="166"/>
      <c r="R115" s="166"/>
      <c r="S115" s="166"/>
      <c r="T115" s="166"/>
    </row>
    <row r="116" spans="2:20" ht="15" customHeight="1">
      <c r="B116" s="201" t="s">
        <v>947</v>
      </c>
      <c r="C116" s="189" t="s">
        <v>225</v>
      </c>
      <c r="D116" s="431"/>
      <c r="E116" s="431"/>
      <c r="F116" s="431"/>
      <c r="G116" s="431"/>
      <c r="H116" s="431"/>
      <c r="I116" s="431"/>
      <c r="J116" s="431"/>
      <c r="K116" s="431"/>
      <c r="L116" s="431"/>
      <c r="M116" s="431"/>
      <c r="N116" s="431"/>
      <c r="O116" s="431"/>
      <c r="P116" s="431"/>
      <c r="Q116" s="431"/>
      <c r="R116" s="431"/>
      <c r="S116" s="431"/>
      <c r="T116" s="61">
        <f t="shared" ref="T116:T123" si="5">SUM(D116:S116)</f>
        <v>0</v>
      </c>
    </row>
    <row r="117" spans="2:20" ht="15" customHeight="1">
      <c r="B117" s="201" t="s">
        <v>1045</v>
      </c>
      <c r="C117" s="189" t="s">
        <v>227</v>
      </c>
      <c r="D117" s="431"/>
      <c r="E117" s="431"/>
      <c r="F117" s="431"/>
      <c r="G117" s="431"/>
      <c r="H117" s="431"/>
      <c r="I117" s="431"/>
      <c r="J117" s="431"/>
      <c r="K117" s="431"/>
      <c r="L117" s="431"/>
      <c r="M117" s="431"/>
      <c r="N117" s="431"/>
      <c r="O117" s="431"/>
      <c r="P117" s="431"/>
      <c r="Q117" s="431"/>
      <c r="R117" s="431"/>
      <c r="S117" s="431"/>
      <c r="T117" s="61">
        <f t="shared" si="5"/>
        <v>0</v>
      </c>
    </row>
    <row r="118" spans="2:20" ht="15" customHeight="1">
      <c r="B118" s="188" t="s">
        <v>945</v>
      </c>
      <c r="C118" s="189" t="s">
        <v>228</v>
      </c>
      <c r="D118" s="431"/>
      <c r="E118" s="431"/>
      <c r="F118" s="431"/>
      <c r="G118" s="431"/>
      <c r="H118" s="431"/>
      <c r="I118" s="431"/>
      <c r="J118" s="431"/>
      <c r="K118" s="431"/>
      <c r="L118" s="431"/>
      <c r="M118" s="431"/>
      <c r="N118" s="431"/>
      <c r="O118" s="431"/>
      <c r="P118" s="431"/>
      <c r="Q118" s="431"/>
      <c r="R118" s="431"/>
      <c r="S118" s="431"/>
      <c r="T118" s="61">
        <f t="shared" si="5"/>
        <v>0</v>
      </c>
    </row>
    <row r="119" spans="2:20" ht="15" customHeight="1">
      <c r="B119" s="188" t="s">
        <v>943</v>
      </c>
      <c r="C119" s="189" t="s">
        <v>229</v>
      </c>
      <c r="D119" s="431"/>
      <c r="E119" s="431"/>
      <c r="F119" s="431"/>
      <c r="G119" s="431"/>
      <c r="H119" s="431"/>
      <c r="I119" s="431"/>
      <c r="J119" s="431"/>
      <c r="K119" s="431"/>
      <c r="L119" s="431"/>
      <c r="M119" s="431"/>
      <c r="N119" s="431"/>
      <c r="O119" s="431"/>
      <c r="P119" s="431"/>
      <c r="Q119" s="431"/>
      <c r="R119" s="431"/>
      <c r="S119" s="431"/>
      <c r="T119" s="61">
        <f t="shared" si="5"/>
        <v>0</v>
      </c>
    </row>
    <row r="120" spans="2:20" ht="15" customHeight="1">
      <c r="B120" s="202" t="s">
        <v>942</v>
      </c>
      <c r="C120" s="189" t="s">
        <v>274</v>
      </c>
      <c r="D120" s="431"/>
      <c r="E120" s="431"/>
      <c r="F120" s="431"/>
      <c r="G120" s="431"/>
      <c r="H120" s="431"/>
      <c r="I120" s="431"/>
      <c r="J120" s="431"/>
      <c r="K120" s="431"/>
      <c r="L120" s="431"/>
      <c r="M120" s="431"/>
      <c r="N120" s="431"/>
      <c r="O120" s="431"/>
      <c r="P120" s="431"/>
      <c r="Q120" s="431"/>
      <c r="R120" s="431"/>
      <c r="S120" s="431"/>
      <c r="T120" s="61">
        <f t="shared" si="5"/>
        <v>0</v>
      </c>
    </row>
    <row r="121" spans="2:20" ht="15" customHeight="1">
      <c r="B121" s="188" t="s">
        <v>941</v>
      </c>
      <c r="C121" s="189" t="s">
        <v>1047</v>
      </c>
      <c r="D121" s="431"/>
      <c r="E121" s="431"/>
      <c r="F121" s="431"/>
      <c r="G121" s="431"/>
      <c r="H121" s="431"/>
      <c r="I121" s="431"/>
      <c r="J121" s="431"/>
      <c r="K121" s="431"/>
      <c r="L121" s="431"/>
      <c r="M121" s="431"/>
      <c r="N121" s="431"/>
      <c r="O121" s="431"/>
      <c r="P121" s="431"/>
      <c r="Q121" s="431"/>
      <c r="R121" s="431"/>
      <c r="S121" s="431"/>
      <c r="T121" s="61">
        <f t="shared" si="5"/>
        <v>0</v>
      </c>
    </row>
    <row r="122" spans="2:20" ht="15" customHeight="1">
      <c r="B122" s="202" t="s">
        <v>940</v>
      </c>
      <c r="C122" s="189" t="s">
        <v>1048</v>
      </c>
      <c r="D122" s="431"/>
      <c r="E122" s="431"/>
      <c r="F122" s="431"/>
      <c r="G122" s="431"/>
      <c r="H122" s="431"/>
      <c r="I122" s="431"/>
      <c r="J122" s="431"/>
      <c r="K122" s="431"/>
      <c r="L122" s="431"/>
      <c r="M122" s="431"/>
      <c r="N122" s="431"/>
      <c r="O122" s="431"/>
      <c r="P122" s="431"/>
      <c r="Q122" s="431"/>
      <c r="R122" s="431"/>
      <c r="S122" s="431"/>
      <c r="T122" s="61">
        <f t="shared" si="5"/>
        <v>0</v>
      </c>
    </row>
    <row r="123" spans="2:20" ht="15" customHeight="1">
      <c r="B123" s="202" t="s">
        <v>1243</v>
      </c>
      <c r="C123" s="189" t="s">
        <v>89</v>
      </c>
      <c r="D123" s="431"/>
      <c r="E123" s="431"/>
      <c r="F123" s="431"/>
      <c r="G123" s="431"/>
      <c r="H123" s="431"/>
      <c r="I123" s="431"/>
      <c r="J123" s="431"/>
      <c r="K123" s="431"/>
      <c r="L123" s="431"/>
      <c r="M123" s="431"/>
      <c r="N123" s="431"/>
      <c r="O123" s="431"/>
      <c r="P123" s="431"/>
      <c r="Q123" s="431"/>
      <c r="R123" s="431"/>
      <c r="S123" s="431"/>
      <c r="T123" s="61">
        <f t="shared" si="5"/>
        <v>0</v>
      </c>
    </row>
    <row r="125" spans="2:20" ht="64.5" customHeight="1">
      <c r="B125" s="371" t="s">
        <v>1363</v>
      </c>
      <c r="C125" s="372" t="s">
        <v>1531</v>
      </c>
      <c r="D125" s="410"/>
      <c r="E125" s="410"/>
      <c r="F125" s="410"/>
      <c r="G125" s="410"/>
      <c r="H125" s="410"/>
      <c r="I125" s="410"/>
      <c r="J125" s="410"/>
      <c r="K125" s="410"/>
      <c r="L125" s="410"/>
      <c r="M125" s="410"/>
      <c r="N125" s="410"/>
      <c r="O125" s="410"/>
      <c r="P125" s="410"/>
      <c r="Q125" s="410"/>
      <c r="R125" s="410"/>
      <c r="S125" s="410"/>
    </row>
    <row r="126" spans="2:20" ht="15" customHeight="1">
      <c r="D126" s="411"/>
      <c r="E126" s="411"/>
      <c r="F126" s="411"/>
      <c r="G126" s="411"/>
      <c r="H126" s="411"/>
      <c r="I126" s="411"/>
      <c r="J126" s="411"/>
      <c r="K126" s="411"/>
      <c r="L126" s="411"/>
      <c r="M126" s="411"/>
      <c r="N126" s="411"/>
      <c r="O126" s="411"/>
      <c r="P126" s="411"/>
      <c r="Q126" s="411"/>
      <c r="R126" s="411"/>
      <c r="S126" s="411"/>
    </row>
  </sheetData>
  <sheetProtection algorithmName="SHA-512" hashValue="KbUxWmChM8Pj4AizX0GIaTGEgm8c0a46BYD5tz2z4fqDSpZUGPoD0Rj1628HU8lrWcSRFmbY2b3bJYXngvi+cw==" saltValue="4dIJDj4wodvOWlD4ar2gXQ==" spinCount="100000" sheet="1" objects="1" scenarios="1" formatColumns="0" formatRows="0"/>
  <mergeCells count="13">
    <mergeCell ref="U11:U12"/>
    <mergeCell ref="V11:V12"/>
    <mergeCell ref="W11:W12"/>
    <mergeCell ref="D11:D12"/>
    <mergeCell ref="E11:G11"/>
    <mergeCell ref="H11:J11"/>
    <mergeCell ref="D58:O58"/>
    <mergeCell ref="P58:S58"/>
    <mergeCell ref="T58:T59"/>
    <mergeCell ref="K11:K12"/>
    <mergeCell ref="L11:P11"/>
    <mergeCell ref="Q11:Q12"/>
    <mergeCell ref="R11:T11"/>
  </mergeCells>
  <pageMargins left="0.7" right="0.7" top="0.75" bottom="0.75" header="0.3" footer="0.3"/>
  <pageSetup paperSize="8" scale="43"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321">
    <tabColor rgb="FFFF0000"/>
  </sheetPr>
  <dimension ref="A1:U25"/>
  <sheetViews>
    <sheetView showGridLines="0" zoomScale="80" zoomScaleNormal="80" workbookViewId="0"/>
  </sheetViews>
  <sheetFormatPr defaultColWidth="8.85546875" defaultRowHeight="15"/>
  <cols>
    <col min="1" max="1" width="58.85546875" bestFit="1" customWidth="1"/>
    <col min="2" max="2" width="35.85546875" bestFit="1" customWidth="1"/>
    <col min="3" max="3" width="34.85546875" customWidth="1"/>
    <col min="4" max="4" width="56" bestFit="1" customWidth="1"/>
    <col min="5" max="17" width="27.85546875" customWidth="1"/>
  </cols>
  <sheetData>
    <row r="1" spans="1:21">
      <c r="A1" s="114"/>
      <c r="B1" s="115">
        <f>IF(P.Participant!C8="-","[Participant's name]",P.Participant!C8)</f>
        <v>0</v>
      </c>
      <c r="E1" s="84"/>
      <c r="F1" s="84"/>
      <c r="G1" s="84"/>
      <c r="H1" s="84"/>
      <c r="I1" s="84"/>
      <c r="J1" s="84"/>
      <c r="K1" s="84"/>
      <c r="L1" s="84"/>
    </row>
    <row r="2" spans="1:21">
      <c r="A2" s="114"/>
      <c r="B2" s="115" t="str">
        <f>IF(P.Participant!C17="-","[Method for calculation of the SCR]",P.Participant!C17)</f>
        <v>[Method for calculation of the SCR]</v>
      </c>
      <c r="D2" s="84"/>
      <c r="E2" s="84"/>
      <c r="F2" s="84"/>
      <c r="G2" s="84"/>
      <c r="H2" s="84"/>
      <c r="I2" s="84"/>
      <c r="J2" s="84"/>
      <c r="K2" s="84"/>
      <c r="L2" s="84"/>
    </row>
    <row r="3" spans="1:21">
      <c r="A3" s="114" t="s">
        <v>1063</v>
      </c>
      <c r="B3" s="115" t="str">
        <f>_Version</f>
        <v>EIOPA-ST24_Templates-(20240304)</v>
      </c>
      <c r="D3" s="84"/>
      <c r="E3" s="84"/>
      <c r="F3" s="84"/>
      <c r="G3" s="84"/>
      <c r="H3" s="84"/>
      <c r="I3" s="84"/>
      <c r="J3" s="84"/>
      <c r="K3" s="84"/>
      <c r="L3" s="84"/>
    </row>
    <row r="4" spans="1:21">
      <c r="A4" s="85"/>
      <c r="B4" s="84"/>
      <c r="C4" s="84"/>
      <c r="D4" s="84"/>
      <c r="E4" s="84"/>
      <c r="F4" s="84"/>
      <c r="G4" s="84"/>
      <c r="H4" s="84"/>
      <c r="I4" s="84"/>
      <c r="J4" s="84"/>
      <c r="K4" s="84"/>
      <c r="L4" s="84"/>
    </row>
    <row r="5" spans="1:21">
      <c r="A5" s="84"/>
      <c r="B5" s="84"/>
      <c r="C5" s="84"/>
      <c r="D5" s="84"/>
      <c r="E5" s="84"/>
      <c r="F5" s="84"/>
      <c r="G5" s="84"/>
      <c r="H5" s="84"/>
      <c r="I5" s="84"/>
      <c r="J5" s="84"/>
      <c r="K5" s="84"/>
      <c r="L5" s="84"/>
    </row>
    <row r="6" spans="1:21" ht="45">
      <c r="A6" s="84"/>
      <c r="B6" s="84"/>
      <c r="C6" s="84"/>
      <c r="D6" s="288" t="s">
        <v>1363</v>
      </c>
      <c r="E6" s="84"/>
      <c r="F6" s="84"/>
      <c r="G6" s="84"/>
      <c r="H6" s="84"/>
      <c r="I6" s="84"/>
      <c r="J6" s="84"/>
      <c r="K6" s="84"/>
      <c r="L6" s="84"/>
      <c r="M6" s="84"/>
      <c r="N6" s="84"/>
      <c r="O6" s="84"/>
      <c r="P6" s="84"/>
      <c r="Q6" s="84"/>
      <c r="R6" s="84"/>
      <c r="S6" s="84"/>
      <c r="T6" s="84"/>
      <c r="U6" s="84"/>
    </row>
    <row r="7" spans="1:21">
      <c r="A7" s="295" t="s">
        <v>1065</v>
      </c>
      <c r="B7" s="12" t="s">
        <v>1244</v>
      </c>
      <c r="C7" s="84"/>
      <c r="D7" s="289" t="s">
        <v>1324</v>
      </c>
      <c r="E7" s="84"/>
      <c r="F7" s="84"/>
      <c r="G7" s="84"/>
      <c r="H7" s="84"/>
      <c r="I7" s="84"/>
      <c r="J7" s="84"/>
      <c r="K7" s="84"/>
      <c r="L7" s="84"/>
      <c r="M7" s="84"/>
      <c r="N7" s="84"/>
      <c r="O7" s="84"/>
      <c r="P7" s="84"/>
      <c r="Q7" s="84"/>
      <c r="R7" s="84"/>
      <c r="S7" s="84"/>
      <c r="T7" s="84"/>
      <c r="U7" s="84"/>
    </row>
    <row r="8" spans="1:21">
      <c r="A8" s="99" t="s">
        <v>1526</v>
      </c>
      <c r="B8" s="294"/>
      <c r="C8" s="84"/>
      <c r="D8" s="410"/>
      <c r="E8" s="411"/>
      <c r="F8" s="84"/>
      <c r="G8" s="84"/>
      <c r="H8" s="84"/>
      <c r="I8" s="84"/>
      <c r="J8" s="84"/>
      <c r="K8" s="84"/>
      <c r="L8" s="84"/>
      <c r="M8" s="84"/>
      <c r="N8" s="84"/>
      <c r="O8" s="84"/>
      <c r="P8" s="84"/>
      <c r="Q8" s="84"/>
      <c r="R8" s="84"/>
      <c r="S8" s="84"/>
      <c r="T8" s="84"/>
      <c r="U8" s="84"/>
    </row>
    <row r="9" spans="1:21">
      <c r="A9" s="99" t="s">
        <v>1527</v>
      </c>
      <c r="B9" s="294"/>
      <c r="C9" s="84"/>
      <c r="D9" s="410"/>
      <c r="E9" s="411"/>
      <c r="F9" s="84"/>
      <c r="G9" s="84"/>
      <c r="H9" s="84"/>
      <c r="I9" s="84"/>
      <c r="J9" s="84"/>
      <c r="K9" s="84"/>
      <c r="L9" s="84"/>
      <c r="M9" s="84"/>
      <c r="N9" s="84"/>
      <c r="O9" s="84"/>
      <c r="P9" s="84"/>
      <c r="Q9" s="84"/>
      <c r="R9" s="84"/>
      <c r="S9" s="84"/>
      <c r="T9" s="84"/>
      <c r="U9" s="84"/>
    </row>
    <row r="10" spans="1:21">
      <c r="A10" s="99" t="s">
        <v>1528</v>
      </c>
      <c r="B10" s="294"/>
      <c r="C10" s="84"/>
      <c r="D10" s="410"/>
      <c r="E10" s="411"/>
      <c r="F10" s="84"/>
      <c r="G10" s="84"/>
      <c r="H10" s="84"/>
      <c r="I10" s="84"/>
      <c r="J10" s="84"/>
      <c r="K10" s="84"/>
      <c r="L10" s="84"/>
      <c r="M10" s="84"/>
      <c r="N10" s="84"/>
      <c r="O10" s="84"/>
      <c r="P10" s="84"/>
      <c r="Q10" s="84"/>
      <c r="R10" s="84"/>
      <c r="S10" s="84"/>
      <c r="T10" s="84"/>
      <c r="U10" s="84"/>
    </row>
    <row r="11" spans="1:21">
      <c r="C11" s="84"/>
      <c r="D11" s="84"/>
      <c r="E11" s="84"/>
      <c r="F11" s="84"/>
      <c r="G11" s="84"/>
      <c r="H11" s="84"/>
      <c r="I11" s="84"/>
      <c r="J11" s="84"/>
      <c r="K11" s="84"/>
      <c r="L11" s="84"/>
    </row>
    <row r="12" spans="1:21">
      <c r="A12" s="84"/>
      <c r="B12" s="84"/>
      <c r="C12" s="84"/>
      <c r="D12" s="84"/>
      <c r="E12" s="84"/>
      <c r="F12" s="84"/>
      <c r="G12" s="84"/>
      <c r="H12" s="84"/>
      <c r="I12" s="84"/>
      <c r="J12" s="84"/>
      <c r="K12" s="84"/>
      <c r="L12" s="84"/>
      <c r="N12" s="83"/>
    </row>
    <row r="13" spans="1:21">
      <c r="A13" s="84"/>
      <c r="B13" s="84"/>
      <c r="C13" s="84"/>
      <c r="D13" s="84"/>
      <c r="E13" s="84"/>
      <c r="F13" s="84"/>
      <c r="G13" s="84"/>
      <c r="H13" s="84"/>
      <c r="I13" s="84"/>
      <c r="J13" s="84"/>
      <c r="K13" s="84"/>
      <c r="L13" s="84"/>
    </row>
    <row r="14" spans="1:21">
      <c r="C14" s="84"/>
      <c r="D14" s="84"/>
      <c r="E14" s="84"/>
      <c r="F14" s="84"/>
      <c r="G14" s="84"/>
      <c r="H14" s="84"/>
      <c r="I14" s="84"/>
      <c r="J14" s="84"/>
      <c r="K14" s="84"/>
      <c r="L14" s="84"/>
    </row>
    <row r="15" spans="1:21">
      <c r="C15" s="84"/>
      <c r="D15" s="84"/>
      <c r="E15" s="84"/>
      <c r="F15" s="84"/>
      <c r="G15" s="84"/>
      <c r="H15" s="84"/>
      <c r="I15" s="84"/>
      <c r="J15" s="84"/>
      <c r="K15" s="84"/>
      <c r="L15" s="84"/>
    </row>
    <row r="16" spans="1:21">
      <c r="D16" s="84"/>
      <c r="E16" s="84"/>
      <c r="F16" s="84"/>
      <c r="G16" s="84"/>
      <c r="H16" s="84"/>
      <c r="I16" s="84"/>
      <c r="J16" s="84"/>
      <c r="K16" s="84"/>
      <c r="L16" s="84"/>
    </row>
    <row r="17" spans="1:12" ht="30">
      <c r="A17" s="324" t="s">
        <v>1384</v>
      </c>
      <c r="B17" s="323" t="s">
        <v>284</v>
      </c>
      <c r="C17" s="320" t="s">
        <v>1568</v>
      </c>
      <c r="D17" s="84"/>
      <c r="E17" s="84"/>
      <c r="F17" s="84"/>
      <c r="G17" s="84"/>
      <c r="H17" s="84"/>
      <c r="I17" s="84"/>
      <c r="J17" s="84"/>
      <c r="K17" s="84"/>
      <c r="L17" s="84"/>
    </row>
    <row r="18" spans="1:12" s="111" customFormat="1" ht="23.25" customHeight="1">
      <c r="A18" s="319" t="s">
        <v>1383</v>
      </c>
      <c r="B18" s="294"/>
      <c r="C18" s="294"/>
      <c r="D18" s="322"/>
      <c r="E18" s="322"/>
      <c r="F18" s="322"/>
      <c r="G18" s="322"/>
      <c r="H18" s="322"/>
      <c r="I18" s="322"/>
      <c r="J18" s="322"/>
      <c r="K18" s="322"/>
      <c r="L18" s="322"/>
    </row>
    <row r="19" spans="1:12" s="111" customFormat="1" ht="23.25" customHeight="1">
      <c r="A19" s="319" t="s">
        <v>3</v>
      </c>
      <c r="B19" s="294"/>
      <c r="C19" s="294"/>
      <c r="D19" s="322"/>
      <c r="E19" s="322"/>
      <c r="F19" s="322"/>
      <c r="G19" s="322"/>
      <c r="H19" s="322"/>
      <c r="I19" s="322"/>
      <c r="J19" s="322"/>
      <c r="K19" s="322"/>
      <c r="L19" s="322"/>
    </row>
    <row r="20" spans="1:12" s="111" customFormat="1" ht="23.25" customHeight="1">
      <c r="A20" s="319" t="s">
        <v>90</v>
      </c>
      <c r="B20" s="294"/>
      <c r="C20" s="294"/>
      <c r="D20" s="322"/>
      <c r="E20" s="322"/>
      <c r="F20" s="322"/>
      <c r="G20" s="322"/>
      <c r="H20" s="322"/>
      <c r="I20" s="322"/>
      <c r="J20" s="322"/>
      <c r="K20" s="322"/>
      <c r="L20" s="322"/>
    </row>
    <row r="21" spans="1:12" s="111" customFormat="1" ht="23.25" customHeight="1">
      <c r="A21" s="222" t="s">
        <v>1529</v>
      </c>
      <c r="B21" s="321"/>
      <c r="C21" s="321"/>
      <c r="D21" s="322"/>
      <c r="E21" s="322"/>
      <c r="F21" s="322"/>
      <c r="G21" s="322"/>
      <c r="H21" s="322"/>
      <c r="I21" s="322"/>
      <c r="J21" s="322"/>
      <c r="K21" s="322"/>
      <c r="L21" s="322"/>
    </row>
    <row r="22" spans="1:12" s="111" customFormat="1" ht="23.25" customHeight="1">
      <c r="A22" s="319" t="s">
        <v>1530</v>
      </c>
      <c r="B22" s="294"/>
      <c r="C22" s="294"/>
      <c r="D22" s="322"/>
      <c r="E22" s="322"/>
      <c r="F22" s="322"/>
      <c r="G22" s="322"/>
      <c r="H22" s="322"/>
      <c r="I22" s="322"/>
      <c r="J22" s="322"/>
      <c r="K22" s="322"/>
      <c r="L22" s="322"/>
    </row>
    <row r="23" spans="1:12" s="111" customFormat="1" ht="23.25" customHeight="1">
      <c r="A23" s="319" t="s">
        <v>1344</v>
      </c>
      <c r="B23" s="294"/>
      <c r="C23" s="294"/>
      <c r="D23" s="322"/>
      <c r="E23" s="322"/>
      <c r="F23" s="322"/>
      <c r="G23" s="322"/>
      <c r="H23" s="322"/>
      <c r="I23" s="322"/>
      <c r="J23" s="322"/>
      <c r="K23" s="322"/>
      <c r="L23" s="322"/>
    </row>
    <row r="24" spans="1:12">
      <c r="A24" s="84"/>
      <c r="B24" s="84"/>
      <c r="C24" s="84"/>
      <c r="D24" s="84"/>
      <c r="E24" s="84"/>
      <c r="F24" s="84"/>
      <c r="G24" s="84"/>
      <c r="H24" s="84"/>
      <c r="I24" s="84"/>
      <c r="J24" s="84"/>
      <c r="K24" s="84"/>
      <c r="L24" s="84"/>
    </row>
    <row r="25" spans="1:12">
      <c r="A25" s="84"/>
      <c r="B25" s="84"/>
      <c r="C25" s="84"/>
      <c r="D25" s="84"/>
      <c r="F25" s="84"/>
      <c r="G25" s="84"/>
      <c r="H25" s="84"/>
      <c r="I25" s="84"/>
      <c r="J25" s="84"/>
      <c r="K25" s="84"/>
      <c r="L25" s="84"/>
    </row>
  </sheetData>
  <sheetProtection algorithmName="SHA-512" hashValue="VHncxh7unMGx6jCQ6n7PZalMt3d3AUa7yV5xtZwYHyWdcWfKZ5g6nxVnw6u6Nz3dtQs6x3A8N4uNX74ece/Heg==" saltValue="6PfWvjKq4srRnlRLYXZljA==" spinCount="100000" sheet="1" objects="1" scenarios="1" formatColumns="0" formatRows="0"/>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8">
    <tabColor rgb="FF0070C0"/>
  </sheetPr>
  <dimension ref="A1:J98"/>
  <sheetViews>
    <sheetView showGridLines="0" zoomScale="80" zoomScaleNormal="80" workbookViewId="0"/>
  </sheetViews>
  <sheetFormatPr defaultColWidth="9.140625" defaultRowHeight="15"/>
  <cols>
    <col min="1" max="1" width="55.85546875" style="131" bestFit="1" customWidth="1"/>
    <col min="2" max="2" width="14.140625" style="131" customWidth="1"/>
    <col min="3" max="3" width="23.5703125" style="131" customWidth="1"/>
    <col min="5" max="5" width="47" customWidth="1"/>
    <col min="6" max="6" width="20.28515625" customWidth="1"/>
  </cols>
  <sheetData>
    <row r="1" spans="1:10">
      <c r="A1" s="135" t="s">
        <v>158</v>
      </c>
      <c r="B1" s="135"/>
      <c r="C1" s="137">
        <f>IF(P.Participant!C8="-","[Participant's name]",P.Participant!C8)</f>
        <v>0</v>
      </c>
      <c r="D1" s="16"/>
      <c r="E1" s="16"/>
      <c r="F1" s="16"/>
      <c r="G1" s="16"/>
      <c r="H1" s="16"/>
      <c r="I1" s="16"/>
      <c r="J1" s="16"/>
    </row>
    <row r="2" spans="1:10">
      <c r="A2" s="135"/>
      <c r="B2" s="135"/>
      <c r="C2" s="137" t="str">
        <f>IF(P.Participant!C17="-","[Method for calculation of the SCR]",P.Participant!C17)</f>
        <v>[Method for calculation of the SCR]</v>
      </c>
      <c r="D2" s="16"/>
      <c r="E2" s="16"/>
      <c r="F2" s="16"/>
      <c r="G2" s="16"/>
      <c r="H2" s="16"/>
      <c r="I2" s="16"/>
      <c r="J2" s="16"/>
    </row>
    <row r="3" spans="1:10">
      <c r="A3" s="135" t="s">
        <v>0</v>
      </c>
      <c r="B3" s="164"/>
      <c r="C3" s="279" t="str">
        <f>_Version</f>
        <v>EIOPA-ST24_Templates-(20240304)</v>
      </c>
      <c r="D3" s="16"/>
      <c r="E3" s="16"/>
      <c r="F3" s="16"/>
      <c r="G3" s="16"/>
      <c r="H3" s="16"/>
      <c r="I3" s="16"/>
      <c r="J3" s="16"/>
    </row>
    <row r="4" spans="1:10">
      <c r="D4" s="16"/>
      <c r="E4" s="16"/>
      <c r="F4" s="16"/>
      <c r="G4" s="16"/>
      <c r="H4" s="16"/>
      <c r="I4" s="16"/>
      <c r="J4" s="16"/>
    </row>
    <row r="5" spans="1:10">
      <c r="D5" s="16"/>
      <c r="E5" s="16"/>
      <c r="F5" s="16"/>
      <c r="G5" s="16"/>
      <c r="H5" s="16"/>
      <c r="I5" s="16"/>
      <c r="J5" s="16"/>
    </row>
    <row r="6" spans="1:10">
      <c r="D6" s="16"/>
      <c r="E6" s="16"/>
      <c r="F6" s="16"/>
      <c r="G6" s="16"/>
      <c r="H6" s="16"/>
      <c r="I6" s="16"/>
      <c r="J6" s="16"/>
    </row>
    <row r="7" spans="1:10">
      <c r="A7" s="131" t="s">
        <v>159</v>
      </c>
      <c r="G7" s="2"/>
    </row>
    <row r="8" spans="1:10">
      <c r="G8" s="2"/>
    </row>
    <row r="9" spans="1:10">
      <c r="A9" s="140"/>
      <c r="B9" s="165"/>
      <c r="G9" s="5"/>
    </row>
    <row r="10" spans="1:10">
      <c r="A10" s="119"/>
      <c r="B10" s="116"/>
      <c r="E10" s="111"/>
    </row>
    <row r="11" spans="1:10" ht="60">
      <c r="A11" s="116"/>
      <c r="B11" s="116"/>
      <c r="C11" s="13" t="s">
        <v>1</v>
      </c>
      <c r="D11" s="31"/>
      <c r="E11" s="288" t="s">
        <v>1363</v>
      </c>
      <c r="F11" s="15"/>
      <c r="G11" s="15"/>
    </row>
    <row r="12" spans="1:10">
      <c r="A12" s="116"/>
      <c r="B12" s="116"/>
      <c r="C12" s="13" t="s">
        <v>2</v>
      </c>
      <c r="D12" s="31"/>
      <c r="E12" s="289" t="s">
        <v>1324</v>
      </c>
      <c r="F12" s="16"/>
      <c r="G12" s="16"/>
    </row>
    <row r="13" spans="1:10">
      <c r="A13" s="159" t="s">
        <v>3</v>
      </c>
      <c r="B13" s="14"/>
      <c r="C13" s="166"/>
      <c r="F13" s="16"/>
      <c r="G13" s="16"/>
    </row>
    <row r="14" spans="1:10">
      <c r="A14" s="161" t="s">
        <v>4</v>
      </c>
      <c r="B14" s="13" t="s">
        <v>5</v>
      </c>
      <c r="C14" s="166"/>
      <c r="F14" s="16"/>
      <c r="G14" s="16"/>
    </row>
    <row r="15" spans="1:10">
      <c r="A15" s="161" t="s">
        <v>6</v>
      </c>
      <c r="B15" s="13" t="s">
        <v>7</v>
      </c>
      <c r="C15" s="166"/>
      <c r="F15" s="16"/>
      <c r="G15" s="16"/>
    </row>
    <row r="16" spans="1:10">
      <c r="A16" s="161" t="s">
        <v>8</v>
      </c>
      <c r="B16" s="13" t="s">
        <v>9</v>
      </c>
      <c r="C16" s="203"/>
      <c r="E16" s="410"/>
      <c r="F16" s="411"/>
      <c r="G16" s="16"/>
    </row>
    <row r="17" spans="1:7">
      <c r="A17" s="161" t="s">
        <v>10</v>
      </c>
      <c r="B17" s="13" t="s">
        <v>11</v>
      </c>
      <c r="C17" s="203"/>
      <c r="E17" s="410"/>
      <c r="F17" s="411"/>
      <c r="G17" s="16"/>
    </row>
    <row r="18" spans="1:7">
      <c r="A18" s="161" t="s">
        <v>12</v>
      </c>
      <c r="B18" s="13" t="s">
        <v>13</v>
      </c>
      <c r="C18" s="203"/>
      <c r="E18" s="410"/>
      <c r="F18" s="411"/>
      <c r="G18" s="16"/>
    </row>
    <row r="19" spans="1:7">
      <c r="A19" s="161" t="s">
        <v>14</v>
      </c>
      <c r="B19" s="13" t="s">
        <v>15</v>
      </c>
      <c r="C19" s="203"/>
      <c r="E19" s="410"/>
      <c r="F19" s="411"/>
    </row>
    <row r="20" spans="1:7" ht="25.5">
      <c r="A20" s="163" t="s">
        <v>16</v>
      </c>
      <c r="B20" s="13" t="s">
        <v>17</v>
      </c>
      <c r="C20" s="61">
        <f>SUM(C21,C22,C23,C26,C31,C32,C33,C34)</f>
        <v>0</v>
      </c>
      <c r="E20" s="410"/>
      <c r="F20" s="411"/>
    </row>
    <row r="21" spans="1:7">
      <c r="A21" s="161" t="s">
        <v>18</v>
      </c>
      <c r="B21" s="13" t="s">
        <v>19</v>
      </c>
      <c r="C21" s="203"/>
      <c r="E21" s="410"/>
      <c r="F21" s="411"/>
    </row>
    <row r="22" spans="1:7">
      <c r="A22" s="161" t="s">
        <v>20</v>
      </c>
      <c r="B22" s="13" t="s">
        <v>21</v>
      </c>
      <c r="C22" s="203"/>
      <c r="E22" s="410"/>
      <c r="F22" s="411"/>
    </row>
    <row r="23" spans="1:7">
      <c r="A23" s="161" t="s">
        <v>22</v>
      </c>
      <c r="B23" s="13" t="s">
        <v>23</v>
      </c>
      <c r="C23" s="61">
        <f>SUM(C24:C25)</f>
        <v>0</v>
      </c>
      <c r="E23" s="410"/>
      <c r="F23" s="411"/>
    </row>
    <row r="24" spans="1:7">
      <c r="A24" s="161" t="s">
        <v>24</v>
      </c>
      <c r="B24" s="13" t="s">
        <v>25</v>
      </c>
      <c r="C24" s="203"/>
      <c r="E24" s="410"/>
      <c r="F24" s="411"/>
    </row>
    <row r="25" spans="1:7">
      <c r="A25" s="161" t="s">
        <v>26</v>
      </c>
      <c r="B25" s="13" t="s">
        <v>27</v>
      </c>
      <c r="C25" s="203"/>
      <c r="E25" s="410"/>
      <c r="F25" s="411"/>
    </row>
    <row r="26" spans="1:7">
      <c r="A26" s="161" t="s">
        <v>28</v>
      </c>
      <c r="B26" s="13" t="s">
        <v>29</v>
      </c>
      <c r="C26" s="61">
        <f>SUM(C27:C30)</f>
        <v>0</v>
      </c>
      <c r="E26" s="410"/>
      <c r="F26" s="411"/>
    </row>
    <row r="27" spans="1:7">
      <c r="A27" s="161" t="s">
        <v>30</v>
      </c>
      <c r="B27" s="13" t="s">
        <v>31</v>
      </c>
      <c r="C27" s="203"/>
      <c r="E27" s="410"/>
      <c r="F27" s="411"/>
    </row>
    <row r="28" spans="1:7">
      <c r="A28" s="161" t="s">
        <v>32</v>
      </c>
      <c r="B28" s="13" t="s">
        <v>33</v>
      </c>
      <c r="C28" s="203"/>
      <c r="E28" s="410"/>
      <c r="F28" s="411"/>
    </row>
    <row r="29" spans="1:7">
      <c r="A29" s="161" t="s">
        <v>34</v>
      </c>
      <c r="B29" s="13" t="s">
        <v>35</v>
      </c>
      <c r="C29" s="203"/>
      <c r="E29" s="410"/>
      <c r="F29" s="411"/>
    </row>
    <row r="30" spans="1:7">
      <c r="A30" s="161" t="s">
        <v>36</v>
      </c>
      <c r="B30" s="13" t="s">
        <v>37</v>
      </c>
      <c r="C30" s="203"/>
      <c r="E30" s="410"/>
      <c r="F30" s="411"/>
    </row>
    <row r="31" spans="1:7">
      <c r="A31" s="161" t="s">
        <v>38</v>
      </c>
      <c r="B31" s="13" t="s">
        <v>39</v>
      </c>
      <c r="C31" s="203"/>
      <c r="E31" s="410"/>
      <c r="F31" s="411"/>
    </row>
    <row r="32" spans="1:7">
      <c r="A32" s="161" t="s">
        <v>40</v>
      </c>
      <c r="B32" s="13" t="s">
        <v>41</v>
      </c>
      <c r="C32" s="203"/>
      <c r="E32" s="410"/>
      <c r="F32" s="411"/>
    </row>
    <row r="33" spans="1:6">
      <c r="A33" s="161" t="s">
        <v>42</v>
      </c>
      <c r="B33" s="13" t="s">
        <v>43</v>
      </c>
      <c r="C33" s="203"/>
      <c r="E33" s="410"/>
      <c r="F33" s="411"/>
    </row>
    <row r="34" spans="1:6">
      <c r="A34" s="161" t="s">
        <v>44</v>
      </c>
      <c r="B34" s="13" t="s">
        <v>45</v>
      </c>
      <c r="C34" s="203"/>
      <c r="E34" s="410"/>
      <c r="F34" s="411"/>
    </row>
    <row r="35" spans="1:6">
      <c r="A35" s="161" t="s">
        <v>46</v>
      </c>
      <c r="B35" s="13" t="s">
        <v>47</v>
      </c>
      <c r="C35" s="203"/>
      <c r="E35" s="410"/>
      <c r="F35" s="411"/>
    </row>
    <row r="36" spans="1:6">
      <c r="A36" s="161" t="s">
        <v>48</v>
      </c>
      <c r="B36" s="13" t="s">
        <v>49</v>
      </c>
      <c r="C36" s="61">
        <f>SUM(C37:C39)</f>
        <v>0</v>
      </c>
      <c r="E36" s="410"/>
      <c r="F36" s="411"/>
    </row>
    <row r="37" spans="1:6">
      <c r="A37" s="161" t="s">
        <v>50</v>
      </c>
      <c r="B37" s="13" t="s">
        <v>51</v>
      </c>
      <c r="C37" s="203"/>
      <c r="E37" s="410"/>
      <c r="F37" s="411"/>
    </row>
    <row r="38" spans="1:6">
      <c r="A38" s="161" t="s">
        <v>52</v>
      </c>
      <c r="B38" s="13" t="s">
        <v>53</v>
      </c>
      <c r="C38" s="203"/>
      <c r="E38" s="410"/>
      <c r="F38" s="411"/>
    </row>
    <row r="39" spans="1:6">
      <c r="A39" s="161" t="s">
        <v>54</v>
      </c>
      <c r="B39" s="13" t="s">
        <v>55</v>
      </c>
      <c r="C39" s="203"/>
      <c r="E39" s="410"/>
      <c r="F39" s="411"/>
    </row>
    <row r="40" spans="1:6">
      <c r="A40" s="161" t="s">
        <v>56</v>
      </c>
      <c r="B40" s="13" t="s">
        <v>57</v>
      </c>
      <c r="C40" s="61">
        <f>SUM(C41,C44,C47)</f>
        <v>0</v>
      </c>
      <c r="E40" s="410"/>
      <c r="F40" s="411"/>
    </row>
    <row r="41" spans="1:6">
      <c r="A41" s="161" t="s">
        <v>58</v>
      </c>
      <c r="B41" s="13" t="s">
        <v>59</v>
      </c>
      <c r="C41" s="61">
        <f>SUM(C42:C43)</f>
        <v>0</v>
      </c>
      <c r="E41" s="410"/>
      <c r="F41" s="411"/>
    </row>
    <row r="42" spans="1:6">
      <c r="A42" s="161" t="s">
        <v>60</v>
      </c>
      <c r="B42" s="13" t="s">
        <v>61</v>
      </c>
      <c r="C42" s="203"/>
      <c r="E42" s="410"/>
      <c r="F42" s="411"/>
    </row>
    <row r="43" spans="1:6">
      <c r="A43" s="161" t="s">
        <v>62</v>
      </c>
      <c r="B43" s="13" t="s">
        <v>63</v>
      </c>
      <c r="C43" s="203"/>
      <c r="E43" s="410"/>
      <c r="F43" s="411"/>
    </row>
    <row r="44" spans="1:6" ht="25.5">
      <c r="A44" s="163" t="s">
        <v>64</v>
      </c>
      <c r="B44" s="13" t="s">
        <v>65</v>
      </c>
      <c r="C44" s="61">
        <f>SUM(C45:C46)</f>
        <v>0</v>
      </c>
      <c r="E44" s="410"/>
      <c r="F44" s="411"/>
    </row>
    <row r="45" spans="1:6">
      <c r="A45" s="161" t="s">
        <v>66</v>
      </c>
      <c r="B45" s="13" t="s">
        <v>67</v>
      </c>
      <c r="C45" s="203"/>
      <c r="E45" s="410"/>
      <c r="F45" s="411"/>
    </row>
    <row r="46" spans="1:6">
      <c r="A46" s="161" t="s">
        <v>68</v>
      </c>
      <c r="B46" s="13" t="s">
        <v>69</v>
      </c>
      <c r="C46" s="203"/>
      <c r="E46" s="410"/>
      <c r="F46" s="411"/>
    </row>
    <row r="47" spans="1:6">
      <c r="A47" s="161" t="s">
        <v>70</v>
      </c>
      <c r="B47" s="13" t="s">
        <v>71</v>
      </c>
      <c r="C47" s="203"/>
      <c r="E47" s="410"/>
      <c r="F47" s="411"/>
    </row>
    <row r="48" spans="1:6">
      <c r="A48" s="161" t="s">
        <v>72</v>
      </c>
      <c r="B48" s="13" t="s">
        <v>73</v>
      </c>
      <c r="C48" s="203"/>
      <c r="E48" s="410"/>
      <c r="F48" s="411"/>
    </row>
    <row r="49" spans="1:6">
      <c r="A49" s="161" t="s">
        <v>74</v>
      </c>
      <c r="B49" s="13" t="s">
        <v>75</v>
      </c>
      <c r="C49" s="203"/>
      <c r="E49" s="410"/>
      <c r="F49" s="411"/>
    </row>
    <row r="50" spans="1:6">
      <c r="A50" s="161" t="s">
        <v>76</v>
      </c>
      <c r="B50" s="13" t="s">
        <v>77</v>
      </c>
      <c r="C50" s="203"/>
      <c r="E50" s="410"/>
      <c r="F50" s="411"/>
    </row>
    <row r="51" spans="1:6">
      <c r="A51" s="161" t="s">
        <v>78</v>
      </c>
      <c r="B51" s="13" t="s">
        <v>79</v>
      </c>
      <c r="C51" s="203"/>
      <c r="E51" s="410"/>
      <c r="F51" s="411"/>
    </row>
    <row r="52" spans="1:6">
      <c r="A52" s="161" t="s">
        <v>80</v>
      </c>
      <c r="B52" s="13" t="s">
        <v>81</v>
      </c>
      <c r="C52" s="203"/>
      <c r="E52" s="410"/>
      <c r="F52" s="411"/>
    </row>
    <row r="53" spans="1:6" ht="25.5">
      <c r="A53" s="163" t="s">
        <v>82</v>
      </c>
      <c r="B53" s="13" t="s">
        <v>83</v>
      </c>
      <c r="C53" s="203"/>
      <c r="E53" s="410"/>
      <c r="F53" s="411"/>
    </row>
    <row r="54" spans="1:6">
      <c r="A54" s="161" t="s">
        <v>84</v>
      </c>
      <c r="B54" s="13" t="s">
        <v>85</v>
      </c>
      <c r="C54" s="203"/>
      <c r="E54" s="410"/>
      <c r="F54" s="411"/>
    </row>
    <row r="55" spans="1:6">
      <c r="A55" s="161" t="s">
        <v>86</v>
      </c>
      <c r="B55" s="13" t="s">
        <v>87</v>
      </c>
      <c r="C55" s="203"/>
      <c r="E55" s="410"/>
      <c r="F55" s="411"/>
    </row>
    <row r="56" spans="1:6">
      <c r="A56" s="159" t="s">
        <v>88</v>
      </c>
      <c r="B56" s="13" t="s">
        <v>89</v>
      </c>
      <c r="C56" s="61">
        <f>SUM(C16,C17,C18,C19,C20,C35,C36,C40,C48,C49,C50,C51,C52,C53,C54,C55)</f>
        <v>0</v>
      </c>
      <c r="E56" s="410"/>
      <c r="F56" s="411"/>
    </row>
    <row r="57" spans="1:6">
      <c r="A57" s="159" t="s">
        <v>90</v>
      </c>
      <c r="B57" s="13"/>
      <c r="C57" s="166"/>
      <c r="E57" s="410"/>
      <c r="F57" s="411"/>
    </row>
    <row r="58" spans="1:6">
      <c r="A58" s="161" t="s">
        <v>91</v>
      </c>
      <c r="B58" s="13" t="s">
        <v>92</v>
      </c>
      <c r="C58" s="61">
        <f>SUM(C59,C63)</f>
        <v>0</v>
      </c>
      <c r="E58" s="410"/>
      <c r="F58" s="411"/>
    </row>
    <row r="59" spans="1:6">
      <c r="A59" s="161" t="s">
        <v>93</v>
      </c>
      <c r="B59" s="13" t="s">
        <v>94</v>
      </c>
      <c r="C59" s="61">
        <f>SUM(C60:C62)</f>
        <v>0</v>
      </c>
      <c r="E59" s="410"/>
      <c r="F59" s="411"/>
    </row>
    <row r="60" spans="1:6">
      <c r="A60" s="161" t="s">
        <v>95</v>
      </c>
      <c r="B60" s="13" t="s">
        <v>96</v>
      </c>
      <c r="C60" s="203"/>
      <c r="E60" s="410"/>
      <c r="F60" s="411"/>
    </row>
    <row r="61" spans="1:6">
      <c r="A61" s="161" t="s">
        <v>97</v>
      </c>
      <c r="B61" s="13" t="s">
        <v>98</v>
      </c>
      <c r="C61" s="203"/>
      <c r="E61" s="410"/>
      <c r="F61" s="411"/>
    </row>
    <row r="62" spans="1:6">
      <c r="A62" s="161" t="s">
        <v>99</v>
      </c>
      <c r="B62" s="13" t="s">
        <v>100</v>
      </c>
      <c r="C62" s="203"/>
      <c r="E62" s="410"/>
      <c r="F62" s="411"/>
    </row>
    <row r="63" spans="1:6">
      <c r="A63" s="161" t="s">
        <v>101</v>
      </c>
      <c r="B63" s="13" t="s">
        <v>102</v>
      </c>
      <c r="C63" s="61">
        <f>SUM(C64:C66)</f>
        <v>0</v>
      </c>
      <c r="E63" s="410"/>
      <c r="F63" s="411"/>
    </row>
    <row r="64" spans="1:6">
      <c r="A64" s="161" t="s">
        <v>95</v>
      </c>
      <c r="B64" s="13" t="s">
        <v>103</v>
      </c>
      <c r="C64" s="203"/>
      <c r="E64" s="410"/>
      <c r="F64" s="411"/>
    </row>
    <row r="65" spans="1:6">
      <c r="A65" s="161" t="s">
        <v>97</v>
      </c>
      <c r="B65" s="13" t="s">
        <v>104</v>
      </c>
      <c r="C65" s="203"/>
      <c r="E65" s="410"/>
      <c r="F65" s="411"/>
    </row>
    <row r="66" spans="1:6">
      <c r="A66" s="161" t="s">
        <v>99</v>
      </c>
      <c r="B66" s="13" t="s">
        <v>105</v>
      </c>
      <c r="C66" s="203"/>
      <c r="E66" s="410"/>
      <c r="F66" s="411"/>
    </row>
    <row r="67" spans="1:6">
      <c r="A67" s="161" t="s">
        <v>106</v>
      </c>
      <c r="B67" s="13" t="s">
        <v>107</v>
      </c>
      <c r="C67" s="61">
        <f>SUM(C68,C72)</f>
        <v>0</v>
      </c>
      <c r="E67" s="410"/>
      <c r="F67" s="411"/>
    </row>
    <row r="68" spans="1:6">
      <c r="A68" s="161" t="s">
        <v>108</v>
      </c>
      <c r="B68" s="13" t="s">
        <v>109</v>
      </c>
      <c r="C68" s="61">
        <f>SUM(C69:C71)</f>
        <v>0</v>
      </c>
      <c r="E68" s="410"/>
      <c r="F68" s="411"/>
    </row>
    <row r="69" spans="1:6">
      <c r="A69" s="161" t="s">
        <v>95</v>
      </c>
      <c r="B69" s="13" t="s">
        <v>110</v>
      </c>
      <c r="C69" s="203"/>
      <c r="E69" s="410"/>
      <c r="F69" s="411"/>
    </row>
    <row r="70" spans="1:6">
      <c r="A70" s="161" t="s">
        <v>97</v>
      </c>
      <c r="B70" s="13" t="s">
        <v>111</v>
      </c>
      <c r="C70" s="203"/>
      <c r="E70" s="410"/>
      <c r="F70" s="411"/>
    </row>
    <row r="71" spans="1:6">
      <c r="A71" s="161" t="s">
        <v>99</v>
      </c>
      <c r="B71" s="13" t="s">
        <v>112</v>
      </c>
      <c r="C71" s="203"/>
      <c r="E71" s="410"/>
      <c r="F71" s="411"/>
    </row>
    <row r="72" spans="1:6" ht="25.5">
      <c r="A72" s="163" t="s">
        <v>113</v>
      </c>
      <c r="B72" s="13" t="s">
        <v>114</v>
      </c>
      <c r="C72" s="61">
        <f>SUM(C73:C75)</f>
        <v>0</v>
      </c>
      <c r="E72" s="410"/>
      <c r="F72" s="411"/>
    </row>
    <row r="73" spans="1:6">
      <c r="A73" s="161" t="s">
        <v>95</v>
      </c>
      <c r="B73" s="13" t="s">
        <v>115</v>
      </c>
      <c r="C73" s="203"/>
      <c r="E73" s="410"/>
      <c r="F73" s="411"/>
    </row>
    <row r="74" spans="1:6">
      <c r="A74" s="161" t="s">
        <v>97</v>
      </c>
      <c r="B74" s="13" t="s">
        <v>116</v>
      </c>
      <c r="C74" s="203"/>
      <c r="E74" s="410"/>
      <c r="F74" s="411"/>
    </row>
    <row r="75" spans="1:6">
      <c r="A75" s="161" t="s">
        <v>99</v>
      </c>
      <c r="B75" s="13" t="s">
        <v>117</v>
      </c>
      <c r="C75" s="203"/>
      <c r="E75" s="410"/>
      <c r="F75" s="411"/>
    </row>
    <row r="76" spans="1:6">
      <c r="A76" s="161" t="s">
        <v>118</v>
      </c>
      <c r="B76" s="13" t="s">
        <v>119</v>
      </c>
      <c r="C76" s="61">
        <f>SUM(C77:C79)</f>
        <v>0</v>
      </c>
      <c r="E76" s="410"/>
      <c r="F76" s="411"/>
    </row>
    <row r="77" spans="1:6">
      <c r="A77" s="161" t="s">
        <v>95</v>
      </c>
      <c r="B77" s="13" t="s">
        <v>120</v>
      </c>
      <c r="C77" s="203"/>
      <c r="E77" s="410"/>
      <c r="F77" s="411"/>
    </row>
    <row r="78" spans="1:6">
      <c r="A78" s="161" t="s">
        <v>97</v>
      </c>
      <c r="B78" s="13" t="s">
        <v>121</v>
      </c>
      <c r="C78" s="203"/>
      <c r="E78" s="410"/>
      <c r="F78" s="411"/>
    </row>
    <row r="79" spans="1:6">
      <c r="A79" s="161" t="s">
        <v>99</v>
      </c>
      <c r="B79" s="13" t="s">
        <v>122</v>
      </c>
      <c r="C79" s="203"/>
      <c r="E79" s="410"/>
      <c r="F79" s="411"/>
    </row>
    <row r="80" spans="1:6">
      <c r="A80" s="161" t="s">
        <v>123</v>
      </c>
      <c r="B80" s="13" t="s">
        <v>124</v>
      </c>
      <c r="C80" s="166"/>
      <c r="E80" s="410"/>
      <c r="F80" s="411"/>
    </row>
    <row r="81" spans="1:6">
      <c r="A81" s="161" t="s">
        <v>125</v>
      </c>
      <c r="B81" s="13" t="s">
        <v>126</v>
      </c>
      <c r="C81" s="203"/>
      <c r="E81" s="410"/>
      <c r="F81" s="411"/>
    </row>
    <row r="82" spans="1:6">
      <c r="A82" s="161" t="s">
        <v>127</v>
      </c>
      <c r="B82" s="13" t="s">
        <v>128</v>
      </c>
      <c r="C82" s="203"/>
      <c r="E82" s="410"/>
      <c r="F82" s="411"/>
    </row>
    <row r="83" spans="1:6">
      <c r="A83" s="161" t="s">
        <v>129</v>
      </c>
      <c r="B83" s="13" t="s">
        <v>130</v>
      </c>
      <c r="C83" s="203"/>
      <c r="E83" s="410"/>
      <c r="F83" s="411"/>
    </row>
    <row r="84" spans="1:6">
      <c r="A84" s="161" t="s">
        <v>131</v>
      </c>
      <c r="B84" s="13" t="s">
        <v>132</v>
      </c>
      <c r="C84" s="203"/>
      <c r="E84" s="410"/>
      <c r="F84" s="411"/>
    </row>
    <row r="85" spans="1:6">
      <c r="A85" s="161" t="s">
        <v>133</v>
      </c>
      <c r="B85" s="13" t="s">
        <v>134</v>
      </c>
      <c r="C85" s="203"/>
      <c r="E85" s="410"/>
      <c r="F85" s="411"/>
    </row>
    <row r="86" spans="1:6">
      <c r="A86" s="161" t="s">
        <v>40</v>
      </c>
      <c r="B86" s="13" t="s">
        <v>135</v>
      </c>
      <c r="C86" s="203"/>
      <c r="E86" s="410"/>
      <c r="F86" s="411"/>
    </row>
    <row r="87" spans="1:6">
      <c r="A87" s="161" t="s">
        <v>136</v>
      </c>
      <c r="B87" s="13" t="s">
        <v>137</v>
      </c>
      <c r="C87" s="203"/>
      <c r="E87" s="410"/>
      <c r="F87" s="411"/>
    </row>
    <row r="88" spans="1:6">
      <c r="A88" s="163" t="s">
        <v>138</v>
      </c>
      <c r="B88" s="13" t="s">
        <v>139</v>
      </c>
      <c r="C88" s="203"/>
      <c r="E88" s="410"/>
      <c r="F88" s="411"/>
    </row>
    <row r="89" spans="1:6">
      <c r="A89" s="161" t="s">
        <v>140</v>
      </c>
      <c r="B89" s="13" t="s">
        <v>141</v>
      </c>
      <c r="C89" s="203"/>
      <c r="E89" s="410"/>
      <c r="F89" s="411"/>
    </row>
    <row r="90" spans="1:6">
      <c r="A90" s="161" t="s">
        <v>142</v>
      </c>
      <c r="B90" s="13" t="s">
        <v>143</v>
      </c>
      <c r="C90" s="203"/>
      <c r="E90" s="410"/>
      <c r="F90" s="411"/>
    </row>
    <row r="91" spans="1:6">
      <c r="A91" s="161" t="s">
        <v>144</v>
      </c>
      <c r="B91" s="13" t="s">
        <v>145</v>
      </c>
      <c r="C91" s="203"/>
      <c r="E91" s="410"/>
      <c r="F91" s="411"/>
    </row>
    <row r="92" spans="1:6">
      <c r="A92" s="161" t="s">
        <v>146</v>
      </c>
      <c r="B92" s="13" t="s">
        <v>147</v>
      </c>
      <c r="C92" s="61">
        <f>SUM(C93:C94)</f>
        <v>0</v>
      </c>
      <c r="E92" s="410"/>
      <c r="F92" s="411"/>
    </row>
    <row r="93" spans="1:6">
      <c r="A93" s="161" t="s">
        <v>148</v>
      </c>
      <c r="B93" s="13" t="s">
        <v>149</v>
      </c>
      <c r="C93" s="203"/>
      <c r="E93" s="410"/>
      <c r="F93" s="411"/>
    </row>
    <row r="94" spans="1:6">
      <c r="A94" s="161" t="s">
        <v>150</v>
      </c>
      <c r="B94" s="13" t="s">
        <v>151</v>
      </c>
      <c r="C94" s="203"/>
      <c r="E94" s="410"/>
      <c r="F94" s="411"/>
    </row>
    <row r="95" spans="1:6">
      <c r="A95" s="161" t="s">
        <v>152</v>
      </c>
      <c r="B95" s="13" t="s">
        <v>153</v>
      </c>
      <c r="C95" s="203"/>
      <c r="E95" s="410"/>
      <c r="F95" s="411"/>
    </row>
    <row r="96" spans="1:6">
      <c r="A96" s="159" t="s">
        <v>154</v>
      </c>
      <c r="B96" s="13" t="s">
        <v>155</v>
      </c>
      <c r="C96" s="61">
        <f>SUM(C58,C67,C76,C81:C92,C95)</f>
        <v>0</v>
      </c>
      <c r="E96" s="410"/>
      <c r="F96" s="411"/>
    </row>
    <row r="97" spans="1:6">
      <c r="A97" s="159" t="s">
        <v>156</v>
      </c>
      <c r="B97" s="13" t="s">
        <v>157</v>
      </c>
      <c r="C97" s="61">
        <f>C56-C96</f>
        <v>0</v>
      </c>
      <c r="E97" s="410"/>
      <c r="F97" s="411"/>
    </row>
    <row r="98" spans="1:6">
      <c r="A98" s="121"/>
      <c r="B98" s="121"/>
    </row>
  </sheetData>
  <sheetProtection algorithmName="SHA-512" hashValue="tQksLJV2uB0OoQ3/ChenJ4qJqxmHwhnlqkBd1vi4SpsC9IvqG8Phqw26t8NVNLWDGEeDWJfSn/7GIISovpfvEA==" saltValue="wsDrit/tbgSf8aTfgGNqRw==" spinCount="100000" sheet="1" objects="1" scenarios="1" formatColumns="0" formatRows="0"/>
  <pageMargins left="0.7" right="0.7" top="0.75" bottom="0.75" header="0.3" footer="0.3"/>
  <pageSetup paperSize="9" scale="49" orientation="portrait" r:id="rId1"/>
  <headerFooter>
    <oddHeader>&amp;LEIOPA-REFS-18-011&amp;C&amp;"-,Bold"Balance Sheet&amp;REIOPA REGULAR USE</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9">
    <tabColor rgb="FF0070C0"/>
  </sheetPr>
  <dimension ref="A1:M25"/>
  <sheetViews>
    <sheetView showGridLines="0" zoomScale="80" zoomScaleNormal="80" workbookViewId="0"/>
  </sheetViews>
  <sheetFormatPr defaultColWidth="9.140625" defaultRowHeight="12.75"/>
  <cols>
    <col min="1" max="1" width="54.140625" style="131" bestFit="1" customWidth="1"/>
    <col min="2" max="2" width="9.140625" style="131"/>
    <col min="3" max="3" width="12.5703125" style="131" customWidth="1"/>
    <col min="4" max="4" width="15.140625" style="131" bestFit="1" customWidth="1"/>
    <col min="5" max="5" width="9.140625" style="131" bestFit="1" customWidth="1"/>
    <col min="6" max="6" width="15.140625" style="131" bestFit="1" customWidth="1"/>
    <col min="7" max="7" width="9.140625" style="131"/>
    <col min="8" max="8" width="13.140625" style="131" customWidth="1"/>
    <col min="9" max="9" width="13.5703125" style="131" customWidth="1"/>
    <col min="10" max="10" width="11.140625" style="131" customWidth="1"/>
    <col min="11" max="11" width="11.42578125" style="131" customWidth="1"/>
    <col min="12" max="12" width="11.85546875" style="131" customWidth="1"/>
    <col min="13" max="16384" width="9.140625" style="4"/>
  </cols>
  <sheetData>
    <row r="1" spans="1:13" customFormat="1" ht="15">
      <c r="A1" s="135" t="s">
        <v>161</v>
      </c>
      <c r="B1" s="135"/>
      <c r="C1" s="135"/>
      <c r="D1" s="135"/>
      <c r="E1" s="135"/>
      <c r="F1" s="135"/>
      <c r="G1" s="135"/>
      <c r="H1" s="135"/>
      <c r="I1" s="135"/>
      <c r="J1" s="135"/>
      <c r="K1" s="135"/>
      <c r="L1" s="137">
        <f>IF(P.Participant!C8="-","[Participant's name]",P.Participant!C8)</f>
        <v>0</v>
      </c>
    </row>
    <row r="2" spans="1:13" customFormat="1" ht="15">
      <c r="A2" s="135"/>
      <c r="B2" s="135"/>
      <c r="C2" s="135"/>
      <c r="D2" s="135"/>
      <c r="E2" s="135"/>
      <c r="F2" s="135"/>
      <c r="G2" s="135"/>
      <c r="H2" s="135"/>
      <c r="I2" s="135"/>
      <c r="J2" s="135"/>
      <c r="K2" s="135"/>
      <c r="L2" s="137" t="str">
        <f>IF(P.Participant!C17="-","[Method for calculation of the SCR]",P.Participant!C17)</f>
        <v>[Method for calculation of the SCR]</v>
      </c>
    </row>
    <row r="3" spans="1:13" customFormat="1" ht="15">
      <c r="A3" s="135" t="s">
        <v>162</v>
      </c>
      <c r="B3" s="135"/>
      <c r="C3" s="135"/>
      <c r="D3" s="135"/>
      <c r="E3" s="135"/>
      <c r="F3" s="135"/>
      <c r="G3" s="135"/>
      <c r="H3" s="135"/>
      <c r="I3" s="135"/>
      <c r="J3" s="135"/>
      <c r="K3" s="135"/>
      <c r="L3" s="137" t="str">
        <f>_Version</f>
        <v>EIOPA-ST24_Templates-(20240304)</v>
      </c>
    </row>
    <row r="4" spans="1:13" customFormat="1" ht="15">
      <c r="A4" s="131"/>
      <c r="B4" s="131"/>
      <c r="C4" s="131"/>
      <c r="D4" s="131"/>
      <c r="E4" s="131"/>
      <c r="F4" s="131"/>
      <c r="G4" s="131"/>
      <c r="H4" s="131"/>
      <c r="I4" s="131"/>
      <c r="J4" s="131"/>
      <c r="K4" s="131"/>
      <c r="L4" s="131"/>
    </row>
    <row r="6" spans="1:13">
      <c r="B6" s="116"/>
      <c r="C6" s="116"/>
      <c r="D6" s="116"/>
      <c r="E6" s="116"/>
      <c r="F6" s="116"/>
      <c r="G6" s="116"/>
      <c r="H6" s="116"/>
      <c r="I6" s="116"/>
      <c r="J6" s="116"/>
      <c r="K6" s="116"/>
      <c r="L6" s="116"/>
    </row>
    <row r="7" spans="1:13">
      <c r="A7" s="131" t="s">
        <v>163</v>
      </c>
      <c r="B7" s="116"/>
      <c r="C7" s="140"/>
      <c r="D7" s="116"/>
      <c r="E7" s="116"/>
      <c r="F7" s="116"/>
      <c r="G7" s="116"/>
      <c r="H7" s="116"/>
      <c r="I7" s="116"/>
      <c r="J7" s="116"/>
      <c r="K7" s="116"/>
      <c r="L7" s="118"/>
    </row>
    <row r="8" spans="1:13">
      <c r="B8" s="116"/>
      <c r="C8" s="140"/>
      <c r="D8" s="116"/>
      <c r="E8" s="116"/>
      <c r="F8" s="116"/>
      <c r="G8" s="116"/>
      <c r="H8" s="116"/>
      <c r="I8" s="116"/>
      <c r="J8" s="116"/>
      <c r="K8" s="116"/>
      <c r="L8" s="118"/>
    </row>
    <row r="9" spans="1:13">
      <c r="A9" s="119"/>
      <c r="B9" s="116"/>
      <c r="C9" s="116"/>
      <c r="D9" s="118"/>
      <c r="E9" s="118"/>
      <c r="F9" s="120"/>
      <c r="G9" s="120"/>
      <c r="H9" s="116"/>
      <c r="I9" s="116"/>
      <c r="J9" s="120"/>
      <c r="K9" s="118"/>
      <c r="L9" s="118"/>
    </row>
    <row r="10" spans="1:13" ht="12" customHeight="1">
      <c r="A10" s="119"/>
      <c r="B10" s="116"/>
      <c r="C10" s="116"/>
      <c r="D10" s="118"/>
      <c r="E10" s="118"/>
      <c r="F10" s="120"/>
      <c r="G10" s="120"/>
      <c r="H10" s="116"/>
      <c r="I10" s="116"/>
      <c r="J10" s="120"/>
      <c r="K10" s="118"/>
      <c r="L10" s="118"/>
    </row>
    <row r="11" spans="1:13">
      <c r="A11" s="116"/>
      <c r="B11" s="116"/>
      <c r="C11" s="458" t="s">
        <v>164</v>
      </c>
      <c r="D11" s="460" t="s">
        <v>165</v>
      </c>
      <c r="E11" s="461"/>
      <c r="F11" s="461"/>
      <c r="G11" s="461"/>
      <c r="H11" s="461"/>
      <c r="I11" s="461"/>
      <c r="J11" s="461"/>
      <c r="K11" s="461"/>
      <c r="L11" s="462"/>
    </row>
    <row r="12" spans="1:13" ht="89.25">
      <c r="A12" s="121"/>
      <c r="B12" s="121"/>
      <c r="C12" s="459"/>
      <c r="D12" s="122" t="s">
        <v>166</v>
      </c>
      <c r="E12" s="122" t="s">
        <v>167</v>
      </c>
      <c r="F12" s="122" t="s">
        <v>168</v>
      </c>
      <c r="G12" s="122" t="s">
        <v>169</v>
      </c>
      <c r="H12" s="122" t="s">
        <v>170</v>
      </c>
      <c r="I12" s="123" t="s">
        <v>171</v>
      </c>
      <c r="J12" s="123" t="s">
        <v>172</v>
      </c>
      <c r="K12" s="123" t="s">
        <v>173</v>
      </c>
      <c r="L12" s="122" t="s">
        <v>174</v>
      </c>
      <c r="M12" s="8"/>
    </row>
    <row r="13" spans="1:13">
      <c r="A13" s="124"/>
      <c r="B13" s="124"/>
      <c r="C13" s="125" t="s">
        <v>2</v>
      </c>
      <c r="D13" s="125" t="s">
        <v>160</v>
      </c>
      <c r="E13" s="125" t="s">
        <v>175</v>
      </c>
      <c r="F13" s="125" t="s">
        <v>176</v>
      </c>
      <c r="G13" s="125" t="s">
        <v>177</v>
      </c>
      <c r="H13" s="125" t="s">
        <v>178</v>
      </c>
      <c r="I13" s="125" t="s">
        <v>179</v>
      </c>
      <c r="J13" s="125" t="s">
        <v>180</v>
      </c>
      <c r="K13" s="125" t="s">
        <v>181</v>
      </c>
      <c r="L13" s="125" t="s">
        <v>182</v>
      </c>
      <c r="M13" s="8"/>
    </row>
    <row r="14" spans="1:13">
      <c r="A14" s="159" t="s">
        <v>183</v>
      </c>
      <c r="B14" s="13" t="s">
        <v>5</v>
      </c>
      <c r="C14" s="204"/>
      <c r="D14" s="204"/>
      <c r="E14" s="204"/>
      <c r="F14" s="204"/>
      <c r="G14" s="204"/>
      <c r="H14" s="204"/>
      <c r="I14" s="204"/>
      <c r="J14" s="204"/>
      <c r="K14" s="204"/>
      <c r="L14" s="204"/>
      <c r="M14" s="8"/>
    </row>
    <row r="15" spans="1:13">
      <c r="A15" s="160" t="s">
        <v>184</v>
      </c>
      <c r="B15" s="13" t="s">
        <v>7</v>
      </c>
      <c r="C15" s="204"/>
      <c r="D15" s="204"/>
      <c r="E15" s="204"/>
      <c r="F15" s="204"/>
      <c r="G15" s="204"/>
      <c r="H15" s="204"/>
      <c r="I15" s="204"/>
      <c r="J15" s="204"/>
      <c r="K15" s="204"/>
      <c r="L15" s="204"/>
      <c r="M15" s="8"/>
    </row>
    <row r="16" spans="1:13">
      <c r="A16" s="161" t="s">
        <v>156</v>
      </c>
      <c r="B16" s="13" t="s">
        <v>9</v>
      </c>
      <c r="C16" s="204"/>
      <c r="D16" s="204"/>
      <c r="E16" s="204"/>
      <c r="F16" s="204"/>
      <c r="G16" s="204"/>
      <c r="H16" s="204"/>
      <c r="I16" s="204"/>
      <c r="J16" s="204"/>
      <c r="K16" s="204"/>
      <c r="L16" s="204"/>
    </row>
    <row r="17" spans="1:13">
      <c r="A17" s="161" t="s">
        <v>185</v>
      </c>
      <c r="B17" s="13" t="s">
        <v>11</v>
      </c>
      <c r="C17" s="204"/>
      <c r="D17" s="204"/>
      <c r="E17" s="204"/>
      <c r="F17" s="204"/>
      <c r="G17" s="204"/>
      <c r="H17" s="204"/>
      <c r="I17" s="204"/>
      <c r="J17" s="204"/>
      <c r="K17" s="204"/>
      <c r="L17" s="204"/>
      <c r="M17" s="7"/>
    </row>
    <row r="18" spans="1:13">
      <c r="A18" s="160" t="s">
        <v>293</v>
      </c>
      <c r="B18" s="13" t="s">
        <v>13</v>
      </c>
      <c r="C18" s="204"/>
      <c r="D18" s="204"/>
      <c r="E18" s="204"/>
      <c r="F18" s="204"/>
      <c r="G18" s="204"/>
      <c r="H18" s="204"/>
      <c r="I18" s="204"/>
      <c r="J18" s="204"/>
      <c r="K18" s="204"/>
      <c r="L18" s="204"/>
      <c r="M18" s="7"/>
    </row>
    <row r="19" spans="1:13">
      <c r="A19" s="161" t="s">
        <v>186</v>
      </c>
      <c r="B19" s="13" t="s">
        <v>15</v>
      </c>
      <c r="C19" s="204"/>
      <c r="D19" s="204"/>
      <c r="E19" s="204"/>
      <c r="F19" s="204"/>
      <c r="G19" s="204"/>
      <c r="H19" s="204"/>
      <c r="I19" s="204"/>
      <c r="J19" s="204"/>
      <c r="K19" s="204"/>
      <c r="L19" s="204"/>
      <c r="M19" s="7"/>
    </row>
    <row r="20" spans="1:13">
      <c r="A20" s="161" t="s">
        <v>187</v>
      </c>
      <c r="B20" s="13" t="s">
        <v>17</v>
      </c>
      <c r="C20" s="204"/>
      <c r="D20" s="204"/>
      <c r="E20" s="204"/>
      <c r="F20" s="204"/>
      <c r="G20" s="204"/>
      <c r="H20" s="204"/>
      <c r="I20" s="204"/>
      <c r="J20" s="204"/>
      <c r="K20" s="204"/>
      <c r="L20" s="204"/>
      <c r="M20" s="8"/>
    </row>
    <row r="21" spans="1:13">
      <c r="A21" s="163" t="s">
        <v>188</v>
      </c>
      <c r="B21" s="13" t="s">
        <v>19</v>
      </c>
      <c r="C21" s="204"/>
      <c r="D21" s="204"/>
      <c r="E21" s="204"/>
      <c r="F21" s="204"/>
      <c r="G21" s="204"/>
      <c r="H21" s="204"/>
      <c r="I21" s="204"/>
      <c r="J21" s="204"/>
      <c r="K21" s="204"/>
      <c r="L21" s="204"/>
      <c r="M21" s="6"/>
    </row>
    <row r="22" spans="1:13">
      <c r="A22" s="160" t="s">
        <v>189</v>
      </c>
      <c r="B22" s="13" t="s">
        <v>21</v>
      </c>
      <c r="C22" s="204"/>
      <c r="D22" s="204"/>
      <c r="E22" s="204"/>
      <c r="F22" s="204"/>
      <c r="G22" s="204"/>
      <c r="H22" s="204"/>
      <c r="I22" s="204"/>
      <c r="J22" s="204"/>
      <c r="K22" s="204"/>
      <c r="L22" s="204"/>
      <c r="M22" s="6"/>
    </row>
    <row r="23" spans="1:13">
      <c r="A23" s="160" t="s">
        <v>1158</v>
      </c>
      <c r="B23" s="13" t="s">
        <v>27</v>
      </c>
      <c r="C23" s="204"/>
      <c r="D23" s="204"/>
      <c r="E23" s="204"/>
      <c r="F23" s="204"/>
      <c r="G23" s="204"/>
      <c r="H23" s="204"/>
      <c r="I23" s="204"/>
      <c r="J23" s="204"/>
      <c r="K23" s="204"/>
      <c r="L23" s="204"/>
    </row>
    <row r="24" spans="1:13">
      <c r="A24" s="160" t="s">
        <v>1159</v>
      </c>
      <c r="B24" s="13" t="s">
        <v>29</v>
      </c>
      <c r="C24" s="204"/>
      <c r="D24" s="204"/>
      <c r="E24" s="204"/>
      <c r="F24" s="204"/>
      <c r="G24" s="204"/>
      <c r="H24" s="204"/>
      <c r="I24" s="204"/>
      <c r="J24" s="204"/>
      <c r="K24" s="204"/>
      <c r="L24" s="204"/>
    </row>
    <row r="25" spans="1:13">
      <c r="D25" s="158"/>
    </row>
  </sheetData>
  <sheetProtection algorithmName="SHA-512" hashValue="Wh4wUZcxQzi32P+R4WAWjb4l8chVsjiQyexYAYl+LEai2nMRu2HrpVyC3FrUjcDR9b6g8YfDAGk+OXy+5HpNEA==" saltValue="dDKXEYRJutVwzpkp7PlBIA==" spinCount="100000" sheet="1" objects="1" scenarios="1" formatColumns="0" formatRows="0"/>
  <protectedRanges>
    <protectedRange sqref="C14:L22" name="Range1_1"/>
  </protectedRanges>
  <mergeCells count="2">
    <mergeCell ref="C11:C12"/>
    <mergeCell ref="D11:L11"/>
  </mergeCells>
  <pageMargins left="0.7" right="0.7" top="0.75" bottom="0.75" header="0.3" footer="0.3"/>
  <pageSetup paperSize="9" scale="60" orientation="portrait" r:id="rId1"/>
  <headerFooter>
    <oddHeader>&amp;LEIOPA-REFS-18-011&amp;C&amp;"-,Bold"Impact of long term guarantees measures and transitionals&amp;R&amp;KFF0000EIOPA REGULAR USE</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0">
    <tabColor rgb="FF0070C0"/>
  </sheetPr>
  <dimension ref="A1:K114"/>
  <sheetViews>
    <sheetView showGridLines="0" zoomScale="80" zoomScaleNormal="80" zoomScaleSheetLayoutView="80" zoomScalePageLayoutView="70" workbookViewId="0"/>
  </sheetViews>
  <sheetFormatPr defaultColWidth="9.140625" defaultRowHeight="15"/>
  <cols>
    <col min="1" max="1" width="30.5703125" style="111" customWidth="1"/>
    <col min="2" max="2" width="104.85546875" style="111" customWidth="1"/>
    <col min="3" max="8" width="17.85546875" style="111" customWidth="1"/>
    <col min="9" max="9" width="9.140625" style="111"/>
    <col min="10" max="10" width="51" style="111" customWidth="1"/>
    <col min="11" max="11" width="60.85546875" style="111" customWidth="1"/>
    <col min="12" max="16384" width="9.140625" style="111"/>
  </cols>
  <sheetData>
    <row r="1" spans="1:11">
      <c r="A1" s="135" t="s">
        <v>190</v>
      </c>
      <c r="B1" s="135"/>
      <c r="C1" s="135"/>
      <c r="D1" s="135"/>
      <c r="E1" s="135"/>
      <c r="F1" s="135"/>
      <c r="G1" s="135"/>
      <c r="H1" s="137">
        <f>IF(P.Participant!C8="-","[Participant's name]",P.Participant!C8)</f>
        <v>0</v>
      </c>
    </row>
    <row r="2" spans="1:11">
      <c r="A2" s="135"/>
      <c r="B2" s="135"/>
      <c r="C2" s="135"/>
      <c r="D2" s="135"/>
      <c r="E2" s="135"/>
      <c r="F2" s="135"/>
      <c r="G2" s="135"/>
      <c r="H2" s="137" t="str">
        <f>IF(P.Participant!C17="-","[Method for calculation of the SCR]",P.Participant!C17)</f>
        <v>[Method for calculation of the SCR]</v>
      </c>
    </row>
    <row r="3" spans="1:11">
      <c r="A3" s="135" t="s">
        <v>286</v>
      </c>
      <c r="B3" s="135"/>
      <c r="C3" s="135"/>
      <c r="D3" s="135"/>
      <c r="E3" s="135"/>
      <c r="F3" s="135"/>
      <c r="G3" s="135"/>
      <c r="H3" s="137" t="str">
        <f>_Version</f>
        <v>EIOPA-ST24_Templates-(20240304)</v>
      </c>
    </row>
    <row r="6" spans="1:11">
      <c r="A6" s="263"/>
    </row>
    <row r="7" spans="1:11">
      <c r="A7" s="111" t="s">
        <v>191</v>
      </c>
      <c r="B7" s="264"/>
    </row>
    <row r="8" spans="1:11">
      <c r="A8" s="265"/>
    </row>
    <row r="9" spans="1:11">
      <c r="A9" s="265"/>
    </row>
    <row r="10" spans="1:11">
      <c r="A10" s="266"/>
    </row>
    <row r="11" spans="1:11" ht="60">
      <c r="A11" s="153" t="s">
        <v>1336</v>
      </c>
      <c r="B11" s="131"/>
      <c r="C11" s="153"/>
      <c r="D11" s="209" t="s">
        <v>192</v>
      </c>
      <c r="E11" s="209" t="s">
        <v>193</v>
      </c>
      <c r="F11" s="209" t="s">
        <v>194</v>
      </c>
      <c r="G11" s="209" t="s">
        <v>187</v>
      </c>
      <c r="H11" s="209" t="s">
        <v>188</v>
      </c>
      <c r="I11" s="3"/>
      <c r="J11" s="288" t="s">
        <v>1363</v>
      </c>
    </row>
    <row r="12" spans="1:11">
      <c r="A12" s="267"/>
      <c r="B12" s="153"/>
      <c r="C12" s="153"/>
      <c r="D12" s="125" t="s">
        <v>2</v>
      </c>
      <c r="E12" s="125" t="s">
        <v>160</v>
      </c>
      <c r="F12" s="125" t="s">
        <v>175</v>
      </c>
      <c r="G12" s="125" t="s">
        <v>176</v>
      </c>
      <c r="H12" s="125" t="s">
        <v>177</v>
      </c>
      <c r="I12" s="3"/>
      <c r="J12" s="289" t="s">
        <v>1324</v>
      </c>
      <c r="K12"/>
    </row>
    <row r="13" spans="1:11">
      <c r="A13" s="267"/>
      <c r="B13" s="205" t="s">
        <v>195</v>
      </c>
      <c r="C13" s="125"/>
      <c r="D13" s="166"/>
      <c r="E13" s="166"/>
      <c r="F13" s="166"/>
      <c r="G13" s="166"/>
      <c r="H13" s="166"/>
      <c r="I13" s="4"/>
      <c r="J13"/>
      <c r="K13"/>
    </row>
    <row r="14" spans="1:11">
      <c r="A14" s="267"/>
      <c r="B14" s="163" t="s">
        <v>196</v>
      </c>
      <c r="C14" s="125" t="s">
        <v>5</v>
      </c>
      <c r="D14" s="413"/>
      <c r="E14" s="413"/>
      <c r="F14" s="166"/>
      <c r="G14" s="413"/>
      <c r="H14" s="166"/>
      <c r="I14" s="4"/>
      <c r="J14"/>
      <c r="K14"/>
    </row>
    <row r="15" spans="1:11">
      <c r="A15" s="267"/>
      <c r="B15" s="163" t="s">
        <v>1160</v>
      </c>
      <c r="C15" s="125" t="s">
        <v>7</v>
      </c>
      <c r="D15" s="413"/>
      <c r="E15" s="413"/>
      <c r="F15" s="166"/>
      <c r="G15" s="413"/>
      <c r="H15" s="166"/>
      <c r="I15" s="4"/>
      <c r="J15"/>
      <c r="K15"/>
    </row>
    <row r="16" spans="1:11">
      <c r="A16" s="267"/>
      <c r="B16" s="163" t="s">
        <v>197</v>
      </c>
      <c r="C16" s="125" t="s">
        <v>9</v>
      </c>
      <c r="D16" s="413"/>
      <c r="E16" s="413"/>
      <c r="F16" s="166"/>
      <c r="G16" s="413"/>
      <c r="H16" s="166"/>
      <c r="I16" s="3"/>
      <c r="J16"/>
      <c r="K16"/>
    </row>
    <row r="17" spans="1:11">
      <c r="A17" s="267"/>
      <c r="B17" s="163" t="s">
        <v>198</v>
      </c>
      <c r="C17" s="125" t="s">
        <v>11</v>
      </c>
      <c r="D17" s="413"/>
      <c r="E17" s="413"/>
      <c r="F17" s="166"/>
      <c r="G17" s="413"/>
      <c r="H17" s="166"/>
      <c r="I17" s="4"/>
      <c r="J17"/>
      <c r="K17"/>
    </row>
    <row r="18" spans="1:11">
      <c r="B18" s="163" t="s">
        <v>199</v>
      </c>
      <c r="C18" s="125" t="s">
        <v>13</v>
      </c>
      <c r="D18" s="413"/>
      <c r="E18" s="166"/>
      <c r="F18" s="413"/>
      <c r="G18" s="413"/>
      <c r="H18" s="413"/>
      <c r="I18" s="4"/>
      <c r="J18"/>
      <c r="K18"/>
    </row>
    <row r="19" spans="1:11">
      <c r="B19" s="163" t="s">
        <v>1161</v>
      </c>
      <c r="C19" s="125" t="s">
        <v>15</v>
      </c>
      <c r="D19" s="413"/>
      <c r="E19" s="166"/>
      <c r="F19" s="413"/>
      <c r="G19" s="413"/>
      <c r="H19" s="413"/>
      <c r="I19" s="1"/>
      <c r="J19"/>
      <c r="K19"/>
    </row>
    <row r="20" spans="1:11">
      <c r="B20" s="163" t="s">
        <v>200</v>
      </c>
      <c r="C20" s="125" t="s">
        <v>17</v>
      </c>
      <c r="D20" s="413"/>
      <c r="E20" s="413"/>
      <c r="F20" s="166"/>
      <c r="G20" s="166"/>
      <c r="H20" s="166"/>
      <c r="I20" s="4"/>
      <c r="J20" s="410"/>
      <c r="K20" s="411"/>
    </row>
    <row r="21" spans="1:11">
      <c r="A21" s="267"/>
      <c r="B21" s="163" t="s">
        <v>1162</v>
      </c>
      <c r="C21" s="125" t="s">
        <v>19</v>
      </c>
      <c r="D21" s="413"/>
      <c r="E21" s="413"/>
      <c r="F21" s="166"/>
      <c r="G21" s="166"/>
      <c r="H21" s="166"/>
      <c r="I21" s="4"/>
      <c r="J21"/>
      <c r="K21"/>
    </row>
    <row r="22" spans="1:11">
      <c r="A22" s="267"/>
      <c r="B22" s="163" t="s">
        <v>201</v>
      </c>
      <c r="C22" s="125" t="s">
        <v>21</v>
      </c>
      <c r="D22" s="413"/>
      <c r="E22" s="166"/>
      <c r="F22" s="413"/>
      <c r="G22" s="413"/>
      <c r="H22" s="413"/>
      <c r="I22" s="4"/>
      <c r="J22"/>
      <c r="K22"/>
    </row>
    <row r="23" spans="1:11">
      <c r="A23" s="267"/>
      <c r="B23" s="163" t="s">
        <v>1163</v>
      </c>
      <c r="C23" s="125" t="s">
        <v>23</v>
      </c>
      <c r="D23" s="413"/>
      <c r="E23" s="166"/>
      <c r="F23" s="413"/>
      <c r="G23" s="413"/>
      <c r="H23" s="413"/>
      <c r="I23" s="4"/>
      <c r="J23"/>
      <c r="K23"/>
    </row>
    <row r="24" spans="1:11">
      <c r="A24" s="267"/>
      <c r="B24" s="163" t="s">
        <v>202</v>
      </c>
      <c r="C24" s="125" t="s">
        <v>25</v>
      </c>
      <c r="D24" s="413"/>
      <c r="E24" s="166"/>
      <c r="F24" s="413"/>
      <c r="G24" s="413"/>
      <c r="H24" s="413"/>
      <c r="I24" s="4"/>
      <c r="J24"/>
      <c r="K24"/>
    </row>
    <row r="25" spans="1:11">
      <c r="A25" s="267"/>
      <c r="B25" s="163" t="s">
        <v>1164</v>
      </c>
      <c r="C25" s="125" t="s">
        <v>27</v>
      </c>
      <c r="D25" s="413"/>
      <c r="E25" s="166"/>
      <c r="F25" s="413"/>
      <c r="G25" s="413"/>
      <c r="H25" s="413"/>
      <c r="I25" s="4"/>
      <c r="J25"/>
      <c r="K25"/>
    </row>
    <row r="26" spans="1:11">
      <c r="A26" s="267"/>
      <c r="B26" s="163" t="s">
        <v>203</v>
      </c>
      <c r="C26" s="125" t="s">
        <v>29</v>
      </c>
      <c r="D26" s="413"/>
      <c r="E26" s="413"/>
      <c r="F26" s="166"/>
      <c r="G26" s="166"/>
      <c r="H26" s="166"/>
      <c r="I26" s="4"/>
      <c r="J26"/>
      <c r="K26"/>
    </row>
    <row r="27" spans="1:11">
      <c r="A27" s="267"/>
      <c r="B27" s="163" t="s">
        <v>146</v>
      </c>
      <c r="C27" s="125" t="s">
        <v>31</v>
      </c>
      <c r="D27" s="413"/>
      <c r="E27" s="166"/>
      <c r="F27" s="413"/>
      <c r="G27" s="413"/>
      <c r="H27" s="413"/>
      <c r="I27" s="4"/>
      <c r="J27"/>
      <c r="K27"/>
    </row>
    <row r="28" spans="1:11">
      <c r="A28" s="267"/>
      <c r="B28" s="163" t="s">
        <v>1165</v>
      </c>
      <c r="C28" s="125" t="s">
        <v>33</v>
      </c>
      <c r="D28" s="413"/>
      <c r="E28" s="166"/>
      <c r="F28" s="413"/>
      <c r="G28" s="413"/>
      <c r="H28" s="413"/>
      <c r="I28" s="3"/>
      <c r="J28"/>
      <c r="K28"/>
    </row>
    <row r="29" spans="1:11">
      <c r="B29" s="163" t="s">
        <v>204</v>
      </c>
      <c r="C29" s="125" t="s">
        <v>35</v>
      </c>
      <c r="D29" s="413"/>
      <c r="E29" s="166"/>
      <c r="F29" s="166"/>
      <c r="G29" s="166"/>
      <c r="H29" s="413"/>
      <c r="I29" s="3"/>
      <c r="J29"/>
      <c r="K29"/>
    </row>
    <row r="30" spans="1:11">
      <c r="B30" s="163" t="s">
        <v>1166</v>
      </c>
      <c r="C30" s="125" t="s">
        <v>37</v>
      </c>
      <c r="D30" s="413"/>
      <c r="E30" s="166"/>
      <c r="F30" s="166"/>
      <c r="G30" s="166"/>
      <c r="H30" s="413"/>
      <c r="I30" s="3"/>
      <c r="J30"/>
      <c r="K30"/>
    </row>
    <row r="31" spans="1:11">
      <c r="A31" s="271"/>
      <c r="B31" s="163" t="s">
        <v>1167</v>
      </c>
      <c r="C31" s="125" t="s">
        <v>39</v>
      </c>
      <c r="D31" s="413"/>
      <c r="E31" s="413"/>
      <c r="F31" s="413"/>
      <c r="G31" s="413"/>
      <c r="H31" s="413"/>
      <c r="I31" s="4"/>
      <c r="J31"/>
      <c r="K31"/>
    </row>
    <row r="32" spans="1:11">
      <c r="A32" s="131"/>
      <c r="B32" s="163" t="s">
        <v>1168</v>
      </c>
      <c r="C32" s="125" t="s">
        <v>41</v>
      </c>
      <c r="D32" s="413"/>
      <c r="E32" s="413"/>
      <c r="F32" s="413"/>
      <c r="G32" s="413"/>
      <c r="H32" s="413"/>
      <c r="I32" s="4"/>
      <c r="J32"/>
      <c r="K32"/>
    </row>
    <row r="33" spans="1:11">
      <c r="A33" s="131"/>
      <c r="B33" s="163" t="s">
        <v>1169</v>
      </c>
      <c r="C33" s="125" t="s">
        <v>43</v>
      </c>
      <c r="D33" s="413"/>
      <c r="E33" s="413"/>
      <c r="F33" s="413"/>
      <c r="G33" s="413"/>
      <c r="H33" s="413"/>
      <c r="I33" s="4"/>
      <c r="J33"/>
      <c r="K33"/>
    </row>
    <row r="34" spans="1:11">
      <c r="A34" s="131"/>
      <c r="B34" s="163" t="s">
        <v>1170</v>
      </c>
      <c r="C34" s="125" t="s">
        <v>45</v>
      </c>
      <c r="D34" s="413"/>
      <c r="E34" s="413"/>
      <c r="F34" s="413"/>
      <c r="G34" s="413"/>
      <c r="H34" s="413"/>
      <c r="I34" s="3"/>
      <c r="J34"/>
      <c r="K34"/>
    </row>
    <row r="35" spans="1:11" ht="25.5">
      <c r="A35" s="131"/>
      <c r="B35" s="205" t="s">
        <v>205</v>
      </c>
      <c r="C35" s="125"/>
      <c r="D35" s="166"/>
      <c r="E35" s="166"/>
      <c r="F35" s="166"/>
      <c r="G35" s="166"/>
      <c r="H35" s="166"/>
      <c r="I35" s="3"/>
      <c r="J35"/>
      <c r="K35"/>
    </row>
    <row r="36" spans="1:11" ht="25.5">
      <c r="A36" s="131"/>
      <c r="B36" s="163" t="s">
        <v>205</v>
      </c>
      <c r="C36" s="125" t="s">
        <v>47</v>
      </c>
      <c r="D36" s="413"/>
      <c r="E36" s="166"/>
      <c r="F36" s="166"/>
      <c r="G36" s="166"/>
      <c r="H36" s="166"/>
      <c r="I36" s="3"/>
      <c r="J36"/>
      <c r="K36"/>
    </row>
    <row r="37" spans="1:11">
      <c r="A37" s="131"/>
      <c r="B37" s="205" t="s">
        <v>206</v>
      </c>
      <c r="C37" s="125"/>
      <c r="D37" s="166"/>
      <c r="E37" s="166"/>
      <c r="F37" s="166"/>
      <c r="G37" s="166"/>
      <c r="H37" s="166"/>
      <c r="I37" s="3"/>
      <c r="J37"/>
      <c r="K37"/>
    </row>
    <row r="38" spans="1:11" ht="25.5">
      <c r="A38" s="131"/>
      <c r="B38" s="163" t="s">
        <v>207</v>
      </c>
      <c r="C38" s="125" t="s">
        <v>49</v>
      </c>
      <c r="D38" s="413"/>
      <c r="E38" s="413"/>
      <c r="F38" s="413"/>
      <c r="G38" s="413"/>
      <c r="H38" s="413"/>
      <c r="I38" s="3"/>
      <c r="J38"/>
      <c r="K38"/>
    </row>
    <row r="39" spans="1:11">
      <c r="A39" s="131"/>
      <c r="B39" s="163" t="s">
        <v>208</v>
      </c>
      <c r="C39" s="125" t="s">
        <v>51</v>
      </c>
      <c r="D39" s="413"/>
      <c r="E39" s="413"/>
      <c r="F39" s="413"/>
      <c r="G39" s="413"/>
      <c r="H39" s="166"/>
      <c r="I39" s="3"/>
      <c r="J39"/>
      <c r="K39"/>
    </row>
    <row r="40" spans="1:11">
      <c r="B40" s="163" t="s">
        <v>209</v>
      </c>
      <c r="C40" s="125" t="s">
        <v>53</v>
      </c>
      <c r="D40" s="413"/>
      <c r="E40" s="413"/>
      <c r="F40" s="413"/>
      <c r="G40" s="413"/>
      <c r="H40" s="413"/>
      <c r="I40" s="3"/>
      <c r="J40"/>
      <c r="K40"/>
    </row>
    <row r="41" spans="1:11">
      <c r="B41" s="163" t="s">
        <v>1171</v>
      </c>
      <c r="C41" s="125" t="s">
        <v>55</v>
      </c>
      <c r="D41" s="413"/>
      <c r="E41" s="413"/>
      <c r="F41" s="413"/>
      <c r="G41" s="413"/>
      <c r="H41" s="413"/>
      <c r="I41"/>
      <c r="J41"/>
      <c r="K41"/>
    </row>
    <row r="42" spans="1:11">
      <c r="B42" s="163" t="s">
        <v>1172</v>
      </c>
      <c r="C42" s="125" t="s">
        <v>57</v>
      </c>
      <c r="D42" s="413"/>
      <c r="E42" s="413"/>
      <c r="F42" s="413"/>
      <c r="G42" s="413"/>
      <c r="H42" s="413"/>
      <c r="I42"/>
      <c r="J42"/>
      <c r="K42"/>
    </row>
    <row r="43" spans="1:11">
      <c r="B43" s="205" t="s">
        <v>210</v>
      </c>
      <c r="C43" s="125" t="s">
        <v>59</v>
      </c>
      <c r="D43" s="413"/>
      <c r="E43" s="413"/>
      <c r="F43" s="413"/>
      <c r="G43" s="413"/>
      <c r="H43" s="413"/>
      <c r="I43"/>
      <c r="J43"/>
      <c r="K43"/>
    </row>
    <row r="44" spans="1:11">
      <c r="B44" s="205" t="s">
        <v>211</v>
      </c>
      <c r="C44" s="125" t="s">
        <v>61</v>
      </c>
      <c r="D44" s="413"/>
      <c r="E44" s="413"/>
      <c r="F44" s="413"/>
      <c r="G44" s="413"/>
      <c r="H44" s="413"/>
      <c r="I44"/>
      <c r="J44"/>
      <c r="K44"/>
    </row>
    <row r="45" spans="1:11">
      <c r="B45" s="206" t="s">
        <v>212</v>
      </c>
      <c r="C45" s="125"/>
      <c r="D45" s="166"/>
      <c r="E45" s="166"/>
      <c r="F45" s="166"/>
      <c r="G45" s="166"/>
      <c r="H45" s="166"/>
      <c r="I45"/>
      <c r="J45"/>
      <c r="K45"/>
    </row>
    <row r="46" spans="1:11">
      <c r="B46" s="163" t="s">
        <v>213</v>
      </c>
      <c r="C46" s="125" t="s">
        <v>63</v>
      </c>
      <c r="D46" s="413"/>
      <c r="E46" s="166"/>
      <c r="F46" s="166"/>
      <c r="G46" s="413"/>
      <c r="H46" s="166"/>
      <c r="I46"/>
      <c r="J46"/>
      <c r="K46"/>
    </row>
    <row r="47" spans="1:11" ht="25.5">
      <c r="B47" s="163" t="s">
        <v>214</v>
      </c>
      <c r="C47" s="125" t="s">
        <v>65</v>
      </c>
      <c r="D47" s="413"/>
      <c r="E47" s="166"/>
      <c r="F47" s="166"/>
      <c r="G47" s="413"/>
      <c r="H47" s="166"/>
      <c r="I47"/>
      <c r="J47"/>
      <c r="K47"/>
    </row>
    <row r="48" spans="1:11">
      <c r="B48" s="163" t="s">
        <v>215</v>
      </c>
      <c r="C48" s="125" t="s">
        <v>67</v>
      </c>
      <c r="D48" s="413"/>
      <c r="E48" s="166"/>
      <c r="F48" s="166"/>
      <c r="G48" s="413"/>
      <c r="H48" s="413"/>
      <c r="I48"/>
      <c r="J48"/>
      <c r="K48"/>
    </row>
    <row r="49" spans="2:11">
      <c r="B49" s="163" t="s">
        <v>216</v>
      </c>
      <c r="C49" s="125" t="s">
        <v>69</v>
      </c>
      <c r="D49" s="413"/>
      <c r="E49" s="166"/>
      <c r="F49" s="166"/>
      <c r="G49" s="413"/>
      <c r="H49" s="413"/>
      <c r="I49"/>
      <c r="J49"/>
      <c r="K49"/>
    </row>
    <row r="50" spans="2:11">
      <c r="B50" s="163" t="s">
        <v>217</v>
      </c>
      <c r="C50" s="125" t="s">
        <v>71</v>
      </c>
      <c r="D50" s="413"/>
      <c r="E50" s="166"/>
      <c r="F50" s="166"/>
      <c r="G50" s="413"/>
      <c r="H50" s="166"/>
      <c r="I50"/>
      <c r="J50"/>
      <c r="K50"/>
    </row>
    <row r="51" spans="2:11">
      <c r="B51" s="163" t="s">
        <v>218</v>
      </c>
      <c r="C51" s="125" t="s">
        <v>73</v>
      </c>
      <c r="D51" s="413"/>
      <c r="E51" s="166"/>
      <c r="F51" s="166"/>
      <c r="G51" s="413"/>
      <c r="H51" s="413"/>
      <c r="I51"/>
      <c r="J51"/>
      <c r="K51"/>
    </row>
    <row r="52" spans="2:11">
      <c r="B52" s="163" t="s">
        <v>219</v>
      </c>
      <c r="C52" s="125" t="s">
        <v>75</v>
      </c>
      <c r="D52" s="413"/>
      <c r="E52" s="166"/>
      <c r="F52" s="166"/>
      <c r="G52" s="413"/>
      <c r="H52" s="166"/>
      <c r="I52"/>
      <c r="J52"/>
      <c r="K52"/>
    </row>
    <row r="53" spans="2:11">
      <c r="B53" s="163" t="s">
        <v>220</v>
      </c>
      <c r="C53" s="125" t="s">
        <v>77</v>
      </c>
      <c r="D53" s="413"/>
      <c r="E53" s="166"/>
      <c r="F53" s="166"/>
      <c r="G53" s="413"/>
      <c r="H53" s="413"/>
      <c r="I53"/>
      <c r="J53"/>
      <c r="K53"/>
    </row>
    <row r="54" spans="2:11">
      <c r="B54" s="161" t="s">
        <v>1173</v>
      </c>
      <c r="C54" s="125" t="s">
        <v>79</v>
      </c>
      <c r="D54" s="413"/>
      <c r="E54" s="166"/>
      <c r="F54" s="166"/>
      <c r="G54" s="413"/>
      <c r="H54" s="413"/>
      <c r="I54"/>
      <c r="J54"/>
      <c r="K54"/>
    </row>
    <row r="55" spans="2:11">
      <c r="B55" s="161" t="s">
        <v>221</v>
      </c>
      <c r="C55" s="125" t="s">
        <v>81</v>
      </c>
      <c r="D55" s="413"/>
      <c r="E55" s="166"/>
      <c r="F55" s="166"/>
      <c r="G55" s="413"/>
      <c r="H55" s="413"/>
      <c r="I55"/>
      <c r="J55"/>
      <c r="K55"/>
    </row>
    <row r="56" spans="2:11">
      <c r="B56" s="206" t="s">
        <v>222</v>
      </c>
      <c r="C56" s="125" t="s">
        <v>83</v>
      </c>
      <c r="D56" s="413"/>
      <c r="E56" s="166"/>
      <c r="F56" s="166"/>
      <c r="G56" s="413"/>
      <c r="H56" s="413"/>
      <c r="I56"/>
      <c r="J56"/>
      <c r="K56"/>
    </row>
    <row r="57" spans="2:11">
      <c r="B57" s="206" t="s">
        <v>223</v>
      </c>
      <c r="C57" s="125"/>
      <c r="D57" s="166"/>
      <c r="E57" s="166"/>
      <c r="F57" s="166"/>
      <c r="G57" s="166"/>
      <c r="H57" s="166"/>
      <c r="I57"/>
      <c r="J57"/>
      <c r="K57"/>
    </row>
    <row r="58" spans="2:11" ht="25.5">
      <c r="B58" s="163" t="s">
        <v>1174</v>
      </c>
      <c r="C58" s="125" t="s">
        <v>85</v>
      </c>
      <c r="D58" s="413"/>
      <c r="E58" s="413"/>
      <c r="F58" s="413"/>
      <c r="G58" s="413"/>
      <c r="H58" s="166"/>
      <c r="I58"/>
      <c r="J58"/>
      <c r="K58"/>
    </row>
    <row r="59" spans="2:11">
      <c r="B59" s="163" t="s">
        <v>224</v>
      </c>
      <c r="C59" s="125" t="s">
        <v>87</v>
      </c>
      <c r="D59" s="413"/>
      <c r="E59" s="413"/>
      <c r="F59" s="413"/>
      <c r="G59" s="413"/>
      <c r="H59" s="413"/>
      <c r="I59"/>
      <c r="J59"/>
      <c r="K59"/>
    </row>
    <row r="60" spans="2:11">
      <c r="B60" s="163" t="s">
        <v>1175</v>
      </c>
      <c r="C60" s="125" t="s">
        <v>225</v>
      </c>
      <c r="D60" s="413"/>
      <c r="E60" s="413"/>
      <c r="F60" s="413"/>
      <c r="G60" s="413"/>
      <c r="H60" s="166"/>
      <c r="I60"/>
      <c r="J60"/>
      <c r="K60"/>
    </row>
    <row r="61" spans="2:11">
      <c r="B61" s="163" t="s">
        <v>226</v>
      </c>
      <c r="C61" s="125" t="s">
        <v>227</v>
      </c>
      <c r="D61" s="413"/>
      <c r="E61" s="413"/>
      <c r="F61" s="413"/>
      <c r="G61" s="413"/>
      <c r="H61" s="413"/>
      <c r="I61"/>
      <c r="J61" s="410"/>
      <c r="K61" s="411"/>
    </row>
    <row r="62" spans="2:11">
      <c r="B62" s="205" t="s">
        <v>1176</v>
      </c>
      <c r="C62" s="125"/>
      <c r="D62" s="166"/>
      <c r="E62" s="166"/>
      <c r="F62" s="166"/>
      <c r="G62" s="166"/>
      <c r="H62" s="166"/>
      <c r="I62"/>
      <c r="J62"/>
      <c r="K62"/>
    </row>
    <row r="63" spans="2:11">
      <c r="B63" s="163" t="s">
        <v>1177</v>
      </c>
      <c r="C63" s="125" t="s">
        <v>228</v>
      </c>
      <c r="D63" s="413"/>
      <c r="E63" s="413"/>
      <c r="F63" s="413"/>
      <c r="G63" s="413"/>
      <c r="H63" s="413"/>
      <c r="I63"/>
      <c r="J63"/>
      <c r="K63"/>
    </row>
    <row r="64" spans="2:11">
      <c r="B64" s="163" t="s">
        <v>1178</v>
      </c>
      <c r="C64" s="125" t="s">
        <v>229</v>
      </c>
      <c r="D64" s="413"/>
      <c r="E64" s="413"/>
      <c r="F64" s="413"/>
      <c r="G64" s="413"/>
      <c r="H64" s="413"/>
      <c r="I64"/>
      <c r="J64"/>
      <c r="K64"/>
    </row>
    <row r="65" spans="2:11" ht="25.5">
      <c r="B65" s="163" t="s">
        <v>1179</v>
      </c>
      <c r="C65" s="125" t="s">
        <v>94</v>
      </c>
      <c r="D65" s="413"/>
      <c r="E65" s="413"/>
      <c r="F65" s="413"/>
      <c r="G65" s="413"/>
      <c r="H65" s="413"/>
      <c r="I65"/>
      <c r="J65"/>
      <c r="K65"/>
    </row>
    <row r="66" spans="2:11" ht="25.5">
      <c r="B66" s="163" t="s">
        <v>1180</v>
      </c>
      <c r="C66" s="125" t="s">
        <v>102</v>
      </c>
      <c r="D66" s="413"/>
      <c r="E66" s="413"/>
      <c r="F66" s="413"/>
      <c r="G66" s="413"/>
      <c r="H66" s="413"/>
      <c r="I66"/>
      <c r="J66"/>
      <c r="K66"/>
    </row>
    <row r="67" spans="2:11">
      <c r="B67" s="163" t="s">
        <v>230</v>
      </c>
      <c r="C67" s="125" t="s">
        <v>96</v>
      </c>
      <c r="D67" s="413"/>
      <c r="E67" s="413"/>
      <c r="F67" s="413"/>
      <c r="G67" s="413"/>
      <c r="H67" s="166"/>
      <c r="I67"/>
      <c r="J67"/>
      <c r="K67"/>
    </row>
    <row r="68" spans="2:11">
      <c r="B68" s="163" t="s">
        <v>231</v>
      </c>
      <c r="C68" s="125" t="s">
        <v>103</v>
      </c>
      <c r="D68" s="413"/>
      <c r="E68" s="413"/>
      <c r="F68" s="413"/>
      <c r="G68" s="413"/>
      <c r="H68" s="166"/>
      <c r="I68"/>
      <c r="J68"/>
      <c r="K68"/>
    </row>
    <row r="69" spans="2:11" ht="25.5">
      <c r="B69" s="163" t="s">
        <v>1313</v>
      </c>
      <c r="C69" s="207" t="s">
        <v>137</v>
      </c>
      <c r="D69" s="415"/>
      <c r="E69" s="413"/>
      <c r="F69" s="413"/>
      <c r="G69" s="413"/>
      <c r="H69" s="413"/>
      <c r="I69"/>
      <c r="J69"/>
      <c r="K69"/>
    </row>
    <row r="70" spans="2:11" ht="25.5">
      <c r="B70" s="163" t="s">
        <v>1181</v>
      </c>
      <c r="C70" s="207" t="s">
        <v>139</v>
      </c>
      <c r="D70" s="415"/>
      <c r="E70" s="413"/>
      <c r="F70" s="413"/>
      <c r="G70" s="413"/>
      <c r="H70" s="413"/>
      <c r="I70"/>
      <c r="J70"/>
      <c r="K70"/>
    </row>
    <row r="71" spans="2:11" ht="25.5">
      <c r="B71" s="205" t="s">
        <v>1182</v>
      </c>
      <c r="C71" s="125" t="s">
        <v>115</v>
      </c>
      <c r="D71" s="416"/>
      <c r="E71" s="413"/>
      <c r="F71" s="413"/>
      <c r="G71" s="413"/>
      <c r="H71" s="413"/>
      <c r="I71"/>
      <c r="J71" s="410"/>
      <c r="K71" s="411"/>
    </row>
    <row r="72" spans="2:11">
      <c r="B72" s="208" t="s">
        <v>1183</v>
      </c>
      <c r="C72" s="207" t="s">
        <v>141</v>
      </c>
      <c r="D72" s="415"/>
      <c r="E72" s="166"/>
      <c r="F72" s="166"/>
      <c r="G72" s="166"/>
      <c r="H72" s="166"/>
      <c r="I72"/>
      <c r="J72"/>
      <c r="K72"/>
    </row>
    <row r="73" spans="2:11">
      <c r="B73" s="205" t="s">
        <v>233</v>
      </c>
      <c r="C73" s="125" t="s">
        <v>109</v>
      </c>
      <c r="D73" s="416"/>
      <c r="E73" s="166"/>
      <c r="F73" s="166"/>
      <c r="G73" s="166"/>
      <c r="H73" s="166"/>
      <c r="I73"/>
      <c r="J73"/>
      <c r="K73"/>
    </row>
    <row r="74" spans="2:11">
      <c r="B74" s="205" t="s">
        <v>1184</v>
      </c>
      <c r="C74" s="125" t="s">
        <v>149</v>
      </c>
      <c r="D74" s="415"/>
      <c r="E74" s="166"/>
      <c r="F74" s="166"/>
      <c r="G74" s="166"/>
      <c r="H74" s="166"/>
      <c r="I74"/>
      <c r="J74"/>
      <c r="K74"/>
    </row>
    <row r="75" spans="2:11">
      <c r="B75" s="205" t="s">
        <v>1185</v>
      </c>
      <c r="C75" s="125" t="s">
        <v>105</v>
      </c>
      <c r="D75" s="416"/>
      <c r="E75" s="166"/>
      <c r="F75" s="166"/>
      <c r="G75" s="166"/>
      <c r="H75" s="166"/>
      <c r="I75"/>
      <c r="J75"/>
      <c r="K75"/>
    </row>
    <row r="76" spans="2:11">
      <c r="B76" s="205" t="s">
        <v>1186</v>
      </c>
      <c r="C76" s="125" t="s">
        <v>116</v>
      </c>
      <c r="D76" s="416"/>
      <c r="E76" s="166"/>
      <c r="F76" s="166"/>
      <c r="G76" s="166"/>
      <c r="H76" s="166"/>
      <c r="I76"/>
      <c r="J76"/>
      <c r="K76"/>
    </row>
    <row r="77" spans="2:11">
      <c r="B77" s="205" t="s">
        <v>1187</v>
      </c>
      <c r="C77" s="207" t="s">
        <v>143</v>
      </c>
      <c r="D77" s="415"/>
      <c r="E77" s="166"/>
      <c r="F77" s="166"/>
      <c r="G77" s="166"/>
      <c r="H77" s="166"/>
      <c r="I77"/>
      <c r="J77"/>
      <c r="K77"/>
    </row>
    <row r="78" spans="2:11">
      <c r="B78" s="205" t="s">
        <v>1188</v>
      </c>
      <c r="C78" s="125" t="s">
        <v>117</v>
      </c>
      <c r="D78" s="416"/>
      <c r="E78" s="166"/>
      <c r="F78" s="166"/>
      <c r="G78" s="166"/>
      <c r="H78" s="166"/>
      <c r="I78"/>
      <c r="J78" s="410"/>
      <c r="K78" s="411"/>
    </row>
    <row r="79" spans="2:11" ht="25.5">
      <c r="B79" s="205" t="s">
        <v>1189</v>
      </c>
      <c r="C79" s="125" t="s">
        <v>111</v>
      </c>
      <c r="D79" s="416"/>
      <c r="E79" s="166"/>
      <c r="F79" s="166"/>
      <c r="G79" s="166"/>
      <c r="H79" s="166"/>
      <c r="I79"/>
      <c r="J79"/>
      <c r="K79"/>
    </row>
    <row r="80" spans="2:11">
      <c r="B80" s="205" t="s">
        <v>1190</v>
      </c>
      <c r="C80" s="125" t="s">
        <v>114</v>
      </c>
      <c r="D80" s="416"/>
      <c r="E80" s="166"/>
      <c r="F80" s="166"/>
      <c r="G80" s="166"/>
      <c r="H80" s="166"/>
      <c r="I80"/>
      <c r="J80"/>
      <c r="K80"/>
    </row>
    <row r="81" spans="1:11" ht="25.5">
      <c r="B81" s="205" t="s">
        <v>1191</v>
      </c>
      <c r="C81" s="207" t="s">
        <v>145</v>
      </c>
      <c r="D81" s="415"/>
      <c r="E81" s="166"/>
      <c r="F81" s="166"/>
      <c r="G81" s="166"/>
      <c r="H81" s="166"/>
      <c r="I81"/>
      <c r="J81"/>
      <c r="K81"/>
    </row>
    <row r="82" spans="1:11" ht="25.5">
      <c r="B82" s="205" t="s">
        <v>1192</v>
      </c>
      <c r="C82" s="207" t="s">
        <v>147</v>
      </c>
      <c r="D82" s="415"/>
      <c r="E82" s="166"/>
      <c r="F82" s="166"/>
      <c r="G82" s="166"/>
      <c r="H82" s="166"/>
      <c r="I82"/>
      <c r="J82"/>
      <c r="K82"/>
    </row>
    <row r="83" spans="1:11" ht="25.5">
      <c r="B83" s="205" t="s">
        <v>1193</v>
      </c>
      <c r="C83" s="125" t="s">
        <v>119</v>
      </c>
      <c r="D83" s="416"/>
      <c r="E83" s="166"/>
      <c r="F83" s="166"/>
      <c r="G83" s="166"/>
      <c r="H83" s="166"/>
      <c r="I83"/>
      <c r="J83" s="410"/>
      <c r="K83" s="411"/>
    </row>
    <row r="84" spans="1:11">
      <c r="B84" s="131"/>
      <c r="C84" s="131"/>
      <c r="D84" s="131"/>
      <c r="E84" s="131"/>
      <c r="F84" s="131"/>
      <c r="G84" s="131"/>
      <c r="H84" s="131"/>
      <c r="I84"/>
      <c r="J84"/>
      <c r="K84"/>
    </row>
    <row r="85" spans="1:11">
      <c r="A85" s="271" t="s">
        <v>1335</v>
      </c>
      <c r="B85" s="205" t="s">
        <v>1327</v>
      </c>
      <c r="C85" s="131"/>
      <c r="D85" s="131"/>
      <c r="E85" s="131"/>
      <c r="F85" s="131"/>
      <c r="G85" s="131"/>
      <c r="H85" s="131"/>
      <c r="I85"/>
      <c r="J85"/>
      <c r="K85"/>
    </row>
    <row r="86" spans="1:11">
      <c r="A86" s="131"/>
      <c r="B86" s="205" t="s">
        <v>1328</v>
      </c>
      <c r="C86" s="205" t="s">
        <v>89</v>
      </c>
      <c r="D86" s="413"/>
      <c r="E86" s="131"/>
      <c r="F86" s="131"/>
      <c r="G86" s="131"/>
      <c r="H86" s="131"/>
      <c r="I86"/>
      <c r="J86"/>
      <c r="K86"/>
    </row>
    <row r="87" spans="1:11">
      <c r="A87" s="131"/>
      <c r="B87" s="205" t="s">
        <v>1329</v>
      </c>
      <c r="C87" s="205" t="s">
        <v>92</v>
      </c>
      <c r="D87" s="413"/>
      <c r="E87" s="131"/>
      <c r="F87" s="131"/>
      <c r="G87" s="131"/>
      <c r="H87" s="131"/>
      <c r="I87"/>
      <c r="J87"/>
      <c r="K87"/>
    </row>
    <row r="88" spans="1:11">
      <c r="A88" s="131"/>
      <c r="B88" s="205" t="s">
        <v>1330</v>
      </c>
      <c r="C88" s="205" t="s">
        <v>98</v>
      </c>
      <c r="D88" s="413"/>
      <c r="E88" s="131"/>
      <c r="F88" s="131"/>
      <c r="G88" s="131"/>
      <c r="H88" s="131"/>
      <c r="I88"/>
      <c r="J88" s="410"/>
      <c r="K88" s="411"/>
    </row>
    <row r="89" spans="1:11">
      <c r="A89" s="131"/>
      <c r="B89" s="205" t="s">
        <v>1331</v>
      </c>
      <c r="C89" s="205" t="s">
        <v>100</v>
      </c>
      <c r="D89" s="413"/>
      <c r="E89" s="131"/>
      <c r="F89" s="131"/>
      <c r="G89" s="131"/>
      <c r="H89" s="131"/>
      <c r="I89"/>
      <c r="J89"/>
      <c r="K89"/>
    </row>
    <row r="90" spans="1:11">
      <c r="A90" s="131"/>
      <c r="B90" s="205" t="s">
        <v>287</v>
      </c>
      <c r="C90" s="205" t="s">
        <v>104</v>
      </c>
      <c r="D90" s="413"/>
      <c r="E90" s="131"/>
      <c r="F90" s="131"/>
      <c r="G90" s="131"/>
      <c r="H90" s="131"/>
      <c r="I90"/>
      <c r="J90" s="410"/>
      <c r="K90" s="411"/>
    </row>
    <row r="91" spans="1:11">
      <c r="A91" s="131"/>
      <c r="B91" s="205" t="s">
        <v>1332</v>
      </c>
      <c r="C91" s="205" t="s">
        <v>107</v>
      </c>
      <c r="D91" s="413"/>
      <c r="E91" s="131"/>
      <c r="F91" s="131"/>
      <c r="G91" s="131"/>
      <c r="H91" s="131"/>
      <c r="I91"/>
      <c r="J91"/>
      <c r="K91"/>
    </row>
    <row r="92" spans="1:11">
      <c r="A92" s="131"/>
      <c r="B92" s="205" t="s">
        <v>1333</v>
      </c>
      <c r="C92" s="205" t="s">
        <v>110</v>
      </c>
      <c r="D92" s="413"/>
      <c r="E92" s="131"/>
      <c r="F92" s="131"/>
      <c r="G92" s="131"/>
      <c r="H92" s="131"/>
      <c r="I92"/>
      <c r="J92" s="410"/>
      <c r="K92" s="411"/>
    </row>
    <row r="93" spans="1:11">
      <c r="A93" s="131"/>
      <c r="B93" s="205" t="s">
        <v>1334</v>
      </c>
      <c r="C93" s="205" t="s">
        <v>112</v>
      </c>
      <c r="D93" s="413"/>
      <c r="E93" s="131"/>
      <c r="F93" s="131"/>
      <c r="G93" s="131"/>
      <c r="H93" s="131"/>
      <c r="I93"/>
      <c r="J93"/>
    </row>
    <row r="94" spans="1:11">
      <c r="A94" s="131"/>
      <c r="B94" s="131"/>
      <c r="C94" s="131"/>
      <c r="D94" s="131"/>
      <c r="E94" s="131"/>
      <c r="F94" s="131"/>
      <c r="G94" s="131"/>
      <c r="H94" s="131"/>
      <c r="I94"/>
      <c r="J94"/>
    </row>
    <row r="95" spans="1:11">
      <c r="A95" s="131"/>
      <c r="B95" s="131"/>
      <c r="C95" s="131"/>
      <c r="D95" s="131"/>
      <c r="E95" s="131"/>
      <c r="F95" s="131"/>
      <c r="G95" s="131"/>
      <c r="H95" s="131"/>
      <c r="I95"/>
      <c r="J95"/>
    </row>
    <row r="96" spans="1:11">
      <c r="A96" s="131"/>
      <c r="B96" s="131"/>
      <c r="C96" s="131"/>
      <c r="D96" s="131"/>
      <c r="E96" s="131"/>
      <c r="F96" s="131"/>
      <c r="G96" s="131"/>
      <c r="H96" s="131"/>
      <c r="I96"/>
      <c r="J96"/>
    </row>
    <row r="97" spans="1:10">
      <c r="A97" s="131" t="s">
        <v>203</v>
      </c>
      <c r="B97" s="131"/>
      <c r="C97" s="131"/>
      <c r="D97" s="131"/>
      <c r="E97" s="131"/>
      <c r="F97" s="131"/>
      <c r="G97" s="131"/>
      <c r="H97" s="131"/>
      <c r="I97"/>
      <c r="J97"/>
    </row>
    <row r="98" spans="1:10">
      <c r="A98" s="131"/>
      <c r="B98" s="131"/>
      <c r="C98" s="131"/>
      <c r="D98" s="131"/>
      <c r="E98" s="131"/>
      <c r="F98" s="131"/>
      <c r="G98" s="131"/>
      <c r="H98" s="131"/>
      <c r="I98"/>
      <c r="J98"/>
    </row>
    <row r="99" spans="1:10">
      <c r="A99" s="131" t="s">
        <v>234</v>
      </c>
      <c r="B99" s="131"/>
      <c r="C99" s="131"/>
      <c r="D99" s="131"/>
      <c r="E99" s="131"/>
      <c r="F99" s="131"/>
      <c r="G99" s="131"/>
      <c r="H99" s="131"/>
      <c r="I99"/>
      <c r="J99"/>
    </row>
    <row r="100" spans="1:10">
      <c r="A100" s="129"/>
      <c r="B100" s="131"/>
      <c r="C100" s="131"/>
      <c r="D100" s="131"/>
      <c r="E100" s="131"/>
      <c r="F100" s="131"/>
      <c r="G100" s="131"/>
      <c r="H100" s="131"/>
      <c r="I100"/>
      <c r="J100"/>
    </row>
    <row r="101" spans="1:10">
      <c r="A101" s="131"/>
      <c r="B101" s="131"/>
      <c r="C101" s="131"/>
      <c r="D101" s="125" t="s">
        <v>178</v>
      </c>
      <c r="E101" s="131"/>
      <c r="F101" s="131"/>
      <c r="G101" s="131"/>
      <c r="H101" s="131"/>
      <c r="I101"/>
      <c r="J101"/>
    </row>
    <row r="102" spans="1:10">
      <c r="B102" s="206" t="s">
        <v>203</v>
      </c>
      <c r="C102" s="125"/>
      <c r="D102" s="166"/>
      <c r="E102" s="131"/>
      <c r="F102" s="131"/>
      <c r="G102" s="154"/>
      <c r="H102" s="154"/>
      <c r="I102"/>
      <c r="J102"/>
    </row>
    <row r="103" spans="1:10">
      <c r="B103" s="161" t="s">
        <v>156</v>
      </c>
      <c r="C103" s="125" t="s">
        <v>120</v>
      </c>
      <c r="D103" s="413"/>
      <c r="E103" s="131"/>
      <c r="F103" s="131"/>
      <c r="G103" s="131"/>
      <c r="H103" s="154"/>
      <c r="I103"/>
      <c r="J103"/>
    </row>
    <row r="104" spans="1:10">
      <c r="B104" s="161" t="s">
        <v>235</v>
      </c>
      <c r="C104" s="125" t="s">
        <v>121</v>
      </c>
      <c r="D104" s="413"/>
      <c r="E104" s="131"/>
      <c r="F104" s="131"/>
      <c r="G104" s="131"/>
      <c r="H104" s="154"/>
      <c r="I104"/>
      <c r="J104"/>
    </row>
    <row r="105" spans="1:10">
      <c r="B105" s="161" t="s">
        <v>236</v>
      </c>
      <c r="C105" s="125" t="s">
        <v>122</v>
      </c>
      <c r="D105" s="413"/>
      <c r="E105" s="131"/>
      <c r="F105" s="131"/>
      <c r="G105" s="131"/>
      <c r="H105" s="154"/>
      <c r="I105"/>
      <c r="J105"/>
    </row>
    <row r="106" spans="1:10">
      <c r="B106" s="161" t="s">
        <v>237</v>
      </c>
      <c r="C106" s="125" t="s">
        <v>124</v>
      </c>
      <c r="D106" s="413"/>
      <c r="E106" s="131"/>
      <c r="F106" s="131"/>
      <c r="G106" s="131"/>
      <c r="H106" s="154"/>
      <c r="I106"/>
      <c r="J106"/>
    </row>
    <row r="107" spans="1:10">
      <c r="B107" s="163" t="s">
        <v>1194</v>
      </c>
      <c r="C107" s="125" t="s">
        <v>126</v>
      </c>
      <c r="D107" s="413"/>
      <c r="E107" s="131"/>
      <c r="F107" s="131"/>
      <c r="G107" s="131"/>
      <c r="H107" s="154"/>
      <c r="I107"/>
      <c r="J107"/>
    </row>
    <row r="108" spans="1:10">
      <c r="B108" s="161" t="s">
        <v>1195</v>
      </c>
      <c r="C108" s="125" t="s">
        <v>128</v>
      </c>
      <c r="D108" s="413"/>
      <c r="E108" s="131"/>
      <c r="F108" s="131"/>
      <c r="G108" s="131"/>
      <c r="H108" s="154"/>
      <c r="I108"/>
      <c r="J108"/>
    </row>
    <row r="109" spans="1:10">
      <c r="B109" s="206" t="s">
        <v>203</v>
      </c>
      <c r="C109" s="125" t="s">
        <v>130</v>
      </c>
      <c r="D109" s="413"/>
      <c r="E109" s="131"/>
      <c r="F109" s="131"/>
      <c r="G109" s="131"/>
      <c r="H109" s="154"/>
      <c r="I109"/>
      <c r="J109"/>
    </row>
    <row r="110" spans="1:10">
      <c r="B110" s="210" t="s">
        <v>238</v>
      </c>
      <c r="C110" s="125"/>
      <c r="D110" s="166"/>
      <c r="E110" s="131"/>
      <c r="F110" s="131"/>
      <c r="G110" s="131"/>
      <c r="H110" s="154"/>
      <c r="I110"/>
      <c r="J110"/>
    </row>
    <row r="111" spans="1:10">
      <c r="B111" s="163" t="s">
        <v>239</v>
      </c>
      <c r="C111" s="125" t="s">
        <v>132</v>
      </c>
      <c r="D111" s="413"/>
      <c r="E111" s="131"/>
      <c r="F111" s="131"/>
      <c r="G111" s="121"/>
      <c r="H111" s="126"/>
      <c r="I111"/>
      <c r="J111"/>
    </row>
    <row r="112" spans="1:10">
      <c r="B112" s="161" t="s">
        <v>240</v>
      </c>
      <c r="C112" s="125" t="s">
        <v>134</v>
      </c>
      <c r="D112" s="413"/>
      <c r="E112" s="131"/>
      <c r="F112" s="131"/>
      <c r="G112" s="155"/>
      <c r="H112" s="126"/>
      <c r="I112"/>
      <c r="J112"/>
    </row>
    <row r="113" spans="2:10">
      <c r="B113" s="206" t="s">
        <v>241</v>
      </c>
      <c r="C113" s="125" t="s">
        <v>135</v>
      </c>
      <c r="D113" s="61">
        <f>SUM(D111:D112)</f>
        <v>0</v>
      </c>
      <c r="E113" s="131"/>
      <c r="F113" s="131"/>
      <c r="G113" s="155"/>
      <c r="H113" s="126"/>
      <c r="I113"/>
      <c r="J113"/>
    </row>
    <row r="114" spans="2:10">
      <c r="B114" s="156"/>
      <c r="C114" s="156"/>
      <c r="D114" s="157"/>
      <c r="E114" s="131"/>
      <c r="F114" s="131"/>
      <c r="G114" s="157"/>
      <c r="H114" s="155"/>
      <c r="I114"/>
      <c r="J114"/>
    </row>
  </sheetData>
  <sheetProtection algorithmName="SHA-512" hashValue="ASfCSZy8KC6YMrAUuvEUCiHz4w8wl/nmiNA0gZPl2yVJSrpTgRXiXOJnftFsUJhGmfphu6E/fHhMwYE42etpIA==" saltValue="T20Mh/BlV+XY7DcrW0LROQ==" spinCount="100000" sheet="1" objects="1" scenarios="1" formatColumns="0" formatRows="0"/>
  <pageMargins left="0.7" right="0.7" top="0.75" bottom="0.75" header="0.3" footer="0.3"/>
  <pageSetup paperSize="9" scale="29" orientation="portrait" r:id="rId1"/>
  <headerFooter>
    <oddHeader>&amp;LEIOPA-REFS-18-011&amp;C&amp;"-,Bold"Own Funds&amp;R&amp;KFF0000EIOPA REGULAR USE</oddHeader>
  </headerFooter>
  <rowBreaks count="1" manualBreakCount="1">
    <brk id="27"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tabColor rgb="FF0070C0"/>
  </sheetPr>
  <dimension ref="A1:I65"/>
  <sheetViews>
    <sheetView showGridLines="0" zoomScale="80" zoomScaleNormal="80" workbookViewId="0"/>
  </sheetViews>
  <sheetFormatPr defaultColWidth="9.140625" defaultRowHeight="15"/>
  <cols>
    <col min="1" max="1" width="12.5703125" style="131" customWidth="1"/>
    <col min="2" max="2" width="60.140625" style="131" customWidth="1"/>
    <col min="3" max="3" width="12.85546875" style="131" customWidth="1"/>
    <col min="4" max="6" width="21.85546875" style="131" customWidth="1"/>
    <col min="8" max="8" width="47.140625" bestFit="1" customWidth="1"/>
    <col min="9" max="9" width="12.5703125" customWidth="1"/>
  </cols>
  <sheetData>
    <row r="1" spans="1:9">
      <c r="A1" s="135" t="s">
        <v>1007</v>
      </c>
      <c r="B1" s="136"/>
      <c r="C1" s="136"/>
      <c r="D1" s="136"/>
      <c r="E1" s="136"/>
      <c r="F1" s="137">
        <f>IF(P.Participant!C8="-","[Participant's name]",P.Participant!C8)</f>
        <v>0</v>
      </c>
    </row>
    <row r="2" spans="1:9">
      <c r="A2" s="135"/>
      <c r="B2" s="135"/>
      <c r="C2" s="135"/>
      <c r="D2" s="135"/>
      <c r="E2" s="135"/>
      <c r="F2" s="137" t="str">
        <f>IF(P.Participant!C17="-","[Method for calculation of the SCR]",P.Participant!C17)</f>
        <v>[Method for calculation of the SCR]</v>
      </c>
    </row>
    <row r="3" spans="1:9">
      <c r="A3" s="136" t="s">
        <v>1315</v>
      </c>
      <c r="B3" s="135"/>
      <c r="C3" s="135"/>
      <c r="D3" s="135"/>
      <c r="E3" s="135"/>
      <c r="F3" s="137" t="str">
        <f>_Version</f>
        <v>EIOPA-ST24_Templates-(20240304)</v>
      </c>
    </row>
    <row r="4" spans="1:9">
      <c r="B4" s="138"/>
      <c r="C4" s="132"/>
      <c r="D4" s="132"/>
      <c r="E4" s="132"/>
      <c r="F4" s="132"/>
    </row>
    <row r="5" spans="1:9">
      <c r="B5" s="138"/>
      <c r="C5" s="132"/>
      <c r="D5" s="132"/>
      <c r="E5" s="132"/>
      <c r="F5" s="132"/>
    </row>
    <row r="6" spans="1:9">
      <c r="B6" s="138"/>
      <c r="C6" s="132"/>
      <c r="D6" s="132"/>
      <c r="E6" s="132"/>
      <c r="F6" s="132"/>
    </row>
    <row r="7" spans="1:9">
      <c r="A7" s="131" t="s">
        <v>242</v>
      </c>
      <c r="C7" s="140"/>
      <c r="D7" s="141"/>
      <c r="E7" s="132"/>
      <c r="F7" s="139"/>
    </row>
    <row r="8" spans="1:9">
      <c r="C8" s="140"/>
      <c r="D8" s="141"/>
      <c r="E8" s="132"/>
      <c r="F8" s="139"/>
    </row>
    <row r="9" spans="1:9">
      <c r="A9" s="24" t="s">
        <v>246</v>
      </c>
      <c r="C9" s="141"/>
      <c r="D9" s="141"/>
      <c r="E9" s="132"/>
      <c r="F9" s="139"/>
    </row>
    <row r="10" spans="1:9">
      <c r="C10" s="141"/>
      <c r="D10" s="141"/>
      <c r="E10" s="132"/>
      <c r="F10" s="139"/>
    </row>
    <row r="11" spans="1:9">
      <c r="B11" s="132"/>
      <c r="C11" s="142" t="s">
        <v>243</v>
      </c>
      <c r="D11" s="142" t="s">
        <v>244</v>
      </c>
      <c r="E11" s="142" t="s">
        <v>245</v>
      </c>
      <c r="F11" s="139"/>
    </row>
    <row r="12" spans="1:9">
      <c r="C12" s="141"/>
      <c r="D12" s="132"/>
      <c r="E12" s="143"/>
      <c r="F12" s="139"/>
    </row>
    <row r="13" spans="1:9" ht="60">
      <c r="B13" s="144"/>
      <c r="C13" s="144"/>
      <c r="D13" s="142" t="s">
        <v>247</v>
      </c>
      <c r="E13" s="142" t="s">
        <v>248</v>
      </c>
      <c r="F13" s="142" t="s">
        <v>249</v>
      </c>
      <c r="H13" s="358" t="s">
        <v>1363</v>
      </c>
    </row>
    <row r="14" spans="1:9">
      <c r="B14" s="145"/>
      <c r="C14" s="145"/>
      <c r="D14" s="146" t="s">
        <v>175</v>
      </c>
      <c r="E14" s="146" t="s">
        <v>176</v>
      </c>
      <c r="F14" s="146" t="s">
        <v>177</v>
      </c>
      <c r="H14" s="359" t="s">
        <v>1324</v>
      </c>
    </row>
    <row r="15" spans="1:9">
      <c r="B15" s="147" t="s">
        <v>250</v>
      </c>
      <c r="C15" s="146" t="s">
        <v>5</v>
      </c>
      <c r="D15" s="211"/>
      <c r="E15" s="211"/>
      <c r="F15" s="211"/>
      <c r="H15" s="410"/>
      <c r="I15" s="411"/>
    </row>
    <row r="16" spans="1:9">
      <c r="B16" s="148" t="s">
        <v>251</v>
      </c>
      <c r="C16" s="146" t="s">
        <v>7</v>
      </c>
      <c r="D16" s="211"/>
      <c r="E16" s="211"/>
      <c r="F16" s="211"/>
      <c r="H16" s="410"/>
      <c r="I16" s="411"/>
    </row>
    <row r="17" spans="1:9">
      <c r="B17" s="148" t="s">
        <v>252</v>
      </c>
      <c r="C17" s="146" t="s">
        <v>9</v>
      </c>
      <c r="D17" s="211"/>
      <c r="E17" s="211"/>
      <c r="F17" s="211"/>
      <c r="H17" s="410"/>
      <c r="I17" s="411"/>
    </row>
    <row r="18" spans="1:9">
      <c r="B18" s="148" t="s">
        <v>253</v>
      </c>
      <c r="C18" s="146" t="s">
        <v>11</v>
      </c>
      <c r="D18" s="211"/>
      <c r="E18" s="211"/>
      <c r="F18" s="211"/>
      <c r="H18" s="410"/>
      <c r="I18" s="411"/>
    </row>
    <row r="19" spans="1:9">
      <c r="B19" s="148" t="s">
        <v>254</v>
      </c>
      <c r="C19" s="146" t="s">
        <v>13</v>
      </c>
      <c r="D19" s="211"/>
      <c r="E19" s="211"/>
      <c r="F19" s="211"/>
      <c r="H19" s="410"/>
      <c r="I19" s="411"/>
    </row>
    <row r="20" spans="1:9">
      <c r="B20" s="148" t="s">
        <v>255</v>
      </c>
      <c r="C20" s="146" t="s">
        <v>15</v>
      </c>
      <c r="D20" s="211"/>
      <c r="E20" s="211"/>
      <c r="F20" s="166"/>
      <c r="H20" s="410"/>
      <c r="I20" s="411"/>
    </row>
    <row r="21" spans="1:9">
      <c r="B21" s="148" t="s">
        <v>256</v>
      </c>
      <c r="C21" s="146" t="s">
        <v>17</v>
      </c>
      <c r="D21" s="211"/>
      <c r="E21" s="211"/>
      <c r="F21" s="166"/>
      <c r="H21" s="410"/>
      <c r="I21" s="411"/>
    </row>
    <row r="22" spans="1:9">
      <c r="B22" s="149" t="s">
        <v>246</v>
      </c>
      <c r="C22" s="146" t="s">
        <v>23</v>
      </c>
      <c r="D22" s="304">
        <f>SUM(D15:D21)</f>
        <v>0</v>
      </c>
      <c r="E22" s="304">
        <f>SUM(E15:E21)</f>
        <v>0</v>
      </c>
      <c r="F22" s="166"/>
      <c r="H22" s="410"/>
      <c r="I22" s="411"/>
    </row>
    <row r="23" spans="1:9">
      <c r="B23" s="150"/>
      <c r="C23" s="150"/>
      <c r="D23" s="132"/>
      <c r="E23" s="132"/>
      <c r="F23" s="139"/>
      <c r="H23" s="313"/>
      <c r="I23" s="313"/>
    </row>
    <row r="24" spans="1:9">
      <c r="B24" s="139"/>
      <c r="C24" s="139"/>
      <c r="D24" s="133"/>
      <c r="E24" s="133"/>
      <c r="F24" s="133"/>
      <c r="H24" s="313"/>
      <c r="I24" s="313"/>
    </row>
    <row r="25" spans="1:9">
      <c r="B25" s="139"/>
      <c r="C25" s="139"/>
      <c r="D25" s="133"/>
      <c r="E25" s="133"/>
      <c r="F25" s="133"/>
      <c r="H25" s="313"/>
      <c r="I25" s="313"/>
    </row>
    <row r="26" spans="1:9">
      <c r="A26" s="131" t="s">
        <v>257</v>
      </c>
      <c r="C26" s="139"/>
      <c r="D26" s="139"/>
      <c r="E26" s="151"/>
      <c r="F26" s="139"/>
      <c r="H26" s="313"/>
      <c r="I26" s="313"/>
    </row>
    <row r="27" spans="1:9">
      <c r="C27" s="139"/>
      <c r="D27" s="139"/>
      <c r="E27" s="151"/>
      <c r="F27" s="139"/>
      <c r="H27" s="313"/>
      <c r="I27" s="313"/>
    </row>
    <row r="28" spans="1:9">
      <c r="A28" s="24" t="s">
        <v>258</v>
      </c>
      <c r="C28" s="139"/>
      <c r="D28" s="139"/>
      <c r="E28" s="151"/>
      <c r="F28" s="139"/>
      <c r="H28" s="313"/>
      <c r="I28" s="313"/>
    </row>
    <row r="29" spans="1:9">
      <c r="B29" s="138"/>
      <c r="C29" s="139"/>
      <c r="D29" s="139"/>
      <c r="E29" s="151"/>
      <c r="F29" s="139"/>
      <c r="H29" s="313"/>
      <c r="I29" s="313"/>
    </row>
    <row r="30" spans="1:9">
      <c r="C30" s="142" t="s">
        <v>243</v>
      </c>
      <c r="D30" s="142" t="s">
        <v>244</v>
      </c>
      <c r="E30" s="142" t="s">
        <v>245</v>
      </c>
      <c r="F30" s="139"/>
      <c r="H30" s="313"/>
      <c r="I30" s="313"/>
    </row>
    <row r="31" spans="1:9">
      <c r="C31" s="139"/>
      <c r="D31" s="139"/>
      <c r="E31" s="143"/>
      <c r="F31" s="139"/>
    </row>
    <row r="32" spans="1:9">
      <c r="B32" s="139"/>
      <c r="C32" s="139"/>
      <c r="D32" s="212" t="s">
        <v>259</v>
      </c>
      <c r="E32" s="143"/>
      <c r="F32" s="139"/>
    </row>
    <row r="33" spans="2:9">
      <c r="B33" s="139"/>
      <c r="C33" s="139"/>
      <c r="D33" s="213" t="s">
        <v>182</v>
      </c>
      <c r="E33" s="143"/>
      <c r="F33" s="139"/>
    </row>
    <row r="34" spans="2:9">
      <c r="B34" s="214" t="s">
        <v>260</v>
      </c>
      <c r="C34" s="213" t="s">
        <v>27</v>
      </c>
      <c r="D34" s="419"/>
      <c r="E34" s="143"/>
      <c r="F34" s="134"/>
    </row>
    <row r="35" spans="2:9">
      <c r="B35" s="214" t="s">
        <v>261</v>
      </c>
      <c r="C35" s="213" t="s">
        <v>29</v>
      </c>
      <c r="D35" s="420"/>
      <c r="E35" s="143"/>
      <c r="F35" s="134"/>
    </row>
    <row r="36" spans="2:9">
      <c r="B36" s="215" t="s">
        <v>262</v>
      </c>
      <c r="C36" s="213" t="s">
        <v>31</v>
      </c>
      <c r="D36" s="421"/>
      <c r="E36" s="143"/>
      <c r="F36" s="134"/>
      <c r="H36" s="410"/>
      <c r="I36" s="411"/>
    </row>
    <row r="37" spans="2:9">
      <c r="B37" s="215" t="s">
        <v>263</v>
      </c>
      <c r="C37" s="213" t="s">
        <v>33</v>
      </c>
      <c r="D37" s="420"/>
      <c r="E37" s="143"/>
      <c r="F37" s="134"/>
      <c r="H37" s="410"/>
      <c r="I37" s="411"/>
    </row>
    <row r="38" spans="2:9" ht="25.5">
      <c r="B38" s="216" t="s">
        <v>264</v>
      </c>
      <c r="C38" s="213" t="s">
        <v>35</v>
      </c>
      <c r="D38" s="420"/>
      <c r="E38" s="143"/>
      <c r="F38" s="134"/>
      <c r="H38" s="313"/>
      <c r="I38" s="313"/>
    </row>
    <row r="39" spans="2:9" ht="25.5">
      <c r="B39" s="217" t="s">
        <v>1196</v>
      </c>
      <c r="C39" s="213" t="s">
        <v>43</v>
      </c>
      <c r="D39" s="420"/>
      <c r="E39" s="143"/>
      <c r="F39" s="134"/>
      <c r="H39" s="313"/>
      <c r="I39" s="313"/>
    </row>
    <row r="40" spans="2:9">
      <c r="B40" s="215" t="s">
        <v>265</v>
      </c>
      <c r="C40" s="218" t="s">
        <v>45</v>
      </c>
      <c r="D40" s="422"/>
      <c r="E40" s="143"/>
      <c r="F40" s="134"/>
      <c r="H40" s="313"/>
      <c r="I40" s="313"/>
    </row>
    <row r="41" spans="2:9">
      <c r="B41" s="219" t="s">
        <v>1197</v>
      </c>
      <c r="C41" s="220" t="s">
        <v>1198</v>
      </c>
      <c r="D41" s="423"/>
      <c r="E41" s="143"/>
      <c r="F41" s="134"/>
      <c r="H41" s="313"/>
      <c r="I41" s="313"/>
    </row>
    <row r="42" spans="2:9">
      <c r="B42" s="219" t="s">
        <v>1199</v>
      </c>
      <c r="C42" s="220" t="s">
        <v>1200</v>
      </c>
      <c r="D42" s="423"/>
      <c r="E42" s="143"/>
      <c r="F42" s="139"/>
      <c r="H42" s="313"/>
      <c r="I42" s="313"/>
    </row>
    <row r="43" spans="2:9">
      <c r="B43" s="219" t="s">
        <v>1201</v>
      </c>
      <c r="C43" s="220" t="s">
        <v>1202</v>
      </c>
      <c r="D43" s="423"/>
      <c r="E43" s="143"/>
      <c r="F43" s="134"/>
      <c r="H43" s="313"/>
      <c r="I43" s="313"/>
    </row>
    <row r="44" spans="2:9">
      <c r="B44" s="219" t="s">
        <v>1203</v>
      </c>
      <c r="C44" s="220" t="s">
        <v>1204</v>
      </c>
      <c r="D44" s="423"/>
      <c r="E44" s="143"/>
      <c r="F44" s="134"/>
      <c r="H44" s="313"/>
      <c r="I44" s="313"/>
    </row>
    <row r="45" spans="2:9">
      <c r="B45" s="221" t="s">
        <v>232</v>
      </c>
      <c r="C45" s="218" t="s">
        <v>47</v>
      </c>
      <c r="D45" s="420"/>
      <c r="E45" s="143"/>
      <c r="F45" s="134"/>
      <c r="H45" s="313"/>
      <c r="I45" s="313"/>
    </row>
    <row r="46" spans="2:9">
      <c r="B46" s="222" t="s">
        <v>266</v>
      </c>
      <c r="C46" s="218"/>
      <c r="D46" s="166"/>
      <c r="E46" s="143"/>
      <c r="F46" s="134"/>
      <c r="H46" s="313"/>
      <c r="I46" s="313"/>
    </row>
    <row r="47" spans="2:9">
      <c r="B47" s="215" t="s">
        <v>267</v>
      </c>
      <c r="C47" s="218" t="s">
        <v>83</v>
      </c>
      <c r="D47" s="420"/>
      <c r="E47" s="143"/>
      <c r="F47" s="134"/>
      <c r="H47" s="313"/>
      <c r="I47" s="313"/>
    </row>
    <row r="48" spans="2:9">
      <c r="B48" s="221" t="s">
        <v>268</v>
      </c>
      <c r="C48" s="218" t="s">
        <v>85</v>
      </c>
      <c r="D48" s="420"/>
      <c r="E48" s="143"/>
      <c r="F48" s="134"/>
      <c r="H48" s="313"/>
      <c r="I48" s="313"/>
    </row>
    <row r="49" spans="2:9">
      <c r="B49" s="221" t="s">
        <v>1205</v>
      </c>
      <c r="C49" s="218" t="s">
        <v>87</v>
      </c>
      <c r="D49" s="420"/>
      <c r="E49" s="143"/>
      <c r="F49" s="134"/>
      <c r="H49" s="313"/>
      <c r="I49" s="313"/>
    </row>
    <row r="50" spans="2:9">
      <c r="B50" s="221" t="s">
        <v>269</v>
      </c>
      <c r="C50" s="218" t="s">
        <v>225</v>
      </c>
      <c r="D50" s="420"/>
      <c r="E50" s="143"/>
      <c r="F50" s="134"/>
      <c r="H50" s="313"/>
      <c r="I50" s="313"/>
    </row>
    <row r="51" spans="2:9">
      <c r="B51" s="215" t="s">
        <v>270</v>
      </c>
      <c r="C51" s="218" t="s">
        <v>227</v>
      </c>
      <c r="D51" s="420"/>
      <c r="E51" s="143"/>
      <c r="F51" s="134"/>
      <c r="H51" s="313"/>
      <c r="I51" s="313"/>
    </row>
    <row r="52" spans="2:9" ht="25.5">
      <c r="B52" s="215" t="s">
        <v>271</v>
      </c>
      <c r="C52" s="218" t="s">
        <v>228</v>
      </c>
      <c r="D52" s="420"/>
      <c r="E52" s="143"/>
      <c r="F52" s="134"/>
      <c r="H52" s="313"/>
      <c r="I52" s="313"/>
    </row>
    <row r="53" spans="2:9">
      <c r="B53" s="215" t="s">
        <v>272</v>
      </c>
      <c r="C53" s="218" t="s">
        <v>229</v>
      </c>
      <c r="D53" s="421"/>
      <c r="E53" s="143"/>
      <c r="F53" s="134"/>
      <c r="H53" s="410"/>
      <c r="I53" s="411"/>
    </row>
    <row r="54" spans="2:9">
      <c r="B54" s="215" t="s">
        <v>273</v>
      </c>
      <c r="C54" s="218" t="s">
        <v>274</v>
      </c>
      <c r="D54" s="420"/>
      <c r="E54" s="143"/>
      <c r="F54" s="134"/>
      <c r="H54" s="313"/>
      <c r="I54" s="313"/>
    </row>
    <row r="55" spans="2:9">
      <c r="B55" s="222" t="s">
        <v>275</v>
      </c>
      <c r="C55" s="218"/>
      <c r="D55" s="166"/>
      <c r="E55" s="143"/>
      <c r="F55" s="134"/>
      <c r="H55" s="313"/>
      <c r="I55" s="313"/>
    </row>
    <row r="56" spans="2:9" ht="25.5">
      <c r="B56" s="215" t="s">
        <v>276</v>
      </c>
      <c r="C56" s="218" t="s">
        <v>89</v>
      </c>
      <c r="D56" s="421"/>
      <c r="E56" s="143"/>
      <c r="F56" s="134"/>
      <c r="H56" s="410"/>
      <c r="I56" s="411"/>
    </row>
    <row r="57" spans="2:9" ht="51">
      <c r="B57" s="215" t="s">
        <v>277</v>
      </c>
      <c r="C57" s="213" t="s">
        <v>92</v>
      </c>
      <c r="D57" s="420"/>
      <c r="E57" s="143"/>
      <c r="F57" s="134"/>
      <c r="H57" s="410"/>
      <c r="I57" s="411"/>
    </row>
    <row r="58" spans="2:9" ht="25.5">
      <c r="B58" s="215" t="s">
        <v>278</v>
      </c>
      <c r="C58" s="213" t="s">
        <v>94</v>
      </c>
      <c r="D58" s="420"/>
      <c r="E58" s="143"/>
      <c r="F58" s="139"/>
      <c r="H58" s="410"/>
      <c r="I58" s="411"/>
    </row>
    <row r="59" spans="2:9" ht="38.25">
      <c r="B59" s="215" t="s">
        <v>1206</v>
      </c>
      <c r="C59" s="213" t="s">
        <v>96</v>
      </c>
      <c r="D59" s="420"/>
      <c r="E59" s="143"/>
      <c r="F59" s="132"/>
      <c r="H59" s="410"/>
      <c r="I59" s="411"/>
    </row>
    <row r="60" spans="2:9">
      <c r="B60" s="163" t="s">
        <v>1207</v>
      </c>
      <c r="C60" s="213" t="s">
        <v>98</v>
      </c>
      <c r="D60" s="420"/>
      <c r="E60" s="143"/>
      <c r="F60" s="132"/>
      <c r="H60" s="313"/>
      <c r="I60" s="313"/>
    </row>
    <row r="61" spans="2:9">
      <c r="B61" s="215" t="s">
        <v>279</v>
      </c>
      <c r="C61" s="213" t="s">
        <v>100</v>
      </c>
      <c r="D61" s="420"/>
      <c r="E61" s="143"/>
      <c r="F61" s="132"/>
      <c r="H61" s="313"/>
      <c r="I61" s="313"/>
    </row>
    <row r="62" spans="2:9" ht="25.5">
      <c r="B62" s="215" t="s">
        <v>1208</v>
      </c>
      <c r="C62" s="213" t="s">
        <v>1209</v>
      </c>
      <c r="D62" s="432"/>
      <c r="E62" s="143"/>
      <c r="F62" s="152"/>
      <c r="H62" s="313"/>
      <c r="I62" s="313"/>
    </row>
    <row r="63" spans="2:9">
      <c r="B63" s="223" t="s">
        <v>280</v>
      </c>
      <c r="C63" s="213"/>
      <c r="D63" s="166"/>
      <c r="H63" s="410"/>
      <c r="I63" s="411"/>
    </row>
    <row r="64" spans="2:9">
      <c r="B64" s="163" t="s">
        <v>1186</v>
      </c>
      <c r="C64" s="213" t="s">
        <v>102</v>
      </c>
      <c r="D64" s="420"/>
    </row>
    <row r="65" spans="2:4">
      <c r="B65" s="161" t="s">
        <v>1210</v>
      </c>
      <c r="C65" s="213" t="s">
        <v>103</v>
      </c>
      <c r="D65" s="432"/>
    </row>
  </sheetData>
  <sheetProtection algorithmName="SHA-512" hashValue="CojVGNdh4lNco8aVAy4VTjOUxMuxRBc4fE+QDgaeazF4LzpvG9A8Y0Txeiw/ULwhyztVmB3RBTuelr2L1WdCag==" saltValue="jdB7A93elvAaTx7FuGCeRQ==" spinCount="100000" sheet="1" objects="1" scenarios="1" formatColumns="0" formatRows="0"/>
  <pageMargins left="0.7" right="0.7" top="0.75" bottom="0.75" header="0.3" footer="0.3"/>
  <pageSetup paperSize="9" scale="57" orientation="portrait" r:id="rId1"/>
  <headerFooter>
    <oddHeader>&amp;LEIOPA-REFS-18-011&amp;C&amp;"-,Bold"Solvency Capital Requirement - for groups on Standard Formula
&amp;R&amp;KFF0000EIOPA REGULAR USE</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3">
    <tabColor rgb="FF0070C0"/>
  </sheetPr>
  <dimension ref="A1:I70"/>
  <sheetViews>
    <sheetView showGridLines="0" zoomScale="80" zoomScaleNormal="80" workbookViewId="0"/>
  </sheetViews>
  <sheetFormatPr defaultColWidth="9.140625" defaultRowHeight="15"/>
  <cols>
    <col min="1" max="1" width="92.42578125" style="24" bestFit="1" customWidth="1"/>
    <col min="2" max="2" width="19.140625" style="24" customWidth="1"/>
    <col min="3" max="3" width="28.42578125" style="24" customWidth="1"/>
    <col min="4" max="4" width="19.140625" style="24" customWidth="1"/>
    <col min="5" max="5" width="31.140625" style="24" bestFit="1" customWidth="1"/>
    <col min="6" max="6" width="12.85546875" customWidth="1"/>
    <col min="7" max="7" width="54" customWidth="1"/>
    <col min="8" max="8" width="19.5703125" customWidth="1"/>
  </cols>
  <sheetData>
    <row r="1" spans="1:9">
      <c r="A1" s="114" t="s">
        <v>1230</v>
      </c>
      <c r="B1" s="114"/>
      <c r="C1" s="114"/>
      <c r="D1" s="114"/>
      <c r="E1" s="115">
        <f>IF(P.Participant!C8="-","[Participant's name]",P.Participant!C8)</f>
        <v>0</v>
      </c>
      <c r="F1" s="4"/>
      <c r="G1" s="4"/>
      <c r="H1" s="4"/>
      <c r="I1" s="4"/>
    </row>
    <row r="2" spans="1:9">
      <c r="A2" s="114"/>
      <c r="B2" s="114"/>
      <c r="C2" s="114"/>
      <c r="D2" s="114"/>
      <c r="E2" s="115" t="str">
        <f>IF(P.Participant!C17="-","[Method for calculation of the SCR]",P.Participant!C17)</f>
        <v>[Method for calculation of the SCR]</v>
      </c>
      <c r="F2" s="4"/>
      <c r="G2" s="4"/>
      <c r="H2" s="4"/>
      <c r="I2" s="4"/>
    </row>
    <row r="3" spans="1:9">
      <c r="A3" s="114" t="s">
        <v>1316</v>
      </c>
      <c r="B3" s="114"/>
      <c r="C3" s="114"/>
      <c r="D3" s="114"/>
      <c r="E3" s="115" t="str">
        <f>_Version</f>
        <v>EIOPA-ST24_Templates-(20240304)</v>
      </c>
      <c r="F3" s="4"/>
      <c r="G3" s="4"/>
      <c r="H3" s="4"/>
      <c r="I3" s="4"/>
    </row>
    <row r="4" spans="1:9">
      <c r="F4" s="4"/>
      <c r="G4" s="4"/>
      <c r="H4" s="4"/>
      <c r="I4" s="4"/>
    </row>
    <row r="5" spans="1:9">
      <c r="F5" s="4"/>
      <c r="G5" s="4"/>
      <c r="H5" s="4"/>
      <c r="I5" s="4"/>
    </row>
    <row r="6" spans="1:9">
      <c r="A6" s="170"/>
    </row>
    <row r="7" spans="1:9">
      <c r="A7" s="24" t="s">
        <v>1229</v>
      </c>
    </row>
    <row r="9" spans="1:9">
      <c r="A9" s="171" t="s">
        <v>1231</v>
      </c>
    </row>
    <row r="11" spans="1:9" ht="63.75">
      <c r="B11" s="169"/>
      <c r="C11" s="224" t="s">
        <v>189</v>
      </c>
      <c r="D11" s="225" t="s">
        <v>249</v>
      </c>
      <c r="E11" s="226" t="s">
        <v>1211</v>
      </c>
      <c r="G11" s="288" t="s">
        <v>1363</v>
      </c>
    </row>
    <row r="12" spans="1:9">
      <c r="B12" s="169"/>
      <c r="C12" s="227" t="s">
        <v>2</v>
      </c>
      <c r="D12" s="228" t="s">
        <v>177</v>
      </c>
      <c r="E12" s="228" t="s">
        <v>178</v>
      </c>
      <c r="G12" s="289" t="s">
        <v>1324</v>
      </c>
    </row>
    <row r="13" spans="1:9">
      <c r="A13" s="229" t="s">
        <v>1212</v>
      </c>
      <c r="B13" s="230"/>
      <c r="C13" s="166"/>
      <c r="D13" s="166"/>
      <c r="E13" s="166"/>
    </row>
    <row r="14" spans="1:9">
      <c r="A14" s="231" t="s">
        <v>1213</v>
      </c>
      <c r="B14" s="232" t="s">
        <v>7</v>
      </c>
      <c r="C14" s="426"/>
      <c r="D14" s="426"/>
      <c r="E14" s="426"/>
      <c r="G14" s="410"/>
      <c r="H14" s="411"/>
    </row>
    <row r="15" spans="1:9">
      <c r="A15" s="233" t="s">
        <v>1214</v>
      </c>
      <c r="B15" s="232" t="s">
        <v>9</v>
      </c>
      <c r="C15" s="426"/>
      <c r="D15" s="426"/>
      <c r="E15" s="426"/>
    </row>
    <row r="16" spans="1:9">
      <c r="A16" s="233" t="s">
        <v>1215</v>
      </c>
      <c r="B16" s="232" t="s">
        <v>11</v>
      </c>
      <c r="C16" s="426"/>
      <c r="D16" s="426"/>
      <c r="E16" s="426"/>
    </row>
    <row r="17" spans="1:8">
      <c r="A17" s="231" t="s">
        <v>1216</v>
      </c>
      <c r="B17" s="232" t="s">
        <v>17</v>
      </c>
      <c r="C17" s="426"/>
      <c r="D17" s="426"/>
      <c r="E17" s="426"/>
      <c r="G17" s="410"/>
      <c r="H17" s="411"/>
    </row>
    <row r="18" spans="1:8">
      <c r="A18" s="233" t="s">
        <v>1217</v>
      </c>
      <c r="B18" s="232" t="s">
        <v>19</v>
      </c>
      <c r="C18" s="426"/>
      <c r="D18" s="426"/>
      <c r="E18" s="426"/>
    </row>
    <row r="19" spans="1:8">
      <c r="A19" s="231" t="s">
        <v>1218</v>
      </c>
      <c r="B19" s="232" t="s">
        <v>41</v>
      </c>
      <c r="C19" s="426"/>
      <c r="D19" s="426"/>
      <c r="E19" s="426"/>
    </row>
    <row r="20" spans="1:8">
      <c r="A20" s="231" t="s">
        <v>1219</v>
      </c>
      <c r="B20" s="232" t="s">
        <v>43</v>
      </c>
      <c r="C20" s="426"/>
      <c r="D20" s="426"/>
      <c r="E20" s="426"/>
    </row>
    <row r="21" spans="1:8">
      <c r="A21" s="231" t="s">
        <v>1220</v>
      </c>
      <c r="B21" s="232" t="s">
        <v>57</v>
      </c>
      <c r="C21" s="426"/>
      <c r="D21" s="426"/>
      <c r="E21" s="426"/>
      <c r="G21" s="410"/>
      <c r="H21" s="411"/>
    </row>
    <row r="22" spans="1:8">
      <c r="A22" s="233" t="s">
        <v>1221</v>
      </c>
      <c r="B22" s="232" t="s">
        <v>59</v>
      </c>
      <c r="C22" s="426"/>
      <c r="D22" s="426"/>
      <c r="E22" s="426"/>
    </row>
    <row r="23" spans="1:8">
      <c r="A23" s="231" t="s">
        <v>1222</v>
      </c>
      <c r="B23" s="232" t="s">
        <v>65</v>
      </c>
      <c r="C23" s="426"/>
      <c r="D23" s="426"/>
      <c r="E23" s="426"/>
      <c r="G23" s="410"/>
      <c r="H23" s="411"/>
    </row>
    <row r="24" spans="1:8">
      <c r="A24" s="233" t="s">
        <v>1223</v>
      </c>
      <c r="B24" s="232" t="s">
        <v>67</v>
      </c>
      <c r="C24" s="426"/>
      <c r="D24" s="426"/>
      <c r="E24" s="426"/>
    </row>
    <row r="25" spans="1:8">
      <c r="A25" s="231" t="s">
        <v>1224</v>
      </c>
      <c r="B25" s="232" t="s">
        <v>83</v>
      </c>
      <c r="C25" s="426"/>
      <c r="D25" s="426"/>
      <c r="E25" s="426"/>
      <c r="G25" s="410"/>
      <c r="H25" s="411"/>
    </row>
    <row r="26" spans="1:8">
      <c r="A26" s="233" t="s">
        <v>1225</v>
      </c>
      <c r="B26" s="232" t="s">
        <v>85</v>
      </c>
      <c r="C26" s="426"/>
      <c r="D26" s="426"/>
      <c r="E26" s="426"/>
    </row>
    <row r="27" spans="1:8">
      <c r="A27" s="231" t="s">
        <v>1226</v>
      </c>
      <c r="B27" s="232" t="s">
        <v>92</v>
      </c>
      <c r="C27" s="426"/>
      <c r="D27" s="426"/>
      <c r="E27" s="426"/>
      <c r="G27" s="410"/>
      <c r="H27" s="411"/>
    </row>
    <row r="28" spans="1:8">
      <c r="A28" s="233" t="s">
        <v>1227</v>
      </c>
      <c r="B28" s="232" t="s">
        <v>94</v>
      </c>
      <c r="C28" s="426"/>
      <c r="D28" s="426"/>
      <c r="E28" s="426"/>
    </row>
    <row r="29" spans="1:8">
      <c r="A29" s="231" t="s">
        <v>1228</v>
      </c>
      <c r="B29" s="232" t="s">
        <v>96</v>
      </c>
      <c r="C29" s="426"/>
      <c r="D29" s="426"/>
      <c r="E29" s="426"/>
      <c r="G29" s="410"/>
      <c r="H29" s="411"/>
    </row>
    <row r="30" spans="1:8">
      <c r="D30" s="128"/>
      <c r="E30" s="128"/>
    </row>
    <row r="31" spans="1:8">
      <c r="D31" s="162"/>
      <c r="E31" s="119"/>
    </row>
    <row r="33" spans="1:3">
      <c r="A33" s="24" t="s">
        <v>1232</v>
      </c>
    </row>
    <row r="34" spans="1:3">
      <c r="A34" s="127"/>
    </row>
    <row r="35" spans="1:3">
      <c r="A35" s="24" t="s">
        <v>258</v>
      </c>
    </row>
    <row r="37" spans="1:3">
      <c r="C37" s="234" t="s">
        <v>182</v>
      </c>
    </row>
    <row r="38" spans="1:3">
      <c r="A38" s="161" t="s">
        <v>281</v>
      </c>
      <c r="B38" s="235" t="s">
        <v>25</v>
      </c>
      <c r="C38" s="428"/>
    </row>
    <row r="39" spans="1:3">
      <c r="A39" s="236" t="s">
        <v>255</v>
      </c>
      <c r="B39" s="237" t="s">
        <v>15</v>
      </c>
      <c r="C39" s="429"/>
    </row>
    <row r="40" spans="1:3">
      <c r="A40" s="236" t="s">
        <v>260</v>
      </c>
      <c r="B40" s="237" t="s">
        <v>27</v>
      </c>
      <c r="C40" s="429"/>
    </row>
    <row r="41" spans="1:3">
      <c r="A41" s="236" t="s">
        <v>264</v>
      </c>
      <c r="B41" s="237" t="s">
        <v>35</v>
      </c>
      <c r="C41" s="429"/>
    </row>
    <row r="42" spans="1:3" ht="25.5">
      <c r="A42" s="238" t="s">
        <v>1196</v>
      </c>
      <c r="B42" s="237" t="s">
        <v>43</v>
      </c>
      <c r="C42" s="429"/>
    </row>
    <row r="43" spans="1:3">
      <c r="A43" s="236" t="s">
        <v>265</v>
      </c>
      <c r="B43" s="237" t="s">
        <v>45</v>
      </c>
      <c r="C43" s="429"/>
    </row>
    <row r="44" spans="1:3">
      <c r="A44" s="239" t="s">
        <v>1233</v>
      </c>
      <c r="B44" s="228" t="s">
        <v>1198</v>
      </c>
      <c r="C44" s="429"/>
    </row>
    <row r="45" spans="1:3">
      <c r="A45" s="239" t="s">
        <v>1234</v>
      </c>
      <c r="B45" s="228" t="s">
        <v>1200</v>
      </c>
      <c r="C45" s="429"/>
    </row>
    <row r="46" spans="1:3">
      <c r="A46" s="239" t="s">
        <v>1235</v>
      </c>
      <c r="B46" s="228" t="s">
        <v>1202</v>
      </c>
      <c r="C46" s="429"/>
    </row>
    <row r="47" spans="1:3">
      <c r="A47" s="239" t="s">
        <v>1236</v>
      </c>
      <c r="B47" s="228" t="s">
        <v>1204</v>
      </c>
      <c r="C47" s="429"/>
    </row>
    <row r="48" spans="1:3">
      <c r="A48" s="236" t="s">
        <v>232</v>
      </c>
      <c r="B48" s="237" t="s">
        <v>47</v>
      </c>
      <c r="C48" s="429"/>
    </row>
    <row r="49" spans="1:8">
      <c r="A49" s="240" t="s">
        <v>266</v>
      </c>
      <c r="B49" s="241"/>
      <c r="C49" s="166"/>
    </row>
    <row r="50" spans="1:8">
      <c r="A50" s="242" t="s">
        <v>282</v>
      </c>
      <c r="B50" s="241" t="s">
        <v>63</v>
      </c>
      <c r="C50" s="429"/>
      <c r="G50" s="410"/>
      <c r="H50" s="411"/>
    </row>
    <row r="51" spans="1:8">
      <c r="A51" s="242" t="s">
        <v>1237</v>
      </c>
      <c r="B51" s="241" t="s">
        <v>65</v>
      </c>
      <c r="C51" s="429"/>
      <c r="G51" s="410"/>
      <c r="H51" s="411"/>
    </row>
    <row r="52" spans="1:8">
      <c r="A52" s="243" t="s">
        <v>267</v>
      </c>
      <c r="B52" s="241" t="s">
        <v>83</v>
      </c>
      <c r="C52" s="433"/>
    </row>
    <row r="53" spans="1:8">
      <c r="A53" s="243" t="s">
        <v>268</v>
      </c>
      <c r="B53" s="241" t="s">
        <v>85</v>
      </c>
      <c r="C53" s="433"/>
    </row>
    <row r="54" spans="1:8">
      <c r="A54" s="243" t="s">
        <v>1205</v>
      </c>
      <c r="B54" s="241" t="s">
        <v>87</v>
      </c>
      <c r="C54" s="433"/>
    </row>
    <row r="55" spans="1:8">
      <c r="A55" s="243" t="s">
        <v>269</v>
      </c>
      <c r="B55" s="241" t="s">
        <v>225</v>
      </c>
      <c r="C55" s="433"/>
    </row>
    <row r="56" spans="1:8">
      <c r="A56" s="243" t="s">
        <v>270</v>
      </c>
      <c r="B56" s="241" t="s">
        <v>227</v>
      </c>
      <c r="C56" s="433"/>
    </row>
    <row r="57" spans="1:8">
      <c r="A57" s="243" t="s">
        <v>1238</v>
      </c>
      <c r="B57" s="241" t="s">
        <v>228</v>
      </c>
      <c r="C57" s="433"/>
    </row>
    <row r="58" spans="1:8">
      <c r="A58" s="243" t="s">
        <v>272</v>
      </c>
      <c r="B58" s="241" t="s">
        <v>229</v>
      </c>
      <c r="C58" s="428"/>
      <c r="G58" s="410"/>
      <c r="H58" s="411"/>
    </row>
    <row r="59" spans="1:8">
      <c r="A59" s="243" t="s">
        <v>273</v>
      </c>
      <c r="B59" s="241" t="s">
        <v>274</v>
      </c>
      <c r="C59" s="433"/>
    </row>
    <row r="60" spans="1:8">
      <c r="A60" s="240" t="s">
        <v>275</v>
      </c>
      <c r="B60" s="244"/>
      <c r="C60" s="166"/>
    </row>
    <row r="61" spans="1:8">
      <c r="A61" s="243" t="s">
        <v>276</v>
      </c>
      <c r="B61" s="241" t="s">
        <v>89</v>
      </c>
      <c r="C61" s="433"/>
      <c r="G61" s="410"/>
      <c r="H61" s="411"/>
    </row>
    <row r="62" spans="1:8" ht="38.25">
      <c r="A62" s="243" t="s">
        <v>277</v>
      </c>
      <c r="B62" s="241" t="s">
        <v>92</v>
      </c>
      <c r="C62" s="433"/>
      <c r="G62" s="410"/>
      <c r="H62" s="411"/>
    </row>
    <row r="63" spans="1:8" ht="25.5">
      <c r="A63" s="243" t="s">
        <v>278</v>
      </c>
      <c r="B63" s="241" t="s">
        <v>94</v>
      </c>
      <c r="C63" s="433"/>
      <c r="G63" s="410"/>
      <c r="H63" s="411"/>
    </row>
    <row r="64" spans="1:8" ht="25.5">
      <c r="A64" s="243" t="s">
        <v>1206</v>
      </c>
      <c r="B64" s="241" t="s">
        <v>96</v>
      </c>
      <c r="C64" s="433"/>
      <c r="G64" s="410"/>
      <c r="H64" s="411"/>
    </row>
    <row r="65" spans="1:8">
      <c r="A65" s="243" t="s">
        <v>1239</v>
      </c>
      <c r="B65" s="241" t="s">
        <v>98</v>
      </c>
      <c r="C65" s="433"/>
    </row>
    <row r="66" spans="1:8">
      <c r="A66" s="243" t="s">
        <v>279</v>
      </c>
      <c r="B66" s="241" t="s">
        <v>100</v>
      </c>
      <c r="C66" s="433"/>
    </row>
    <row r="67" spans="1:8">
      <c r="A67" s="243" t="s">
        <v>1208</v>
      </c>
      <c r="B67" s="234" t="s">
        <v>1209</v>
      </c>
      <c r="C67" s="434"/>
    </row>
    <row r="68" spans="1:8">
      <c r="A68" s="240" t="s">
        <v>280</v>
      </c>
      <c r="B68" s="244"/>
      <c r="C68" s="166"/>
    </row>
    <row r="69" spans="1:8">
      <c r="A69" s="243" t="s">
        <v>1186</v>
      </c>
      <c r="B69" s="241" t="s">
        <v>102</v>
      </c>
      <c r="C69" s="433"/>
      <c r="G69" s="410"/>
      <c r="H69" s="411"/>
    </row>
    <row r="70" spans="1:8">
      <c r="A70" s="245" t="s">
        <v>1210</v>
      </c>
      <c r="B70" s="241" t="s">
        <v>103</v>
      </c>
      <c r="C70" s="433"/>
    </row>
  </sheetData>
  <sheetProtection algorithmName="SHA-512" hashValue="GtXV1kN4r1zREr0KZOZyAKyuOwJTy9k/jZ+FPRLqxl+FAN6rsCviPJWUqRCkOVe2SXNuv87xi4xpsfFW6+6Yow==" saltValue="/xJ9vOAo0zmYJFi6w98KkA==" spinCount="100000" sheet="1" objects="1" scenarios="1" formatColumns="0" formatRows="0"/>
  <pageMargins left="0.7" right="0.7" top="0.75" bottom="0.75" header="0.3" footer="0.3"/>
  <pageSetup paperSize="9" scale="57" orientation="portrait" r:id="rId1"/>
  <headerFooter>
    <oddHeader>&amp;LEIOPA-REFS-18-011&amp;C&amp;"-,Bold"Solvency Capital Requirement - for groups on Full Internal Models&amp;"-,Regular"
&amp;R&amp;KFF0000EIOPA REGULAR USE</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70C0"/>
    <pageSetUpPr fitToPage="1"/>
  </sheetPr>
  <dimension ref="A1:AF197"/>
  <sheetViews>
    <sheetView showGridLines="0" zoomScale="80" zoomScaleNormal="80" workbookViewId="0">
      <selection sqref="A1:XFD1048576"/>
    </sheetView>
  </sheetViews>
  <sheetFormatPr defaultColWidth="9.140625" defaultRowHeight="15"/>
  <cols>
    <col min="1" max="1" width="7.140625" style="33" customWidth="1"/>
    <col min="2" max="2" width="37.140625" style="33" customWidth="1"/>
    <col min="3" max="4" width="24.85546875" style="33" bestFit="1" customWidth="1"/>
    <col min="5" max="5" width="31" style="33" customWidth="1"/>
    <col min="6" max="6" width="23.140625" style="33" bestFit="1" customWidth="1"/>
    <col min="7" max="7" width="19.85546875" style="33" bestFit="1" customWidth="1"/>
    <col min="8" max="8" width="12.85546875" style="33" bestFit="1" customWidth="1"/>
    <col min="9" max="11" width="13.85546875" style="33" bestFit="1" customWidth="1"/>
    <col min="12" max="12" width="10.85546875" style="33" customWidth="1"/>
    <col min="13" max="13" width="17.140625" style="33" bestFit="1" customWidth="1"/>
    <col min="14" max="14" width="14.140625" style="33" customWidth="1"/>
    <col min="15" max="15" width="24.85546875" style="33" bestFit="1" customWidth="1"/>
    <col min="16" max="16" width="33" style="33" customWidth="1"/>
    <col min="17" max="17" width="23.140625" style="33" bestFit="1" customWidth="1"/>
    <col min="18" max="18" width="20.28515625" style="33" customWidth="1"/>
    <col min="19" max="19" width="16.42578125" style="33" customWidth="1"/>
    <col min="20" max="20" width="11.5703125" style="33" customWidth="1"/>
    <col min="21" max="22" width="8.85546875" style="33" customWidth="1"/>
    <col min="23" max="23" width="11.140625" style="33" customWidth="1"/>
    <col min="24" max="24" width="17.140625" style="33" bestFit="1" customWidth="1"/>
    <col min="25" max="27" width="9.140625" style="33"/>
    <col min="28" max="28" width="69.85546875" style="33" bestFit="1" customWidth="1"/>
    <col min="29" max="29" width="30.7109375" style="33" customWidth="1"/>
    <col min="30" max="30" width="10.7109375" style="33" customWidth="1"/>
    <col min="31" max="31" width="69.140625" style="33" bestFit="1" customWidth="1"/>
    <col min="32" max="32" width="28.28515625" style="33" customWidth="1"/>
    <col min="33" max="16384" width="9.140625" style="33"/>
  </cols>
  <sheetData>
    <row r="1" spans="1:32" customFormat="1">
      <c r="A1" s="114" t="s">
        <v>1317</v>
      </c>
      <c r="B1" s="114"/>
      <c r="C1" s="114"/>
      <c r="D1" s="114"/>
      <c r="E1" s="114"/>
      <c r="F1" s="114"/>
      <c r="G1" s="114"/>
      <c r="H1" s="114"/>
      <c r="I1" s="114"/>
      <c r="J1" s="114"/>
      <c r="K1" s="114"/>
      <c r="L1" s="114"/>
      <c r="M1" s="114"/>
      <c r="N1" s="114"/>
      <c r="O1" s="114"/>
      <c r="P1" s="114"/>
      <c r="Q1" s="114"/>
      <c r="R1" s="114"/>
      <c r="S1" s="114"/>
      <c r="T1" s="114"/>
      <c r="U1" s="114"/>
      <c r="V1" s="114"/>
      <c r="W1" s="115">
        <f>IF(P.Participant!C8="-","[Participant's name]",P.Participant!C8)</f>
        <v>0</v>
      </c>
      <c r="X1" s="33"/>
    </row>
    <row r="2" spans="1:32" customFormat="1">
      <c r="A2" s="175"/>
      <c r="B2" s="114"/>
      <c r="C2" s="114"/>
      <c r="D2" s="114"/>
      <c r="E2" s="114"/>
      <c r="F2" s="114"/>
      <c r="G2" s="114"/>
      <c r="H2" s="114"/>
      <c r="I2" s="114"/>
      <c r="J2" s="114"/>
      <c r="K2" s="114"/>
      <c r="L2" s="114"/>
      <c r="M2" s="114"/>
      <c r="N2" s="114"/>
      <c r="O2" s="114"/>
      <c r="P2" s="114"/>
      <c r="Q2" s="114"/>
      <c r="R2" s="114"/>
      <c r="S2" s="114"/>
      <c r="T2" s="114"/>
      <c r="U2" s="114"/>
      <c r="V2" s="114"/>
      <c r="W2" s="115" t="str">
        <f>IF(P.Participant!C17="-","[Method for calculation of the SCR]",P.Participant!C17)</f>
        <v>[Method for calculation of the SCR]</v>
      </c>
      <c r="X2" s="33"/>
    </row>
    <row r="3" spans="1:32" customFormat="1">
      <c r="A3" s="114" t="s">
        <v>1263</v>
      </c>
      <c r="B3" s="114"/>
      <c r="C3" s="114"/>
      <c r="D3" s="114"/>
      <c r="E3" s="114"/>
      <c r="F3" s="114"/>
      <c r="G3" s="114"/>
      <c r="H3" s="114"/>
      <c r="I3" s="114"/>
      <c r="J3" s="114"/>
      <c r="K3" s="114"/>
      <c r="L3" s="114"/>
      <c r="M3" s="114"/>
      <c r="N3" s="114"/>
      <c r="O3" s="114"/>
      <c r="P3" s="114"/>
      <c r="Q3" s="114"/>
      <c r="R3" s="114"/>
      <c r="S3" s="114"/>
      <c r="T3" s="114"/>
      <c r="U3" s="114"/>
      <c r="V3" s="114"/>
      <c r="W3" s="115" t="str">
        <f>_Version</f>
        <v>EIOPA-ST24_Templates-(20240304)</v>
      </c>
      <c r="X3" s="33"/>
    </row>
    <row r="5" spans="1:32" ht="15" customHeight="1">
      <c r="D5" s="98"/>
    </row>
    <row r="6" spans="1:32">
      <c r="A6" s="81"/>
      <c r="B6" s="86"/>
      <c r="C6" s="87"/>
    </row>
    <row r="7" spans="1:32" ht="15" customHeight="1">
      <c r="A7" s="80" t="s">
        <v>1267</v>
      </c>
      <c r="B7" s="80" t="s">
        <v>977</v>
      </c>
      <c r="C7" s="80"/>
      <c r="D7" s="80"/>
      <c r="E7" s="80"/>
      <c r="F7" s="80"/>
      <c r="G7" s="80"/>
    </row>
    <row r="8" spans="1:32" ht="15" customHeight="1">
      <c r="A8" s="80"/>
      <c r="B8" s="88"/>
      <c r="C8" s="80"/>
      <c r="D8" s="80"/>
      <c r="E8" s="80"/>
      <c r="F8" s="80"/>
      <c r="G8" s="80"/>
      <c r="AB8" s="112" t="s">
        <v>1523</v>
      </c>
      <c r="AE8" s="112" t="s">
        <v>1524</v>
      </c>
    </row>
    <row r="9" spans="1:32">
      <c r="A9" s="80"/>
      <c r="B9" s="88"/>
      <c r="C9" s="80"/>
      <c r="D9" s="80"/>
      <c r="E9" s="80"/>
      <c r="F9" s="80"/>
      <c r="G9" s="80"/>
    </row>
    <row r="10" spans="1:32">
      <c r="A10" s="80"/>
      <c r="B10" s="88"/>
      <c r="C10" s="80"/>
      <c r="D10" s="80"/>
      <c r="E10" s="80"/>
      <c r="F10" s="80"/>
      <c r="G10" s="80"/>
    </row>
    <row r="11" spans="1:32" ht="47.25" customHeight="1">
      <c r="E11" s="476" t="s">
        <v>1608</v>
      </c>
      <c r="F11" s="477"/>
      <c r="G11" s="477"/>
      <c r="H11" s="477"/>
      <c r="I11" s="477"/>
      <c r="J11" s="477"/>
      <c r="K11" s="477"/>
      <c r="L11" s="478"/>
      <c r="P11" s="476" t="s">
        <v>1337</v>
      </c>
      <c r="Q11" s="477"/>
      <c r="R11" s="477"/>
      <c r="S11" s="477"/>
      <c r="T11" s="477"/>
      <c r="U11" s="477"/>
      <c r="V11" s="477"/>
      <c r="W11" s="478"/>
      <c r="AB11" s="288" t="s">
        <v>1363</v>
      </c>
      <c r="AE11" s="288" t="s">
        <v>1363</v>
      </c>
    </row>
    <row r="12" spans="1:32" ht="15" customHeight="1">
      <c r="D12" s="471" t="s">
        <v>1147</v>
      </c>
      <c r="E12" s="468" t="s">
        <v>1148</v>
      </c>
      <c r="F12" s="469"/>
      <c r="G12" s="469"/>
      <c r="H12" s="469"/>
      <c r="I12" s="469"/>
      <c r="J12" s="469"/>
      <c r="K12" s="469"/>
      <c r="L12" s="470"/>
      <c r="O12" s="471" t="s">
        <v>1147</v>
      </c>
      <c r="P12" s="468" t="s">
        <v>1148</v>
      </c>
      <c r="Q12" s="469"/>
      <c r="R12" s="469"/>
      <c r="S12" s="469"/>
      <c r="T12" s="469"/>
      <c r="U12" s="469"/>
      <c r="V12" s="469"/>
      <c r="W12" s="470"/>
      <c r="AB12" s="289" t="s">
        <v>1324</v>
      </c>
      <c r="AE12" s="289" t="s">
        <v>1324</v>
      </c>
    </row>
    <row r="13" spans="1:32" ht="30" customHeight="1">
      <c r="D13" s="473"/>
      <c r="E13" s="464" t="s">
        <v>978</v>
      </c>
      <c r="F13" s="464" t="s">
        <v>979</v>
      </c>
      <c r="G13" s="464" t="s">
        <v>980</v>
      </c>
      <c r="H13" s="464" t="s">
        <v>981</v>
      </c>
      <c r="I13" s="464" t="s">
        <v>1057</v>
      </c>
      <c r="J13" s="464" t="s">
        <v>1058</v>
      </c>
      <c r="K13" s="464" t="s">
        <v>982</v>
      </c>
      <c r="L13" s="464" t="s">
        <v>983</v>
      </c>
      <c r="O13" s="473"/>
      <c r="P13" s="464" t="s">
        <v>978</v>
      </c>
      <c r="Q13" s="464" t="s">
        <v>979</v>
      </c>
      <c r="R13" s="464" t="s">
        <v>980</v>
      </c>
      <c r="S13" s="464" t="s">
        <v>981</v>
      </c>
      <c r="T13" s="464" t="s">
        <v>1057</v>
      </c>
      <c r="U13" s="464" t="s">
        <v>1058</v>
      </c>
      <c r="V13" s="464" t="s">
        <v>982</v>
      </c>
      <c r="W13" s="464" t="s">
        <v>983</v>
      </c>
      <c r="AB13" s="113"/>
      <c r="AE13" s="113"/>
    </row>
    <row r="14" spans="1:32">
      <c r="D14" s="472"/>
      <c r="E14" s="465"/>
      <c r="F14" s="465"/>
      <c r="G14" s="465"/>
      <c r="H14" s="465"/>
      <c r="I14" s="465"/>
      <c r="J14" s="465"/>
      <c r="K14" s="465"/>
      <c r="L14" s="465"/>
      <c r="O14" s="472"/>
      <c r="P14" s="465"/>
      <c r="Q14" s="465"/>
      <c r="R14" s="465"/>
      <c r="S14" s="465"/>
      <c r="T14" s="465"/>
      <c r="U14" s="465"/>
      <c r="V14" s="465"/>
      <c r="W14" s="465"/>
    </row>
    <row r="15" spans="1:32">
      <c r="D15" s="331" t="s">
        <v>348</v>
      </c>
      <c r="E15" s="246"/>
      <c r="F15" s="246"/>
      <c r="G15" s="246"/>
      <c r="H15" s="246"/>
      <c r="I15" s="246"/>
      <c r="J15" s="246"/>
      <c r="K15" s="246"/>
      <c r="L15" s="246"/>
      <c r="O15" s="331" t="s">
        <v>348</v>
      </c>
      <c r="P15" s="246"/>
      <c r="Q15" s="246"/>
      <c r="R15" s="246"/>
      <c r="S15" s="246"/>
      <c r="T15" s="246"/>
      <c r="U15" s="246"/>
      <c r="V15" s="246"/>
      <c r="W15" s="246"/>
      <c r="AB15" s="410"/>
      <c r="AC15" s="411"/>
      <c r="AE15" s="410"/>
      <c r="AF15" s="411"/>
    </row>
    <row r="16" spans="1:32">
      <c r="D16" s="332" t="s">
        <v>361</v>
      </c>
      <c r="E16" s="246"/>
      <c r="F16" s="246"/>
      <c r="G16" s="246"/>
      <c r="H16" s="246"/>
      <c r="I16" s="246"/>
      <c r="J16" s="246"/>
      <c r="K16" s="246"/>
      <c r="L16" s="246"/>
      <c r="O16" s="332" t="s">
        <v>361</v>
      </c>
      <c r="P16" s="246"/>
      <c r="Q16" s="246"/>
      <c r="R16" s="246"/>
      <c r="S16" s="246"/>
      <c r="T16" s="246"/>
      <c r="U16" s="246"/>
      <c r="V16" s="246"/>
      <c r="W16" s="246"/>
      <c r="AB16" s="410"/>
      <c r="AC16" s="411"/>
      <c r="AE16" s="410"/>
      <c r="AF16" s="411"/>
    </row>
    <row r="17" spans="4:32">
      <c r="D17" s="332" t="s">
        <v>368</v>
      </c>
      <c r="E17" s="246"/>
      <c r="F17" s="246"/>
      <c r="G17" s="246"/>
      <c r="H17" s="246"/>
      <c r="I17" s="246"/>
      <c r="J17" s="246"/>
      <c r="K17" s="246"/>
      <c r="L17" s="246"/>
      <c r="O17" s="332" t="s">
        <v>368</v>
      </c>
      <c r="P17" s="246"/>
      <c r="Q17" s="246"/>
      <c r="R17" s="246"/>
      <c r="S17" s="246"/>
      <c r="T17" s="246"/>
      <c r="U17" s="246"/>
      <c r="V17" s="246"/>
      <c r="W17" s="246"/>
      <c r="AB17" s="410"/>
      <c r="AC17" s="411"/>
      <c r="AE17" s="410"/>
      <c r="AF17" s="411"/>
    </row>
    <row r="18" spans="4:32">
      <c r="D18" s="332" t="s">
        <v>383</v>
      </c>
      <c r="E18" s="246"/>
      <c r="F18" s="246"/>
      <c r="G18" s="246"/>
      <c r="H18" s="246"/>
      <c r="I18" s="246"/>
      <c r="J18" s="246"/>
      <c r="K18" s="246"/>
      <c r="L18" s="246"/>
      <c r="O18" s="332" t="s">
        <v>383</v>
      </c>
      <c r="P18" s="246"/>
      <c r="Q18" s="246"/>
      <c r="R18" s="246"/>
      <c r="S18" s="246"/>
      <c r="T18" s="246"/>
      <c r="U18" s="246"/>
      <c r="V18" s="246"/>
      <c r="W18" s="246"/>
      <c r="AB18" s="410"/>
      <c r="AC18" s="411"/>
      <c r="AE18" s="410"/>
      <c r="AF18" s="411"/>
    </row>
    <row r="19" spans="4:32">
      <c r="D19" s="332" t="s">
        <v>375</v>
      </c>
      <c r="E19" s="246"/>
      <c r="F19" s="246"/>
      <c r="G19" s="246"/>
      <c r="H19" s="246"/>
      <c r="I19" s="246"/>
      <c r="J19" s="246"/>
      <c r="K19" s="246"/>
      <c r="L19" s="246"/>
      <c r="O19" s="332" t="s">
        <v>375</v>
      </c>
      <c r="P19" s="246"/>
      <c r="Q19" s="246"/>
      <c r="R19" s="246"/>
      <c r="S19" s="246"/>
      <c r="T19" s="246"/>
      <c r="U19" s="246"/>
      <c r="V19" s="246"/>
      <c r="W19" s="246"/>
      <c r="AB19" s="410"/>
      <c r="AC19" s="411"/>
      <c r="AE19" s="410"/>
      <c r="AF19" s="411"/>
    </row>
    <row r="20" spans="4:32">
      <c r="D20" s="332" t="s">
        <v>387</v>
      </c>
      <c r="E20" s="246"/>
      <c r="F20" s="246"/>
      <c r="G20" s="246"/>
      <c r="H20" s="246"/>
      <c r="I20" s="246"/>
      <c r="J20" s="246"/>
      <c r="K20" s="246"/>
      <c r="L20" s="246"/>
      <c r="N20" s="105"/>
      <c r="O20" s="332" t="s">
        <v>387</v>
      </c>
      <c r="P20" s="246"/>
      <c r="Q20" s="246"/>
      <c r="R20" s="246"/>
      <c r="S20" s="246"/>
      <c r="T20" s="246"/>
      <c r="U20" s="246"/>
      <c r="V20" s="246"/>
      <c r="W20" s="246"/>
      <c r="AB20" s="410"/>
      <c r="AC20" s="411"/>
      <c r="AE20" s="410"/>
      <c r="AF20" s="411"/>
    </row>
    <row r="21" spans="4:32">
      <c r="D21" s="332" t="s">
        <v>393</v>
      </c>
      <c r="E21" s="246"/>
      <c r="F21" s="246"/>
      <c r="G21" s="246"/>
      <c r="H21" s="246"/>
      <c r="I21" s="246"/>
      <c r="J21" s="246"/>
      <c r="K21" s="246"/>
      <c r="L21" s="246"/>
      <c r="O21" s="332" t="s">
        <v>393</v>
      </c>
      <c r="P21" s="246"/>
      <c r="Q21" s="246"/>
      <c r="R21" s="246"/>
      <c r="S21" s="246"/>
      <c r="T21" s="246"/>
      <c r="U21" s="246"/>
      <c r="V21" s="246"/>
      <c r="W21" s="246"/>
      <c r="AB21" s="410"/>
      <c r="AC21" s="411"/>
      <c r="AE21" s="410"/>
      <c r="AF21" s="411"/>
    </row>
    <row r="22" spans="4:32">
      <c r="D22" s="332" t="s">
        <v>400</v>
      </c>
      <c r="E22" s="246"/>
      <c r="F22" s="246"/>
      <c r="G22" s="246"/>
      <c r="H22" s="246"/>
      <c r="I22" s="246"/>
      <c r="J22" s="246"/>
      <c r="K22" s="246"/>
      <c r="L22" s="246"/>
      <c r="O22" s="332" t="s">
        <v>400</v>
      </c>
      <c r="P22" s="246"/>
      <c r="Q22" s="246"/>
      <c r="R22" s="246"/>
      <c r="S22" s="246"/>
      <c r="T22" s="246"/>
      <c r="U22" s="246"/>
      <c r="V22" s="246"/>
      <c r="W22" s="246"/>
      <c r="AB22" s="410"/>
      <c r="AC22" s="411"/>
      <c r="AE22" s="410"/>
      <c r="AF22" s="411"/>
    </row>
    <row r="23" spans="4:32">
      <c r="D23" s="332" t="s">
        <v>405</v>
      </c>
      <c r="E23" s="246"/>
      <c r="F23" s="246"/>
      <c r="G23" s="246"/>
      <c r="H23" s="246"/>
      <c r="I23" s="246"/>
      <c r="J23" s="246"/>
      <c r="K23" s="246"/>
      <c r="L23" s="246"/>
      <c r="O23" s="332" t="s">
        <v>405</v>
      </c>
      <c r="P23" s="246"/>
      <c r="Q23" s="246"/>
      <c r="R23" s="246"/>
      <c r="S23" s="246"/>
      <c r="T23" s="246"/>
      <c r="U23" s="246"/>
      <c r="V23" s="246"/>
      <c r="W23" s="246"/>
      <c r="AB23" s="410"/>
      <c r="AC23" s="411"/>
      <c r="AE23" s="410"/>
      <c r="AF23" s="411"/>
    </row>
    <row r="24" spans="4:32">
      <c r="D24" s="332" t="s">
        <v>411</v>
      </c>
      <c r="E24" s="246"/>
      <c r="F24" s="246"/>
      <c r="G24" s="246"/>
      <c r="H24" s="246"/>
      <c r="I24" s="246"/>
      <c r="J24" s="246"/>
      <c r="K24" s="246"/>
      <c r="L24" s="246"/>
      <c r="O24" s="332" t="s">
        <v>411</v>
      </c>
      <c r="P24" s="246"/>
      <c r="Q24" s="246"/>
      <c r="R24" s="246"/>
      <c r="S24" s="246"/>
      <c r="T24" s="246"/>
      <c r="U24" s="246"/>
      <c r="V24" s="246"/>
      <c r="W24" s="246"/>
      <c r="AB24" s="410"/>
      <c r="AC24" s="411"/>
      <c r="AE24" s="410"/>
      <c r="AF24" s="411"/>
    </row>
    <row r="25" spans="4:32">
      <c r="D25" s="332" t="s">
        <v>416</v>
      </c>
      <c r="E25" s="246"/>
      <c r="F25" s="246"/>
      <c r="G25" s="246"/>
      <c r="H25" s="246"/>
      <c r="I25" s="246"/>
      <c r="J25" s="246"/>
      <c r="K25" s="246"/>
      <c r="L25" s="246"/>
      <c r="O25" s="332" t="s">
        <v>416</v>
      </c>
      <c r="P25" s="246"/>
      <c r="Q25" s="246"/>
      <c r="R25" s="246"/>
      <c r="S25" s="246"/>
      <c r="T25" s="246"/>
      <c r="U25" s="246"/>
      <c r="V25" s="246"/>
      <c r="W25" s="246"/>
      <c r="AB25" s="410"/>
      <c r="AC25" s="411"/>
      <c r="AE25" s="410"/>
      <c r="AF25" s="411"/>
    </row>
    <row r="26" spans="4:32">
      <c r="D26" s="332" t="s">
        <v>423</v>
      </c>
      <c r="E26" s="246"/>
      <c r="F26" s="246"/>
      <c r="G26" s="246"/>
      <c r="H26" s="246"/>
      <c r="I26" s="246"/>
      <c r="J26" s="246"/>
      <c r="K26" s="246"/>
      <c r="L26" s="246"/>
      <c r="O26" s="332" t="s">
        <v>423</v>
      </c>
      <c r="P26" s="246"/>
      <c r="Q26" s="246"/>
      <c r="R26" s="246"/>
      <c r="S26" s="246"/>
      <c r="T26" s="246"/>
      <c r="U26" s="246"/>
      <c r="V26" s="246"/>
      <c r="W26" s="246"/>
      <c r="AB26" s="410"/>
      <c r="AC26" s="411"/>
      <c r="AE26" s="410"/>
      <c r="AF26" s="411"/>
    </row>
    <row r="27" spans="4:32">
      <c r="D27" s="332" t="s">
        <v>430</v>
      </c>
      <c r="E27" s="246"/>
      <c r="F27" s="246"/>
      <c r="G27" s="246"/>
      <c r="H27" s="246"/>
      <c r="I27" s="246"/>
      <c r="J27" s="246"/>
      <c r="K27" s="246"/>
      <c r="L27" s="246"/>
      <c r="O27" s="332" t="s">
        <v>430</v>
      </c>
      <c r="P27" s="246"/>
      <c r="Q27" s="246"/>
      <c r="R27" s="246"/>
      <c r="S27" s="246"/>
      <c r="T27" s="246"/>
      <c r="U27" s="246"/>
      <c r="V27" s="246"/>
      <c r="W27" s="246"/>
      <c r="AB27" s="410"/>
      <c r="AC27" s="411"/>
      <c r="AE27" s="410"/>
      <c r="AF27" s="411"/>
    </row>
    <row r="28" spans="4:32">
      <c r="D28" s="332" t="s">
        <v>984</v>
      </c>
      <c r="E28" s="246"/>
      <c r="F28" s="246"/>
      <c r="G28" s="246"/>
      <c r="H28" s="246"/>
      <c r="I28" s="246"/>
      <c r="J28" s="246"/>
      <c r="K28" s="246"/>
      <c r="L28" s="246"/>
      <c r="O28" s="332" t="s">
        <v>984</v>
      </c>
      <c r="P28" s="246"/>
      <c r="Q28" s="246"/>
      <c r="R28" s="246"/>
      <c r="S28" s="246"/>
      <c r="T28" s="246"/>
      <c r="U28" s="246"/>
      <c r="V28" s="246"/>
      <c r="W28" s="246"/>
      <c r="AB28" s="410"/>
      <c r="AC28" s="411"/>
      <c r="AE28" s="410"/>
      <c r="AF28" s="411"/>
    </row>
    <row r="29" spans="4:32">
      <c r="D29" s="332" t="s">
        <v>446</v>
      </c>
      <c r="E29" s="246"/>
      <c r="F29" s="246"/>
      <c r="G29" s="246"/>
      <c r="H29" s="246"/>
      <c r="I29" s="246"/>
      <c r="J29" s="246"/>
      <c r="K29" s="246"/>
      <c r="L29" s="246"/>
      <c r="O29" s="332" t="s">
        <v>446</v>
      </c>
      <c r="P29" s="246"/>
      <c r="Q29" s="246"/>
      <c r="R29" s="246"/>
      <c r="S29" s="246"/>
      <c r="T29" s="246"/>
      <c r="U29" s="246"/>
      <c r="V29" s="246"/>
      <c r="W29" s="246"/>
      <c r="AB29" s="410"/>
      <c r="AC29" s="411"/>
      <c r="AE29" s="410"/>
      <c r="AF29" s="411"/>
    </row>
    <row r="30" spans="4:32">
      <c r="D30" s="332" t="s">
        <v>450</v>
      </c>
      <c r="E30" s="246"/>
      <c r="F30" s="246"/>
      <c r="G30" s="246"/>
      <c r="H30" s="246"/>
      <c r="I30" s="246"/>
      <c r="J30" s="246"/>
      <c r="K30" s="246"/>
      <c r="L30" s="246"/>
      <c r="O30" s="332" t="s">
        <v>450</v>
      </c>
      <c r="P30" s="246"/>
      <c r="Q30" s="246"/>
      <c r="R30" s="246"/>
      <c r="S30" s="246"/>
      <c r="T30" s="246"/>
      <c r="U30" s="246"/>
      <c r="V30" s="246"/>
      <c r="W30" s="246"/>
      <c r="AB30" s="410"/>
      <c r="AC30" s="411"/>
      <c r="AE30" s="410"/>
      <c r="AF30" s="411"/>
    </row>
    <row r="31" spans="4:32">
      <c r="D31" s="332" t="s">
        <v>461</v>
      </c>
      <c r="E31" s="246"/>
      <c r="F31" s="246"/>
      <c r="G31" s="246"/>
      <c r="H31" s="246"/>
      <c r="I31" s="246"/>
      <c r="J31" s="246"/>
      <c r="K31" s="246"/>
      <c r="L31" s="246"/>
      <c r="O31" s="332" t="s">
        <v>461</v>
      </c>
      <c r="P31" s="246"/>
      <c r="Q31" s="246"/>
      <c r="R31" s="246"/>
      <c r="S31" s="246"/>
      <c r="T31" s="246"/>
      <c r="U31" s="246"/>
      <c r="V31" s="246"/>
      <c r="W31" s="246"/>
      <c r="AB31" s="410"/>
      <c r="AC31" s="411"/>
      <c r="AE31" s="410"/>
      <c r="AF31" s="411"/>
    </row>
    <row r="32" spans="4:32">
      <c r="D32" s="332" t="s">
        <v>466</v>
      </c>
      <c r="E32" s="246"/>
      <c r="F32" s="246"/>
      <c r="G32" s="246"/>
      <c r="H32" s="246"/>
      <c r="I32" s="246"/>
      <c r="J32" s="246"/>
      <c r="K32" s="246"/>
      <c r="L32" s="246"/>
      <c r="O32" s="332" t="s">
        <v>466</v>
      </c>
      <c r="P32" s="246"/>
      <c r="Q32" s="246"/>
      <c r="R32" s="246"/>
      <c r="S32" s="246"/>
      <c r="T32" s="246"/>
      <c r="U32" s="246"/>
      <c r="V32" s="246"/>
      <c r="W32" s="246"/>
      <c r="AB32" s="410"/>
      <c r="AC32" s="411"/>
      <c r="AE32" s="410"/>
      <c r="AF32" s="411"/>
    </row>
    <row r="33" spans="4:32">
      <c r="D33" s="332" t="s">
        <v>985</v>
      </c>
      <c r="E33" s="246"/>
      <c r="F33" s="246"/>
      <c r="G33" s="246"/>
      <c r="H33" s="246"/>
      <c r="I33" s="246"/>
      <c r="J33" s="246"/>
      <c r="K33" s="246"/>
      <c r="L33" s="246"/>
      <c r="O33" s="332" t="s">
        <v>985</v>
      </c>
      <c r="P33" s="246"/>
      <c r="Q33" s="246"/>
      <c r="R33" s="246"/>
      <c r="S33" s="246"/>
      <c r="T33" s="246"/>
      <c r="U33" s="246"/>
      <c r="V33" s="246"/>
      <c r="W33" s="246"/>
      <c r="AB33" s="410"/>
      <c r="AC33" s="411"/>
      <c r="AE33" s="410"/>
      <c r="AF33" s="411"/>
    </row>
    <row r="34" spans="4:32">
      <c r="D34" s="332" t="s">
        <v>986</v>
      </c>
      <c r="E34" s="246"/>
      <c r="F34" s="246"/>
      <c r="G34" s="246"/>
      <c r="H34" s="246"/>
      <c r="I34" s="246"/>
      <c r="J34" s="246"/>
      <c r="K34" s="246"/>
      <c r="L34" s="246"/>
      <c r="O34" s="332" t="s">
        <v>986</v>
      </c>
      <c r="P34" s="246"/>
      <c r="Q34" s="246"/>
      <c r="R34" s="246"/>
      <c r="S34" s="246"/>
      <c r="T34" s="246"/>
      <c r="U34" s="246"/>
      <c r="V34" s="246"/>
      <c r="W34" s="246"/>
      <c r="AB34" s="410"/>
      <c r="AC34" s="411"/>
      <c r="AE34" s="410"/>
      <c r="AF34" s="411"/>
    </row>
    <row r="35" spans="4:32">
      <c r="D35" s="332" t="s">
        <v>474</v>
      </c>
      <c r="E35" s="246"/>
      <c r="F35" s="246"/>
      <c r="G35" s="246"/>
      <c r="H35" s="246"/>
      <c r="I35" s="246"/>
      <c r="J35" s="246"/>
      <c r="K35" s="246"/>
      <c r="L35" s="246"/>
      <c r="O35" s="332" t="s">
        <v>474</v>
      </c>
      <c r="P35" s="246"/>
      <c r="Q35" s="246"/>
      <c r="R35" s="246"/>
      <c r="S35" s="246"/>
      <c r="T35" s="246"/>
      <c r="U35" s="246"/>
      <c r="V35" s="246"/>
      <c r="W35" s="246"/>
      <c r="AB35" s="410"/>
      <c r="AC35" s="411"/>
      <c r="AE35" s="410"/>
      <c r="AF35" s="411"/>
    </row>
    <row r="36" spans="4:32">
      <c r="D36" s="332" t="s">
        <v>480</v>
      </c>
      <c r="E36" s="246"/>
      <c r="F36" s="246"/>
      <c r="G36" s="246"/>
      <c r="H36" s="246"/>
      <c r="I36" s="246"/>
      <c r="J36" s="246"/>
      <c r="K36" s="246"/>
      <c r="L36" s="246"/>
      <c r="O36" s="332" t="s">
        <v>480</v>
      </c>
      <c r="P36" s="246"/>
      <c r="Q36" s="246"/>
      <c r="R36" s="246"/>
      <c r="S36" s="246"/>
      <c r="T36" s="246"/>
      <c r="U36" s="246"/>
      <c r="V36" s="246"/>
      <c r="W36" s="246"/>
      <c r="AB36" s="410"/>
      <c r="AC36" s="411"/>
      <c r="AE36" s="410"/>
      <c r="AF36" s="411"/>
    </row>
    <row r="37" spans="4:32">
      <c r="D37" s="332" t="s">
        <v>485</v>
      </c>
      <c r="E37" s="246"/>
      <c r="F37" s="246"/>
      <c r="G37" s="246"/>
      <c r="H37" s="246"/>
      <c r="I37" s="246"/>
      <c r="J37" s="246"/>
      <c r="K37" s="246"/>
      <c r="L37" s="246"/>
      <c r="O37" s="332" t="s">
        <v>485</v>
      </c>
      <c r="P37" s="246"/>
      <c r="Q37" s="246"/>
      <c r="R37" s="246"/>
      <c r="S37" s="246"/>
      <c r="T37" s="246"/>
      <c r="U37" s="246"/>
      <c r="V37" s="246"/>
      <c r="W37" s="246"/>
      <c r="AB37" s="410"/>
      <c r="AC37" s="411"/>
      <c r="AE37" s="410"/>
      <c r="AF37" s="411"/>
    </row>
    <row r="38" spans="4:32">
      <c r="D38" s="332" t="s">
        <v>490</v>
      </c>
      <c r="E38" s="246"/>
      <c r="F38" s="246"/>
      <c r="G38" s="246"/>
      <c r="H38" s="246"/>
      <c r="I38" s="246"/>
      <c r="J38" s="246"/>
      <c r="K38" s="246"/>
      <c r="L38" s="246"/>
      <c r="O38" s="332" t="s">
        <v>490</v>
      </c>
      <c r="P38" s="246"/>
      <c r="Q38" s="246"/>
      <c r="R38" s="246"/>
      <c r="S38" s="246"/>
      <c r="T38" s="246"/>
      <c r="U38" s="246"/>
      <c r="V38" s="246"/>
      <c r="W38" s="246"/>
      <c r="AB38" s="410"/>
      <c r="AC38" s="411"/>
      <c r="AE38" s="410"/>
      <c r="AF38" s="411"/>
    </row>
    <row r="39" spans="4:32">
      <c r="D39" s="332" t="s">
        <v>495</v>
      </c>
      <c r="E39" s="246"/>
      <c r="F39" s="246"/>
      <c r="G39" s="246"/>
      <c r="H39" s="246"/>
      <c r="I39" s="246"/>
      <c r="J39" s="246"/>
      <c r="K39" s="246"/>
      <c r="L39" s="246"/>
      <c r="O39" s="332" t="s">
        <v>495</v>
      </c>
      <c r="P39" s="246"/>
      <c r="Q39" s="246"/>
      <c r="R39" s="246"/>
      <c r="S39" s="246"/>
      <c r="T39" s="246"/>
      <c r="U39" s="246"/>
      <c r="V39" s="246"/>
      <c r="W39" s="246"/>
      <c r="AB39" s="410"/>
      <c r="AC39" s="411"/>
      <c r="AE39" s="410"/>
      <c r="AF39" s="411"/>
    </row>
    <row r="40" spans="4:32">
      <c r="D40" s="332" t="s">
        <v>500</v>
      </c>
      <c r="E40" s="246"/>
      <c r="F40" s="246"/>
      <c r="G40" s="246"/>
      <c r="H40" s="246"/>
      <c r="I40" s="246"/>
      <c r="J40" s="246"/>
      <c r="K40" s="246"/>
      <c r="L40" s="246"/>
      <c r="O40" s="332" t="s">
        <v>500</v>
      </c>
      <c r="P40" s="246"/>
      <c r="Q40" s="246"/>
      <c r="R40" s="246"/>
      <c r="S40" s="246"/>
      <c r="T40" s="246"/>
      <c r="U40" s="246"/>
      <c r="V40" s="246"/>
      <c r="W40" s="246"/>
      <c r="AB40" s="410"/>
      <c r="AC40" s="411"/>
      <c r="AE40" s="410"/>
      <c r="AF40" s="411"/>
    </row>
    <row r="41" spans="4:32">
      <c r="D41" s="332" t="s">
        <v>504</v>
      </c>
      <c r="E41" s="246"/>
      <c r="F41" s="246"/>
      <c r="G41" s="246"/>
      <c r="H41" s="246"/>
      <c r="I41" s="246"/>
      <c r="J41" s="246"/>
      <c r="K41" s="246"/>
      <c r="L41" s="246"/>
      <c r="O41" s="332" t="s">
        <v>504</v>
      </c>
      <c r="P41" s="246"/>
      <c r="Q41" s="246"/>
      <c r="R41" s="246"/>
      <c r="S41" s="246"/>
      <c r="T41" s="246"/>
      <c r="U41" s="246"/>
      <c r="V41" s="246"/>
      <c r="W41" s="246"/>
      <c r="AB41" s="410"/>
      <c r="AC41" s="411"/>
      <c r="AE41" s="410"/>
      <c r="AF41" s="411"/>
    </row>
    <row r="42" spans="4:32">
      <c r="D42" s="332" t="s">
        <v>510</v>
      </c>
      <c r="E42" s="246"/>
      <c r="F42" s="246"/>
      <c r="G42" s="246"/>
      <c r="H42" s="246"/>
      <c r="I42" s="246"/>
      <c r="J42" s="246"/>
      <c r="K42" s="246"/>
      <c r="L42" s="246"/>
      <c r="O42" s="332" t="s">
        <v>510</v>
      </c>
      <c r="P42" s="246"/>
      <c r="Q42" s="246"/>
      <c r="R42" s="246"/>
      <c r="S42" s="246"/>
      <c r="T42" s="246"/>
      <c r="U42" s="246"/>
      <c r="V42" s="246"/>
      <c r="W42" s="246"/>
      <c r="AB42" s="410"/>
      <c r="AC42" s="411"/>
      <c r="AE42" s="410"/>
      <c r="AF42" s="411"/>
    </row>
    <row r="43" spans="4:32">
      <c r="D43" s="332" t="s">
        <v>711</v>
      </c>
      <c r="E43" s="246"/>
      <c r="F43" s="246"/>
      <c r="G43" s="246"/>
      <c r="H43" s="246"/>
      <c r="I43" s="246"/>
      <c r="J43" s="246"/>
      <c r="K43" s="246"/>
      <c r="L43" s="246"/>
      <c r="O43" s="332" t="s">
        <v>711</v>
      </c>
      <c r="P43" s="246"/>
      <c r="Q43" s="246"/>
      <c r="R43" s="246"/>
      <c r="S43" s="246"/>
      <c r="T43" s="246"/>
      <c r="U43" s="246"/>
      <c r="V43" s="246"/>
      <c r="W43" s="246"/>
      <c r="AB43" s="410"/>
      <c r="AC43" s="411"/>
      <c r="AE43" s="410"/>
      <c r="AF43" s="411"/>
    </row>
    <row r="44" spans="4:32">
      <c r="D44" s="332" t="s">
        <v>987</v>
      </c>
      <c r="E44" s="246"/>
      <c r="F44" s="246"/>
      <c r="G44" s="246"/>
      <c r="H44" s="246"/>
      <c r="I44" s="246"/>
      <c r="J44" s="246"/>
      <c r="K44" s="246"/>
      <c r="L44" s="246"/>
      <c r="O44" s="332" t="s">
        <v>987</v>
      </c>
      <c r="P44" s="246"/>
      <c r="Q44" s="246"/>
      <c r="R44" s="246"/>
      <c r="S44" s="246"/>
      <c r="T44" s="246"/>
      <c r="U44" s="246"/>
      <c r="V44" s="246"/>
      <c r="W44" s="246"/>
      <c r="AB44" s="410"/>
      <c r="AC44" s="411"/>
      <c r="AE44" s="410"/>
      <c r="AF44" s="411"/>
    </row>
    <row r="45" spans="4:32">
      <c r="D45" s="332" t="s">
        <v>436</v>
      </c>
      <c r="E45" s="246"/>
      <c r="F45" s="246"/>
      <c r="G45" s="246"/>
      <c r="H45" s="246"/>
      <c r="I45" s="246"/>
      <c r="J45" s="246"/>
      <c r="K45" s="246"/>
      <c r="L45" s="246"/>
      <c r="O45" s="332" t="s">
        <v>436</v>
      </c>
      <c r="P45" s="246"/>
      <c r="Q45" s="246"/>
      <c r="R45" s="246"/>
      <c r="S45" s="246"/>
      <c r="T45" s="246"/>
      <c r="U45" s="246"/>
      <c r="V45" s="246"/>
      <c r="W45" s="246"/>
      <c r="AB45" s="410"/>
      <c r="AC45" s="411"/>
      <c r="AE45" s="410"/>
      <c r="AF45" s="411"/>
    </row>
    <row r="46" spans="4:32">
      <c r="D46" s="332" t="s">
        <v>566</v>
      </c>
      <c r="E46" s="246"/>
      <c r="F46" s="246"/>
      <c r="G46" s="246"/>
      <c r="H46" s="246"/>
      <c r="I46" s="246"/>
      <c r="J46" s="246"/>
      <c r="K46" s="246"/>
      <c r="L46" s="246"/>
      <c r="O46" s="332" t="s">
        <v>566</v>
      </c>
      <c r="P46" s="246"/>
      <c r="Q46" s="246"/>
      <c r="R46" s="246"/>
      <c r="S46" s="246"/>
      <c r="T46" s="246"/>
      <c r="U46" s="246"/>
      <c r="V46" s="246"/>
      <c r="W46" s="246"/>
      <c r="AB46" s="410"/>
      <c r="AC46" s="411"/>
      <c r="AE46" s="410"/>
      <c r="AF46" s="411"/>
    </row>
    <row r="47" spans="4:32">
      <c r="D47" s="332" t="s">
        <v>1260</v>
      </c>
      <c r="E47" s="246"/>
      <c r="F47" s="246"/>
      <c r="G47" s="246"/>
      <c r="H47" s="246"/>
      <c r="I47" s="246"/>
      <c r="J47" s="246"/>
      <c r="K47" s="246"/>
      <c r="L47" s="246"/>
      <c r="O47" s="332" t="s">
        <v>1260</v>
      </c>
      <c r="P47" s="246"/>
      <c r="Q47" s="246"/>
      <c r="R47" s="246"/>
      <c r="S47" s="246"/>
      <c r="T47" s="246"/>
      <c r="U47" s="246"/>
      <c r="V47" s="246"/>
      <c r="W47" s="246"/>
      <c r="AB47" s="410"/>
      <c r="AC47" s="411"/>
      <c r="AE47" s="410"/>
      <c r="AF47" s="411"/>
    </row>
    <row r="48" spans="4:32">
      <c r="D48" s="332" t="s">
        <v>632</v>
      </c>
      <c r="E48" s="246"/>
      <c r="F48" s="246"/>
      <c r="G48" s="246"/>
      <c r="H48" s="246"/>
      <c r="I48" s="246"/>
      <c r="J48" s="246"/>
      <c r="K48" s="246"/>
      <c r="L48" s="246"/>
      <c r="O48" s="332" t="s">
        <v>632</v>
      </c>
      <c r="P48" s="246"/>
      <c r="Q48" s="246"/>
      <c r="R48" s="246"/>
      <c r="S48" s="246"/>
      <c r="T48" s="246"/>
      <c r="U48" s="246"/>
      <c r="V48" s="246"/>
      <c r="W48" s="246"/>
      <c r="AB48" s="410"/>
      <c r="AC48" s="411"/>
      <c r="AE48" s="410"/>
      <c r="AF48" s="411"/>
    </row>
    <row r="49" spans="1:32">
      <c r="D49" s="332" t="s">
        <v>988</v>
      </c>
      <c r="E49" s="246"/>
      <c r="F49" s="246"/>
      <c r="G49" s="246"/>
      <c r="H49" s="246"/>
      <c r="I49" s="246"/>
      <c r="J49" s="246"/>
      <c r="K49" s="246"/>
      <c r="L49" s="246"/>
      <c r="O49" s="332" t="s">
        <v>988</v>
      </c>
      <c r="P49" s="246"/>
      <c r="Q49" s="246"/>
      <c r="R49" s="246"/>
      <c r="S49" s="246"/>
      <c r="T49" s="246"/>
      <c r="U49" s="246"/>
      <c r="V49" s="246"/>
      <c r="W49" s="246"/>
      <c r="AB49" s="410"/>
      <c r="AC49" s="411"/>
      <c r="AE49" s="410"/>
      <c r="AF49" s="411"/>
    </row>
    <row r="50" spans="1:32" ht="15" customHeight="1">
      <c r="D50" s="334" t="s">
        <v>989</v>
      </c>
      <c r="E50" s="246"/>
      <c r="F50" s="246"/>
      <c r="G50" s="246"/>
      <c r="H50" s="246"/>
      <c r="I50" s="246"/>
      <c r="J50" s="246"/>
      <c r="K50" s="246"/>
      <c r="L50" s="246"/>
      <c r="O50" s="334" t="s">
        <v>989</v>
      </c>
      <c r="P50" s="246"/>
      <c r="Q50" s="246"/>
      <c r="R50" s="246"/>
      <c r="S50" s="246"/>
      <c r="T50" s="246"/>
      <c r="U50" s="246"/>
      <c r="V50" s="246"/>
      <c r="W50" s="246"/>
      <c r="AB50" s="410"/>
      <c r="AC50" s="411"/>
      <c r="AE50" s="410"/>
      <c r="AF50" s="411"/>
    </row>
    <row r="51" spans="1:32" ht="15" customHeight="1"/>
    <row r="53" spans="1:32" ht="15" customHeight="1"/>
    <row r="54" spans="1:32">
      <c r="B54" s="18"/>
      <c r="C54" s="18"/>
      <c r="D54" s="18"/>
      <c r="E54" s="18"/>
      <c r="F54" s="18"/>
      <c r="G54" s="18"/>
      <c r="H54" s="18"/>
      <c r="I54" s="18"/>
      <c r="J54" s="18"/>
      <c r="K54" s="18"/>
      <c r="L54" s="18"/>
      <c r="M54" s="18"/>
    </row>
    <row r="55" spans="1:32">
      <c r="A55" s="80" t="s">
        <v>1002</v>
      </c>
      <c r="B55" s="80" t="s">
        <v>1262</v>
      </c>
      <c r="C55" s="80"/>
      <c r="D55" s="80"/>
      <c r="E55" s="80"/>
      <c r="F55" s="80"/>
      <c r="G55" s="80"/>
      <c r="H55" s="18"/>
      <c r="I55" s="18"/>
      <c r="J55" s="18"/>
      <c r="K55" s="18"/>
      <c r="L55" s="18"/>
      <c r="M55" s="18"/>
    </row>
    <row r="56" spans="1:32">
      <c r="A56" s="80"/>
      <c r="B56" s="80"/>
      <c r="C56" s="80"/>
      <c r="D56" s="80"/>
      <c r="E56" s="80"/>
      <c r="F56" s="80"/>
      <c r="G56" s="80"/>
      <c r="H56" s="18"/>
      <c r="I56" s="18"/>
      <c r="J56" s="18"/>
      <c r="K56" s="18"/>
      <c r="L56" s="18"/>
      <c r="M56" s="18"/>
    </row>
    <row r="57" spans="1:32">
      <c r="A57" s="80"/>
      <c r="B57" s="88"/>
      <c r="C57" s="80"/>
      <c r="D57" s="80"/>
      <c r="E57" s="80"/>
      <c r="F57" s="80"/>
      <c r="G57" s="80"/>
      <c r="H57" s="18"/>
      <c r="I57" s="18"/>
      <c r="J57" s="18"/>
      <c r="K57" s="18"/>
      <c r="L57" s="18"/>
      <c r="M57" s="18"/>
    </row>
    <row r="58" spans="1:32">
      <c r="L58" s="18"/>
      <c r="M58" s="18"/>
    </row>
    <row r="59" spans="1:32" ht="34.5" customHeight="1">
      <c r="D59" s="18"/>
      <c r="E59" s="18"/>
      <c r="F59" s="476" t="s">
        <v>1608</v>
      </c>
      <c r="G59" s="477"/>
      <c r="H59" s="477"/>
      <c r="I59" s="477"/>
      <c r="J59" s="477"/>
      <c r="K59" s="477"/>
      <c r="L59" s="478"/>
      <c r="M59" s="18"/>
      <c r="O59" s="18"/>
      <c r="P59" s="18"/>
      <c r="Q59" s="476" t="s">
        <v>1337</v>
      </c>
      <c r="R59" s="477"/>
      <c r="S59" s="477"/>
      <c r="T59" s="477"/>
      <c r="U59" s="477"/>
      <c r="V59" s="477"/>
      <c r="W59" s="478"/>
    </row>
    <row r="60" spans="1:32" ht="30" customHeight="1">
      <c r="D60" s="467" t="s">
        <v>1149</v>
      </c>
      <c r="E60" s="464" t="s">
        <v>1261</v>
      </c>
      <c r="F60" s="468" t="s">
        <v>990</v>
      </c>
      <c r="G60" s="469"/>
      <c r="H60" s="469"/>
      <c r="I60" s="469"/>
      <c r="J60" s="469"/>
      <c r="K60" s="469"/>
      <c r="L60" s="470"/>
      <c r="M60" s="18"/>
      <c r="O60" s="467" t="s">
        <v>1149</v>
      </c>
      <c r="P60" s="464" t="s">
        <v>1261</v>
      </c>
      <c r="Q60" s="468" t="s">
        <v>990</v>
      </c>
      <c r="R60" s="469"/>
      <c r="S60" s="469"/>
      <c r="T60" s="469"/>
      <c r="U60" s="469"/>
      <c r="V60" s="469"/>
      <c r="W60" s="470"/>
    </row>
    <row r="61" spans="1:32" ht="24.75" customHeight="1">
      <c r="D61" s="467"/>
      <c r="E61" s="465"/>
      <c r="F61" s="89" t="s">
        <v>991</v>
      </c>
      <c r="G61" s="89" t="s">
        <v>992</v>
      </c>
      <c r="H61" s="97" t="s">
        <v>993</v>
      </c>
      <c r="I61" s="97" t="s">
        <v>994</v>
      </c>
      <c r="J61" s="97" t="s">
        <v>995</v>
      </c>
      <c r="K61" s="97" t="s">
        <v>996</v>
      </c>
      <c r="L61" s="97" t="s">
        <v>997</v>
      </c>
      <c r="M61" s="18"/>
      <c r="O61" s="467"/>
      <c r="P61" s="465"/>
      <c r="Q61" s="89" t="s">
        <v>991</v>
      </c>
      <c r="R61" s="89" t="s">
        <v>992</v>
      </c>
      <c r="S61" s="97" t="s">
        <v>993</v>
      </c>
      <c r="T61" s="97" t="s">
        <v>994</v>
      </c>
      <c r="U61" s="97" t="s">
        <v>995</v>
      </c>
      <c r="V61" s="97" t="s">
        <v>996</v>
      </c>
      <c r="W61" s="97" t="s">
        <v>997</v>
      </c>
    </row>
    <row r="62" spans="1:32">
      <c r="D62" s="463" t="s">
        <v>998</v>
      </c>
      <c r="E62" s="337" t="s">
        <v>999</v>
      </c>
      <c r="F62" s="247"/>
      <c r="G62" s="247"/>
      <c r="H62" s="247"/>
      <c r="I62" s="247"/>
      <c r="J62" s="247"/>
      <c r="K62" s="247"/>
      <c r="L62" s="247"/>
      <c r="M62" s="18"/>
      <c r="O62" s="463" t="s">
        <v>998</v>
      </c>
      <c r="P62" s="337" t="s">
        <v>999</v>
      </c>
      <c r="Q62" s="247"/>
      <c r="R62" s="247"/>
      <c r="S62" s="247"/>
      <c r="T62" s="247"/>
      <c r="U62" s="247"/>
      <c r="V62" s="247"/>
      <c r="W62" s="247"/>
      <c r="AB62" s="410"/>
      <c r="AC62" s="411"/>
      <c r="AE62" s="410"/>
      <c r="AF62" s="411"/>
    </row>
    <row r="63" spans="1:32">
      <c r="D63" s="463"/>
      <c r="E63" s="337" t="s">
        <v>1000</v>
      </c>
      <c r="F63" s="247"/>
      <c r="G63" s="247"/>
      <c r="H63" s="247"/>
      <c r="I63" s="247"/>
      <c r="J63" s="247"/>
      <c r="K63" s="247"/>
      <c r="L63" s="247"/>
      <c r="M63" s="18"/>
      <c r="O63" s="463"/>
      <c r="P63" s="337" t="s">
        <v>1000</v>
      </c>
      <c r="Q63" s="247"/>
      <c r="R63" s="247"/>
      <c r="S63" s="247"/>
      <c r="T63" s="247"/>
      <c r="U63" s="247"/>
      <c r="V63" s="247"/>
      <c r="W63" s="247"/>
      <c r="AB63" s="410"/>
      <c r="AC63" s="411"/>
      <c r="AE63" s="410"/>
      <c r="AF63" s="411"/>
    </row>
    <row r="64" spans="1:32">
      <c r="D64" s="463" t="s">
        <v>512</v>
      </c>
      <c r="E64" s="337" t="s">
        <v>999</v>
      </c>
      <c r="F64" s="248"/>
      <c r="G64" s="248"/>
      <c r="H64" s="248"/>
      <c r="I64" s="248"/>
      <c r="J64" s="248"/>
      <c r="K64" s="248"/>
      <c r="L64" s="248"/>
      <c r="M64" s="18"/>
      <c r="O64" s="463" t="s">
        <v>512</v>
      </c>
      <c r="P64" s="337" t="s">
        <v>999</v>
      </c>
      <c r="Q64" s="248"/>
      <c r="R64" s="248"/>
      <c r="S64" s="248"/>
      <c r="T64" s="248"/>
      <c r="U64" s="248"/>
      <c r="V64" s="248"/>
      <c r="W64" s="248"/>
      <c r="AB64" s="410"/>
      <c r="AC64" s="411"/>
      <c r="AE64" s="410"/>
      <c r="AF64" s="411"/>
    </row>
    <row r="65" spans="1:32">
      <c r="D65" s="463"/>
      <c r="E65" s="337" t="s">
        <v>1000</v>
      </c>
      <c r="F65" s="248"/>
      <c r="G65" s="248"/>
      <c r="H65" s="248"/>
      <c r="I65" s="248"/>
      <c r="J65" s="248"/>
      <c r="K65" s="248"/>
      <c r="L65" s="248"/>
      <c r="M65" s="18"/>
      <c r="O65" s="463"/>
      <c r="P65" s="337" t="s">
        <v>1000</v>
      </c>
      <c r="Q65" s="248"/>
      <c r="R65" s="248"/>
      <c r="S65" s="248"/>
      <c r="T65" s="248"/>
      <c r="U65" s="248"/>
      <c r="V65" s="248"/>
      <c r="W65" s="248"/>
      <c r="AB65" s="410"/>
      <c r="AC65" s="411"/>
      <c r="AE65" s="410"/>
      <c r="AF65" s="411"/>
    </row>
    <row r="66" spans="1:32">
      <c r="D66" s="463" t="s">
        <v>1001</v>
      </c>
      <c r="E66" s="337" t="s">
        <v>999</v>
      </c>
      <c r="F66" s="247"/>
      <c r="G66" s="247"/>
      <c r="H66" s="247"/>
      <c r="I66" s="247"/>
      <c r="J66" s="247"/>
      <c r="K66" s="247"/>
      <c r="L66" s="247"/>
      <c r="M66" s="18"/>
      <c r="O66" s="463" t="s">
        <v>1001</v>
      </c>
      <c r="P66" s="337" t="s">
        <v>999</v>
      </c>
      <c r="Q66" s="247"/>
      <c r="R66" s="247"/>
      <c r="S66" s="247"/>
      <c r="T66" s="247"/>
      <c r="U66" s="247"/>
      <c r="V66" s="247"/>
      <c r="W66" s="247"/>
      <c r="AB66" s="410"/>
      <c r="AC66" s="411"/>
      <c r="AE66" s="410"/>
      <c r="AF66" s="411"/>
    </row>
    <row r="67" spans="1:32" ht="15" customHeight="1">
      <c r="D67" s="463"/>
      <c r="E67" s="337" t="s">
        <v>1000</v>
      </c>
      <c r="F67" s="247"/>
      <c r="G67" s="247"/>
      <c r="H67" s="247"/>
      <c r="I67" s="247"/>
      <c r="J67" s="247"/>
      <c r="K67" s="247"/>
      <c r="L67" s="247"/>
      <c r="M67" s="18"/>
      <c r="O67" s="463"/>
      <c r="P67" s="337" t="s">
        <v>1000</v>
      </c>
      <c r="Q67" s="247"/>
      <c r="R67" s="247"/>
      <c r="S67" s="247"/>
      <c r="T67" s="247"/>
      <c r="U67" s="247"/>
      <c r="V67" s="247"/>
      <c r="W67" s="247"/>
      <c r="AB67" s="410"/>
      <c r="AC67" s="411"/>
      <c r="AE67" s="410"/>
      <c r="AF67" s="411"/>
    </row>
    <row r="68" spans="1:32" ht="15" customHeight="1">
      <c r="D68" s="463" t="s">
        <v>989</v>
      </c>
      <c r="E68" s="337" t="s">
        <v>999</v>
      </c>
      <c r="F68" s="248"/>
      <c r="G68" s="248"/>
      <c r="H68" s="248"/>
      <c r="I68" s="248"/>
      <c r="J68" s="248"/>
      <c r="K68" s="248"/>
      <c r="L68" s="248"/>
      <c r="M68" s="18"/>
      <c r="O68" s="463" t="s">
        <v>989</v>
      </c>
      <c r="P68" s="337" t="s">
        <v>999</v>
      </c>
      <c r="Q68" s="248"/>
      <c r="R68" s="248"/>
      <c r="S68" s="248"/>
      <c r="T68" s="248"/>
      <c r="U68" s="248"/>
      <c r="V68" s="248"/>
      <c r="W68" s="248"/>
      <c r="AB68" s="410"/>
      <c r="AC68" s="411"/>
      <c r="AE68" s="410"/>
      <c r="AF68" s="411"/>
    </row>
    <row r="69" spans="1:32">
      <c r="D69" s="463"/>
      <c r="E69" s="337" t="s">
        <v>1000</v>
      </c>
      <c r="F69" s="248"/>
      <c r="G69" s="248"/>
      <c r="H69" s="248"/>
      <c r="I69" s="248"/>
      <c r="J69" s="248"/>
      <c r="K69" s="248"/>
      <c r="L69" s="248"/>
      <c r="M69" s="18"/>
      <c r="O69" s="463"/>
      <c r="P69" s="337" t="s">
        <v>1000</v>
      </c>
      <c r="Q69" s="248"/>
      <c r="R69" s="248"/>
      <c r="S69" s="248"/>
      <c r="T69" s="248"/>
      <c r="U69" s="248"/>
      <c r="V69" s="248"/>
      <c r="W69" s="248"/>
      <c r="AB69" s="410"/>
      <c r="AC69" s="411"/>
      <c r="AE69" s="410"/>
      <c r="AF69" s="411"/>
    </row>
    <row r="70" spans="1:32">
      <c r="D70" s="463" t="s">
        <v>988</v>
      </c>
      <c r="E70" s="337" t="s">
        <v>999</v>
      </c>
      <c r="F70" s="247"/>
      <c r="G70" s="247"/>
      <c r="H70" s="247"/>
      <c r="I70" s="247"/>
      <c r="J70" s="247"/>
      <c r="K70" s="247"/>
      <c r="L70" s="247"/>
      <c r="M70" s="18"/>
      <c r="O70" s="463" t="s">
        <v>988</v>
      </c>
      <c r="P70" s="337" t="s">
        <v>999</v>
      </c>
      <c r="Q70" s="247"/>
      <c r="R70" s="247"/>
      <c r="S70" s="247"/>
      <c r="T70" s="247"/>
      <c r="U70" s="247"/>
      <c r="V70" s="247"/>
      <c r="W70" s="247"/>
      <c r="AB70" s="410"/>
      <c r="AC70" s="411"/>
      <c r="AE70" s="410"/>
      <c r="AF70" s="411"/>
    </row>
    <row r="71" spans="1:32">
      <c r="B71" s="18"/>
      <c r="D71" s="463"/>
      <c r="E71" s="339" t="s">
        <v>1000</v>
      </c>
      <c r="F71" s="247"/>
      <c r="G71" s="247"/>
      <c r="H71" s="247"/>
      <c r="I71" s="247"/>
      <c r="J71" s="247"/>
      <c r="K71" s="247"/>
      <c r="L71" s="247"/>
      <c r="M71" s="18"/>
      <c r="O71" s="463"/>
      <c r="P71" s="339" t="s">
        <v>1000</v>
      </c>
      <c r="Q71" s="247"/>
      <c r="R71" s="247"/>
      <c r="S71" s="247"/>
      <c r="T71" s="247"/>
      <c r="U71" s="247"/>
      <c r="V71" s="247"/>
      <c r="W71" s="247"/>
      <c r="AB71" s="410"/>
      <c r="AC71" s="411"/>
      <c r="AE71" s="410"/>
      <c r="AF71" s="411"/>
    </row>
    <row r="72" spans="1:32">
      <c r="F72" s="249"/>
      <c r="G72" s="249"/>
      <c r="H72" s="249"/>
      <c r="I72" s="249"/>
      <c r="J72" s="249"/>
      <c r="K72" s="249"/>
      <c r="L72" s="249"/>
      <c r="M72" s="18"/>
      <c r="Q72" s="249"/>
      <c r="R72" s="249"/>
      <c r="S72" s="249"/>
      <c r="T72" s="249"/>
      <c r="U72" s="249"/>
      <c r="V72" s="249"/>
      <c r="W72" s="249"/>
      <c r="AB72" s="410"/>
      <c r="AC72" s="411"/>
      <c r="AE72" s="410"/>
      <c r="AF72" s="411"/>
    </row>
    <row r="73" spans="1:32">
      <c r="M73" s="18"/>
    </row>
    <row r="76" spans="1:32">
      <c r="A76" s="80" t="s">
        <v>1004</v>
      </c>
      <c r="B76" s="80" t="s">
        <v>1521</v>
      </c>
      <c r="C76" s="80"/>
      <c r="D76" s="80"/>
      <c r="E76" s="80"/>
    </row>
    <row r="80" spans="1:32" ht="27.75" customHeight="1">
      <c r="D80" s="18"/>
      <c r="E80" s="18"/>
      <c r="F80" s="491" t="s">
        <v>1608</v>
      </c>
      <c r="G80" s="492"/>
      <c r="H80" s="492"/>
      <c r="I80" s="493"/>
      <c r="J80" s="18"/>
      <c r="K80" s="18"/>
      <c r="L80" s="18"/>
      <c r="O80" s="18"/>
      <c r="P80" s="18"/>
      <c r="Q80" s="491" t="s">
        <v>1337</v>
      </c>
      <c r="R80" s="492"/>
      <c r="S80" s="492"/>
      <c r="T80" s="493"/>
    </row>
    <row r="81" spans="1:32" ht="15" customHeight="1">
      <c r="D81" s="497" t="s">
        <v>1149</v>
      </c>
      <c r="E81" s="498" t="s">
        <v>1261</v>
      </c>
      <c r="F81" s="494" t="s">
        <v>990</v>
      </c>
      <c r="G81" s="495"/>
      <c r="H81" s="495"/>
      <c r="I81" s="496"/>
      <c r="J81" s="18"/>
      <c r="K81" s="18"/>
      <c r="L81" s="18"/>
      <c r="O81" s="497" t="s">
        <v>1149</v>
      </c>
      <c r="P81" s="498" t="s">
        <v>1261</v>
      </c>
      <c r="Q81" s="494" t="s">
        <v>990</v>
      </c>
      <c r="R81" s="495"/>
      <c r="S81" s="495"/>
      <c r="T81" s="496"/>
    </row>
    <row r="82" spans="1:32">
      <c r="D82" s="497"/>
      <c r="E82" s="465"/>
      <c r="F82" s="89" t="s">
        <v>991</v>
      </c>
      <c r="G82" s="89" t="s">
        <v>992</v>
      </c>
      <c r="H82" s="97" t="s">
        <v>993</v>
      </c>
      <c r="I82" s="97" t="s">
        <v>994</v>
      </c>
      <c r="J82" s="18"/>
      <c r="K82" s="18"/>
      <c r="L82" s="18"/>
      <c r="O82" s="497"/>
      <c r="P82" s="465"/>
      <c r="Q82" s="89" t="s">
        <v>991</v>
      </c>
      <c r="R82" s="89" t="s">
        <v>992</v>
      </c>
      <c r="S82" s="97" t="s">
        <v>993</v>
      </c>
      <c r="T82" s="97" t="s">
        <v>994</v>
      </c>
    </row>
    <row r="83" spans="1:32">
      <c r="D83" s="488" t="s">
        <v>998</v>
      </c>
      <c r="E83" s="337" t="s">
        <v>999</v>
      </c>
      <c r="F83" s="248"/>
      <c r="G83" s="248"/>
      <c r="H83" s="248"/>
      <c r="I83" s="248"/>
      <c r="J83" s="18"/>
      <c r="K83" s="18"/>
      <c r="L83" s="18"/>
      <c r="O83" s="488" t="s">
        <v>998</v>
      </c>
      <c r="P83" s="337" t="s">
        <v>999</v>
      </c>
      <c r="Q83" s="248"/>
      <c r="R83" s="248"/>
      <c r="S83" s="248"/>
      <c r="T83" s="248"/>
      <c r="AB83" s="410"/>
      <c r="AC83" s="411"/>
      <c r="AE83" s="410"/>
      <c r="AF83" s="411"/>
    </row>
    <row r="84" spans="1:32">
      <c r="D84" s="488"/>
      <c r="E84" s="337" t="s">
        <v>1000</v>
      </c>
      <c r="F84" s="248"/>
      <c r="G84" s="248"/>
      <c r="H84" s="248"/>
      <c r="I84" s="248"/>
      <c r="J84" s="18"/>
      <c r="K84" s="18"/>
      <c r="L84" s="18"/>
      <c r="O84" s="488"/>
      <c r="P84" s="337" t="s">
        <v>1000</v>
      </c>
      <c r="Q84" s="248"/>
      <c r="R84" s="248"/>
      <c r="S84" s="248"/>
      <c r="T84" s="248"/>
      <c r="AB84" s="410"/>
      <c r="AC84" s="411"/>
      <c r="AE84" s="410"/>
      <c r="AF84" s="411"/>
    </row>
    <row r="85" spans="1:32" ht="15" customHeight="1">
      <c r="D85" s="488" t="s">
        <v>512</v>
      </c>
      <c r="E85" s="337" t="s">
        <v>999</v>
      </c>
      <c r="F85" s="248"/>
      <c r="G85" s="248"/>
      <c r="H85" s="248"/>
      <c r="I85" s="248"/>
      <c r="J85" s="18"/>
      <c r="K85" s="18"/>
      <c r="L85" s="18"/>
      <c r="O85" s="488" t="s">
        <v>512</v>
      </c>
      <c r="P85" s="337" t="s">
        <v>999</v>
      </c>
      <c r="Q85" s="248"/>
      <c r="R85" s="248"/>
      <c r="S85" s="248"/>
      <c r="T85" s="248"/>
      <c r="AB85" s="410"/>
      <c r="AC85" s="411"/>
      <c r="AE85" s="410"/>
      <c r="AF85" s="411"/>
    </row>
    <row r="86" spans="1:32">
      <c r="D86" s="488"/>
      <c r="E86" s="337" t="s">
        <v>1000</v>
      </c>
      <c r="F86" s="248"/>
      <c r="G86" s="248"/>
      <c r="H86" s="248"/>
      <c r="I86" s="248"/>
      <c r="J86" s="18"/>
      <c r="K86" s="18"/>
      <c r="L86" s="18"/>
      <c r="O86" s="488"/>
      <c r="P86" s="337" t="s">
        <v>1000</v>
      </c>
      <c r="Q86" s="248"/>
      <c r="R86" s="248"/>
      <c r="S86" s="248"/>
      <c r="T86" s="248"/>
      <c r="AB86" s="410"/>
      <c r="AC86" s="411"/>
      <c r="AE86" s="410"/>
      <c r="AF86" s="411"/>
    </row>
    <row r="87" spans="1:32">
      <c r="D87" s="488" t="s">
        <v>1001</v>
      </c>
      <c r="E87" s="337" t="s">
        <v>999</v>
      </c>
      <c r="F87" s="248"/>
      <c r="G87" s="248"/>
      <c r="H87" s="248"/>
      <c r="I87" s="248"/>
      <c r="J87" s="18"/>
      <c r="K87" s="18"/>
      <c r="L87" s="18"/>
      <c r="O87" s="488" t="s">
        <v>1001</v>
      </c>
      <c r="P87" s="337" t="s">
        <v>999</v>
      </c>
      <c r="Q87" s="248"/>
      <c r="R87" s="248"/>
      <c r="S87" s="248"/>
      <c r="T87" s="248"/>
      <c r="AB87" s="410"/>
      <c r="AC87" s="411"/>
      <c r="AE87" s="410"/>
      <c r="AF87" s="411"/>
    </row>
    <row r="88" spans="1:32" ht="15" customHeight="1">
      <c r="D88" s="488"/>
      <c r="E88" s="337" t="s">
        <v>1000</v>
      </c>
      <c r="F88" s="248"/>
      <c r="G88" s="248"/>
      <c r="H88" s="248"/>
      <c r="I88" s="248"/>
      <c r="J88" s="18"/>
      <c r="K88" s="18"/>
      <c r="L88" s="18"/>
      <c r="O88" s="488"/>
      <c r="P88" s="337" t="s">
        <v>1000</v>
      </c>
      <c r="Q88" s="248"/>
      <c r="R88" s="248"/>
      <c r="S88" s="248"/>
      <c r="T88" s="248"/>
      <c r="AB88" s="410"/>
      <c r="AC88" s="411"/>
      <c r="AE88" s="410"/>
      <c r="AF88" s="411"/>
    </row>
    <row r="89" spans="1:32">
      <c r="D89" s="488" t="s">
        <v>989</v>
      </c>
      <c r="E89" s="337" t="s">
        <v>999</v>
      </c>
      <c r="F89" s="248"/>
      <c r="G89" s="248"/>
      <c r="H89" s="248"/>
      <c r="I89" s="248"/>
      <c r="J89" s="18"/>
      <c r="K89" s="18"/>
      <c r="L89" s="18"/>
      <c r="O89" s="488" t="s">
        <v>989</v>
      </c>
      <c r="P89" s="337" t="s">
        <v>999</v>
      </c>
      <c r="Q89" s="248"/>
      <c r="R89" s="248"/>
      <c r="S89" s="248"/>
      <c r="T89" s="248"/>
      <c r="AB89" s="410"/>
      <c r="AC89" s="411"/>
      <c r="AE89" s="410"/>
      <c r="AF89" s="411"/>
    </row>
    <row r="90" spans="1:32">
      <c r="D90" s="488"/>
      <c r="E90" s="337" t="s">
        <v>1000</v>
      </c>
      <c r="F90" s="248"/>
      <c r="G90" s="248"/>
      <c r="H90" s="248"/>
      <c r="I90" s="248"/>
      <c r="J90" s="18"/>
      <c r="K90" s="18"/>
      <c r="L90" s="18"/>
      <c r="O90" s="488"/>
      <c r="P90" s="337" t="s">
        <v>1000</v>
      </c>
      <c r="Q90" s="248"/>
      <c r="R90" s="248"/>
      <c r="S90" s="248"/>
      <c r="T90" s="248"/>
      <c r="AB90" s="410"/>
      <c r="AC90" s="411"/>
      <c r="AE90" s="410"/>
      <c r="AF90" s="411"/>
    </row>
    <row r="91" spans="1:32">
      <c r="D91" s="488" t="s">
        <v>988</v>
      </c>
      <c r="E91" s="337" t="s">
        <v>999</v>
      </c>
      <c r="F91" s="248"/>
      <c r="G91" s="248"/>
      <c r="H91" s="248"/>
      <c r="I91" s="248"/>
      <c r="J91" s="18"/>
      <c r="K91" s="18"/>
      <c r="L91" s="18"/>
      <c r="O91" s="488" t="s">
        <v>988</v>
      </c>
      <c r="P91" s="337" t="s">
        <v>999</v>
      </c>
      <c r="Q91" s="248"/>
      <c r="R91" s="248"/>
      <c r="S91" s="248"/>
      <c r="T91" s="248"/>
      <c r="AB91" s="410"/>
      <c r="AC91" s="411"/>
      <c r="AE91" s="410"/>
      <c r="AF91" s="411"/>
    </row>
    <row r="92" spans="1:32">
      <c r="B92" s="18"/>
      <c r="C92" s="18"/>
      <c r="D92" s="488"/>
      <c r="E92" s="338" t="s">
        <v>1000</v>
      </c>
      <c r="F92" s="248"/>
      <c r="G92" s="248"/>
      <c r="H92" s="248"/>
      <c r="I92" s="248"/>
      <c r="J92" s="18"/>
      <c r="K92" s="18"/>
      <c r="L92" s="18"/>
      <c r="O92" s="488"/>
      <c r="P92" s="338" t="s">
        <v>1000</v>
      </c>
      <c r="Q92" s="248"/>
      <c r="R92" s="248"/>
      <c r="S92" s="248"/>
      <c r="T92" s="248"/>
      <c r="AB92" s="410"/>
      <c r="AC92" s="411"/>
      <c r="AE92" s="410"/>
      <c r="AF92" s="411"/>
    </row>
    <row r="93" spans="1:32">
      <c r="F93" s="249"/>
      <c r="G93" s="249"/>
      <c r="H93" s="249"/>
      <c r="I93" s="249"/>
      <c r="J93" s="249"/>
      <c r="K93" s="249"/>
      <c r="L93" s="249"/>
      <c r="Q93" s="249"/>
      <c r="R93" s="249"/>
      <c r="S93" s="249"/>
      <c r="T93" s="249"/>
      <c r="U93" s="249"/>
      <c r="V93" s="249"/>
      <c r="W93" s="249"/>
    </row>
    <row r="94" spans="1:32">
      <c r="A94" s="18"/>
      <c r="B94" s="18"/>
      <c r="C94" s="18"/>
      <c r="D94" s="18"/>
      <c r="E94" s="18"/>
      <c r="F94" s="18"/>
      <c r="G94" s="18"/>
      <c r="I94" s="18"/>
      <c r="J94" s="18"/>
      <c r="K94" s="18"/>
      <c r="L94" s="18"/>
      <c r="M94" s="18"/>
    </row>
    <row r="95" spans="1:32">
      <c r="A95" s="18"/>
      <c r="B95" s="18"/>
      <c r="C95" s="18"/>
      <c r="D95" s="18"/>
      <c r="E95" s="18"/>
      <c r="F95" s="18"/>
      <c r="G95" s="18"/>
      <c r="I95" s="18"/>
      <c r="J95" s="18"/>
      <c r="K95" s="18"/>
      <c r="L95" s="18"/>
      <c r="M95" s="18"/>
    </row>
    <row r="96" spans="1:32">
      <c r="A96" s="18"/>
      <c r="B96" s="18"/>
      <c r="C96" s="18"/>
      <c r="D96" s="18"/>
      <c r="E96" s="18"/>
      <c r="F96" s="18"/>
      <c r="G96" s="18"/>
      <c r="I96" s="18"/>
      <c r="J96" s="18"/>
      <c r="K96" s="18"/>
      <c r="L96" s="18"/>
      <c r="M96" s="18"/>
    </row>
    <row r="97" spans="1:32">
      <c r="A97" s="80" t="s">
        <v>1086</v>
      </c>
      <c r="B97" s="80" t="s">
        <v>1264</v>
      </c>
      <c r="C97" s="80"/>
      <c r="D97" s="80"/>
      <c r="E97" s="80"/>
      <c r="F97" s="80"/>
      <c r="G97" s="80"/>
      <c r="I97" s="18"/>
      <c r="J97" s="18"/>
      <c r="K97" s="18"/>
      <c r="L97" s="18"/>
      <c r="M97" s="18"/>
    </row>
    <row r="98" spans="1:32">
      <c r="A98" s="80"/>
      <c r="B98" s="80"/>
      <c r="C98" s="80"/>
      <c r="D98" s="80"/>
      <c r="E98" s="80"/>
      <c r="F98" s="80"/>
      <c r="G98" s="80"/>
      <c r="I98" s="18"/>
      <c r="J98" s="18"/>
      <c r="K98" s="18"/>
      <c r="L98" s="18"/>
      <c r="M98" s="18"/>
    </row>
    <row r="99" spans="1:32" ht="15" customHeight="1">
      <c r="A99" s="80"/>
      <c r="B99" s="80"/>
      <c r="C99" s="80"/>
      <c r="D99" s="80"/>
      <c r="E99" s="80"/>
      <c r="F99" s="80"/>
      <c r="G99" s="80"/>
      <c r="I99" s="18"/>
      <c r="J99" s="18"/>
      <c r="K99" s="18"/>
      <c r="L99" s="18"/>
      <c r="M99" s="18"/>
    </row>
    <row r="100" spans="1:32">
      <c r="B100" s="88"/>
      <c r="C100" s="18"/>
      <c r="D100" s="18"/>
      <c r="E100" s="18"/>
      <c r="F100" s="18"/>
      <c r="G100" s="18"/>
      <c r="I100" s="18"/>
      <c r="J100" s="18"/>
      <c r="K100" s="18"/>
      <c r="L100" s="18"/>
      <c r="M100" s="18"/>
    </row>
    <row r="101" spans="1:32" ht="36.75" customHeight="1">
      <c r="D101" s="80"/>
      <c r="E101" s="476" t="s">
        <v>1608</v>
      </c>
      <c r="F101" s="477"/>
      <c r="G101" s="477"/>
      <c r="H101" s="478"/>
      <c r="I101" s="18"/>
      <c r="J101" s="18"/>
      <c r="K101" s="18"/>
      <c r="L101" s="18"/>
      <c r="M101" s="18"/>
      <c r="O101" s="80"/>
      <c r="P101" s="476" t="s">
        <v>1337</v>
      </c>
      <c r="Q101" s="477"/>
      <c r="R101" s="477"/>
      <c r="S101" s="478"/>
    </row>
    <row r="102" spans="1:32" ht="34.5" customHeight="1">
      <c r="D102" s="467" t="s">
        <v>1149</v>
      </c>
      <c r="E102" s="468" t="s">
        <v>990</v>
      </c>
      <c r="F102" s="469"/>
      <c r="G102" s="469"/>
      <c r="H102" s="470"/>
      <c r="I102" s="18"/>
      <c r="J102" s="18"/>
      <c r="K102" s="18"/>
      <c r="M102" s="18"/>
      <c r="O102" s="467" t="s">
        <v>1149</v>
      </c>
      <c r="P102" s="468" t="s">
        <v>990</v>
      </c>
      <c r="Q102" s="469"/>
      <c r="R102" s="469"/>
      <c r="S102" s="470"/>
    </row>
    <row r="103" spans="1:32" ht="25.5">
      <c r="D103" s="490"/>
      <c r="E103" s="89" t="s">
        <v>991</v>
      </c>
      <c r="F103" s="89" t="s">
        <v>992</v>
      </c>
      <c r="G103" s="97" t="s">
        <v>993</v>
      </c>
      <c r="H103" s="97" t="s">
        <v>1003</v>
      </c>
      <c r="I103" s="18"/>
      <c r="J103" s="18"/>
      <c r="K103" s="18"/>
      <c r="M103" s="18"/>
      <c r="O103" s="490"/>
      <c r="P103" s="89" t="s">
        <v>991</v>
      </c>
      <c r="Q103" s="89" t="s">
        <v>992</v>
      </c>
      <c r="R103" s="97" t="s">
        <v>993</v>
      </c>
      <c r="S103" s="97" t="s">
        <v>1003</v>
      </c>
    </row>
    <row r="104" spans="1:32">
      <c r="D104" s="335" t="s">
        <v>998</v>
      </c>
      <c r="E104" s="247"/>
      <c r="F104" s="247"/>
      <c r="G104" s="247"/>
      <c r="H104" s="247"/>
      <c r="I104" s="18"/>
      <c r="M104" s="18"/>
      <c r="O104" s="335" t="s">
        <v>998</v>
      </c>
      <c r="P104" s="247"/>
      <c r="Q104" s="247"/>
      <c r="R104" s="247"/>
      <c r="S104" s="247"/>
      <c r="AB104" s="410"/>
      <c r="AC104" s="411"/>
      <c r="AE104" s="410"/>
      <c r="AF104" s="411"/>
    </row>
    <row r="105" spans="1:32" ht="15" customHeight="1">
      <c r="D105" s="335" t="s">
        <v>512</v>
      </c>
      <c r="E105" s="248"/>
      <c r="F105" s="248"/>
      <c r="G105" s="248"/>
      <c r="H105" s="248"/>
      <c r="I105" s="18"/>
      <c r="M105" s="18"/>
      <c r="O105" s="335" t="s">
        <v>512</v>
      </c>
      <c r="P105" s="248"/>
      <c r="Q105" s="248"/>
      <c r="R105" s="248"/>
      <c r="S105" s="248"/>
      <c r="AB105" s="410"/>
      <c r="AC105" s="411"/>
      <c r="AE105" s="410"/>
      <c r="AF105" s="411"/>
    </row>
    <row r="106" spans="1:32" ht="21.75" customHeight="1">
      <c r="D106" s="335" t="s">
        <v>1001</v>
      </c>
      <c r="E106" s="248"/>
      <c r="F106" s="248"/>
      <c r="G106" s="248"/>
      <c r="H106" s="248"/>
      <c r="I106" s="18"/>
      <c r="M106" s="18"/>
      <c r="O106" s="335" t="s">
        <v>1001</v>
      </c>
      <c r="P106" s="248"/>
      <c r="Q106" s="248"/>
      <c r="R106" s="248"/>
      <c r="S106" s="248"/>
      <c r="AB106" s="410"/>
      <c r="AC106" s="411"/>
      <c r="AE106" s="410"/>
      <c r="AF106" s="411"/>
    </row>
    <row r="107" spans="1:32">
      <c r="D107" s="335" t="s">
        <v>1064</v>
      </c>
      <c r="E107" s="248"/>
      <c r="F107" s="248"/>
      <c r="G107" s="248"/>
      <c r="H107" s="248"/>
      <c r="I107" s="18"/>
      <c r="M107" s="18"/>
      <c r="O107" s="335" t="s">
        <v>1064</v>
      </c>
      <c r="P107" s="248"/>
      <c r="Q107" s="248"/>
      <c r="R107" s="248"/>
      <c r="S107" s="248"/>
      <c r="AB107" s="410"/>
      <c r="AC107" s="411"/>
      <c r="AE107" s="410"/>
      <c r="AF107" s="411"/>
    </row>
    <row r="108" spans="1:32">
      <c r="D108" s="335" t="s">
        <v>988</v>
      </c>
      <c r="E108" s="247"/>
      <c r="F108" s="247"/>
      <c r="G108" s="247"/>
      <c r="H108" s="247"/>
      <c r="I108" s="18"/>
      <c r="M108" s="18"/>
      <c r="O108" s="335" t="s">
        <v>988</v>
      </c>
      <c r="P108" s="247"/>
      <c r="Q108" s="247"/>
      <c r="R108" s="247"/>
      <c r="S108" s="247"/>
      <c r="AB108" s="410"/>
      <c r="AC108" s="411"/>
      <c r="AE108" s="410"/>
      <c r="AF108" s="411"/>
    </row>
    <row r="109" spans="1:32">
      <c r="D109" s="336" t="s">
        <v>989</v>
      </c>
      <c r="E109" s="247"/>
      <c r="F109" s="247"/>
      <c r="G109" s="247"/>
      <c r="H109" s="247"/>
      <c r="I109" s="18"/>
      <c r="M109" s="18"/>
      <c r="O109" s="336" t="s">
        <v>989</v>
      </c>
      <c r="P109" s="247"/>
      <c r="Q109" s="247"/>
      <c r="R109" s="247"/>
      <c r="S109" s="247"/>
      <c r="AB109" s="410"/>
      <c r="AC109" s="411"/>
      <c r="AE109" s="410"/>
      <c r="AF109" s="411"/>
    </row>
    <row r="110" spans="1:32">
      <c r="E110" s="374"/>
      <c r="F110" s="374"/>
      <c r="G110" s="374"/>
      <c r="H110" s="374"/>
      <c r="I110" s="18"/>
      <c r="M110" s="18"/>
      <c r="P110" s="374"/>
      <c r="Q110" s="374"/>
      <c r="R110" s="374"/>
      <c r="S110" s="374"/>
      <c r="T110" s="374"/>
      <c r="U110" s="374"/>
      <c r="V110" s="374"/>
      <c r="W110" s="374"/>
      <c r="X110" s="374"/>
      <c r="Y110" s="374"/>
      <c r="Z110" s="374"/>
      <c r="AA110" s="374"/>
      <c r="AB110" s="374"/>
      <c r="AC110" s="374"/>
      <c r="AD110" s="374"/>
      <c r="AE110" s="374"/>
      <c r="AF110" s="374"/>
    </row>
    <row r="111" spans="1:32" ht="39.75" customHeight="1">
      <c r="E111" s="491" t="s">
        <v>1608</v>
      </c>
      <c r="F111" s="493"/>
      <c r="G111" s="374"/>
      <c r="H111" s="374"/>
      <c r="I111" s="374"/>
      <c r="M111" s="18"/>
      <c r="P111" s="491" t="s">
        <v>1609</v>
      </c>
      <c r="Q111" s="493"/>
      <c r="S111" s="374"/>
      <c r="T111" s="374"/>
    </row>
    <row r="112" spans="1:32" ht="24.75" customHeight="1">
      <c r="D112" s="335" t="s">
        <v>1149</v>
      </c>
      <c r="E112" s="499" t="s">
        <v>1556</v>
      </c>
      <c r="F112" s="526"/>
      <c r="H112" s="374"/>
      <c r="I112" s="374"/>
      <c r="M112" s="18"/>
      <c r="O112" s="335" t="s">
        <v>1149</v>
      </c>
      <c r="P112" s="499" t="s">
        <v>1556</v>
      </c>
      <c r="Q112" s="526"/>
      <c r="S112" s="374"/>
      <c r="T112" s="374"/>
    </row>
    <row r="113" spans="1:32" ht="15" customHeight="1">
      <c r="D113" s="335"/>
      <c r="E113" s="377" t="s">
        <v>1554</v>
      </c>
      <c r="F113" s="382" t="s">
        <v>1555</v>
      </c>
      <c r="H113" s="374"/>
      <c r="I113" s="374"/>
      <c r="M113" s="18"/>
      <c r="O113" s="335"/>
      <c r="P113" s="377" t="s">
        <v>1554</v>
      </c>
      <c r="Q113" s="382" t="s">
        <v>1555</v>
      </c>
      <c r="S113" s="374"/>
      <c r="T113" s="374"/>
    </row>
    <row r="114" spans="1:32">
      <c r="D114" s="335" t="s">
        <v>998</v>
      </c>
      <c r="E114" s="248"/>
      <c r="F114" s="248"/>
      <c r="H114" s="374"/>
      <c r="I114" s="374"/>
      <c r="M114" s="18"/>
      <c r="O114" s="335" t="s">
        <v>998</v>
      </c>
      <c r="P114" s="248"/>
      <c r="Q114" s="248"/>
      <c r="S114" s="374"/>
      <c r="T114" s="374"/>
      <c r="AB114" s="410"/>
      <c r="AC114" s="411"/>
      <c r="AE114" s="410"/>
      <c r="AF114" s="411"/>
    </row>
    <row r="115" spans="1:32">
      <c r="D115" s="335" t="s">
        <v>512</v>
      </c>
      <c r="E115" s="248"/>
      <c r="F115" s="248"/>
      <c r="H115" s="374"/>
      <c r="I115" s="374"/>
      <c r="M115" s="18"/>
      <c r="O115" s="335" t="s">
        <v>512</v>
      </c>
      <c r="P115" s="248"/>
      <c r="Q115" s="248"/>
      <c r="S115" s="374"/>
      <c r="T115" s="374"/>
      <c r="AB115" s="410"/>
      <c r="AC115" s="411"/>
      <c r="AE115" s="410"/>
      <c r="AF115" s="411"/>
    </row>
    <row r="116" spans="1:32">
      <c r="D116" s="335" t="s">
        <v>1001</v>
      </c>
      <c r="E116" s="248"/>
      <c r="F116" s="248"/>
      <c r="H116" s="374"/>
      <c r="I116" s="374"/>
      <c r="M116" s="18"/>
      <c r="O116" s="335" t="s">
        <v>1001</v>
      </c>
      <c r="P116" s="248"/>
      <c r="Q116" s="248"/>
      <c r="S116" s="374"/>
      <c r="T116" s="374"/>
      <c r="AB116" s="410"/>
      <c r="AC116" s="411"/>
      <c r="AE116" s="410"/>
      <c r="AF116" s="411"/>
    </row>
    <row r="117" spans="1:32">
      <c r="D117" s="335" t="s">
        <v>1064</v>
      </c>
      <c r="E117" s="248"/>
      <c r="F117" s="248"/>
      <c r="H117" s="374"/>
      <c r="I117" s="374"/>
      <c r="M117" s="18"/>
      <c r="O117" s="335" t="s">
        <v>1064</v>
      </c>
      <c r="P117" s="248"/>
      <c r="Q117" s="248"/>
      <c r="S117" s="374"/>
      <c r="T117" s="374"/>
      <c r="AB117" s="410"/>
      <c r="AC117" s="411"/>
      <c r="AE117" s="410"/>
      <c r="AF117" s="411"/>
    </row>
    <row r="118" spans="1:32">
      <c r="D118" s="335" t="s">
        <v>988</v>
      </c>
      <c r="E118" s="248"/>
      <c r="F118" s="248"/>
      <c r="H118" s="374"/>
      <c r="I118" s="374"/>
      <c r="M118" s="18"/>
      <c r="O118" s="335" t="s">
        <v>988</v>
      </c>
      <c r="P118" s="248"/>
      <c r="Q118" s="248"/>
      <c r="S118" s="374"/>
      <c r="T118" s="374"/>
      <c r="AB118" s="410"/>
      <c r="AC118" s="411"/>
      <c r="AE118" s="410"/>
      <c r="AF118" s="411"/>
    </row>
    <row r="119" spans="1:32">
      <c r="D119" s="379" t="s">
        <v>989</v>
      </c>
      <c r="E119" s="248"/>
      <c r="F119" s="248"/>
      <c r="H119" s="374"/>
      <c r="O119" s="379" t="s">
        <v>989</v>
      </c>
      <c r="P119" s="248"/>
      <c r="Q119" s="248"/>
      <c r="AB119" s="410"/>
      <c r="AC119" s="411"/>
      <c r="AE119" s="410"/>
      <c r="AF119" s="411"/>
    </row>
    <row r="122" spans="1:32">
      <c r="I122" s="18"/>
    </row>
    <row r="123" spans="1:32">
      <c r="A123" s="80" t="s">
        <v>1268</v>
      </c>
      <c r="B123" s="80" t="s">
        <v>1005</v>
      </c>
      <c r="I123" s="18"/>
    </row>
    <row r="124" spans="1:32">
      <c r="A124" s="80"/>
      <c r="B124" s="88" t="s">
        <v>1085</v>
      </c>
      <c r="C124" s="80"/>
      <c r="D124" s="80"/>
      <c r="E124" s="80"/>
      <c r="I124" s="18"/>
      <c r="K124" s="80"/>
      <c r="L124" s="80"/>
      <c r="M124" s="80"/>
      <c r="N124" s="80"/>
      <c r="O124" s="80"/>
    </row>
    <row r="125" spans="1:32">
      <c r="I125" s="18"/>
    </row>
    <row r="126" spans="1:32" ht="14.25" customHeight="1"/>
    <row r="127" spans="1:32" ht="48.75" customHeight="1">
      <c r="D127" s="96" t="s">
        <v>1269</v>
      </c>
      <c r="E127" s="96" t="s">
        <v>1338</v>
      </c>
      <c r="O127" s="96" t="s">
        <v>1269</v>
      </c>
      <c r="P127" s="96" t="s">
        <v>1614</v>
      </c>
    </row>
    <row r="128" spans="1:32">
      <c r="D128" s="331" t="s">
        <v>998</v>
      </c>
      <c r="E128" s="246"/>
      <c r="O128" s="331" t="s">
        <v>998</v>
      </c>
      <c r="P128" s="246"/>
      <c r="AB128" s="410"/>
      <c r="AC128" s="411"/>
      <c r="AE128" s="410"/>
      <c r="AF128" s="411"/>
    </row>
    <row r="129" spans="1:32">
      <c r="D129" s="332" t="s">
        <v>512</v>
      </c>
      <c r="E129" s="246"/>
      <c r="O129" s="332" t="s">
        <v>512</v>
      </c>
      <c r="P129" s="246"/>
      <c r="AB129" s="410"/>
      <c r="AC129" s="411"/>
      <c r="AE129" s="410"/>
      <c r="AF129" s="411"/>
    </row>
    <row r="130" spans="1:32">
      <c r="D130" s="332" t="s">
        <v>1059</v>
      </c>
      <c r="E130" s="246"/>
      <c r="O130" s="332" t="s">
        <v>1059</v>
      </c>
      <c r="P130" s="246"/>
      <c r="AB130" s="410"/>
      <c r="AC130" s="411"/>
      <c r="AE130" s="410"/>
      <c r="AF130" s="411"/>
    </row>
    <row r="131" spans="1:32">
      <c r="D131" s="332" t="s">
        <v>471</v>
      </c>
      <c r="E131" s="246"/>
      <c r="O131" s="332" t="s">
        <v>471</v>
      </c>
      <c r="P131" s="246"/>
      <c r="AB131" s="410"/>
      <c r="AC131" s="411"/>
      <c r="AE131" s="410"/>
      <c r="AF131" s="411"/>
    </row>
    <row r="132" spans="1:32">
      <c r="D132" s="332" t="s">
        <v>1001</v>
      </c>
      <c r="E132" s="246"/>
      <c r="O132" s="332" t="s">
        <v>1001</v>
      </c>
      <c r="P132" s="246"/>
      <c r="AB132" s="410"/>
      <c r="AC132" s="411"/>
      <c r="AE132" s="410"/>
      <c r="AF132" s="411"/>
    </row>
    <row r="133" spans="1:32">
      <c r="D133" s="332" t="s">
        <v>1060</v>
      </c>
      <c r="E133" s="246"/>
      <c r="O133" s="332" t="s">
        <v>1060</v>
      </c>
      <c r="P133" s="246"/>
      <c r="AB133" s="410"/>
      <c r="AC133" s="411"/>
      <c r="AE133" s="410"/>
      <c r="AF133" s="411"/>
    </row>
    <row r="134" spans="1:32">
      <c r="D134" s="333" t="s">
        <v>988</v>
      </c>
      <c r="E134" s="246"/>
      <c r="O134" s="333" t="s">
        <v>988</v>
      </c>
      <c r="P134" s="246"/>
      <c r="AB134" s="410"/>
      <c r="AC134" s="411"/>
      <c r="AE134" s="410"/>
      <c r="AF134" s="411"/>
    </row>
    <row r="135" spans="1:32">
      <c r="D135" s="334" t="s">
        <v>989</v>
      </c>
      <c r="E135" s="246"/>
      <c r="O135" s="334" t="s">
        <v>989</v>
      </c>
      <c r="P135" s="246"/>
      <c r="AB135" s="410"/>
      <c r="AC135" s="411"/>
      <c r="AE135" s="410"/>
      <c r="AF135" s="411"/>
    </row>
    <row r="140" spans="1:32">
      <c r="A140" s="80" t="s">
        <v>1273</v>
      </c>
      <c r="B140" s="80" t="s">
        <v>1087</v>
      </c>
    </row>
    <row r="141" spans="1:32">
      <c r="A141" s="80"/>
      <c r="B141" s="80"/>
    </row>
    <row r="142" spans="1:32">
      <c r="A142" s="80"/>
      <c r="B142" s="88"/>
    </row>
    <row r="144" spans="1:32" ht="62.25" customHeight="1">
      <c r="D144" s="471" t="s">
        <v>1149</v>
      </c>
      <c r="E144" s="467" t="s">
        <v>1338</v>
      </c>
      <c r="F144" s="467"/>
      <c r="O144" s="471" t="s">
        <v>1149</v>
      </c>
      <c r="P144" s="467" t="s">
        <v>1613</v>
      </c>
      <c r="Q144" s="467"/>
    </row>
    <row r="145" spans="4:32">
      <c r="D145" s="472"/>
      <c r="E145" s="272" t="s">
        <v>1271</v>
      </c>
      <c r="F145" s="272" t="s">
        <v>1270</v>
      </c>
      <c r="O145" s="472"/>
      <c r="P145" s="272" t="s">
        <v>1271</v>
      </c>
      <c r="Q145" s="272" t="s">
        <v>1270</v>
      </c>
    </row>
    <row r="146" spans="4:32">
      <c r="D146" s="329" t="s">
        <v>351</v>
      </c>
      <c r="E146" s="247"/>
      <c r="F146" s="247"/>
      <c r="O146" s="329" t="s">
        <v>351</v>
      </c>
      <c r="P146" s="247"/>
      <c r="Q146" s="247"/>
      <c r="AB146" s="410"/>
      <c r="AC146" s="411"/>
      <c r="AE146" s="410"/>
      <c r="AF146" s="411"/>
    </row>
    <row r="147" spans="4:32">
      <c r="D147" s="329" t="s">
        <v>362</v>
      </c>
      <c r="E147" s="247"/>
      <c r="F147" s="247"/>
      <c r="O147" s="329" t="s">
        <v>362</v>
      </c>
      <c r="P147" s="435"/>
      <c r="Q147" s="247"/>
      <c r="AB147" s="410"/>
      <c r="AC147" s="411"/>
      <c r="AE147" s="410"/>
      <c r="AF147" s="411"/>
    </row>
    <row r="148" spans="4:32">
      <c r="D148" s="329" t="s">
        <v>370</v>
      </c>
      <c r="E148" s="247"/>
      <c r="F148" s="247"/>
      <c r="O148" s="329" t="s">
        <v>370</v>
      </c>
      <c r="P148" s="247"/>
      <c r="Q148" s="247"/>
      <c r="AB148" s="410"/>
      <c r="AC148" s="411"/>
      <c r="AE148" s="410"/>
      <c r="AF148" s="411"/>
    </row>
    <row r="149" spans="4:32">
      <c r="D149" s="329" t="s">
        <v>384</v>
      </c>
      <c r="E149" s="247"/>
      <c r="F149" s="247"/>
      <c r="O149" s="329" t="s">
        <v>384</v>
      </c>
      <c r="P149" s="247"/>
      <c r="Q149" s="247"/>
      <c r="AB149" s="410"/>
      <c r="AC149" s="411"/>
      <c r="AE149" s="410"/>
      <c r="AF149" s="411"/>
    </row>
    <row r="150" spans="4:32">
      <c r="D150" s="329" t="s">
        <v>378</v>
      </c>
      <c r="E150" s="247"/>
      <c r="F150" s="247"/>
      <c r="O150" s="329" t="s">
        <v>378</v>
      </c>
      <c r="P150" s="247"/>
      <c r="Q150" s="247"/>
      <c r="AB150" s="410"/>
      <c r="AC150" s="411"/>
      <c r="AE150" s="410"/>
      <c r="AF150" s="411"/>
    </row>
    <row r="151" spans="4:32">
      <c r="D151" s="329" t="s">
        <v>389</v>
      </c>
      <c r="E151" s="247"/>
      <c r="F151" s="247"/>
      <c r="O151" s="329" t="s">
        <v>389</v>
      </c>
      <c r="P151" s="247"/>
      <c r="Q151" s="247"/>
      <c r="AB151" s="410"/>
      <c r="AC151" s="411"/>
      <c r="AE151" s="410"/>
      <c r="AF151" s="411"/>
    </row>
    <row r="152" spans="4:32">
      <c r="D152" s="329" t="s">
        <v>395</v>
      </c>
      <c r="E152" s="247"/>
      <c r="F152" s="247"/>
      <c r="O152" s="329" t="s">
        <v>395</v>
      </c>
      <c r="P152" s="247"/>
      <c r="Q152" s="247"/>
      <c r="AB152" s="410"/>
      <c r="AC152" s="411"/>
      <c r="AE152" s="410"/>
      <c r="AF152" s="411"/>
    </row>
    <row r="153" spans="4:32">
      <c r="D153" s="329" t="s">
        <v>401</v>
      </c>
      <c r="E153" s="247"/>
      <c r="F153" s="247"/>
      <c r="O153" s="329" t="s">
        <v>401</v>
      </c>
      <c r="P153" s="247"/>
      <c r="Q153" s="247"/>
      <c r="AB153" s="410"/>
      <c r="AC153" s="411"/>
      <c r="AE153" s="410"/>
      <c r="AF153" s="411"/>
    </row>
    <row r="154" spans="4:32">
      <c r="D154" s="329" t="s">
        <v>406</v>
      </c>
      <c r="E154" s="247"/>
      <c r="F154" s="247"/>
      <c r="O154" s="329" t="s">
        <v>406</v>
      </c>
      <c r="P154" s="247"/>
      <c r="Q154" s="247"/>
      <c r="AB154" s="410"/>
      <c r="AC154" s="411"/>
      <c r="AE154" s="410"/>
      <c r="AF154" s="411"/>
    </row>
    <row r="155" spans="4:32">
      <c r="D155" s="329" t="s">
        <v>412</v>
      </c>
      <c r="E155" s="247"/>
      <c r="F155" s="247"/>
      <c r="O155" s="329" t="s">
        <v>412</v>
      </c>
      <c r="P155" s="247"/>
      <c r="Q155" s="247"/>
      <c r="AB155" s="410"/>
      <c r="AC155" s="411"/>
      <c r="AE155" s="410"/>
      <c r="AF155" s="411"/>
    </row>
    <row r="156" spans="4:32">
      <c r="D156" s="329" t="s">
        <v>417</v>
      </c>
      <c r="E156" s="247"/>
      <c r="F156" s="247"/>
      <c r="O156" s="329" t="s">
        <v>417</v>
      </c>
      <c r="P156" s="247"/>
      <c r="Q156" s="247"/>
      <c r="AB156" s="410"/>
      <c r="AC156" s="411"/>
      <c r="AE156" s="410"/>
      <c r="AF156" s="411"/>
    </row>
    <row r="157" spans="4:32">
      <c r="D157" s="329" t="s">
        <v>424</v>
      </c>
      <c r="E157" s="247"/>
      <c r="F157" s="247"/>
      <c r="O157" s="329" t="s">
        <v>424</v>
      </c>
      <c r="P157" s="247"/>
      <c r="Q157" s="247"/>
      <c r="AB157" s="410"/>
      <c r="AC157" s="411"/>
      <c r="AE157" s="410"/>
      <c r="AF157" s="411"/>
    </row>
    <row r="158" spans="4:32">
      <c r="D158" s="329" t="s">
        <v>432</v>
      </c>
      <c r="E158" s="247"/>
      <c r="F158" s="247"/>
      <c r="O158" s="329" t="s">
        <v>432</v>
      </c>
      <c r="P158" s="247"/>
      <c r="Q158" s="247"/>
      <c r="AB158" s="410"/>
      <c r="AC158" s="411"/>
      <c r="AE158" s="410"/>
      <c r="AF158" s="411"/>
    </row>
    <row r="159" spans="4:32">
      <c r="D159" s="329" t="s">
        <v>442</v>
      </c>
      <c r="E159" s="247"/>
      <c r="F159" s="247"/>
      <c r="O159" s="329" t="s">
        <v>442</v>
      </c>
      <c r="P159" s="247"/>
      <c r="Q159" s="247"/>
      <c r="AB159" s="410"/>
      <c r="AC159" s="411"/>
      <c r="AE159" s="410"/>
      <c r="AF159" s="411"/>
    </row>
    <row r="160" spans="4:32">
      <c r="D160" s="329" t="s">
        <v>447</v>
      </c>
      <c r="E160" s="247"/>
      <c r="F160" s="247"/>
      <c r="O160" s="329" t="s">
        <v>447</v>
      </c>
      <c r="P160" s="247"/>
      <c r="Q160" s="247"/>
      <c r="AB160" s="410"/>
      <c r="AC160" s="411"/>
      <c r="AE160" s="410"/>
      <c r="AF160" s="411"/>
    </row>
    <row r="161" spans="4:32">
      <c r="D161" s="329" t="s">
        <v>452</v>
      </c>
      <c r="E161" s="247"/>
      <c r="F161" s="247"/>
      <c r="O161" s="329" t="s">
        <v>452</v>
      </c>
      <c r="P161" s="247"/>
      <c r="Q161" s="247"/>
      <c r="AB161" s="410"/>
      <c r="AC161" s="411"/>
      <c r="AE161" s="410"/>
      <c r="AF161" s="411"/>
    </row>
    <row r="162" spans="4:32">
      <c r="D162" s="329" t="s">
        <v>463</v>
      </c>
      <c r="E162" s="247"/>
      <c r="F162" s="247"/>
      <c r="O162" s="329" t="s">
        <v>463</v>
      </c>
      <c r="P162" s="247"/>
      <c r="Q162" s="247"/>
      <c r="AB162" s="410"/>
      <c r="AC162" s="411"/>
      <c r="AE162" s="410"/>
      <c r="AF162" s="411"/>
    </row>
    <row r="163" spans="4:32">
      <c r="D163" s="329" t="s">
        <v>467</v>
      </c>
      <c r="E163" s="247"/>
      <c r="F163" s="247"/>
      <c r="O163" s="329" t="s">
        <v>467</v>
      </c>
      <c r="P163" s="247"/>
      <c r="Q163" s="247"/>
      <c r="AB163" s="410"/>
      <c r="AC163" s="411"/>
      <c r="AE163" s="410"/>
      <c r="AF163" s="411"/>
    </row>
    <row r="164" spans="4:32">
      <c r="D164" s="329" t="s">
        <v>1272</v>
      </c>
      <c r="E164" s="247"/>
      <c r="F164" s="247"/>
      <c r="O164" s="329" t="s">
        <v>1272</v>
      </c>
      <c r="P164" s="247"/>
      <c r="Q164" s="247"/>
      <c r="AB164" s="410"/>
      <c r="AC164" s="411"/>
      <c r="AE164" s="410"/>
      <c r="AF164" s="411"/>
    </row>
    <row r="165" spans="4:32">
      <c r="D165" s="329" t="s">
        <v>1054</v>
      </c>
      <c r="E165" s="247"/>
      <c r="F165" s="247"/>
      <c r="O165" s="329" t="s">
        <v>1054</v>
      </c>
      <c r="P165" s="247"/>
      <c r="Q165" s="247"/>
      <c r="AB165" s="410"/>
      <c r="AC165" s="411"/>
      <c r="AE165" s="410"/>
      <c r="AF165" s="411"/>
    </row>
    <row r="166" spans="4:32">
      <c r="D166" s="329" t="s">
        <v>476</v>
      </c>
      <c r="E166" s="247"/>
      <c r="F166" s="247"/>
      <c r="O166" s="329" t="s">
        <v>476</v>
      </c>
      <c r="P166" s="247"/>
      <c r="Q166" s="247"/>
      <c r="AB166" s="410"/>
      <c r="AC166" s="411"/>
      <c r="AE166" s="410"/>
      <c r="AF166" s="411"/>
    </row>
    <row r="167" spans="4:32">
      <c r="D167" s="329" t="s">
        <v>481</v>
      </c>
      <c r="E167" s="247"/>
      <c r="F167" s="247"/>
      <c r="O167" s="329" t="s">
        <v>481</v>
      </c>
      <c r="P167" s="247"/>
      <c r="Q167" s="247"/>
      <c r="AB167" s="410"/>
      <c r="AC167" s="411"/>
      <c r="AE167" s="410"/>
      <c r="AF167" s="411"/>
    </row>
    <row r="168" spans="4:32">
      <c r="D168" s="329" t="s">
        <v>487</v>
      </c>
      <c r="E168" s="247"/>
      <c r="F168" s="247"/>
      <c r="O168" s="329" t="s">
        <v>487</v>
      </c>
      <c r="P168" s="247"/>
      <c r="Q168" s="247"/>
      <c r="AB168" s="410"/>
      <c r="AC168" s="411"/>
      <c r="AE168" s="410"/>
      <c r="AF168" s="411"/>
    </row>
    <row r="169" spans="4:32">
      <c r="D169" s="329" t="s">
        <v>491</v>
      </c>
      <c r="E169" s="247"/>
      <c r="F169" s="247"/>
      <c r="O169" s="329" t="s">
        <v>491</v>
      </c>
      <c r="P169" s="247"/>
      <c r="Q169" s="247"/>
      <c r="AB169" s="410"/>
      <c r="AC169" s="411"/>
      <c r="AE169" s="410"/>
      <c r="AF169" s="411"/>
    </row>
    <row r="170" spans="4:32">
      <c r="D170" s="329" t="s">
        <v>496</v>
      </c>
      <c r="E170" s="247"/>
      <c r="F170" s="247"/>
      <c r="O170" s="329" t="s">
        <v>496</v>
      </c>
      <c r="P170" s="247"/>
      <c r="Q170" s="247"/>
      <c r="AB170" s="410"/>
      <c r="AC170" s="411"/>
      <c r="AE170" s="410"/>
      <c r="AF170" s="411"/>
    </row>
    <row r="171" spans="4:32">
      <c r="D171" s="329" t="s">
        <v>501</v>
      </c>
      <c r="E171" s="247"/>
      <c r="F171" s="247"/>
      <c r="O171" s="329" t="s">
        <v>501</v>
      </c>
      <c r="P171" s="247"/>
      <c r="Q171" s="247"/>
      <c r="AB171" s="410"/>
      <c r="AC171" s="411"/>
      <c r="AE171" s="410"/>
      <c r="AF171" s="411"/>
    </row>
    <row r="172" spans="4:32">
      <c r="D172" s="329" t="s">
        <v>506</v>
      </c>
      <c r="E172" s="247"/>
      <c r="F172" s="247"/>
      <c r="O172" s="329" t="s">
        <v>506</v>
      </c>
      <c r="P172" s="247"/>
      <c r="Q172" s="247"/>
      <c r="AB172" s="410"/>
      <c r="AC172" s="411"/>
      <c r="AE172" s="410"/>
      <c r="AF172" s="411"/>
    </row>
    <row r="173" spans="4:32">
      <c r="D173" s="329" t="s">
        <v>512</v>
      </c>
      <c r="E173" s="247"/>
      <c r="F173" s="247"/>
      <c r="O173" s="329" t="s">
        <v>512</v>
      </c>
      <c r="P173" s="247"/>
      <c r="Q173" s="247"/>
      <c r="AB173" s="410"/>
      <c r="AC173" s="411"/>
      <c r="AE173" s="410"/>
      <c r="AF173" s="411"/>
    </row>
    <row r="174" spans="4:32">
      <c r="D174" s="329" t="s">
        <v>1059</v>
      </c>
      <c r="E174" s="247"/>
      <c r="F174" s="247"/>
      <c r="O174" s="329" t="s">
        <v>1059</v>
      </c>
      <c r="P174" s="247"/>
      <c r="Q174" s="247"/>
      <c r="AB174" s="410"/>
      <c r="AC174" s="411"/>
      <c r="AE174" s="410"/>
      <c r="AF174" s="411"/>
    </row>
    <row r="175" spans="4:32">
      <c r="D175" s="329" t="s">
        <v>471</v>
      </c>
      <c r="E175" s="247"/>
      <c r="F175" s="247"/>
      <c r="O175" s="329" t="s">
        <v>471</v>
      </c>
      <c r="P175" s="247"/>
      <c r="Q175" s="247"/>
      <c r="AB175" s="410"/>
      <c r="AC175" s="411"/>
      <c r="AE175" s="410"/>
      <c r="AF175" s="411"/>
    </row>
    <row r="176" spans="4:32">
      <c r="D176" s="329" t="s">
        <v>1001</v>
      </c>
      <c r="E176" s="247"/>
      <c r="F176" s="247"/>
      <c r="O176" s="329" t="s">
        <v>1001</v>
      </c>
      <c r="P176" s="247"/>
      <c r="Q176" s="247"/>
      <c r="AB176" s="410"/>
      <c r="AC176" s="411"/>
      <c r="AE176" s="410"/>
      <c r="AF176" s="411"/>
    </row>
    <row r="177" spans="1:32">
      <c r="D177" s="329" t="s">
        <v>1060</v>
      </c>
      <c r="E177" s="247"/>
      <c r="F177" s="247"/>
      <c r="O177" s="329" t="s">
        <v>1060</v>
      </c>
      <c r="P177" s="247"/>
      <c r="Q177" s="247"/>
      <c r="AB177" s="410"/>
      <c r="AC177" s="411"/>
      <c r="AE177" s="410"/>
      <c r="AF177" s="411"/>
    </row>
    <row r="178" spans="1:32">
      <c r="D178" s="329" t="s">
        <v>988</v>
      </c>
      <c r="E178" s="247"/>
      <c r="F178" s="247"/>
      <c r="O178" s="329" t="s">
        <v>988</v>
      </c>
      <c r="P178" s="247"/>
      <c r="Q178" s="247"/>
      <c r="AB178" s="410"/>
      <c r="AC178" s="411"/>
      <c r="AE178" s="410"/>
      <c r="AF178" s="411"/>
    </row>
    <row r="179" spans="1:32">
      <c r="D179" s="329" t="s">
        <v>989</v>
      </c>
      <c r="E179" s="247"/>
      <c r="F179" s="247"/>
      <c r="O179" s="329" t="s">
        <v>989</v>
      </c>
      <c r="P179" s="247"/>
      <c r="Q179" s="247"/>
      <c r="AB179" s="410"/>
      <c r="AC179" s="411"/>
      <c r="AE179" s="410"/>
      <c r="AF179" s="411"/>
    </row>
    <row r="184" spans="1:32">
      <c r="A184" s="80" t="s">
        <v>1274</v>
      </c>
      <c r="B184" s="80" t="s">
        <v>1326</v>
      </c>
    </row>
    <row r="188" spans="1:32">
      <c r="D188" s="474" t="s">
        <v>1608</v>
      </c>
      <c r="E188" s="485"/>
      <c r="F188" s="485"/>
      <c r="G188" s="485"/>
      <c r="H188" s="485"/>
      <c r="I188" s="485"/>
      <c r="J188" s="475"/>
      <c r="O188" s="527" t="s">
        <v>1337</v>
      </c>
      <c r="P188" s="527"/>
      <c r="Q188" s="527"/>
      <c r="R188" s="527"/>
      <c r="S188" s="527"/>
      <c r="T188" s="527"/>
      <c r="U188" s="527"/>
    </row>
    <row r="190" spans="1:32">
      <c r="D190" s="474" t="s">
        <v>1275</v>
      </c>
      <c r="E190" s="475"/>
      <c r="F190" s="474" t="s">
        <v>1276</v>
      </c>
      <c r="G190" s="475"/>
      <c r="H190" s="474" t="s">
        <v>1277</v>
      </c>
      <c r="I190" s="475"/>
      <c r="J190" s="483" t="s">
        <v>1278</v>
      </c>
      <c r="O190" s="474" t="s">
        <v>1275</v>
      </c>
      <c r="P190" s="475"/>
      <c r="Q190" s="474" t="s">
        <v>1276</v>
      </c>
      <c r="R190" s="475"/>
      <c r="S190" s="474" t="s">
        <v>1277</v>
      </c>
      <c r="T190" s="475"/>
      <c r="U190" s="483" t="s">
        <v>1278</v>
      </c>
    </row>
    <row r="191" spans="1:32">
      <c r="D191" s="330" t="s">
        <v>998</v>
      </c>
      <c r="E191" s="330" t="s">
        <v>1279</v>
      </c>
      <c r="F191" s="330" t="s">
        <v>998</v>
      </c>
      <c r="G191" s="330" t="s">
        <v>1279</v>
      </c>
      <c r="H191" s="330" t="s">
        <v>998</v>
      </c>
      <c r="I191" s="330" t="s">
        <v>1279</v>
      </c>
      <c r="J191" s="484"/>
      <c r="O191" s="330" t="s">
        <v>998</v>
      </c>
      <c r="P191" s="330" t="s">
        <v>1279</v>
      </c>
      <c r="Q191" s="330" t="s">
        <v>998</v>
      </c>
      <c r="R191" s="330" t="s">
        <v>1279</v>
      </c>
      <c r="S191" s="330" t="s">
        <v>998</v>
      </c>
      <c r="T191" s="330" t="s">
        <v>1279</v>
      </c>
      <c r="U191" s="484"/>
    </row>
    <row r="192" spans="1:32">
      <c r="D192" s="248"/>
      <c r="E192" s="248"/>
      <c r="F192" s="248"/>
      <c r="G192" s="248"/>
      <c r="H192" s="248"/>
      <c r="I192" s="248"/>
      <c r="J192" s="248"/>
      <c r="O192" s="248"/>
      <c r="P192" s="248"/>
      <c r="Q192" s="248"/>
      <c r="R192" s="248"/>
      <c r="S192" s="248"/>
      <c r="T192" s="248"/>
      <c r="U192" s="248"/>
      <c r="AB192" s="430"/>
      <c r="AC192" s="411"/>
      <c r="AE192" s="430"/>
      <c r="AF192" s="411"/>
    </row>
    <row r="194" spans="4:32">
      <c r="D194" s="474" t="s">
        <v>1431</v>
      </c>
      <c r="E194" s="485"/>
      <c r="F194" s="485"/>
      <c r="G194" s="485"/>
      <c r="H194" s="485"/>
      <c r="I194" s="475"/>
      <c r="O194" s="474" t="s">
        <v>1431</v>
      </c>
      <c r="P194" s="485"/>
      <c r="Q194" s="485"/>
      <c r="R194" s="485"/>
      <c r="S194" s="485"/>
      <c r="T194" s="475"/>
    </row>
    <row r="195" spans="4:32">
      <c r="D195" s="474" t="s">
        <v>1429</v>
      </c>
      <c r="E195" s="475"/>
      <c r="F195" s="474" t="s">
        <v>28</v>
      </c>
      <c r="G195" s="475"/>
      <c r="H195" s="474" t="s">
        <v>1344</v>
      </c>
      <c r="I195" s="475"/>
      <c r="O195" s="474" t="s">
        <v>1429</v>
      </c>
      <c r="P195" s="475"/>
      <c r="Q195" s="474" t="s">
        <v>28</v>
      </c>
      <c r="R195" s="475"/>
      <c r="S195" s="474" t="s">
        <v>1344</v>
      </c>
      <c r="T195" s="475"/>
    </row>
    <row r="196" spans="4:32">
      <c r="D196" s="330" t="s">
        <v>998</v>
      </c>
      <c r="E196" s="330" t="s">
        <v>1279</v>
      </c>
      <c r="F196" s="330" t="s">
        <v>998</v>
      </c>
      <c r="G196" s="330" t="s">
        <v>1279</v>
      </c>
      <c r="H196" s="330" t="s">
        <v>998</v>
      </c>
      <c r="I196" s="330" t="s">
        <v>1279</v>
      </c>
      <c r="O196" s="330" t="s">
        <v>998</v>
      </c>
      <c r="P196" s="330" t="s">
        <v>1279</v>
      </c>
      <c r="Q196" s="330" t="s">
        <v>998</v>
      </c>
      <c r="R196" s="330" t="s">
        <v>1279</v>
      </c>
      <c r="S196" s="330" t="s">
        <v>998</v>
      </c>
      <c r="T196" s="330" t="s">
        <v>1279</v>
      </c>
    </row>
    <row r="197" spans="4:32">
      <c r="D197" s="248"/>
      <c r="E197" s="248"/>
      <c r="F197" s="248"/>
      <c r="G197" s="248"/>
      <c r="H197" s="248"/>
      <c r="I197" s="248"/>
      <c r="O197" s="248"/>
      <c r="P197" s="248"/>
      <c r="Q197" s="248"/>
      <c r="R197" s="248"/>
      <c r="S197" s="248"/>
      <c r="T197" s="248"/>
      <c r="AB197" s="430"/>
      <c r="AC197" s="411"/>
      <c r="AE197" s="430"/>
      <c r="AF197" s="411"/>
    </row>
  </sheetData>
  <sheetProtection algorithmName="SHA-512" hashValue="mTCZp/pEVLVBIjvYqoUkRM8HP4szIzRrnfwM5kPwjXm/lKnYJK4vjBWlZcW+xE0AafT1YI13sueQB+f6ABqHVQ==" saltValue="fNp/FJQrpDy1iZ64dUBeNA==" spinCount="100000" sheet="1" objects="1" scenarios="1" formatColumns="0" formatRows="0"/>
  <mergeCells count="90">
    <mergeCell ref="Q80:T80"/>
    <mergeCell ref="F81:I81"/>
    <mergeCell ref="Q81:T81"/>
    <mergeCell ref="D194:I194"/>
    <mergeCell ref="O194:T194"/>
    <mergeCell ref="P81:P82"/>
    <mergeCell ref="D83:D84"/>
    <mergeCell ref="O83:O84"/>
    <mergeCell ref="O85:O86"/>
    <mergeCell ref="D87:D88"/>
    <mergeCell ref="O87:O88"/>
    <mergeCell ref="D89:D90"/>
    <mergeCell ref="O89:O90"/>
    <mergeCell ref="D85:D86"/>
    <mergeCell ref="O91:O92"/>
    <mergeCell ref="D102:D103"/>
    <mergeCell ref="D195:E195"/>
    <mergeCell ref="F195:G195"/>
    <mergeCell ref="H195:I195"/>
    <mergeCell ref="O195:P195"/>
    <mergeCell ref="Q195:R195"/>
    <mergeCell ref="S195:T195"/>
    <mergeCell ref="D12:D14"/>
    <mergeCell ref="K13:K14"/>
    <mergeCell ref="Q60:W60"/>
    <mergeCell ref="Q13:Q14"/>
    <mergeCell ref="R13:R14"/>
    <mergeCell ref="S13:S14"/>
    <mergeCell ref="T13:T14"/>
    <mergeCell ref="W13:W14"/>
    <mergeCell ref="O68:O69"/>
    <mergeCell ref="O62:O63"/>
    <mergeCell ref="O64:O65"/>
    <mergeCell ref="P60:P61"/>
    <mergeCell ref="L13:L14"/>
    <mergeCell ref="O70:O71"/>
    <mergeCell ref="O81:O82"/>
    <mergeCell ref="E11:L11"/>
    <mergeCell ref="P11:W11"/>
    <mergeCell ref="F59:L59"/>
    <mergeCell ref="Q59:W59"/>
    <mergeCell ref="V13:V14"/>
    <mergeCell ref="P13:P14"/>
    <mergeCell ref="U13:U14"/>
    <mergeCell ref="E12:L12"/>
    <mergeCell ref="O12:O14"/>
    <mergeCell ref="P12:W12"/>
    <mergeCell ref="E13:E14"/>
    <mergeCell ref="F13:F14"/>
    <mergeCell ref="G13:G14"/>
    <mergeCell ref="H13:H14"/>
    <mergeCell ref="I13:I14"/>
    <mergeCell ref="J13:J14"/>
    <mergeCell ref="D60:D61"/>
    <mergeCell ref="E60:E61"/>
    <mergeCell ref="F60:L60"/>
    <mergeCell ref="O60:O61"/>
    <mergeCell ref="D81:D82"/>
    <mergeCell ref="E81:E82"/>
    <mergeCell ref="D70:D71"/>
    <mergeCell ref="D64:D65"/>
    <mergeCell ref="D66:D67"/>
    <mergeCell ref="O66:O67"/>
    <mergeCell ref="D68:D69"/>
    <mergeCell ref="D62:D63"/>
    <mergeCell ref="F80:I80"/>
    <mergeCell ref="E102:H102"/>
    <mergeCell ref="O102:O103"/>
    <mergeCell ref="P102:S102"/>
    <mergeCell ref="D91:D92"/>
    <mergeCell ref="E101:H101"/>
    <mergeCell ref="P101:S101"/>
    <mergeCell ref="D144:D145"/>
    <mergeCell ref="E144:F144"/>
    <mergeCell ref="O144:O145"/>
    <mergeCell ref="P144:Q144"/>
    <mergeCell ref="D188:J188"/>
    <mergeCell ref="O188:U188"/>
    <mergeCell ref="S190:T190"/>
    <mergeCell ref="U190:U191"/>
    <mergeCell ref="D190:E190"/>
    <mergeCell ref="F190:G190"/>
    <mergeCell ref="H190:I190"/>
    <mergeCell ref="J190:J191"/>
    <mergeCell ref="O190:P190"/>
    <mergeCell ref="E112:F112"/>
    <mergeCell ref="P112:Q112"/>
    <mergeCell ref="P111:Q111"/>
    <mergeCell ref="E111:F111"/>
    <mergeCell ref="Q190:R190"/>
  </mergeCells>
  <pageMargins left="0.70866141732283472" right="0.70866141732283472" top="0.74803149606299213" bottom="0.74803149606299213" header="0.31496062992125984" footer="0.31496062992125984"/>
  <pageSetup paperSize="8" scale="83" fitToWidth="3"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70C0"/>
    <pageSetUpPr fitToPage="1"/>
  </sheetPr>
  <dimension ref="A1:AS126"/>
  <sheetViews>
    <sheetView showGridLines="0" zoomScale="80" zoomScaleNormal="80" workbookViewId="0"/>
  </sheetViews>
  <sheetFormatPr defaultColWidth="11.42578125" defaultRowHeight="15" customHeight="1"/>
  <cols>
    <col min="1" max="1" width="7.140625" style="18" customWidth="1"/>
    <col min="2" max="2" width="109.140625" style="18" customWidth="1"/>
    <col min="3" max="16" width="14.140625" style="18" customWidth="1"/>
    <col min="17" max="17" width="18.140625" style="18" customWidth="1"/>
    <col min="18" max="18" width="14.140625" style="18" customWidth="1"/>
    <col min="19" max="23" width="11.42578125" style="18"/>
    <col min="24" max="16384" width="11.42578125" style="33"/>
  </cols>
  <sheetData>
    <row r="1" spans="1:45" ht="15" customHeight="1">
      <c r="A1" s="114" t="s">
        <v>1525</v>
      </c>
      <c r="B1" s="114"/>
      <c r="C1" s="114"/>
      <c r="D1" s="114"/>
      <c r="E1" s="114"/>
      <c r="F1" s="114"/>
      <c r="G1" s="114"/>
      <c r="H1" s="172"/>
      <c r="I1" s="172"/>
      <c r="J1" s="172"/>
      <c r="K1" s="172"/>
      <c r="L1" s="172"/>
      <c r="M1" s="172"/>
      <c r="N1" s="172"/>
      <c r="O1" s="172"/>
      <c r="P1" s="172"/>
      <c r="Q1" s="172"/>
      <c r="R1" s="172"/>
      <c r="S1" s="172"/>
      <c r="T1" s="172"/>
      <c r="U1" s="172"/>
      <c r="V1" s="173"/>
      <c r="W1" s="115">
        <f>IF(P.Participant!C8="-","[Participant's name]",P.Participant!C8)</f>
        <v>0</v>
      </c>
      <c r="X1" s="82"/>
      <c r="Y1" s="82"/>
      <c r="Z1" s="82"/>
    </row>
    <row r="2" spans="1:45" ht="15" customHeight="1">
      <c r="A2" s="175"/>
      <c r="B2" s="114"/>
      <c r="C2" s="114"/>
      <c r="D2" s="173"/>
      <c r="E2" s="173"/>
      <c r="F2" s="114"/>
      <c r="G2" s="114"/>
      <c r="H2" s="172"/>
      <c r="I2" s="172"/>
      <c r="J2" s="172"/>
      <c r="K2" s="172"/>
      <c r="L2" s="172"/>
      <c r="M2" s="172"/>
      <c r="N2" s="172"/>
      <c r="O2" s="172"/>
      <c r="P2" s="172"/>
      <c r="Q2" s="172"/>
      <c r="R2" s="172"/>
      <c r="S2" s="172"/>
      <c r="T2" s="172"/>
      <c r="U2" s="172"/>
      <c r="V2" s="173"/>
      <c r="W2" s="115" t="str">
        <f>IF(P.Participant!C17="-","[Method for calculation of the SCR]",P.Participant!C17)</f>
        <v>[Method for calculation of the SCR]</v>
      </c>
      <c r="X2" s="82"/>
      <c r="Y2" s="82"/>
      <c r="Z2" s="82"/>
    </row>
    <row r="3" spans="1:45" ht="15" customHeight="1">
      <c r="A3" s="114" t="s">
        <v>1319</v>
      </c>
      <c r="B3" s="114"/>
      <c r="C3" s="114"/>
      <c r="D3" s="173"/>
      <c r="E3" s="173"/>
      <c r="F3" s="114"/>
      <c r="G3" s="114"/>
      <c r="H3" s="172"/>
      <c r="I3" s="172"/>
      <c r="J3" s="172"/>
      <c r="K3" s="172"/>
      <c r="L3" s="172"/>
      <c r="M3" s="172"/>
      <c r="N3" s="172"/>
      <c r="O3" s="172"/>
      <c r="P3" s="172"/>
      <c r="Q3" s="172"/>
      <c r="R3" s="172"/>
      <c r="S3" s="172"/>
      <c r="T3" s="172"/>
      <c r="U3" s="172"/>
      <c r="V3" s="173"/>
      <c r="W3" s="115" t="str">
        <f>_Version</f>
        <v>EIOPA-ST24_Templates-(20240304)</v>
      </c>
      <c r="X3" s="82"/>
      <c r="Y3" s="82"/>
      <c r="Z3" s="82"/>
    </row>
    <row r="5" spans="1:45">
      <c r="A5" s="178"/>
      <c r="B5" s="178"/>
      <c r="C5" s="178"/>
      <c r="D5" s="178"/>
      <c r="E5" s="178"/>
      <c r="F5" s="178"/>
      <c r="G5" s="178"/>
      <c r="H5" s="178"/>
      <c r="I5" s="178"/>
      <c r="J5" s="178"/>
      <c r="K5" s="178"/>
      <c r="L5" s="178"/>
      <c r="M5" s="178"/>
      <c r="N5" s="178"/>
      <c r="O5" s="178"/>
      <c r="P5" s="178"/>
      <c r="Q5" s="178"/>
      <c r="R5" s="178"/>
      <c r="S5" s="178"/>
      <c r="T5" s="178"/>
      <c r="U5" s="178"/>
      <c r="V5" s="178"/>
      <c r="W5" s="178"/>
    </row>
    <row r="6" spans="1:45" ht="15" customHeight="1">
      <c r="A6" s="26"/>
      <c r="B6" s="26"/>
      <c r="C6" s="26"/>
      <c r="D6" s="26"/>
      <c r="E6" s="26"/>
      <c r="F6" s="26"/>
      <c r="G6" s="26"/>
      <c r="H6" s="26"/>
      <c r="I6" s="26"/>
      <c r="J6" s="26"/>
      <c r="K6" s="26"/>
      <c r="L6" s="26"/>
      <c r="M6" s="26"/>
      <c r="N6" s="26"/>
      <c r="O6" s="26"/>
      <c r="P6" s="26"/>
      <c r="Q6" s="26"/>
      <c r="R6" s="26"/>
      <c r="S6" s="26"/>
      <c r="T6" s="26"/>
      <c r="U6" s="26"/>
      <c r="V6" s="26"/>
      <c r="W6" s="26"/>
      <c r="X6" s="81"/>
      <c r="Y6" s="81"/>
      <c r="Z6" s="81"/>
      <c r="AA6" s="81"/>
      <c r="AB6" s="81"/>
      <c r="AC6" s="81"/>
      <c r="AD6" s="81"/>
      <c r="AE6" s="81"/>
      <c r="AF6" s="81"/>
      <c r="AG6" s="81"/>
      <c r="AH6" s="81"/>
      <c r="AI6" s="81"/>
      <c r="AJ6" s="81"/>
      <c r="AK6" s="81"/>
      <c r="AL6" s="81"/>
      <c r="AM6" s="81"/>
      <c r="AN6" s="81"/>
      <c r="AO6" s="81"/>
      <c r="AP6" s="81"/>
      <c r="AQ6" s="81"/>
      <c r="AR6" s="81"/>
      <c r="AS6" s="81"/>
    </row>
    <row r="7" spans="1:45" ht="15" customHeight="1">
      <c r="A7" s="119" t="s">
        <v>1469</v>
      </c>
      <c r="C7" s="176"/>
      <c r="D7" s="176"/>
      <c r="E7" s="176"/>
      <c r="F7" s="176"/>
      <c r="G7" s="176"/>
      <c r="H7" s="176"/>
      <c r="I7" s="176"/>
      <c r="J7" s="176"/>
      <c r="K7" s="176"/>
      <c r="L7" s="176"/>
      <c r="M7" s="176"/>
      <c r="N7" s="176"/>
      <c r="O7" s="176"/>
      <c r="P7" s="176"/>
      <c r="Q7" s="176"/>
      <c r="R7" s="176"/>
      <c r="S7" s="176"/>
      <c r="T7" s="176"/>
      <c r="U7" s="176"/>
      <c r="V7" s="176"/>
      <c r="W7" s="176"/>
    </row>
    <row r="8" spans="1:45" ht="42.75" customHeight="1">
      <c r="A8" s="119"/>
      <c r="C8" s="176"/>
      <c r="D8" s="176"/>
      <c r="E8" s="176"/>
      <c r="F8" s="176"/>
      <c r="G8" s="176"/>
      <c r="H8" s="176"/>
      <c r="I8" s="176"/>
      <c r="J8" s="176"/>
      <c r="K8" s="176"/>
      <c r="L8" s="176"/>
      <c r="M8" s="176"/>
      <c r="N8" s="176"/>
      <c r="O8" s="176"/>
      <c r="P8" s="176"/>
      <c r="Q8" s="176"/>
      <c r="R8" s="176"/>
      <c r="S8" s="176"/>
      <c r="T8" s="176"/>
      <c r="U8" s="176"/>
      <c r="V8" s="176"/>
      <c r="W8" s="176"/>
    </row>
    <row r="9" spans="1:45" ht="74.25" customHeight="1">
      <c r="A9" s="119"/>
      <c r="C9" s="176"/>
      <c r="D9" s="176"/>
      <c r="E9" s="176"/>
      <c r="F9" s="176"/>
      <c r="G9" s="176"/>
      <c r="H9" s="176"/>
      <c r="I9" s="176"/>
      <c r="J9" s="176"/>
      <c r="K9" s="176"/>
      <c r="L9" s="176"/>
      <c r="M9" s="176"/>
      <c r="N9" s="176"/>
      <c r="O9" s="176"/>
      <c r="P9" s="176"/>
      <c r="Q9" s="176"/>
      <c r="R9" s="176"/>
      <c r="S9" s="176"/>
      <c r="T9" s="176"/>
      <c r="U9" s="176"/>
      <c r="V9" s="176"/>
      <c r="W9" s="176"/>
    </row>
    <row r="10" spans="1:45" ht="15" customHeight="1">
      <c r="A10" s="119"/>
      <c r="C10" s="176"/>
      <c r="D10" s="176"/>
      <c r="E10" s="176"/>
      <c r="F10" s="176"/>
      <c r="G10" s="176"/>
      <c r="H10" s="176"/>
      <c r="I10" s="176"/>
      <c r="J10" s="176"/>
      <c r="K10" s="176"/>
      <c r="L10" s="176"/>
      <c r="M10" s="176"/>
      <c r="N10" s="176"/>
      <c r="O10" s="176"/>
      <c r="P10" s="176"/>
      <c r="Q10" s="176"/>
      <c r="R10" s="176"/>
      <c r="S10" s="176"/>
      <c r="T10" s="176"/>
      <c r="U10" s="176"/>
      <c r="V10" s="176"/>
      <c r="W10" s="176"/>
    </row>
    <row r="11" spans="1:45" ht="15" customHeight="1">
      <c r="A11" s="117"/>
      <c r="B11" s="177"/>
      <c r="C11" s="178"/>
      <c r="D11" s="506" t="s">
        <v>914</v>
      </c>
      <c r="E11" s="508" t="s">
        <v>915</v>
      </c>
      <c r="F11" s="509"/>
      <c r="G11" s="510"/>
      <c r="H11" s="508" t="s">
        <v>916</v>
      </c>
      <c r="I11" s="509"/>
      <c r="J11" s="510"/>
      <c r="K11" s="511" t="s">
        <v>917</v>
      </c>
      <c r="L11" s="508" t="s">
        <v>918</v>
      </c>
      <c r="M11" s="509"/>
      <c r="N11" s="509"/>
      <c r="O11" s="509"/>
      <c r="P11" s="510"/>
      <c r="Q11" s="501" t="s">
        <v>919</v>
      </c>
      <c r="R11" s="503" t="s">
        <v>920</v>
      </c>
      <c r="S11" s="504"/>
      <c r="T11" s="505"/>
      <c r="U11" s="511" t="s">
        <v>921</v>
      </c>
      <c r="V11" s="513" t="s">
        <v>922</v>
      </c>
      <c r="W11" s="501" t="s">
        <v>923</v>
      </c>
    </row>
    <row r="12" spans="1:45" ht="43.5" customHeight="1">
      <c r="B12" s="178"/>
      <c r="C12" s="178"/>
      <c r="D12" s="507"/>
      <c r="E12" s="79"/>
      <c r="F12" s="75" t="s">
        <v>924</v>
      </c>
      <c r="G12" s="75" t="s">
        <v>925</v>
      </c>
      <c r="H12" s="78"/>
      <c r="I12" s="75" t="s">
        <v>924</v>
      </c>
      <c r="J12" s="75" t="s">
        <v>925</v>
      </c>
      <c r="K12" s="512"/>
      <c r="L12" s="77"/>
      <c r="M12" s="75" t="s">
        <v>914</v>
      </c>
      <c r="N12" s="75" t="s">
        <v>915</v>
      </c>
      <c r="O12" s="75" t="s">
        <v>916</v>
      </c>
      <c r="P12" s="75" t="s">
        <v>926</v>
      </c>
      <c r="Q12" s="502"/>
      <c r="R12" s="76"/>
      <c r="S12" s="75" t="s">
        <v>924</v>
      </c>
      <c r="T12" s="75" t="s">
        <v>925</v>
      </c>
      <c r="U12" s="512"/>
      <c r="V12" s="514"/>
      <c r="W12" s="502"/>
    </row>
    <row r="13" spans="1:45" ht="15" customHeight="1">
      <c r="B13" s="179"/>
      <c r="C13" s="179"/>
      <c r="D13" s="62" t="s">
        <v>160</v>
      </c>
      <c r="E13" s="62" t="s">
        <v>175</v>
      </c>
      <c r="F13" s="62" t="s">
        <v>176</v>
      </c>
      <c r="G13" s="62" t="s">
        <v>177</v>
      </c>
      <c r="H13" s="62" t="s">
        <v>178</v>
      </c>
      <c r="I13" s="62" t="s">
        <v>179</v>
      </c>
      <c r="J13" s="62" t="s">
        <v>180</v>
      </c>
      <c r="K13" s="62" t="s">
        <v>181</v>
      </c>
      <c r="L13" s="62" t="s">
        <v>182</v>
      </c>
      <c r="M13" s="62" t="s">
        <v>927</v>
      </c>
      <c r="N13" s="62" t="s">
        <v>928</v>
      </c>
      <c r="O13" s="62" t="s">
        <v>929</v>
      </c>
      <c r="P13" s="62" t="s">
        <v>930</v>
      </c>
      <c r="Q13" s="62" t="s">
        <v>931</v>
      </c>
      <c r="R13" s="62" t="s">
        <v>932</v>
      </c>
      <c r="S13" s="62" t="s">
        <v>933</v>
      </c>
      <c r="T13" s="62" t="s">
        <v>934</v>
      </c>
      <c r="U13" s="62" t="s">
        <v>935</v>
      </c>
      <c r="V13" s="62" t="s">
        <v>936</v>
      </c>
      <c r="W13" s="62" t="s">
        <v>937</v>
      </c>
    </row>
    <row r="14" spans="1:45" ht="15" customHeight="1">
      <c r="B14" s="64" t="s">
        <v>95</v>
      </c>
      <c r="C14" s="62" t="s">
        <v>5</v>
      </c>
      <c r="D14" s="431"/>
      <c r="E14" s="431"/>
      <c r="F14" s="166"/>
      <c r="G14" s="166"/>
      <c r="H14" s="431"/>
      <c r="I14" s="166"/>
      <c r="J14" s="166"/>
      <c r="K14" s="431"/>
      <c r="L14" s="431"/>
      <c r="M14" s="431"/>
      <c r="N14" s="431"/>
      <c r="O14" s="431"/>
      <c r="P14" s="431"/>
      <c r="Q14" s="431"/>
      <c r="R14" s="431"/>
      <c r="S14" s="166"/>
      <c r="T14" s="166"/>
      <c r="U14" s="431"/>
      <c r="V14" s="431"/>
      <c r="W14" s="431"/>
    </row>
    <row r="15" spans="1:45" ht="15" customHeight="1">
      <c r="B15" s="74" t="s">
        <v>970</v>
      </c>
      <c r="C15" s="62" t="s">
        <v>7</v>
      </c>
      <c r="D15" s="431"/>
      <c r="E15" s="431"/>
      <c r="F15" s="166"/>
      <c r="G15" s="166"/>
      <c r="H15" s="431"/>
      <c r="I15" s="166"/>
      <c r="J15" s="166"/>
      <c r="K15" s="431"/>
      <c r="L15" s="431"/>
      <c r="M15" s="431"/>
      <c r="N15" s="431"/>
      <c r="O15" s="431"/>
      <c r="P15" s="431"/>
      <c r="Q15" s="431"/>
      <c r="R15" s="431"/>
      <c r="S15" s="166"/>
      <c r="T15" s="166"/>
      <c r="U15" s="431"/>
      <c r="V15" s="431"/>
      <c r="W15" s="431"/>
    </row>
    <row r="16" spans="1:45" ht="15" customHeight="1">
      <c r="B16" s="64" t="s">
        <v>969</v>
      </c>
      <c r="C16" s="62"/>
      <c r="D16" s="166"/>
      <c r="E16" s="166"/>
      <c r="F16" s="166"/>
      <c r="G16" s="166"/>
      <c r="H16" s="166"/>
      <c r="I16" s="166"/>
      <c r="J16" s="166"/>
      <c r="K16" s="166"/>
      <c r="L16" s="166"/>
      <c r="M16" s="166"/>
      <c r="N16" s="166"/>
      <c r="O16" s="166"/>
      <c r="P16" s="166"/>
      <c r="Q16" s="166"/>
      <c r="R16" s="166"/>
      <c r="S16" s="166"/>
      <c r="T16" s="166"/>
      <c r="U16" s="166"/>
      <c r="V16" s="166"/>
      <c r="W16" s="166"/>
    </row>
    <row r="17" spans="2:23" ht="15" customHeight="1">
      <c r="B17" s="70" t="s">
        <v>97</v>
      </c>
      <c r="C17" s="62"/>
      <c r="D17" s="166"/>
      <c r="E17" s="166"/>
      <c r="F17" s="166"/>
      <c r="G17" s="166"/>
      <c r="H17" s="166"/>
      <c r="I17" s="166"/>
      <c r="J17" s="166"/>
      <c r="K17" s="166"/>
      <c r="L17" s="166"/>
      <c r="M17" s="166"/>
      <c r="N17" s="166"/>
      <c r="O17" s="166"/>
      <c r="P17" s="166"/>
      <c r="Q17" s="166"/>
      <c r="R17" s="166"/>
      <c r="S17" s="166"/>
      <c r="T17" s="166"/>
      <c r="U17" s="166"/>
      <c r="V17" s="166"/>
      <c r="W17" s="166"/>
    </row>
    <row r="18" spans="2:23" ht="15" customHeight="1">
      <c r="B18" s="73" t="s">
        <v>968</v>
      </c>
      <c r="C18" s="62" t="s">
        <v>9</v>
      </c>
      <c r="D18" s="431"/>
      <c r="E18" s="166"/>
      <c r="F18" s="431"/>
      <c r="G18" s="431"/>
      <c r="H18" s="166"/>
      <c r="I18" s="431"/>
      <c r="J18" s="431"/>
      <c r="K18" s="431"/>
      <c r="L18" s="431"/>
      <c r="M18" s="431"/>
      <c r="N18" s="431"/>
      <c r="O18" s="431"/>
      <c r="P18" s="431"/>
      <c r="Q18" s="431"/>
      <c r="R18" s="166"/>
      <c r="S18" s="431"/>
      <c r="T18" s="431"/>
      <c r="U18" s="431"/>
      <c r="V18" s="431"/>
      <c r="W18" s="431"/>
    </row>
    <row r="19" spans="2:23" ht="15" customHeight="1">
      <c r="B19" s="71" t="s">
        <v>967</v>
      </c>
      <c r="C19" s="62" t="s">
        <v>11</v>
      </c>
      <c r="D19" s="431"/>
      <c r="E19" s="166"/>
      <c r="F19" s="431"/>
      <c r="G19" s="431"/>
      <c r="H19" s="166"/>
      <c r="I19" s="431"/>
      <c r="J19" s="431"/>
      <c r="K19" s="431"/>
      <c r="L19" s="431"/>
      <c r="M19" s="166"/>
      <c r="N19" s="166"/>
      <c r="O19" s="166"/>
      <c r="P19" s="166"/>
      <c r="Q19" s="431"/>
      <c r="R19" s="166"/>
      <c r="S19" s="431"/>
      <c r="T19" s="431"/>
      <c r="U19" s="431"/>
      <c r="V19" s="431"/>
      <c r="W19" s="431"/>
    </row>
    <row r="20" spans="2:23" ht="15" customHeight="1">
      <c r="B20" s="72" t="s">
        <v>966</v>
      </c>
      <c r="C20" s="62" t="s">
        <v>13</v>
      </c>
      <c r="D20" s="431"/>
      <c r="E20" s="166"/>
      <c r="F20" s="431"/>
      <c r="G20" s="431"/>
      <c r="H20" s="166"/>
      <c r="I20" s="431"/>
      <c r="J20" s="431"/>
      <c r="K20" s="431"/>
      <c r="L20" s="431"/>
      <c r="M20" s="166"/>
      <c r="N20" s="166"/>
      <c r="O20" s="166"/>
      <c r="P20" s="166"/>
      <c r="Q20" s="431"/>
      <c r="R20" s="166"/>
      <c r="S20" s="431"/>
      <c r="T20" s="431"/>
      <c r="U20" s="431"/>
      <c r="V20" s="431"/>
      <c r="W20" s="431"/>
    </row>
    <row r="21" spans="2:23" ht="15" customHeight="1">
      <c r="B21" s="72" t="s">
        <v>965</v>
      </c>
      <c r="C21" s="62" t="s">
        <v>15</v>
      </c>
      <c r="D21" s="431"/>
      <c r="E21" s="166"/>
      <c r="F21" s="431"/>
      <c r="G21" s="431"/>
      <c r="H21" s="166"/>
      <c r="I21" s="431"/>
      <c r="J21" s="431"/>
      <c r="K21" s="431"/>
      <c r="L21" s="431"/>
      <c r="M21" s="166"/>
      <c r="N21" s="166"/>
      <c r="O21" s="166"/>
      <c r="P21" s="166"/>
      <c r="Q21" s="431"/>
      <c r="R21" s="166"/>
      <c r="S21" s="431"/>
      <c r="T21" s="431"/>
      <c r="U21" s="431"/>
      <c r="V21" s="431"/>
      <c r="W21" s="431"/>
    </row>
    <row r="22" spans="2:23" ht="15" customHeight="1">
      <c r="B22" s="72" t="s">
        <v>964</v>
      </c>
      <c r="C22" s="62" t="s">
        <v>17</v>
      </c>
      <c r="D22" s="431"/>
      <c r="E22" s="166"/>
      <c r="F22" s="431"/>
      <c r="G22" s="431"/>
      <c r="H22" s="166"/>
      <c r="I22" s="431"/>
      <c r="J22" s="431"/>
      <c r="K22" s="431"/>
      <c r="L22" s="431"/>
      <c r="M22" s="166"/>
      <c r="N22" s="166"/>
      <c r="O22" s="166"/>
      <c r="P22" s="166"/>
      <c r="Q22" s="431"/>
      <c r="R22" s="166"/>
      <c r="S22" s="431"/>
      <c r="T22" s="431"/>
      <c r="U22" s="431"/>
      <c r="V22" s="431"/>
      <c r="W22" s="431"/>
    </row>
    <row r="23" spans="2:23" ht="15" customHeight="1">
      <c r="B23" s="71" t="s">
        <v>963</v>
      </c>
      <c r="C23" s="62" t="s">
        <v>19</v>
      </c>
      <c r="D23" s="431"/>
      <c r="E23" s="166"/>
      <c r="F23" s="431"/>
      <c r="G23" s="431"/>
      <c r="H23" s="166"/>
      <c r="I23" s="431"/>
      <c r="J23" s="431"/>
      <c r="K23" s="431"/>
      <c r="L23" s="431"/>
      <c r="M23" s="431"/>
      <c r="N23" s="431"/>
      <c r="O23" s="431"/>
      <c r="P23" s="431"/>
      <c r="Q23" s="431"/>
      <c r="R23" s="166"/>
      <c r="S23" s="431"/>
      <c r="T23" s="431"/>
      <c r="U23" s="431"/>
      <c r="V23" s="431"/>
      <c r="W23" s="431"/>
    </row>
    <row r="24" spans="2:23" ht="15" customHeight="1">
      <c r="B24" s="71" t="s">
        <v>962</v>
      </c>
      <c r="C24" s="62" t="s">
        <v>21</v>
      </c>
      <c r="D24" s="431"/>
      <c r="E24" s="166"/>
      <c r="F24" s="431"/>
      <c r="G24" s="431"/>
      <c r="H24" s="166"/>
      <c r="I24" s="431"/>
      <c r="J24" s="431"/>
      <c r="K24" s="431"/>
      <c r="L24" s="431"/>
      <c r="M24" s="166"/>
      <c r="N24" s="166"/>
      <c r="O24" s="166"/>
      <c r="P24" s="166"/>
      <c r="Q24" s="431"/>
      <c r="R24" s="166"/>
      <c r="S24" s="431"/>
      <c r="T24" s="431"/>
      <c r="U24" s="431"/>
      <c r="V24" s="431"/>
      <c r="W24" s="431"/>
    </row>
    <row r="25" spans="2:23" ht="15" customHeight="1">
      <c r="B25" s="70" t="s">
        <v>961</v>
      </c>
      <c r="C25" s="62" t="s">
        <v>23</v>
      </c>
      <c r="D25" s="431"/>
      <c r="E25" s="431"/>
      <c r="F25" s="166"/>
      <c r="G25" s="166"/>
      <c r="H25" s="431"/>
      <c r="I25" s="166"/>
      <c r="J25" s="166"/>
      <c r="K25" s="431"/>
      <c r="L25" s="431"/>
      <c r="M25" s="431"/>
      <c r="N25" s="431"/>
      <c r="O25" s="431"/>
      <c r="P25" s="431"/>
      <c r="Q25" s="431"/>
      <c r="R25" s="431"/>
      <c r="S25" s="166"/>
      <c r="T25" s="166"/>
      <c r="U25" s="431"/>
      <c r="V25" s="431"/>
      <c r="W25" s="431"/>
    </row>
    <row r="26" spans="2:23" ht="15" customHeight="1">
      <c r="B26" s="68" t="s">
        <v>960</v>
      </c>
      <c r="C26" s="62"/>
      <c r="D26" s="166"/>
      <c r="E26" s="166"/>
      <c r="F26" s="166"/>
      <c r="G26" s="166"/>
      <c r="H26" s="166"/>
      <c r="I26" s="166"/>
      <c r="J26" s="166"/>
      <c r="K26" s="166"/>
      <c r="L26" s="166"/>
      <c r="M26" s="166"/>
      <c r="N26" s="166"/>
      <c r="O26" s="166"/>
      <c r="P26" s="166"/>
      <c r="Q26" s="166"/>
      <c r="R26" s="166"/>
      <c r="S26" s="166"/>
      <c r="T26" s="166"/>
      <c r="U26" s="166"/>
      <c r="V26" s="166"/>
      <c r="W26" s="166"/>
    </row>
    <row r="27" spans="2:23" ht="15" customHeight="1">
      <c r="B27" s="69" t="s">
        <v>959</v>
      </c>
      <c r="C27" s="62" t="s">
        <v>25</v>
      </c>
      <c r="D27" s="431"/>
      <c r="E27" s="431"/>
      <c r="F27" s="166"/>
      <c r="G27" s="166"/>
      <c r="H27" s="431"/>
      <c r="I27" s="166"/>
      <c r="J27" s="166"/>
      <c r="K27" s="431"/>
      <c r="L27" s="431"/>
      <c r="M27" s="166"/>
      <c r="N27" s="166"/>
      <c r="O27" s="166"/>
      <c r="P27" s="166"/>
      <c r="Q27" s="431"/>
      <c r="R27" s="431"/>
      <c r="S27" s="166"/>
      <c r="T27" s="166"/>
      <c r="U27" s="431"/>
      <c r="V27" s="431"/>
      <c r="W27" s="431"/>
    </row>
    <row r="28" spans="2:23" ht="15" customHeight="1">
      <c r="B28" s="69" t="s">
        <v>958</v>
      </c>
      <c r="C28" s="62" t="s">
        <v>27</v>
      </c>
      <c r="D28" s="431"/>
      <c r="E28" s="166"/>
      <c r="F28" s="431"/>
      <c r="G28" s="431"/>
      <c r="H28" s="166"/>
      <c r="I28" s="431"/>
      <c r="J28" s="431"/>
      <c r="K28" s="431"/>
      <c r="L28" s="431"/>
      <c r="M28" s="166"/>
      <c r="N28" s="166"/>
      <c r="O28" s="166"/>
      <c r="P28" s="166"/>
      <c r="Q28" s="431"/>
      <c r="R28" s="166"/>
      <c r="S28" s="431"/>
      <c r="T28" s="431"/>
      <c r="U28" s="431"/>
      <c r="V28" s="431"/>
      <c r="W28" s="431"/>
    </row>
    <row r="29" spans="2:23" ht="15" customHeight="1">
      <c r="B29" s="69" t="s">
        <v>99</v>
      </c>
      <c r="C29" s="62" t="s">
        <v>29</v>
      </c>
      <c r="D29" s="431"/>
      <c r="E29" s="431"/>
      <c r="F29" s="166"/>
      <c r="G29" s="166"/>
      <c r="H29" s="431"/>
      <c r="I29" s="166"/>
      <c r="J29" s="166"/>
      <c r="K29" s="431"/>
      <c r="L29" s="431"/>
      <c r="M29" s="166"/>
      <c r="N29" s="166"/>
      <c r="O29" s="166"/>
      <c r="P29" s="166"/>
      <c r="Q29" s="431"/>
      <c r="R29" s="431"/>
      <c r="S29" s="166"/>
      <c r="T29" s="166"/>
      <c r="U29" s="431"/>
      <c r="V29" s="431"/>
      <c r="W29" s="431"/>
    </row>
    <row r="30" spans="2:23" ht="15" customHeight="1">
      <c r="B30" s="64" t="s">
        <v>957</v>
      </c>
      <c r="C30" s="62" t="s">
        <v>43</v>
      </c>
      <c r="D30" s="431"/>
      <c r="E30" s="431"/>
      <c r="F30" s="166"/>
      <c r="G30" s="166"/>
      <c r="H30" s="431"/>
      <c r="I30" s="166"/>
      <c r="J30" s="166"/>
      <c r="K30" s="431"/>
      <c r="L30" s="431"/>
      <c r="M30" s="166"/>
      <c r="N30" s="166"/>
      <c r="O30" s="166"/>
      <c r="P30" s="166"/>
      <c r="Q30" s="431"/>
      <c r="R30" s="431"/>
      <c r="S30" s="166"/>
      <c r="T30" s="166"/>
      <c r="U30" s="431"/>
      <c r="V30" s="431"/>
      <c r="W30" s="431"/>
    </row>
    <row r="31" spans="2:23" ht="15" customHeight="1">
      <c r="B31" s="68" t="s">
        <v>956</v>
      </c>
      <c r="C31" s="62" t="s">
        <v>45</v>
      </c>
      <c r="D31" s="431"/>
      <c r="E31" s="431"/>
      <c r="F31" s="166"/>
      <c r="G31" s="166"/>
      <c r="H31" s="431"/>
      <c r="I31" s="166"/>
      <c r="J31" s="166"/>
      <c r="K31" s="431"/>
      <c r="L31" s="431"/>
      <c r="M31" s="431"/>
      <c r="N31" s="431"/>
      <c r="O31" s="431"/>
      <c r="P31" s="431"/>
      <c r="Q31" s="431"/>
      <c r="R31" s="431"/>
      <c r="S31" s="166"/>
      <c r="T31" s="166"/>
      <c r="U31" s="431"/>
      <c r="V31" s="431"/>
      <c r="W31" s="431"/>
    </row>
    <row r="32" spans="2:23" ht="15" customHeight="1">
      <c r="B32" s="68" t="s">
        <v>955</v>
      </c>
      <c r="C32" s="62" t="s">
        <v>47</v>
      </c>
      <c r="D32" s="431"/>
      <c r="E32" s="431"/>
      <c r="F32" s="166"/>
      <c r="G32" s="166"/>
      <c r="H32" s="431"/>
      <c r="I32" s="166"/>
      <c r="J32" s="166"/>
      <c r="K32" s="431"/>
      <c r="L32" s="431"/>
      <c r="M32" s="166"/>
      <c r="N32" s="166"/>
      <c r="O32" s="166"/>
      <c r="P32" s="166"/>
      <c r="Q32" s="431"/>
      <c r="R32" s="431"/>
      <c r="S32" s="166"/>
      <c r="T32" s="166"/>
      <c r="U32" s="431"/>
      <c r="V32" s="166"/>
      <c r="W32" s="431"/>
    </row>
    <row r="33" spans="2:23" ht="15" customHeight="1">
      <c r="B33" s="68" t="s">
        <v>954</v>
      </c>
      <c r="C33" s="62"/>
      <c r="D33" s="166"/>
      <c r="E33" s="166"/>
      <c r="F33" s="166"/>
      <c r="G33" s="166"/>
      <c r="H33" s="166"/>
      <c r="I33" s="166"/>
      <c r="J33" s="166"/>
      <c r="K33" s="166"/>
      <c r="L33" s="166"/>
      <c r="M33" s="166"/>
      <c r="N33" s="166"/>
      <c r="O33" s="166"/>
      <c r="P33" s="166"/>
      <c r="Q33" s="166"/>
      <c r="R33" s="166"/>
      <c r="S33" s="166"/>
      <c r="T33" s="166"/>
      <c r="U33" s="166"/>
      <c r="V33" s="166"/>
      <c r="W33" s="166"/>
    </row>
    <row r="34" spans="2:23" ht="15" customHeight="1">
      <c r="B34" s="66" t="s">
        <v>953</v>
      </c>
      <c r="C34" s="62"/>
      <c r="D34" s="166"/>
      <c r="E34" s="166"/>
      <c r="F34" s="166"/>
      <c r="G34" s="166"/>
      <c r="H34" s="166"/>
      <c r="I34" s="166"/>
      <c r="J34" s="166"/>
      <c r="K34" s="166"/>
      <c r="L34" s="166"/>
      <c r="M34" s="166"/>
      <c r="N34" s="166"/>
      <c r="O34" s="166"/>
      <c r="P34" s="166"/>
      <c r="Q34" s="166"/>
      <c r="R34" s="166"/>
      <c r="S34" s="166"/>
      <c r="T34" s="166"/>
      <c r="U34" s="166"/>
      <c r="V34" s="166"/>
      <c r="W34" s="166"/>
    </row>
    <row r="35" spans="2:23" ht="15" customHeight="1">
      <c r="B35" s="65" t="s">
        <v>952</v>
      </c>
      <c r="C35" s="62" t="s">
        <v>49</v>
      </c>
      <c r="D35" s="166"/>
      <c r="E35" s="431"/>
      <c r="F35" s="166"/>
      <c r="G35" s="166"/>
      <c r="H35" s="431"/>
      <c r="I35" s="166"/>
      <c r="J35" s="166"/>
      <c r="K35" s="431"/>
      <c r="L35" s="166"/>
      <c r="M35" s="166"/>
      <c r="N35" s="166"/>
      <c r="O35" s="166"/>
      <c r="P35" s="166"/>
      <c r="Q35" s="431"/>
      <c r="R35" s="431"/>
      <c r="S35" s="166"/>
      <c r="T35" s="166"/>
      <c r="U35" s="431"/>
      <c r="V35" s="431"/>
      <c r="W35" s="431"/>
    </row>
    <row r="36" spans="2:23" ht="15" customHeight="1">
      <c r="B36" s="67" t="s">
        <v>951</v>
      </c>
      <c r="C36" s="62" t="s">
        <v>51</v>
      </c>
      <c r="D36" s="431"/>
      <c r="E36" s="166"/>
      <c r="F36" s="166"/>
      <c r="G36" s="166"/>
      <c r="H36" s="166"/>
      <c r="I36" s="166"/>
      <c r="J36" s="166"/>
      <c r="K36" s="166"/>
      <c r="L36" s="431"/>
      <c r="M36" s="166"/>
      <c r="N36" s="166"/>
      <c r="O36" s="166"/>
      <c r="P36" s="166"/>
      <c r="Q36" s="431"/>
      <c r="R36" s="166"/>
      <c r="S36" s="166"/>
      <c r="T36" s="166"/>
      <c r="U36" s="166"/>
      <c r="V36" s="166"/>
      <c r="W36" s="166"/>
    </row>
    <row r="37" spans="2:23" ht="15" customHeight="1">
      <c r="B37" s="67" t="s">
        <v>950</v>
      </c>
      <c r="C37" s="62" t="s">
        <v>53</v>
      </c>
      <c r="D37" s="431"/>
      <c r="E37" s="166"/>
      <c r="F37" s="166"/>
      <c r="G37" s="166"/>
      <c r="H37" s="166"/>
      <c r="I37" s="166"/>
      <c r="J37" s="166"/>
      <c r="K37" s="166"/>
      <c r="L37" s="431"/>
      <c r="M37" s="166"/>
      <c r="N37" s="166"/>
      <c r="O37" s="166"/>
      <c r="P37" s="166"/>
      <c r="Q37" s="431"/>
      <c r="R37" s="166"/>
      <c r="S37" s="166"/>
      <c r="T37" s="166"/>
      <c r="U37" s="166"/>
      <c r="V37" s="166"/>
      <c r="W37" s="166"/>
    </row>
    <row r="38" spans="2:23" ht="15" customHeight="1">
      <c r="B38" s="65" t="s">
        <v>949</v>
      </c>
      <c r="C38" s="62" t="s">
        <v>55</v>
      </c>
      <c r="D38" s="431"/>
      <c r="E38" s="431"/>
      <c r="F38" s="166"/>
      <c r="G38" s="166"/>
      <c r="H38" s="431"/>
      <c r="I38" s="166"/>
      <c r="J38" s="166"/>
      <c r="K38" s="431"/>
      <c r="L38" s="431"/>
      <c r="M38" s="166"/>
      <c r="N38" s="166"/>
      <c r="O38" s="166"/>
      <c r="P38" s="166"/>
      <c r="Q38" s="431"/>
      <c r="R38" s="431"/>
      <c r="S38" s="166"/>
      <c r="T38" s="166"/>
      <c r="U38" s="431"/>
      <c r="V38" s="431"/>
      <c r="W38" s="431"/>
    </row>
    <row r="39" spans="2:23" ht="15" customHeight="1">
      <c r="B39" s="66" t="s">
        <v>948</v>
      </c>
      <c r="C39" s="62"/>
      <c r="D39" s="166"/>
      <c r="E39" s="166"/>
      <c r="F39" s="166"/>
      <c r="G39" s="166"/>
      <c r="H39" s="166"/>
      <c r="I39" s="166"/>
      <c r="J39" s="166"/>
      <c r="K39" s="166"/>
      <c r="L39" s="166"/>
      <c r="M39" s="166"/>
      <c r="N39" s="166"/>
      <c r="O39" s="166"/>
      <c r="P39" s="166"/>
      <c r="Q39" s="166"/>
      <c r="R39" s="166"/>
      <c r="S39" s="166"/>
      <c r="T39" s="166"/>
      <c r="U39" s="166"/>
      <c r="V39" s="166"/>
      <c r="W39" s="166"/>
    </row>
    <row r="40" spans="2:23" ht="15" customHeight="1">
      <c r="B40" s="65" t="s">
        <v>947</v>
      </c>
      <c r="C40" s="62" t="s">
        <v>57</v>
      </c>
      <c r="D40" s="431"/>
      <c r="E40" s="431"/>
      <c r="F40" s="166"/>
      <c r="G40" s="166"/>
      <c r="H40" s="431"/>
      <c r="I40" s="166"/>
      <c r="J40" s="166"/>
      <c r="K40" s="431"/>
      <c r="L40" s="431"/>
      <c r="M40" s="166"/>
      <c r="N40" s="166"/>
      <c r="O40" s="166"/>
      <c r="P40" s="166"/>
      <c r="Q40" s="431"/>
      <c r="R40" s="431"/>
      <c r="S40" s="166"/>
      <c r="T40" s="166"/>
      <c r="U40" s="431"/>
      <c r="V40" s="431"/>
      <c r="W40" s="431"/>
    </row>
    <row r="41" spans="2:23" ht="15" customHeight="1">
      <c r="B41" s="65" t="s">
        <v>946</v>
      </c>
      <c r="C41" s="62" t="s">
        <v>59</v>
      </c>
      <c r="D41" s="431"/>
      <c r="E41" s="431"/>
      <c r="F41" s="166"/>
      <c r="G41" s="166"/>
      <c r="H41" s="431"/>
      <c r="I41" s="166"/>
      <c r="J41" s="166"/>
      <c r="K41" s="431"/>
      <c r="L41" s="431"/>
      <c r="M41" s="166"/>
      <c r="N41" s="166"/>
      <c r="O41" s="166"/>
      <c r="P41" s="166"/>
      <c r="Q41" s="431"/>
      <c r="R41" s="431"/>
      <c r="S41" s="166"/>
      <c r="T41" s="166"/>
      <c r="U41" s="431"/>
      <c r="V41" s="431"/>
      <c r="W41" s="431"/>
    </row>
    <row r="42" spans="2:23" ht="15" customHeight="1">
      <c r="B42" s="64" t="s">
        <v>945</v>
      </c>
      <c r="C42" s="62" t="s">
        <v>61</v>
      </c>
      <c r="D42" s="431"/>
      <c r="E42" s="431"/>
      <c r="F42" s="166"/>
      <c r="G42" s="166"/>
      <c r="H42" s="431"/>
      <c r="I42" s="166"/>
      <c r="J42" s="166"/>
      <c r="K42" s="431"/>
      <c r="L42" s="431"/>
      <c r="M42" s="166"/>
      <c r="N42" s="166"/>
      <c r="O42" s="166"/>
      <c r="P42" s="166"/>
      <c r="Q42" s="166"/>
      <c r="R42" s="431"/>
      <c r="S42" s="166"/>
      <c r="T42" s="166"/>
      <c r="U42" s="431"/>
      <c r="V42" s="431"/>
      <c r="W42" s="166"/>
    </row>
    <row r="43" spans="2:23" ht="15" customHeight="1">
      <c r="B43" s="64" t="s">
        <v>944</v>
      </c>
      <c r="C43" s="62" t="s">
        <v>63</v>
      </c>
      <c r="D43" s="431"/>
      <c r="E43" s="431"/>
      <c r="F43" s="166"/>
      <c r="G43" s="166"/>
      <c r="H43" s="431"/>
      <c r="I43" s="166"/>
      <c r="J43" s="166"/>
      <c r="K43" s="431"/>
      <c r="L43" s="431"/>
      <c r="M43" s="166"/>
      <c r="N43" s="166"/>
      <c r="O43" s="166"/>
      <c r="P43" s="166"/>
      <c r="Q43" s="431"/>
      <c r="R43" s="431"/>
      <c r="S43" s="166"/>
      <c r="T43" s="166"/>
      <c r="U43" s="431"/>
      <c r="V43" s="431"/>
      <c r="W43" s="431"/>
    </row>
    <row r="44" spans="2:23" ht="15" customHeight="1">
      <c r="B44" s="64" t="s">
        <v>943</v>
      </c>
      <c r="C44" s="62" t="s">
        <v>65</v>
      </c>
      <c r="D44" s="431"/>
      <c r="E44" s="431"/>
      <c r="F44" s="166"/>
      <c r="G44" s="166"/>
      <c r="H44" s="431"/>
      <c r="I44" s="166"/>
      <c r="J44" s="166"/>
      <c r="K44" s="431"/>
      <c r="L44" s="431"/>
      <c r="M44" s="166"/>
      <c r="N44" s="166"/>
      <c r="O44" s="166"/>
      <c r="P44" s="166"/>
      <c r="Q44" s="431"/>
      <c r="R44" s="431"/>
      <c r="S44" s="166"/>
      <c r="T44" s="166"/>
      <c r="U44" s="431"/>
      <c r="V44" s="431"/>
      <c r="W44" s="431"/>
    </row>
    <row r="45" spans="2:23" ht="15" customHeight="1">
      <c r="B45" s="63" t="s">
        <v>942</v>
      </c>
      <c r="C45" s="62" t="s">
        <v>67</v>
      </c>
      <c r="D45" s="431"/>
      <c r="E45" s="431"/>
      <c r="F45" s="166"/>
      <c r="G45" s="166"/>
      <c r="H45" s="431"/>
      <c r="I45" s="166"/>
      <c r="J45" s="166"/>
      <c r="K45" s="431"/>
      <c r="L45" s="431"/>
      <c r="M45" s="166"/>
      <c r="N45" s="166"/>
      <c r="O45" s="166"/>
      <c r="P45" s="166"/>
      <c r="Q45" s="431"/>
      <c r="R45" s="431"/>
      <c r="S45" s="166"/>
      <c r="T45" s="166"/>
      <c r="U45" s="431"/>
      <c r="V45" s="431"/>
      <c r="W45" s="431"/>
    </row>
    <row r="46" spans="2:23" ht="15" customHeight="1">
      <c r="B46" s="64" t="s">
        <v>941</v>
      </c>
      <c r="C46" s="62" t="s">
        <v>69</v>
      </c>
      <c r="D46" s="431"/>
      <c r="E46" s="431"/>
      <c r="F46" s="166"/>
      <c r="G46" s="166"/>
      <c r="H46" s="431"/>
      <c r="I46" s="166"/>
      <c r="J46" s="166"/>
      <c r="K46" s="431"/>
      <c r="L46" s="431"/>
      <c r="M46" s="166"/>
      <c r="N46" s="166"/>
      <c r="O46" s="166"/>
      <c r="P46" s="166"/>
      <c r="Q46" s="431"/>
      <c r="R46" s="431"/>
      <c r="S46" s="166"/>
      <c r="T46" s="166"/>
      <c r="U46" s="431"/>
      <c r="V46" s="431"/>
      <c r="W46" s="431"/>
    </row>
    <row r="47" spans="2:23" ht="15" customHeight="1">
      <c r="B47" s="63" t="s">
        <v>940</v>
      </c>
      <c r="C47" s="62" t="s">
        <v>71</v>
      </c>
      <c r="D47" s="431"/>
      <c r="E47" s="431"/>
      <c r="F47" s="166"/>
      <c r="G47" s="166"/>
      <c r="H47" s="431"/>
      <c r="I47" s="166"/>
      <c r="J47" s="166"/>
      <c r="K47" s="431"/>
      <c r="L47" s="431"/>
      <c r="M47" s="166"/>
      <c r="N47" s="166"/>
      <c r="O47" s="166"/>
      <c r="P47" s="166"/>
      <c r="Q47" s="431"/>
      <c r="R47" s="431"/>
      <c r="S47" s="166"/>
      <c r="T47" s="166"/>
      <c r="U47" s="431"/>
      <c r="V47" s="431"/>
      <c r="W47" s="431"/>
    </row>
    <row r="48" spans="2:23" ht="15" customHeight="1">
      <c r="B48" s="64" t="s">
        <v>939</v>
      </c>
      <c r="C48" s="62" t="s">
        <v>73</v>
      </c>
      <c r="D48" s="431"/>
      <c r="E48" s="431"/>
      <c r="F48" s="166"/>
      <c r="G48" s="166"/>
      <c r="H48" s="431"/>
      <c r="I48" s="166"/>
      <c r="J48" s="166"/>
      <c r="K48" s="431"/>
      <c r="L48" s="431"/>
      <c r="M48" s="166"/>
      <c r="N48" s="166"/>
      <c r="O48" s="166"/>
      <c r="P48" s="166"/>
      <c r="Q48" s="431"/>
      <c r="R48" s="431"/>
      <c r="S48" s="166"/>
      <c r="T48" s="166"/>
      <c r="U48" s="431"/>
      <c r="V48" s="431"/>
      <c r="W48" s="431"/>
    </row>
    <row r="49" spans="1:23" ht="15" customHeight="1">
      <c r="B49" s="63" t="s">
        <v>938</v>
      </c>
      <c r="C49" s="62" t="s">
        <v>75</v>
      </c>
      <c r="D49" s="431"/>
      <c r="E49" s="431"/>
      <c r="F49" s="166"/>
      <c r="G49" s="166"/>
      <c r="H49" s="431"/>
      <c r="I49" s="166"/>
      <c r="J49" s="166"/>
      <c r="K49" s="431"/>
      <c r="L49" s="431"/>
      <c r="M49" s="166"/>
      <c r="N49" s="166"/>
      <c r="O49" s="166"/>
      <c r="P49" s="166"/>
      <c r="Q49" s="431"/>
      <c r="R49" s="431"/>
      <c r="S49" s="166"/>
      <c r="T49" s="166"/>
      <c r="U49" s="431"/>
      <c r="V49" s="431"/>
      <c r="W49" s="431"/>
    </row>
    <row r="50" spans="1:23" ht="15" customHeight="1">
      <c r="B50" s="63" t="s">
        <v>1243</v>
      </c>
      <c r="C50" s="62" t="s">
        <v>77</v>
      </c>
      <c r="D50" s="431"/>
      <c r="E50" s="431"/>
      <c r="F50" s="166"/>
      <c r="G50" s="166"/>
      <c r="H50" s="431"/>
      <c r="I50" s="166"/>
      <c r="J50" s="166"/>
      <c r="K50" s="431"/>
      <c r="L50" s="431"/>
      <c r="M50" s="166"/>
      <c r="N50" s="166"/>
      <c r="O50" s="166"/>
      <c r="P50" s="166"/>
      <c r="Q50" s="431"/>
      <c r="R50" s="431"/>
      <c r="S50" s="166"/>
      <c r="T50" s="166"/>
      <c r="U50" s="431"/>
      <c r="V50" s="431"/>
      <c r="W50" s="431"/>
    </row>
    <row r="51" spans="1:23" ht="15" customHeight="1">
      <c r="B51" s="176"/>
      <c r="C51" s="176"/>
      <c r="D51" s="180"/>
      <c r="E51" s="180"/>
      <c r="F51" s="180"/>
      <c r="G51" s="180"/>
      <c r="H51" s="180"/>
      <c r="I51" s="180"/>
      <c r="J51" s="180"/>
      <c r="K51" s="180"/>
      <c r="L51" s="180"/>
      <c r="M51" s="180"/>
      <c r="N51" s="180"/>
      <c r="O51" s="180"/>
      <c r="P51" s="180"/>
      <c r="Q51" s="180"/>
      <c r="R51" s="180"/>
      <c r="S51" s="180"/>
      <c r="T51" s="180"/>
      <c r="U51" s="180"/>
      <c r="V51" s="180"/>
      <c r="W51" s="180"/>
    </row>
    <row r="52" spans="1:23" ht="33" customHeight="1">
      <c r="B52" s="371" t="s">
        <v>1363</v>
      </c>
      <c r="C52" s="372" t="s">
        <v>1531</v>
      </c>
      <c r="D52" s="410"/>
      <c r="E52" s="410"/>
      <c r="F52" s="410"/>
      <c r="G52" s="410"/>
      <c r="H52" s="410"/>
      <c r="I52" s="410"/>
      <c r="J52" s="410"/>
      <c r="K52" s="410"/>
      <c r="L52" s="410"/>
      <c r="M52" s="410"/>
      <c r="N52" s="410"/>
      <c r="O52" s="410"/>
      <c r="P52" s="410"/>
      <c r="Q52" s="33"/>
      <c r="R52" s="410"/>
      <c r="S52" s="410"/>
      <c r="T52" s="410"/>
      <c r="U52" s="410"/>
      <c r="V52" s="410"/>
      <c r="W52" s="180"/>
    </row>
    <row r="53" spans="1:23" ht="15" customHeight="1">
      <c r="D53" s="411"/>
      <c r="E53" s="411"/>
      <c r="F53" s="411"/>
      <c r="G53" s="411"/>
      <c r="H53" s="411"/>
      <c r="I53" s="411"/>
      <c r="J53" s="411"/>
      <c r="K53" s="411"/>
      <c r="L53" s="411"/>
      <c r="M53" s="411"/>
      <c r="N53" s="411"/>
      <c r="O53" s="411"/>
      <c r="P53" s="411"/>
      <c r="R53" s="411"/>
      <c r="S53" s="411"/>
      <c r="T53" s="411"/>
      <c r="U53" s="411"/>
      <c r="V53" s="411"/>
    </row>
    <row r="54" spans="1:23" ht="15" customHeight="1">
      <c r="A54" s="119" t="s">
        <v>1470</v>
      </c>
    </row>
    <row r="55" spans="1:23" ht="32.25" customHeight="1"/>
    <row r="56" spans="1:23"/>
    <row r="57" spans="1:23" ht="15" customHeight="1">
      <c r="V57" s="18" t="s">
        <v>1612</v>
      </c>
    </row>
    <row r="58" spans="1:23" ht="15" customHeight="1">
      <c r="B58" s="181"/>
      <c r="C58" s="181"/>
      <c r="D58" s="515" t="s">
        <v>1017</v>
      </c>
      <c r="E58" s="516"/>
      <c r="F58" s="516"/>
      <c r="G58" s="516"/>
      <c r="H58" s="516"/>
      <c r="I58" s="516"/>
      <c r="J58" s="516"/>
      <c r="K58" s="516"/>
      <c r="L58" s="516"/>
      <c r="M58" s="516"/>
      <c r="N58" s="516"/>
      <c r="O58" s="517"/>
      <c r="P58" s="518" t="s">
        <v>1021</v>
      </c>
      <c r="Q58" s="519"/>
      <c r="R58" s="519"/>
      <c r="S58" s="519"/>
      <c r="T58" s="501" t="s">
        <v>1018</v>
      </c>
    </row>
    <row r="59" spans="1:23" ht="15" customHeight="1">
      <c r="B59" s="181"/>
      <c r="C59" s="181"/>
      <c r="D59" s="183" t="s">
        <v>1245</v>
      </c>
      <c r="E59" s="183" t="s">
        <v>1320</v>
      </c>
      <c r="F59" s="183" t="s">
        <v>1246</v>
      </c>
      <c r="G59" s="183" t="s">
        <v>1247</v>
      </c>
      <c r="H59" s="183" t="s">
        <v>1248</v>
      </c>
      <c r="I59" s="183" t="s">
        <v>1249</v>
      </c>
      <c r="J59" s="183" t="s">
        <v>1250</v>
      </c>
      <c r="K59" s="183" t="s">
        <v>1251</v>
      </c>
      <c r="L59" s="183" t="s">
        <v>1252</v>
      </c>
      <c r="M59" s="183" t="s">
        <v>1253</v>
      </c>
      <c r="N59" s="183" t="s">
        <v>1254</v>
      </c>
      <c r="O59" s="183" t="s">
        <v>1255</v>
      </c>
      <c r="P59" s="184" t="s">
        <v>1256</v>
      </c>
      <c r="Q59" s="185" t="s">
        <v>1257</v>
      </c>
      <c r="R59" s="182" t="s">
        <v>1258</v>
      </c>
      <c r="S59" s="182" t="s">
        <v>1259</v>
      </c>
      <c r="T59" s="502"/>
    </row>
    <row r="60" spans="1:23" ht="15" customHeight="1">
      <c r="B60" s="24"/>
      <c r="C60" s="24"/>
      <c r="D60" s="186" t="s">
        <v>160</v>
      </c>
      <c r="E60" s="186" t="s">
        <v>175</v>
      </c>
      <c r="F60" s="186" t="s">
        <v>176</v>
      </c>
      <c r="G60" s="186" t="s">
        <v>177</v>
      </c>
      <c r="H60" s="186" t="s">
        <v>178</v>
      </c>
      <c r="I60" s="186" t="s">
        <v>179</v>
      </c>
      <c r="J60" s="186" t="s">
        <v>180</v>
      </c>
      <c r="K60" s="186" t="s">
        <v>181</v>
      </c>
      <c r="L60" s="186" t="s">
        <v>182</v>
      </c>
      <c r="M60" s="186" t="s">
        <v>927</v>
      </c>
      <c r="N60" s="186" t="s">
        <v>928</v>
      </c>
      <c r="O60" s="186" t="s">
        <v>929</v>
      </c>
      <c r="P60" s="186" t="s">
        <v>930</v>
      </c>
      <c r="Q60" s="186" t="s">
        <v>931</v>
      </c>
      <c r="R60" s="186" t="s">
        <v>932</v>
      </c>
      <c r="S60" s="186" t="s">
        <v>933</v>
      </c>
      <c r="T60" s="187" t="s">
        <v>934</v>
      </c>
    </row>
    <row r="61" spans="1:23" ht="15" customHeight="1">
      <c r="B61" s="188" t="s">
        <v>95</v>
      </c>
      <c r="C61" s="189" t="s">
        <v>5</v>
      </c>
      <c r="D61" s="431"/>
      <c r="E61" s="431"/>
      <c r="F61" s="431"/>
      <c r="G61" s="431"/>
      <c r="H61" s="431"/>
      <c r="I61" s="431"/>
      <c r="J61" s="431"/>
      <c r="K61" s="431"/>
      <c r="L61" s="431"/>
      <c r="M61" s="431"/>
      <c r="N61" s="431"/>
      <c r="O61" s="431"/>
      <c r="P61" s="431"/>
      <c r="Q61" s="431"/>
      <c r="R61" s="431"/>
      <c r="S61" s="431"/>
      <c r="T61" s="61">
        <f>SUM(D61:S61)</f>
        <v>0</v>
      </c>
    </row>
    <row r="62" spans="1:23" ht="15" customHeight="1">
      <c r="B62" s="190" t="s">
        <v>1019</v>
      </c>
      <c r="C62" s="189" t="s">
        <v>7</v>
      </c>
      <c r="D62" s="431"/>
      <c r="E62" s="431"/>
      <c r="F62" s="431"/>
      <c r="G62" s="431"/>
      <c r="H62" s="431"/>
      <c r="I62" s="431"/>
      <c r="J62" s="431"/>
      <c r="K62" s="431"/>
      <c r="L62" s="431"/>
      <c r="M62" s="431"/>
      <c r="N62" s="431"/>
      <c r="O62" s="431"/>
      <c r="P62" s="166"/>
      <c r="Q62" s="166"/>
      <c r="R62" s="166"/>
      <c r="S62" s="166"/>
      <c r="T62" s="61">
        <f t="shared" ref="T62:T65" si="0">SUM(D62:S62)</f>
        <v>0</v>
      </c>
    </row>
    <row r="63" spans="1:23" ht="15" customHeight="1">
      <c r="B63" s="190" t="s">
        <v>1020</v>
      </c>
      <c r="C63" s="189" t="s">
        <v>9</v>
      </c>
      <c r="D63" s="431"/>
      <c r="E63" s="431"/>
      <c r="F63" s="431"/>
      <c r="G63" s="431"/>
      <c r="H63" s="431"/>
      <c r="I63" s="431"/>
      <c r="J63" s="431"/>
      <c r="K63" s="431"/>
      <c r="L63" s="431"/>
      <c r="M63" s="431"/>
      <c r="N63" s="431"/>
      <c r="O63" s="431"/>
      <c r="P63" s="166"/>
      <c r="Q63" s="166"/>
      <c r="R63" s="166"/>
      <c r="S63" s="166"/>
      <c r="T63" s="61">
        <f t="shared" si="0"/>
        <v>0</v>
      </c>
    </row>
    <row r="64" spans="1:23" ht="15" customHeight="1">
      <c r="B64" s="191" t="s">
        <v>1021</v>
      </c>
      <c r="C64" s="189" t="s">
        <v>11</v>
      </c>
      <c r="D64" s="166"/>
      <c r="E64" s="166"/>
      <c r="F64" s="166"/>
      <c r="G64" s="166"/>
      <c r="H64" s="166"/>
      <c r="I64" s="166"/>
      <c r="J64" s="166"/>
      <c r="K64" s="166"/>
      <c r="L64" s="166"/>
      <c r="M64" s="166"/>
      <c r="N64" s="166"/>
      <c r="O64" s="166"/>
      <c r="P64" s="431"/>
      <c r="Q64" s="431"/>
      <c r="R64" s="431"/>
      <c r="S64" s="431"/>
      <c r="T64" s="61">
        <f t="shared" si="0"/>
        <v>0</v>
      </c>
    </row>
    <row r="65" spans="2:20" ht="15" customHeight="1">
      <c r="B65" s="188" t="s">
        <v>970</v>
      </c>
      <c r="C65" s="189" t="s">
        <v>13</v>
      </c>
      <c r="D65" s="431"/>
      <c r="E65" s="431"/>
      <c r="F65" s="431"/>
      <c r="G65" s="431"/>
      <c r="H65" s="431"/>
      <c r="I65" s="431"/>
      <c r="J65" s="431"/>
      <c r="K65" s="431"/>
      <c r="L65" s="431"/>
      <c r="M65" s="431"/>
      <c r="N65" s="431"/>
      <c r="O65" s="431"/>
      <c r="P65" s="431"/>
      <c r="Q65" s="431"/>
      <c r="R65" s="431"/>
      <c r="S65" s="431"/>
      <c r="T65" s="61">
        <f t="shared" si="0"/>
        <v>0</v>
      </c>
    </row>
    <row r="66" spans="2:20" ht="15" customHeight="1">
      <c r="B66" s="188" t="s">
        <v>969</v>
      </c>
      <c r="C66" s="189"/>
      <c r="D66" s="166"/>
      <c r="E66" s="166"/>
      <c r="F66" s="166"/>
      <c r="G66" s="166"/>
      <c r="H66" s="166"/>
      <c r="I66" s="166"/>
      <c r="J66" s="166"/>
      <c r="K66" s="166"/>
      <c r="L66" s="166"/>
      <c r="M66" s="166"/>
      <c r="N66" s="166"/>
      <c r="O66" s="166"/>
      <c r="P66" s="166"/>
      <c r="Q66" s="166"/>
      <c r="R66" s="166"/>
      <c r="S66" s="166"/>
      <c r="T66" s="166"/>
    </row>
    <row r="67" spans="2:20" ht="15" customHeight="1">
      <c r="B67" s="192" t="s">
        <v>958</v>
      </c>
      <c r="C67" s="189"/>
      <c r="D67" s="166"/>
      <c r="E67" s="166"/>
      <c r="F67" s="166"/>
      <c r="G67" s="166"/>
      <c r="H67" s="166"/>
      <c r="I67" s="166"/>
      <c r="J67" s="166"/>
      <c r="K67" s="166"/>
      <c r="L67" s="166"/>
      <c r="M67" s="166"/>
      <c r="N67" s="166"/>
      <c r="O67" s="166"/>
      <c r="P67" s="166"/>
      <c r="Q67" s="166"/>
      <c r="R67" s="166"/>
      <c r="S67" s="166"/>
      <c r="T67" s="166"/>
    </row>
    <row r="68" spans="2:20" ht="15" customHeight="1">
      <c r="B68" s="193" t="s">
        <v>1022</v>
      </c>
      <c r="C68" s="189"/>
      <c r="D68" s="166"/>
      <c r="E68" s="166"/>
      <c r="F68" s="166"/>
      <c r="G68" s="166"/>
      <c r="H68" s="166"/>
      <c r="I68" s="166"/>
      <c r="J68" s="166"/>
      <c r="K68" s="166"/>
      <c r="L68" s="166"/>
      <c r="M68" s="166"/>
      <c r="N68" s="166"/>
      <c r="O68" s="166"/>
      <c r="P68" s="166"/>
      <c r="Q68" s="166"/>
      <c r="R68" s="166"/>
      <c r="S68" s="166"/>
      <c r="T68" s="166"/>
    </row>
    <row r="69" spans="2:20" ht="15" customHeight="1">
      <c r="B69" s="194" t="s">
        <v>1023</v>
      </c>
      <c r="C69" s="189" t="s">
        <v>15</v>
      </c>
      <c r="D69" s="431"/>
      <c r="E69" s="431"/>
      <c r="F69" s="431"/>
      <c r="G69" s="431"/>
      <c r="H69" s="431"/>
      <c r="I69" s="431"/>
      <c r="J69" s="431"/>
      <c r="K69" s="431"/>
      <c r="L69" s="431"/>
      <c r="M69" s="431"/>
      <c r="N69" s="431"/>
      <c r="O69" s="431"/>
      <c r="P69" s="431"/>
      <c r="Q69" s="431"/>
      <c r="R69" s="431"/>
      <c r="S69" s="431"/>
      <c r="T69" s="61">
        <f t="shared" ref="T69:T100" si="1">SUM(D69:S69)</f>
        <v>0</v>
      </c>
    </row>
    <row r="70" spans="2:20" ht="15" customHeight="1">
      <c r="B70" s="195" t="s">
        <v>1024</v>
      </c>
      <c r="C70" s="189" t="s">
        <v>17</v>
      </c>
      <c r="D70" s="431"/>
      <c r="E70" s="431"/>
      <c r="F70" s="431"/>
      <c r="G70" s="431"/>
      <c r="H70" s="431"/>
      <c r="I70" s="431"/>
      <c r="J70" s="431"/>
      <c r="K70" s="431"/>
      <c r="L70" s="431"/>
      <c r="M70" s="431"/>
      <c r="N70" s="431"/>
      <c r="O70" s="431"/>
      <c r="P70" s="166"/>
      <c r="Q70" s="166"/>
      <c r="R70" s="166"/>
      <c r="S70" s="166"/>
      <c r="T70" s="61">
        <f t="shared" si="1"/>
        <v>0</v>
      </c>
    </row>
    <row r="71" spans="2:20" ht="15" customHeight="1">
      <c r="B71" s="195" t="s">
        <v>1025</v>
      </c>
      <c r="C71" s="189" t="s">
        <v>19</v>
      </c>
      <c r="D71" s="431"/>
      <c r="E71" s="431"/>
      <c r="F71" s="431"/>
      <c r="G71" s="431"/>
      <c r="H71" s="431"/>
      <c r="I71" s="431"/>
      <c r="J71" s="431"/>
      <c r="K71" s="431"/>
      <c r="L71" s="431"/>
      <c r="M71" s="431"/>
      <c r="N71" s="431"/>
      <c r="O71" s="431"/>
      <c r="P71" s="166"/>
      <c r="Q71" s="166"/>
      <c r="R71" s="166"/>
      <c r="S71" s="166"/>
      <c r="T71" s="61">
        <f t="shared" si="1"/>
        <v>0</v>
      </c>
    </row>
    <row r="72" spans="2:20" ht="15" customHeight="1">
      <c r="B72" s="196" t="s">
        <v>1026</v>
      </c>
      <c r="C72" s="189" t="s">
        <v>21</v>
      </c>
      <c r="D72" s="166"/>
      <c r="E72" s="166"/>
      <c r="F72" s="166"/>
      <c r="G72" s="166"/>
      <c r="H72" s="166"/>
      <c r="I72" s="166"/>
      <c r="J72" s="166"/>
      <c r="K72" s="166"/>
      <c r="L72" s="166"/>
      <c r="M72" s="166"/>
      <c r="N72" s="166"/>
      <c r="O72" s="166"/>
      <c r="P72" s="431"/>
      <c r="Q72" s="431"/>
      <c r="R72" s="431"/>
      <c r="S72" s="431"/>
      <c r="T72" s="61">
        <f t="shared" si="1"/>
        <v>0</v>
      </c>
    </row>
    <row r="73" spans="2:20" ht="15" customHeight="1">
      <c r="B73" s="197" t="s">
        <v>1027</v>
      </c>
      <c r="C73" s="189" t="s">
        <v>23</v>
      </c>
      <c r="D73" s="431"/>
      <c r="E73" s="431"/>
      <c r="F73" s="431"/>
      <c r="G73" s="431"/>
      <c r="H73" s="431"/>
      <c r="I73" s="431"/>
      <c r="J73" s="431"/>
      <c r="K73" s="431"/>
      <c r="L73" s="431"/>
      <c r="M73" s="431"/>
      <c r="N73" s="431"/>
      <c r="O73" s="431"/>
      <c r="P73" s="431"/>
      <c r="Q73" s="431"/>
      <c r="R73" s="431"/>
      <c r="S73" s="431"/>
      <c r="T73" s="61">
        <f t="shared" si="1"/>
        <v>0</v>
      </c>
    </row>
    <row r="74" spans="2:20" ht="15" customHeight="1">
      <c r="B74" s="198" t="s">
        <v>1028</v>
      </c>
      <c r="C74" s="189" t="s">
        <v>25</v>
      </c>
      <c r="D74" s="431"/>
      <c r="E74" s="431"/>
      <c r="F74" s="431"/>
      <c r="G74" s="431"/>
      <c r="H74" s="431"/>
      <c r="I74" s="431"/>
      <c r="J74" s="431"/>
      <c r="K74" s="431"/>
      <c r="L74" s="431"/>
      <c r="M74" s="431"/>
      <c r="N74" s="431"/>
      <c r="O74" s="431"/>
      <c r="P74" s="431"/>
      <c r="Q74" s="431"/>
      <c r="R74" s="431"/>
      <c r="S74" s="431"/>
      <c r="T74" s="61">
        <f t="shared" si="1"/>
        <v>0</v>
      </c>
    </row>
    <row r="75" spans="2:20" ht="15" customHeight="1">
      <c r="B75" s="198" t="s">
        <v>965</v>
      </c>
      <c r="C75" s="189" t="s">
        <v>27</v>
      </c>
      <c r="D75" s="431"/>
      <c r="E75" s="431"/>
      <c r="F75" s="431"/>
      <c r="G75" s="431"/>
      <c r="H75" s="431"/>
      <c r="I75" s="431"/>
      <c r="J75" s="431"/>
      <c r="K75" s="431"/>
      <c r="L75" s="431"/>
      <c r="M75" s="431"/>
      <c r="N75" s="431"/>
      <c r="O75" s="431"/>
      <c r="P75" s="431"/>
      <c r="Q75" s="431"/>
      <c r="R75" s="431"/>
      <c r="S75" s="431"/>
      <c r="T75" s="61">
        <f t="shared" si="1"/>
        <v>0</v>
      </c>
    </row>
    <row r="76" spans="2:20" ht="15" customHeight="1">
      <c r="B76" s="198" t="s">
        <v>1029</v>
      </c>
      <c r="C76" s="189" t="s">
        <v>29</v>
      </c>
      <c r="D76" s="431"/>
      <c r="E76" s="431"/>
      <c r="F76" s="431"/>
      <c r="G76" s="431"/>
      <c r="H76" s="431"/>
      <c r="I76" s="431"/>
      <c r="J76" s="431"/>
      <c r="K76" s="431"/>
      <c r="L76" s="431"/>
      <c r="M76" s="431"/>
      <c r="N76" s="431"/>
      <c r="O76" s="431"/>
      <c r="P76" s="431"/>
      <c r="Q76" s="431"/>
      <c r="R76" s="431"/>
      <c r="S76" s="431"/>
      <c r="T76" s="61">
        <f t="shared" si="1"/>
        <v>0</v>
      </c>
    </row>
    <row r="77" spans="2:20" ht="15" customHeight="1">
      <c r="B77" s="194" t="s">
        <v>1030</v>
      </c>
      <c r="C77" s="189" t="s">
        <v>31</v>
      </c>
      <c r="D77" s="431"/>
      <c r="E77" s="431"/>
      <c r="F77" s="431"/>
      <c r="G77" s="431"/>
      <c r="H77" s="431"/>
      <c r="I77" s="431"/>
      <c r="J77" s="431"/>
      <c r="K77" s="431"/>
      <c r="L77" s="431"/>
      <c r="M77" s="431"/>
      <c r="N77" s="431"/>
      <c r="O77" s="431"/>
      <c r="P77" s="431"/>
      <c r="Q77" s="431"/>
      <c r="R77" s="431"/>
      <c r="S77" s="431"/>
      <c r="T77" s="61">
        <f t="shared" si="1"/>
        <v>0</v>
      </c>
    </row>
    <row r="78" spans="2:20" ht="15" customHeight="1">
      <c r="B78" s="199" t="s">
        <v>1031</v>
      </c>
      <c r="C78" s="189" t="s">
        <v>33</v>
      </c>
      <c r="D78" s="431"/>
      <c r="E78" s="431"/>
      <c r="F78" s="431"/>
      <c r="G78" s="431"/>
      <c r="H78" s="431"/>
      <c r="I78" s="431"/>
      <c r="J78" s="431"/>
      <c r="K78" s="431"/>
      <c r="L78" s="431"/>
      <c r="M78" s="431"/>
      <c r="N78" s="431"/>
      <c r="O78" s="431"/>
      <c r="P78" s="431"/>
      <c r="Q78" s="431"/>
      <c r="R78" s="431"/>
      <c r="S78" s="431"/>
      <c r="T78" s="61">
        <f t="shared" si="1"/>
        <v>0</v>
      </c>
    </row>
    <row r="79" spans="2:20" ht="15" customHeight="1">
      <c r="B79" s="193" t="s">
        <v>1032</v>
      </c>
      <c r="C79" s="189"/>
      <c r="D79" s="166"/>
      <c r="E79" s="166"/>
      <c r="F79" s="166"/>
      <c r="G79" s="166"/>
      <c r="H79" s="166"/>
      <c r="I79" s="166"/>
      <c r="J79" s="166"/>
      <c r="K79" s="166"/>
      <c r="L79" s="166"/>
      <c r="M79" s="166"/>
      <c r="N79" s="166"/>
      <c r="O79" s="166"/>
      <c r="P79" s="166"/>
      <c r="Q79" s="166"/>
      <c r="R79" s="166"/>
      <c r="S79" s="166"/>
      <c r="T79" s="166"/>
    </row>
    <row r="80" spans="2:20" ht="15" customHeight="1">
      <c r="B80" s="194" t="s">
        <v>1023</v>
      </c>
      <c r="C80" s="189" t="s">
        <v>35</v>
      </c>
      <c r="D80" s="431"/>
      <c r="E80" s="431"/>
      <c r="F80" s="431"/>
      <c r="G80" s="431"/>
      <c r="H80" s="431"/>
      <c r="I80" s="431"/>
      <c r="J80" s="431"/>
      <c r="K80" s="431"/>
      <c r="L80" s="431"/>
      <c r="M80" s="431"/>
      <c r="N80" s="431"/>
      <c r="O80" s="431"/>
      <c r="P80" s="431"/>
      <c r="Q80" s="431"/>
      <c r="R80" s="431"/>
      <c r="S80" s="431"/>
      <c r="T80" s="61">
        <f t="shared" si="1"/>
        <v>0</v>
      </c>
    </row>
    <row r="81" spans="2:20" ht="15" customHeight="1">
      <c r="B81" s="195" t="s">
        <v>1024</v>
      </c>
      <c r="C81" s="189" t="s">
        <v>37</v>
      </c>
      <c r="D81" s="431"/>
      <c r="E81" s="431"/>
      <c r="F81" s="431"/>
      <c r="G81" s="431"/>
      <c r="H81" s="431"/>
      <c r="I81" s="431"/>
      <c r="J81" s="431"/>
      <c r="K81" s="431"/>
      <c r="L81" s="431"/>
      <c r="M81" s="431"/>
      <c r="N81" s="431"/>
      <c r="O81" s="431"/>
      <c r="P81" s="166"/>
      <c r="Q81" s="166"/>
      <c r="R81" s="166"/>
      <c r="S81" s="166"/>
      <c r="T81" s="61">
        <f t="shared" si="1"/>
        <v>0</v>
      </c>
    </row>
    <row r="82" spans="2:20" ht="15" customHeight="1">
      <c r="B82" s="195" t="s">
        <v>1025</v>
      </c>
      <c r="C82" s="189" t="s">
        <v>39</v>
      </c>
      <c r="D82" s="431"/>
      <c r="E82" s="431"/>
      <c r="F82" s="431"/>
      <c r="G82" s="431"/>
      <c r="H82" s="431"/>
      <c r="I82" s="431"/>
      <c r="J82" s="431"/>
      <c r="K82" s="431"/>
      <c r="L82" s="431"/>
      <c r="M82" s="431"/>
      <c r="N82" s="431"/>
      <c r="O82" s="431"/>
      <c r="P82" s="166"/>
      <c r="Q82" s="166"/>
      <c r="R82" s="166"/>
      <c r="S82" s="166"/>
      <c r="T82" s="61">
        <f t="shared" si="1"/>
        <v>0</v>
      </c>
    </row>
    <row r="83" spans="2:20" ht="15" customHeight="1">
      <c r="B83" s="196" t="s">
        <v>1026</v>
      </c>
      <c r="C83" s="189" t="s">
        <v>41</v>
      </c>
      <c r="D83" s="166"/>
      <c r="E83" s="166"/>
      <c r="F83" s="166"/>
      <c r="G83" s="166"/>
      <c r="H83" s="166"/>
      <c r="I83" s="166"/>
      <c r="J83" s="166"/>
      <c r="K83" s="166"/>
      <c r="L83" s="166"/>
      <c r="M83" s="166"/>
      <c r="N83" s="166"/>
      <c r="O83" s="166"/>
      <c r="P83" s="431"/>
      <c r="Q83" s="431"/>
      <c r="R83" s="431"/>
      <c r="S83" s="431"/>
      <c r="T83" s="61">
        <f t="shared" si="1"/>
        <v>0</v>
      </c>
    </row>
    <row r="84" spans="2:20" ht="15" customHeight="1">
      <c r="B84" s="197" t="s">
        <v>1027</v>
      </c>
      <c r="C84" s="189" t="s">
        <v>43</v>
      </c>
      <c r="D84" s="431"/>
      <c r="E84" s="431"/>
      <c r="F84" s="431"/>
      <c r="G84" s="431"/>
      <c r="H84" s="431"/>
      <c r="I84" s="431"/>
      <c r="J84" s="431"/>
      <c r="K84" s="431"/>
      <c r="L84" s="431"/>
      <c r="M84" s="431"/>
      <c r="N84" s="431"/>
      <c r="O84" s="431"/>
      <c r="P84" s="431"/>
      <c r="Q84" s="431"/>
      <c r="R84" s="431"/>
      <c r="S84" s="431"/>
      <c r="T84" s="61">
        <f t="shared" si="1"/>
        <v>0</v>
      </c>
    </row>
    <row r="85" spans="2:20" ht="15" customHeight="1">
      <c r="B85" s="198" t="s">
        <v>1028</v>
      </c>
      <c r="C85" s="189" t="s">
        <v>45</v>
      </c>
      <c r="D85" s="431"/>
      <c r="E85" s="431"/>
      <c r="F85" s="431"/>
      <c r="G85" s="431"/>
      <c r="H85" s="431"/>
      <c r="I85" s="431"/>
      <c r="J85" s="431"/>
      <c r="K85" s="431"/>
      <c r="L85" s="431"/>
      <c r="M85" s="431"/>
      <c r="N85" s="431"/>
      <c r="O85" s="431"/>
      <c r="P85" s="431"/>
      <c r="Q85" s="431"/>
      <c r="R85" s="431"/>
      <c r="S85" s="431"/>
      <c r="T85" s="61">
        <f t="shared" si="1"/>
        <v>0</v>
      </c>
    </row>
    <row r="86" spans="2:20" ht="15" customHeight="1">
      <c r="B86" s="198" t="s">
        <v>965</v>
      </c>
      <c r="C86" s="189" t="s">
        <v>47</v>
      </c>
      <c r="D86" s="431"/>
      <c r="E86" s="431"/>
      <c r="F86" s="431"/>
      <c r="G86" s="431"/>
      <c r="H86" s="431"/>
      <c r="I86" s="431"/>
      <c r="J86" s="431"/>
      <c r="K86" s="431"/>
      <c r="L86" s="431"/>
      <c r="M86" s="431"/>
      <c r="N86" s="431"/>
      <c r="O86" s="431"/>
      <c r="P86" s="431"/>
      <c r="Q86" s="431"/>
      <c r="R86" s="431"/>
      <c r="S86" s="431"/>
      <c r="T86" s="61">
        <f t="shared" si="1"/>
        <v>0</v>
      </c>
    </row>
    <row r="87" spans="2:20" ht="15" customHeight="1">
      <c r="B87" s="198" t="s">
        <v>1029</v>
      </c>
      <c r="C87" s="189" t="s">
        <v>49</v>
      </c>
      <c r="D87" s="431"/>
      <c r="E87" s="431"/>
      <c r="F87" s="431"/>
      <c r="G87" s="431"/>
      <c r="H87" s="431"/>
      <c r="I87" s="431"/>
      <c r="J87" s="431"/>
      <c r="K87" s="431"/>
      <c r="L87" s="431"/>
      <c r="M87" s="431"/>
      <c r="N87" s="431"/>
      <c r="O87" s="431"/>
      <c r="P87" s="431"/>
      <c r="Q87" s="431"/>
      <c r="R87" s="431"/>
      <c r="S87" s="431"/>
      <c r="T87" s="61">
        <f t="shared" si="1"/>
        <v>0</v>
      </c>
    </row>
    <row r="88" spans="2:20" ht="15" customHeight="1">
      <c r="B88" s="194" t="s">
        <v>1030</v>
      </c>
      <c r="C88" s="189" t="s">
        <v>51</v>
      </c>
      <c r="D88" s="431"/>
      <c r="E88" s="431"/>
      <c r="F88" s="431"/>
      <c r="G88" s="431"/>
      <c r="H88" s="431"/>
      <c r="I88" s="431"/>
      <c r="J88" s="431"/>
      <c r="K88" s="431"/>
      <c r="L88" s="431"/>
      <c r="M88" s="431"/>
      <c r="N88" s="431"/>
      <c r="O88" s="431"/>
      <c r="P88" s="431"/>
      <c r="Q88" s="431"/>
      <c r="R88" s="431"/>
      <c r="S88" s="431"/>
      <c r="T88" s="61">
        <f t="shared" si="1"/>
        <v>0</v>
      </c>
    </row>
    <row r="89" spans="2:20" ht="15" customHeight="1">
      <c r="B89" s="199" t="s">
        <v>1033</v>
      </c>
      <c r="C89" s="189" t="s">
        <v>53</v>
      </c>
      <c r="D89" s="431"/>
      <c r="E89" s="431"/>
      <c r="F89" s="431"/>
      <c r="G89" s="431"/>
      <c r="H89" s="431"/>
      <c r="I89" s="431"/>
      <c r="J89" s="431"/>
      <c r="K89" s="431"/>
      <c r="L89" s="431"/>
      <c r="M89" s="431"/>
      <c r="N89" s="431"/>
      <c r="O89" s="431"/>
      <c r="P89" s="431"/>
      <c r="Q89" s="431"/>
      <c r="R89" s="431"/>
      <c r="S89" s="431"/>
      <c r="T89" s="61">
        <f t="shared" si="1"/>
        <v>0</v>
      </c>
    </row>
    <row r="90" spans="2:20" ht="15" customHeight="1">
      <c r="B90" s="193" t="s">
        <v>1034</v>
      </c>
      <c r="C90" s="189" t="s">
        <v>55</v>
      </c>
      <c r="D90" s="431"/>
      <c r="E90" s="431"/>
      <c r="F90" s="431"/>
      <c r="G90" s="431"/>
      <c r="H90" s="431"/>
      <c r="I90" s="431"/>
      <c r="J90" s="431"/>
      <c r="K90" s="431"/>
      <c r="L90" s="431"/>
      <c r="M90" s="431"/>
      <c r="N90" s="431"/>
      <c r="O90" s="431"/>
      <c r="P90" s="431"/>
      <c r="Q90" s="431"/>
      <c r="R90" s="431"/>
      <c r="S90" s="431"/>
      <c r="T90" s="61">
        <f t="shared" si="1"/>
        <v>0</v>
      </c>
    </row>
    <row r="91" spans="2:20" ht="15" customHeight="1">
      <c r="B91" s="193" t="s">
        <v>1035</v>
      </c>
      <c r="C91" s="189" t="s">
        <v>57</v>
      </c>
      <c r="D91" s="431"/>
      <c r="E91" s="431"/>
      <c r="F91" s="431"/>
      <c r="G91" s="431"/>
      <c r="H91" s="431"/>
      <c r="I91" s="431"/>
      <c r="J91" s="431"/>
      <c r="K91" s="431"/>
      <c r="L91" s="431"/>
      <c r="M91" s="431"/>
      <c r="N91" s="431"/>
      <c r="O91" s="431"/>
      <c r="P91" s="431"/>
      <c r="Q91" s="431"/>
      <c r="R91" s="431"/>
      <c r="S91" s="431"/>
      <c r="T91" s="61">
        <f t="shared" si="1"/>
        <v>0</v>
      </c>
    </row>
    <row r="92" spans="2:20" ht="15" customHeight="1">
      <c r="B92" s="192" t="s">
        <v>99</v>
      </c>
      <c r="C92" s="189" t="s">
        <v>59</v>
      </c>
      <c r="D92" s="431"/>
      <c r="E92" s="431"/>
      <c r="F92" s="431"/>
      <c r="G92" s="431"/>
      <c r="H92" s="431"/>
      <c r="I92" s="431"/>
      <c r="J92" s="431"/>
      <c r="K92" s="431"/>
      <c r="L92" s="431"/>
      <c r="M92" s="431"/>
      <c r="N92" s="431"/>
      <c r="O92" s="431"/>
      <c r="P92" s="431"/>
      <c r="Q92" s="431"/>
      <c r="R92" s="431"/>
      <c r="S92" s="431"/>
      <c r="T92" s="61">
        <f t="shared" si="1"/>
        <v>0</v>
      </c>
    </row>
    <row r="93" spans="2:20" ht="15" customHeight="1">
      <c r="B93" s="200" t="s">
        <v>960</v>
      </c>
      <c r="C93" s="189"/>
      <c r="D93" s="166"/>
      <c r="E93" s="166"/>
      <c r="F93" s="166"/>
      <c r="G93" s="166"/>
      <c r="H93" s="166"/>
      <c r="I93" s="166"/>
      <c r="J93" s="166"/>
      <c r="K93" s="166"/>
      <c r="L93" s="166"/>
      <c r="M93" s="166"/>
      <c r="N93" s="166"/>
      <c r="O93" s="166"/>
      <c r="P93" s="166"/>
      <c r="Q93" s="166"/>
      <c r="R93" s="166"/>
      <c r="S93" s="166"/>
      <c r="T93" s="166"/>
    </row>
    <row r="94" spans="2:20" ht="15" customHeight="1">
      <c r="B94" s="192" t="s">
        <v>1036</v>
      </c>
      <c r="C94" s="189" t="s">
        <v>61</v>
      </c>
      <c r="D94" s="431"/>
      <c r="E94" s="431"/>
      <c r="F94" s="431"/>
      <c r="G94" s="431"/>
      <c r="H94" s="431"/>
      <c r="I94" s="431"/>
      <c r="J94" s="431"/>
      <c r="K94" s="431"/>
      <c r="L94" s="431"/>
      <c r="M94" s="431"/>
      <c r="N94" s="431"/>
      <c r="O94" s="431"/>
      <c r="P94" s="431"/>
      <c r="Q94" s="431"/>
      <c r="R94" s="431"/>
      <c r="S94" s="431"/>
      <c r="T94" s="61">
        <f t="shared" si="1"/>
        <v>0</v>
      </c>
    </row>
    <row r="95" spans="2:20" ht="15" customHeight="1">
      <c r="B95" s="192" t="s">
        <v>958</v>
      </c>
      <c r="C95" s="189" t="s">
        <v>63</v>
      </c>
      <c r="D95" s="431"/>
      <c r="E95" s="431"/>
      <c r="F95" s="431"/>
      <c r="G95" s="431"/>
      <c r="H95" s="431"/>
      <c r="I95" s="431"/>
      <c r="J95" s="431"/>
      <c r="K95" s="431"/>
      <c r="L95" s="431"/>
      <c r="M95" s="431"/>
      <c r="N95" s="431"/>
      <c r="O95" s="431"/>
      <c r="P95" s="431"/>
      <c r="Q95" s="431"/>
      <c r="R95" s="431"/>
      <c r="S95" s="431"/>
      <c r="T95" s="61">
        <f t="shared" si="1"/>
        <v>0</v>
      </c>
    </row>
    <row r="96" spans="2:20" ht="15" customHeight="1">
      <c r="B96" s="192" t="s">
        <v>99</v>
      </c>
      <c r="C96" s="189" t="s">
        <v>65</v>
      </c>
      <c r="D96" s="431"/>
      <c r="E96" s="431"/>
      <c r="F96" s="431"/>
      <c r="G96" s="431"/>
      <c r="H96" s="431"/>
      <c r="I96" s="431"/>
      <c r="J96" s="431"/>
      <c r="K96" s="431"/>
      <c r="L96" s="431"/>
      <c r="M96" s="431"/>
      <c r="N96" s="431"/>
      <c r="O96" s="431"/>
      <c r="P96" s="431"/>
      <c r="Q96" s="431"/>
      <c r="R96" s="431"/>
      <c r="S96" s="431"/>
      <c r="T96" s="61">
        <f t="shared" si="1"/>
        <v>0</v>
      </c>
    </row>
    <row r="97" spans="2:20" ht="15" customHeight="1">
      <c r="B97" s="200" t="s">
        <v>957</v>
      </c>
      <c r="C97" s="189"/>
      <c r="D97" s="166"/>
      <c r="E97" s="166"/>
      <c r="F97" s="166"/>
      <c r="G97" s="166"/>
      <c r="H97" s="166"/>
      <c r="I97" s="166"/>
      <c r="J97" s="166"/>
      <c r="K97" s="166"/>
      <c r="L97" s="166"/>
      <c r="M97" s="166"/>
      <c r="N97" s="166"/>
      <c r="O97" s="166"/>
      <c r="P97" s="166"/>
      <c r="Q97" s="166"/>
      <c r="R97" s="166"/>
      <c r="S97" s="166"/>
      <c r="T97" s="166"/>
    </row>
    <row r="98" spans="2:20" ht="15" customHeight="1">
      <c r="B98" s="190" t="s">
        <v>957</v>
      </c>
      <c r="C98" s="189" t="s">
        <v>67</v>
      </c>
      <c r="D98" s="431"/>
      <c r="E98" s="431"/>
      <c r="F98" s="431"/>
      <c r="G98" s="431"/>
      <c r="H98" s="431"/>
      <c r="I98" s="431"/>
      <c r="J98" s="431"/>
      <c r="K98" s="431"/>
      <c r="L98" s="431"/>
      <c r="M98" s="431"/>
      <c r="N98" s="431"/>
      <c r="O98" s="431"/>
      <c r="P98" s="431"/>
      <c r="Q98" s="431"/>
      <c r="R98" s="431"/>
      <c r="S98" s="431"/>
      <c r="T98" s="61">
        <f t="shared" si="1"/>
        <v>0</v>
      </c>
    </row>
    <row r="99" spans="2:20" ht="15" customHeight="1">
      <c r="B99" s="190" t="s">
        <v>1037</v>
      </c>
      <c r="C99" s="189" t="s">
        <v>69</v>
      </c>
      <c r="D99" s="431"/>
      <c r="E99" s="431"/>
      <c r="F99" s="431"/>
      <c r="G99" s="431"/>
      <c r="H99" s="431"/>
      <c r="I99" s="431"/>
      <c r="J99" s="431"/>
      <c r="K99" s="431"/>
      <c r="L99" s="431"/>
      <c r="M99" s="431"/>
      <c r="N99" s="431"/>
      <c r="O99" s="431"/>
      <c r="P99" s="431"/>
      <c r="Q99" s="431"/>
      <c r="R99" s="431"/>
      <c r="S99" s="431"/>
      <c r="T99" s="61">
        <f t="shared" si="1"/>
        <v>0</v>
      </c>
    </row>
    <row r="100" spans="2:20" ht="15" customHeight="1">
      <c r="B100" s="190" t="s">
        <v>1038</v>
      </c>
      <c r="C100" s="189" t="s">
        <v>71</v>
      </c>
      <c r="D100" s="431"/>
      <c r="E100" s="431"/>
      <c r="F100" s="431"/>
      <c r="G100" s="431"/>
      <c r="H100" s="431"/>
      <c r="I100" s="431"/>
      <c r="J100" s="431"/>
      <c r="K100" s="431"/>
      <c r="L100" s="431"/>
      <c r="M100" s="431"/>
      <c r="N100" s="431"/>
      <c r="O100" s="431"/>
      <c r="P100" s="431"/>
      <c r="Q100" s="431"/>
      <c r="R100" s="431"/>
      <c r="S100" s="431"/>
      <c r="T100" s="61">
        <f t="shared" si="1"/>
        <v>0</v>
      </c>
    </row>
    <row r="101" spans="2:20" ht="15" customHeight="1">
      <c r="B101" s="200" t="s">
        <v>1039</v>
      </c>
      <c r="C101" s="189"/>
      <c r="D101" s="166"/>
      <c r="E101" s="166"/>
      <c r="F101" s="166"/>
      <c r="G101" s="166"/>
      <c r="H101" s="166"/>
      <c r="I101" s="166"/>
      <c r="J101" s="166"/>
      <c r="K101" s="166"/>
      <c r="L101" s="166"/>
      <c r="M101" s="166"/>
      <c r="N101" s="166"/>
      <c r="O101" s="166"/>
      <c r="P101" s="166"/>
      <c r="Q101" s="166"/>
      <c r="R101" s="166"/>
      <c r="S101" s="166"/>
      <c r="T101" s="166"/>
    </row>
    <row r="102" spans="2:20" ht="15" customHeight="1">
      <c r="B102" s="191" t="s">
        <v>1040</v>
      </c>
      <c r="C102" s="189" t="s">
        <v>73</v>
      </c>
      <c r="D102" s="431"/>
      <c r="E102" s="431"/>
      <c r="F102" s="431"/>
      <c r="G102" s="431"/>
      <c r="H102" s="431"/>
      <c r="I102" s="431"/>
      <c r="J102" s="431"/>
      <c r="K102" s="431"/>
      <c r="L102" s="431"/>
      <c r="M102" s="431"/>
      <c r="N102" s="431"/>
      <c r="O102" s="431"/>
      <c r="P102" s="431"/>
      <c r="Q102" s="431"/>
      <c r="R102" s="431"/>
      <c r="S102" s="431"/>
      <c r="T102" s="166"/>
    </row>
    <row r="103" spans="2:20" ht="15" customHeight="1">
      <c r="B103" s="191" t="s">
        <v>1041</v>
      </c>
      <c r="C103" s="189" t="s">
        <v>75</v>
      </c>
      <c r="D103" s="431"/>
      <c r="E103" s="431"/>
      <c r="F103" s="431"/>
      <c r="G103" s="431"/>
      <c r="H103" s="431"/>
      <c r="I103" s="431"/>
      <c r="J103" s="431"/>
      <c r="K103" s="431"/>
      <c r="L103" s="431"/>
      <c r="M103" s="431"/>
      <c r="N103" s="431"/>
      <c r="O103" s="431"/>
      <c r="P103" s="431"/>
      <c r="Q103" s="431"/>
      <c r="R103" s="431"/>
      <c r="S103" s="431"/>
      <c r="T103" s="166"/>
    </row>
    <row r="104" spans="2:20" ht="15" customHeight="1">
      <c r="B104" s="200" t="s">
        <v>1042</v>
      </c>
      <c r="C104" s="189"/>
      <c r="D104" s="166"/>
      <c r="E104" s="166"/>
      <c r="F104" s="166"/>
      <c r="G104" s="166"/>
      <c r="H104" s="166"/>
      <c r="I104" s="166"/>
      <c r="J104" s="166"/>
      <c r="K104" s="166"/>
      <c r="L104" s="166"/>
      <c r="M104" s="166"/>
      <c r="N104" s="166"/>
      <c r="O104" s="166"/>
      <c r="P104" s="166"/>
      <c r="Q104" s="166"/>
      <c r="R104" s="166"/>
      <c r="S104" s="166"/>
      <c r="T104" s="166"/>
    </row>
    <row r="105" spans="2:20" ht="15" customHeight="1">
      <c r="B105" s="192" t="s">
        <v>953</v>
      </c>
      <c r="C105" s="189"/>
      <c r="D105" s="166"/>
      <c r="E105" s="166"/>
      <c r="F105" s="166"/>
      <c r="G105" s="166"/>
      <c r="H105" s="166"/>
      <c r="I105" s="166"/>
      <c r="J105" s="166"/>
      <c r="K105" s="166"/>
      <c r="L105" s="166"/>
      <c r="M105" s="166"/>
      <c r="N105" s="166"/>
      <c r="O105" s="166"/>
      <c r="P105" s="166"/>
      <c r="Q105" s="166"/>
      <c r="R105" s="166"/>
      <c r="S105" s="166"/>
      <c r="T105" s="166"/>
    </row>
    <row r="106" spans="2:20" ht="15" customHeight="1">
      <c r="B106" s="201" t="s">
        <v>1043</v>
      </c>
      <c r="C106" s="189" t="s">
        <v>77</v>
      </c>
      <c r="D106" s="431"/>
      <c r="E106" s="431"/>
      <c r="F106" s="431"/>
      <c r="G106" s="431"/>
      <c r="H106" s="431"/>
      <c r="I106" s="431"/>
      <c r="J106" s="431"/>
      <c r="K106" s="431"/>
      <c r="L106" s="431"/>
      <c r="M106" s="431"/>
      <c r="N106" s="431"/>
      <c r="O106" s="431"/>
      <c r="P106" s="431"/>
      <c r="Q106" s="431"/>
      <c r="R106" s="431"/>
      <c r="S106" s="431"/>
      <c r="T106" s="61">
        <f t="shared" ref="T106:T107" si="2">SUM(D106:S106)</f>
        <v>0</v>
      </c>
    </row>
    <row r="107" spans="2:20" ht="15" customHeight="1">
      <c r="B107" s="201" t="s">
        <v>1044</v>
      </c>
      <c r="C107" s="189" t="s">
        <v>79</v>
      </c>
      <c r="D107" s="431"/>
      <c r="E107" s="431"/>
      <c r="F107" s="431"/>
      <c r="G107" s="431"/>
      <c r="H107" s="431"/>
      <c r="I107" s="431"/>
      <c r="J107" s="431"/>
      <c r="K107" s="431"/>
      <c r="L107" s="431"/>
      <c r="M107" s="431"/>
      <c r="N107" s="431"/>
      <c r="O107" s="431"/>
      <c r="P107" s="431"/>
      <c r="Q107" s="431"/>
      <c r="R107" s="431"/>
      <c r="S107" s="431"/>
      <c r="T107" s="61">
        <f t="shared" si="2"/>
        <v>0</v>
      </c>
    </row>
    <row r="108" spans="2:20" ht="15" customHeight="1">
      <c r="B108" s="192" t="s">
        <v>948</v>
      </c>
      <c r="C108" s="189"/>
      <c r="D108" s="166"/>
      <c r="E108" s="166"/>
      <c r="F108" s="166"/>
      <c r="G108" s="166"/>
      <c r="H108" s="166"/>
      <c r="I108" s="166"/>
      <c r="J108" s="166"/>
      <c r="K108" s="166"/>
      <c r="L108" s="166"/>
      <c r="M108" s="166"/>
      <c r="N108" s="166"/>
      <c r="O108" s="166"/>
      <c r="P108" s="166"/>
      <c r="Q108" s="166"/>
      <c r="R108" s="166"/>
      <c r="S108" s="166"/>
      <c r="T108" s="166"/>
    </row>
    <row r="109" spans="2:20" ht="15" customHeight="1">
      <c r="B109" s="201" t="s">
        <v>947</v>
      </c>
      <c r="C109" s="189" t="s">
        <v>81</v>
      </c>
      <c r="D109" s="431"/>
      <c r="E109" s="431"/>
      <c r="F109" s="431"/>
      <c r="G109" s="431"/>
      <c r="H109" s="431"/>
      <c r="I109" s="431"/>
      <c r="J109" s="431"/>
      <c r="K109" s="431"/>
      <c r="L109" s="431"/>
      <c r="M109" s="431"/>
      <c r="N109" s="431"/>
      <c r="O109" s="431"/>
      <c r="P109" s="431"/>
      <c r="Q109" s="431"/>
      <c r="R109" s="431"/>
      <c r="S109" s="431"/>
      <c r="T109" s="61">
        <f t="shared" ref="T109:T110" si="3">SUM(D109:S109)</f>
        <v>0</v>
      </c>
    </row>
    <row r="110" spans="2:20" ht="15" customHeight="1">
      <c r="B110" s="201" t="s">
        <v>1045</v>
      </c>
      <c r="C110" s="189" t="s">
        <v>83</v>
      </c>
      <c r="D110" s="431"/>
      <c r="E110" s="431"/>
      <c r="F110" s="431"/>
      <c r="G110" s="431"/>
      <c r="H110" s="431"/>
      <c r="I110" s="431"/>
      <c r="J110" s="431"/>
      <c r="K110" s="431"/>
      <c r="L110" s="431"/>
      <c r="M110" s="431"/>
      <c r="N110" s="431"/>
      <c r="O110" s="431"/>
      <c r="P110" s="431"/>
      <c r="Q110" s="431"/>
      <c r="R110" s="431"/>
      <c r="S110" s="431"/>
      <c r="T110" s="61">
        <f t="shared" si="3"/>
        <v>0</v>
      </c>
    </row>
    <row r="111" spans="2:20" ht="15" customHeight="1">
      <c r="B111" s="200" t="s">
        <v>1046</v>
      </c>
      <c r="C111" s="189"/>
      <c r="D111" s="166"/>
      <c r="E111" s="166"/>
      <c r="F111" s="166"/>
      <c r="G111" s="166"/>
      <c r="H111" s="166"/>
      <c r="I111" s="166"/>
      <c r="J111" s="166"/>
      <c r="K111" s="166"/>
      <c r="L111" s="166"/>
      <c r="M111" s="166"/>
      <c r="N111" s="166"/>
      <c r="O111" s="166"/>
      <c r="P111" s="166"/>
      <c r="Q111" s="166"/>
      <c r="R111" s="166"/>
      <c r="S111" s="166"/>
      <c r="T111" s="166"/>
    </row>
    <row r="112" spans="2:20" ht="15" customHeight="1">
      <c r="B112" s="192" t="s">
        <v>953</v>
      </c>
      <c r="C112" s="189"/>
      <c r="D112" s="166"/>
      <c r="E112" s="166"/>
      <c r="F112" s="166"/>
      <c r="G112" s="166"/>
      <c r="H112" s="166"/>
      <c r="I112" s="166"/>
      <c r="J112" s="166"/>
      <c r="K112" s="166"/>
      <c r="L112" s="166"/>
      <c r="M112" s="166"/>
      <c r="N112" s="166"/>
      <c r="O112" s="166"/>
      <c r="P112" s="166"/>
      <c r="Q112" s="166"/>
      <c r="R112" s="166"/>
      <c r="S112" s="166"/>
      <c r="T112" s="166"/>
    </row>
    <row r="113" spans="2:20" ht="15" customHeight="1">
      <c r="B113" s="201" t="s">
        <v>1043</v>
      </c>
      <c r="C113" s="189" t="s">
        <v>85</v>
      </c>
      <c r="D113" s="431"/>
      <c r="E113" s="431"/>
      <c r="F113" s="431"/>
      <c r="G113" s="431"/>
      <c r="H113" s="431"/>
      <c r="I113" s="431"/>
      <c r="J113" s="431"/>
      <c r="K113" s="431"/>
      <c r="L113" s="431"/>
      <c r="M113" s="431"/>
      <c r="N113" s="431"/>
      <c r="O113" s="431"/>
      <c r="P113" s="431"/>
      <c r="Q113" s="431"/>
      <c r="R113" s="431"/>
      <c r="S113" s="431"/>
      <c r="T113" s="61">
        <f t="shared" ref="T113:T114" si="4">SUM(D113:S113)</f>
        <v>0</v>
      </c>
    </row>
    <row r="114" spans="2:20" ht="15" customHeight="1">
      <c r="B114" s="201" t="s">
        <v>1044</v>
      </c>
      <c r="C114" s="189" t="s">
        <v>87</v>
      </c>
      <c r="D114" s="431"/>
      <c r="E114" s="431"/>
      <c r="F114" s="431"/>
      <c r="G114" s="431"/>
      <c r="H114" s="431"/>
      <c r="I114" s="431"/>
      <c r="J114" s="431"/>
      <c r="K114" s="431"/>
      <c r="L114" s="431"/>
      <c r="M114" s="431"/>
      <c r="N114" s="431"/>
      <c r="O114" s="431"/>
      <c r="P114" s="431"/>
      <c r="Q114" s="431"/>
      <c r="R114" s="431"/>
      <c r="S114" s="431"/>
      <c r="T114" s="61">
        <f t="shared" si="4"/>
        <v>0</v>
      </c>
    </row>
    <row r="115" spans="2:20" ht="15" customHeight="1">
      <c r="B115" s="192" t="s">
        <v>948</v>
      </c>
      <c r="C115" s="189"/>
      <c r="D115" s="166"/>
      <c r="E115" s="166"/>
      <c r="F115" s="166"/>
      <c r="G115" s="166"/>
      <c r="H115" s="166"/>
      <c r="I115" s="166"/>
      <c r="J115" s="166"/>
      <c r="K115" s="166"/>
      <c r="L115" s="166"/>
      <c r="M115" s="166"/>
      <c r="N115" s="166"/>
      <c r="O115" s="166"/>
      <c r="P115" s="166"/>
      <c r="Q115" s="166"/>
      <c r="R115" s="166"/>
      <c r="S115" s="166"/>
      <c r="T115" s="166"/>
    </row>
    <row r="116" spans="2:20" ht="15" customHeight="1">
      <c r="B116" s="201" t="s">
        <v>947</v>
      </c>
      <c r="C116" s="189" t="s">
        <v>225</v>
      </c>
      <c r="D116" s="431"/>
      <c r="E116" s="431"/>
      <c r="F116" s="431"/>
      <c r="G116" s="431"/>
      <c r="H116" s="431"/>
      <c r="I116" s="431"/>
      <c r="J116" s="431"/>
      <c r="K116" s="431"/>
      <c r="L116" s="431"/>
      <c r="M116" s="431"/>
      <c r="N116" s="431"/>
      <c r="O116" s="431"/>
      <c r="P116" s="431"/>
      <c r="Q116" s="431"/>
      <c r="R116" s="431"/>
      <c r="S116" s="431"/>
      <c r="T116" s="61">
        <f t="shared" ref="T116:T123" si="5">SUM(D116:S116)</f>
        <v>0</v>
      </c>
    </row>
    <row r="117" spans="2:20" ht="15" customHeight="1">
      <c r="B117" s="201" t="s">
        <v>1045</v>
      </c>
      <c r="C117" s="189" t="s">
        <v>227</v>
      </c>
      <c r="D117" s="431"/>
      <c r="E117" s="431"/>
      <c r="F117" s="431"/>
      <c r="G117" s="431"/>
      <c r="H117" s="431"/>
      <c r="I117" s="431"/>
      <c r="J117" s="431"/>
      <c r="K117" s="431"/>
      <c r="L117" s="431"/>
      <c r="M117" s="431"/>
      <c r="N117" s="431"/>
      <c r="O117" s="431"/>
      <c r="P117" s="431"/>
      <c r="Q117" s="431"/>
      <c r="R117" s="431"/>
      <c r="S117" s="431"/>
      <c r="T117" s="61">
        <f t="shared" si="5"/>
        <v>0</v>
      </c>
    </row>
    <row r="118" spans="2:20" ht="15" customHeight="1">
      <c r="B118" s="188" t="s">
        <v>945</v>
      </c>
      <c r="C118" s="189" t="s">
        <v>228</v>
      </c>
      <c r="D118" s="431"/>
      <c r="E118" s="431"/>
      <c r="F118" s="431"/>
      <c r="G118" s="431"/>
      <c r="H118" s="431"/>
      <c r="I118" s="431"/>
      <c r="J118" s="431"/>
      <c r="K118" s="431"/>
      <c r="L118" s="431"/>
      <c r="M118" s="431"/>
      <c r="N118" s="431"/>
      <c r="O118" s="431"/>
      <c r="P118" s="431"/>
      <c r="Q118" s="431"/>
      <c r="R118" s="431"/>
      <c r="S118" s="431"/>
      <c r="T118" s="61">
        <f t="shared" si="5"/>
        <v>0</v>
      </c>
    </row>
    <row r="119" spans="2:20" ht="15" customHeight="1">
      <c r="B119" s="188" t="s">
        <v>943</v>
      </c>
      <c r="C119" s="189" t="s">
        <v>229</v>
      </c>
      <c r="D119" s="431"/>
      <c r="E119" s="431"/>
      <c r="F119" s="431"/>
      <c r="G119" s="431"/>
      <c r="H119" s="431"/>
      <c r="I119" s="431"/>
      <c r="J119" s="431"/>
      <c r="K119" s="431"/>
      <c r="L119" s="431"/>
      <c r="M119" s="431"/>
      <c r="N119" s="431"/>
      <c r="O119" s="431"/>
      <c r="P119" s="431"/>
      <c r="Q119" s="431"/>
      <c r="R119" s="431"/>
      <c r="S119" s="431"/>
      <c r="T119" s="61">
        <f t="shared" si="5"/>
        <v>0</v>
      </c>
    </row>
    <row r="120" spans="2:20" ht="15" customHeight="1">
      <c r="B120" s="202" t="s">
        <v>942</v>
      </c>
      <c r="C120" s="189" t="s">
        <v>274</v>
      </c>
      <c r="D120" s="431"/>
      <c r="E120" s="431"/>
      <c r="F120" s="431"/>
      <c r="G120" s="431"/>
      <c r="H120" s="431"/>
      <c r="I120" s="431"/>
      <c r="J120" s="431"/>
      <c r="K120" s="431"/>
      <c r="L120" s="431"/>
      <c r="M120" s="431"/>
      <c r="N120" s="431"/>
      <c r="O120" s="431"/>
      <c r="P120" s="431"/>
      <c r="Q120" s="431"/>
      <c r="R120" s="431"/>
      <c r="S120" s="431"/>
      <c r="T120" s="61">
        <f t="shared" si="5"/>
        <v>0</v>
      </c>
    </row>
    <row r="121" spans="2:20" ht="15" customHeight="1">
      <c r="B121" s="188" t="s">
        <v>941</v>
      </c>
      <c r="C121" s="189" t="s">
        <v>1047</v>
      </c>
      <c r="D121" s="431"/>
      <c r="E121" s="431"/>
      <c r="F121" s="431"/>
      <c r="G121" s="431"/>
      <c r="H121" s="431"/>
      <c r="I121" s="431"/>
      <c r="J121" s="431"/>
      <c r="K121" s="431"/>
      <c r="L121" s="431"/>
      <c r="M121" s="431"/>
      <c r="N121" s="431"/>
      <c r="O121" s="431"/>
      <c r="P121" s="431"/>
      <c r="Q121" s="431"/>
      <c r="R121" s="431"/>
      <c r="S121" s="431"/>
      <c r="T121" s="61">
        <f t="shared" si="5"/>
        <v>0</v>
      </c>
    </row>
    <row r="122" spans="2:20" ht="15" customHeight="1">
      <c r="B122" s="202" t="s">
        <v>940</v>
      </c>
      <c r="C122" s="189" t="s">
        <v>1048</v>
      </c>
      <c r="D122" s="431"/>
      <c r="E122" s="431"/>
      <c r="F122" s="431"/>
      <c r="G122" s="431"/>
      <c r="H122" s="431"/>
      <c r="I122" s="431"/>
      <c r="J122" s="431"/>
      <c r="K122" s="431"/>
      <c r="L122" s="431"/>
      <c r="M122" s="431"/>
      <c r="N122" s="431"/>
      <c r="O122" s="431"/>
      <c r="P122" s="431"/>
      <c r="Q122" s="431"/>
      <c r="R122" s="431"/>
      <c r="S122" s="431"/>
      <c r="T122" s="61">
        <f t="shared" si="5"/>
        <v>0</v>
      </c>
    </row>
    <row r="123" spans="2:20" ht="15" customHeight="1">
      <c r="B123" s="202" t="s">
        <v>1243</v>
      </c>
      <c r="C123" s="189" t="s">
        <v>89</v>
      </c>
      <c r="D123" s="431"/>
      <c r="E123" s="431"/>
      <c r="F123" s="431"/>
      <c r="G123" s="431"/>
      <c r="H123" s="431"/>
      <c r="I123" s="431"/>
      <c r="J123" s="431"/>
      <c r="K123" s="431"/>
      <c r="L123" s="431"/>
      <c r="M123" s="431"/>
      <c r="N123" s="431"/>
      <c r="O123" s="431"/>
      <c r="P123" s="431"/>
      <c r="Q123" s="431"/>
      <c r="R123" s="431"/>
      <c r="S123" s="431"/>
      <c r="T123" s="61">
        <f t="shared" si="5"/>
        <v>0</v>
      </c>
    </row>
    <row r="125" spans="2:20" ht="38.25">
      <c r="B125" s="371" t="s">
        <v>1363</v>
      </c>
      <c r="C125" s="372" t="s">
        <v>1531</v>
      </c>
      <c r="D125" s="410"/>
      <c r="E125" s="410"/>
      <c r="F125" s="410"/>
      <c r="G125" s="410"/>
      <c r="H125" s="410"/>
      <c r="I125" s="410"/>
      <c r="J125" s="410"/>
      <c r="K125" s="410"/>
      <c r="L125" s="410"/>
      <c r="M125" s="410"/>
      <c r="N125" s="410"/>
      <c r="O125" s="410"/>
      <c r="P125" s="410"/>
      <c r="Q125" s="410"/>
      <c r="R125" s="410"/>
      <c r="S125" s="410"/>
    </row>
    <row r="126" spans="2:20" ht="15" customHeight="1">
      <c r="D126" s="411"/>
      <c r="E126" s="411"/>
      <c r="F126" s="411"/>
      <c r="G126" s="411"/>
      <c r="H126" s="411"/>
      <c r="I126" s="411"/>
      <c r="J126" s="411"/>
      <c r="K126" s="411"/>
      <c r="L126" s="411"/>
      <c r="M126" s="411"/>
      <c r="N126" s="411"/>
      <c r="O126" s="411"/>
      <c r="P126" s="411"/>
      <c r="Q126" s="411"/>
      <c r="R126" s="411"/>
      <c r="S126" s="411"/>
    </row>
  </sheetData>
  <sheetProtection algorithmName="SHA-512" hashValue="WGofCXffd7MLaktw5wnL8QISv6lLlz7CyiRrfrurFnzpVAQk2ev98joAjji5EUnNbnC3R7OGVx7hK7Lj3EGvYg==" saltValue="W39M80zbuFumGOaa/s3GIw==" spinCount="100000" sheet="1" objects="1" scenarios="1" formatColumns="0" formatRows="0"/>
  <mergeCells count="13">
    <mergeCell ref="U11:U12"/>
    <mergeCell ref="V11:V12"/>
    <mergeCell ref="W11:W12"/>
    <mergeCell ref="D11:D12"/>
    <mergeCell ref="E11:G11"/>
    <mergeCell ref="H11:J11"/>
    <mergeCell ref="D58:O58"/>
    <mergeCell ref="P58:S58"/>
    <mergeCell ref="T58:T59"/>
    <mergeCell ref="K11:K12"/>
    <mergeCell ref="L11:P11"/>
    <mergeCell ref="Q11:Q12"/>
    <mergeCell ref="R11:T11"/>
  </mergeCells>
  <pageMargins left="0.7" right="0.7" top="0.75" bottom="0.75" header="0.3" footer="0.3"/>
  <pageSetup paperSize="8" scale="43"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22">
    <tabColor rgb="FF0070C0"/>
  </sheetPr>
  <dimension ref="A1:M15"/>
  <sheetViews>
    <sheetView showGridLines="0" zoomScale="80" zoomScaleNormal="80" workbookViewId="0"/>
  </sheetViews>
  <sheetFormatPr defaultColWidth="8.85546875" defaultRowHeight="15"/>
  <cols>
    <col min="1" max="1" width="52.42578125" customWidth="1"/>
    <col min="2" max="2" width="35.85546875" bestFit="1" customWidth="1"/>
    <col min="3" max="3" width="31.7109375" customWidth="1"/>
    <col min="4" max="4" width="47.140625" bestFit="1" customWidth="1"/>
    <col min="5" max="5" width="21.85546875" customWidth="1"/>
  </cols>
  <sheetData>
    <row r="1" spans="1:13">
      <c r="A1" s="114"/>
      <c r="B1" s="115">
        <f>IF(P.Participant!C8="-","[Participant's name]",P.Participant!C8)</f>
        <v>0</v>
      </c>
      <c r="C1" s="84"/>
      <c r="D1" s="84"/>
      <c r="E1" s="84"/>
      <c r="F1" s="84"/>
      <c r="G1" s="84"/>
    </row>
    <row r="2" spans="1:13">
      <c r="A2" s="114"/>
      <c r="B2" s="115" t="str">
        <f>IF(P.Participant!C17="-","[Method for calculation of the SCR]",P.Participant!C17)</f>
        <v>[Method for calculation of the SCR]</v>
      </c>
      <c r="C2" s="84"/>
      <c r="D2" s="84"/>
      <c r="E2" s="84"/>
      <c r="F2" s="84"/>
      <c r="G2" s="84"/>
    </row>
    <row r="3" spans="1:13">
      <c r="A3" s="114" t="s">
        <v>1063</v>
      </c>
      <c r="B3" s="115" t="str">
        <f>_Version</f>
        <v>EIOPA-ST24_Templates-(20240304)</v>
      </c>
      <c r="C3" s="84"/>
      <c r="D3" s="84"/>
      <c r="E3" s="84"/>
      <c r="F3" s="84"/>
      <c r="G3" s="84"/>
    </row>
    <row r="4" spans="1:13">
      <c r="A4" s="85"/>
      <c r="B4" s="84"/>
      <c r="C4" s="84"/>
      <c r="D4" s="84"/>
      <c r="E4" s="84"/>
      <c r="F4" s="84"/>
      <c r="G4" s="84"/>
    </row>
    <row r="5" spans="1:13" ht="15" customHeight="1">
      <c r="A5" s="84"/>
      <c r="B5" s="84"/>
    </row>
    <row r="6" spans="1:13" ht="60" customHeight="1">
      <c r="A6" s="84"/>
      <c r="B6" s="84"/>
      <c r="D6" s="288" t="s">
        <v>1363</v>
      </c>
      <c r="E6" s="84"/>
    </row>
    <row r="7" spans="1:13">
      <c r="A7" s="295" t="s">
        <v>1065</v>
      </c>
      <c r="B7" s="12" t="s">
        <v>1244</v>
      </c>
      <c r="D7" s="289" t="s">
        <v>1324</v>
      </c>
      <c r="E7" s="84"/>
    </row>
    <row r="8" spans="1:13">
      <c r="A8" s="99" t="s">
        <v>1526</v>
      </c>
      <c r="B8" s="294"/>
      <c r="D8" s="410"/>
      <c r="E8" s="411"/>
    </row>
    <row r="9" spans="1:13">
      <c r="A9" s="99" t="s">
        <v>1527</v>
      </c>
      <c r="B9" s="294"/>
      <c r="D9" s="410"/>
      <c r="E9" s="411"/>
    </row>
    <row r="10" spans="1:13">
      <c r="A10" s="99" t="s">
        <v>1528</v>
      </c>
      <c r="B10" s="294"/>
      <c r="D10" s="410"/>
      <c r="E10" s="411"/>
    </row>
    <row r="11" spans="1:13">
      <c r="C11" s="84"/>
      <c r="D11" s="84"/>
      <c r="E11" s="84"/>
      <c r="F11" s="84"/>
      <c r="G11" s="84"/>
      <c r="H11" s="84"/>
      <c r="I11" s="84"/>
      <c r="J11" s="84"/>
      <c r="K11" s="84"/>
    </row>
    <row r="12" spans="1:13">
      <c r="A12" s="84"/>
      <c r="C12" s="84"/>
      <c r="D12" s="84"/>
      <c r="E12" s="84"/>
      <c r="F12" s="84"/>
      <c r="G12" s="84"/>
      <c r="H12" s="84"/>
      <c r="I12" s="84"/>
      <c r="J12" s="84"/>
      <c r="K12" s="84"/>
      <c r="M12" s="83"/>
    </row>
    <row r="13" spans="1:13">
      <c r="A13" s="84"/>
      <c r="C13" s="84"/>
      <c r="D13" s="84"/>
      <c r="E13" s="84"/>
      <c r="F13" s="84"/>
      <c r="G13" s="84"/>
      <c r="H13" s="84"/>
      <c r="I13" s="84"/>
      <c r="J13" s="84"/>
      <c r="K13" s="84"/>
    </row>
    <row r="14" spans="1:13">
      <c r="D14" s="84"/>
      <c r="E14" s="84"/>
      <c r="F14" s="84"/>
      <c r="G14" s="84"/>
      <c r="H14" s="84"/>
      <c r="I14" s="84"/>
      <c r="J14" s="84"/>
      <c r="K14" s="84"/>
    </row>
    <row r="15" spans="1:13">
      <c r="D15" s="84"/>
      <c r="E15" s="84"/>
      <c r="F15" s="84"/>
      <c r="G15" s="84"/>
      <c r="H15" s="84"/>
      <c r="I15" s="84"/>
      <c r="J15" s="84"/>
      <c r="K15" s="84"/>
    </row>
  </sheetData>
  <sheetProtection algorithmName="SHA-512" hashValue="1lUptCkJJ1M0MtxfOPRYUgfIFkKzJd4XAhfOa1hPDIEw2NUmLNC6xNZBa8kDualgaWX3KSROTuYcRmH3LZ5+8g==" saltValue="SBedYMmthDRJ78JHFZukKg==" spinCount="100000" sheet="1" objects="1" scenarios="1" formatColumns="0" formatRows="0"/>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AA167"/>
  <sheetViews>
    <sheetView showGridLines="0" zoomScale="80" zoomScaleNormal="80" zoomScaleSheetLayoutView="90" workbookViewId="0"/>
  </sheetViews>
  <sheetFormatPr defaultColWidth="4.42578125" defaultRowHeight="15"/>
  <cols>
    <col min="1" max="1" width="7.140625" style="33" customWidth="1"/>
    <col min="2" max="2" width="66.85546875" style="33" customWidth="1"/>
    <col min="3" max="3" width="45" style="33" customWidth="1"/>
    <col min="4" max="4" width="11.42578125" style="33" customWidth="1"/>
    <col min="5" max="5" width="27.85546875" style="33" customWidth="1"/>
    <col min="6" max="6" width="27.42578125" style="33" customWidth="1"/>
    <col min="7" max="7" width="7.85546875" style="33" customWidth="1"/>
    <col min="8" max="9" width="16.42578125" style="33" hidden="1" customWidth="1"/>
    <col min="10" max="10" width="18.85546875" style="33" hidden="1" customWidth="1"/>
    <col min="11" max="12" width="10.140625" style="33" hidden="1" customWidth="1"/>
    <col min="13" max="13" width="11.42578125" style="33" hidden="1" customWidth="1"/>
    <col min="14" max="21" width="10.140625" style="33" hidden="1" customWidth="1"/>
    <col min="22" max="22" width="19.140625" style="33" hidden="1" customWidth="1"/>
    <col min="23" max="23" width="27.140625" style="33" hidden="1" customWidth="1"/>
    <col min="24" max="26" width="10.140625" style="33" hidden="1" customWidth="1"/>
    <col min="27" max="27" width="5" style="33" customWidth="1" collapsed="1"/>
    <col min="28" max="253" width="10.140625" style="33" customWidth="1"/>
    <col min="254" max="254" width="5.85546875" style="33" customWidth="1"/>
    <col min="255" max="255" width="67.140625" style="33" customWidth="1"/>
    <col min="256" max="256" width="6" style="33" customWidth="1"/>
    <col min="257" max="257" width="12.5703125" style="33" customWidth="1"/>
    <col min="258" max="262" width="11.42578125" style="33" customWidth="1"/>
    <col min="263" max="263" width="4.42578125" style="33"/>
    <col min="264" max="264" width="7.140625" style="33" customWidth="1"/>
    <col min="265" max="265" width="67.140625" style="33" customWidth="1"/>
    <col min="266" max="266" width="25.85546875" style="33" customWidth="1"/>
    <col min="267" max="267" width="11.42578125" style="33" customWidth="1"/>
    <col min="268" max="268" width="13.85546875" style="33" customWidth="1"/>
    <col min="269" max="269" width="2.85546875" style="33" customWidth="1"/>
    <col min="270" max="282" width="0" style="33" hidden="1" customWidth="1"/>
    <col min="283" max="283" width="1.85546875" style="33" bestFit="1" customWidth="1"/>
    <col min="284" max="509" width="10.140625" style="33" customWidth="1"/>
    <col min="510" max="510" width="5.85546875" style="33" customWidth="1"/>
    <col min="511" max="511" width="67.140625" style="33" customWidth="1"/>
    <col min="512" max="512" width="6" style="33" customWidth="1"/>
    <col min="513" max="513" width="12.5703125" style="33" customWidth="1"/>
    <col min="514" max="518" width="11.42578125" style="33" customWidth="1"/>
    <col min="519" max="519" width="4.42578125" style="33"/>
    <col min="520" max="520" width="7.140625" style="33" customWidth="1"/>
    <col min="521" max="521" width="67.140625" style="33" customWidth="1"/>
    <col min="522" max="522" width="25.85546875" style="33" customWidth="1"/>
    <col min="523" max="523" width="11.42578125" style="33" customWidth="1"/>
    <col min="524" max="524" width="13.85546875" style="33" customWidth="1"/>
    <col min="525" max="525" width="2.85546875" style="33" customWidth="1"/>
    <col min="526" max="538" width="0" style="33" hidden="1" customWidth="1"/>
    <col min="539" max="539" width="1.85546875" style="33" bestFit="1" customWidth="1"/>
    <col min="540" max="765" width="10.140625" style="33" customWidth="1"/>
    <col min="766" max="766" width="5.85546875" style="33" customWidth="1"/>
    <col min="767" max="767" width="67.140625" style="33" customWidth="1"/>
    <col min="768" max="768" width="6" style="33" customWidth="1"/>
    <col min="769" max="769" width="12.5703125" style="33" customWidth="1"/>
    <col min="770" max="774" width="11.42578125" style="33" customWidth="1"/>
    <col min="775" max="775" width="4.42578125" style="33"/>
    <col min="776" max="776" width="7.140625" style="33" customWidth="1"/>
    <col min="777" max="777" width="67.140625" style="33" customWidth="1"/>
    <col min="778" max="778" width="25.85546875" style="33" customWidth="1"/>
    <col min="779" max="779" width="11.42578125" style="33" customWidth="1"/>
    <col min="780" max="780" width="13.85546875" style="33" customWidth="1"/>
    <col min="781" max="781" width="2.85546875" style="33" customWidth="1"/>
    <col min="782" max="794" width="0" style="33" hidden="1" customWidth="1"/>
    <col min="795" max="795" width="1.85546875" style="33" bestFit="1" customWidth="1"/>
    <col min="796" max="1021" width="10.140625" style="33" customWidth="1"/>
    <col min="1022" max="1022" width="5.85546875" style="33" customWidth="1"/>
    <col min="1023" max="1023" width="67.140625" style="33" customWidth="1"/>
    <col min="1024" max="1024" width="6" style="33" customWidth="1"/>
    <col min="1025" max="1025" width="12.5703125" style="33" customWidth="1"/>
    <col min="1026" max="1030" width="11.42578125" style="33" customWidth="1"/>
    <col min="1031" max="1031" width="4.42578125" style="33"/>
    <col min="1032" max="1032" width="7.140625" style="33" customWidth="1"/>
    <col min="1033" max="1033" width="67.140625" style="33" customWidth="1"/>
    <col min="1034" max="1034" width="25.85546875" style="33" customWidth="1"/>
    <col min="1035" max="1035" width="11.42578125" style="33" customWidth="1"/>
    <col min="1036" max="1036" width="13.85546875" style="33" customWidth="1"/>
    <col min="1037" max="1037" width="2.85546875" style="33" customWidth="1"/>
    <col min="1038" max="1050" width="0" style="33" hidden="1" customWidth="1"/>
    <col min="1051" max="1051" width="1.85546875" style="33" bestFit="1" customWidth="1"/>
    <col min="1052" max="1277" width="10.140625" style="33" customWidth="1"/>
    <col min="1278" max="1278" width="5.85546875" style="33" customWidth="1"/>
    <col min="1279" max="1279" width="67.140625" style="33" customWidth="1"/>
    <col min="1280" max="1280" width="6" style="33" customWidth="1"/>
    <col min="1281" max="1281" width="12.5703125" style="33" customWidth="1"/>
    <col min="1282" max="1286" width="11.42578125" style="33" customWidth="1"/>
    <col min="1287" max="1287" width="4.42578125" style="33"/>
    <col min="1288" max="1288" width="7.140625" style="33" customWidth="1"/>
    <col min="1289" max="1289" width="67.140625" style="33" customWidth="1"/>
    <col min="1290" max="1290" width="25.85546875" style="33" customWidth="1"/>
    <col min="1291" max="1291" width="11.42578125" style="33" customWidth="1"/>
    <col min="1292" max="1292" width="13.85546875" style="33" customWidth="1"/>
    <col min="1293" max="1293" width="2.85546875" style="33" customWidth="1"/>
    <col min="1294" max="1306" width="0" style="33" hidden="1" customWidth="1"/>
    <col min="1307" max="1307" width="1.85546875" style="33" bestFit="1" customWidth="1"/>
    <col min="1308" max="1533" width="10.140625" style="33" customWidth="1"/>
    <col min="1534" max="1534" width="5.85546875" style="33" customWidth="1"/>
    <col min="1535" max="1535" width="67.140625" style="33" customWidth="1"/>
    <col min="1536" max="1536" width="6" style="33" customWidth="1"/>
    <col min="1537" max="1537" width="12.5703125" style="33" customWidth="1"/>
    <col min="1538" max="1542" width="11.42578125" style="33" customWidth="1"/>
    <col min="1543" max="1543" width="4.42578125" style="33"/>
    <col min="1544" max="1544" width="7.140625" style="33" customWidth="1"/>
    <col min="1545" max="1545" width="67.140625" style="33" customWidth="1"/>
    <col min="1546" max="1546" width="25.85546875" style="33" customWidth="1"/>
    <col min="1547" max="1547" width="11.42578125" style="33" customWidth="1"/>
    <col min="1548" max="1548" width="13.85546875" style="33" customWidth="1"/>
    <col min="1549" max="1549" width="2.85546875" style="33" customWidth="1"/>
    <col min="1550" max="1562" width="0" style="33" hidden="1" customWidth="1"/>
    <col min="1563" max="1563" width="1.85546875" style="33" bestFit="1" customWidth="1"/>
    <col min="1564" max="1789" width="10.140625" style="33" customWidth="1"/>
    <col min="1790" max="1790" width="5.85546875" style="33" customWidth="1"/>
    <col min="1791" max="1791" width="67.140625" style="33" customWidth="1"/>
    <col min="1792" max="1792" width="6" style="33" customWidth="1"/>
    <col min="1793" max="1793" width="12.5703125" style="33" customWidth="1"/>
    <col min="1794" max="1798" width="11.42578125" style="33" customWidth="1"/>
    <col min="1799" max="1799" width="4.42578125" style="33"/>
    <col min="1800" max="1800" width="7.140625" style="33" customWidth="1"/>
    <col min="1801" max="1801" width="67.140625" style="33" customWidth="1"/>
    <col min="1802" max="1802" width="25.85546875" style="33" customWidth="1"/>
    <col min="1803" max="1803" width="11.42578125" style="33" customWidth="1"/>
    <col min="1804" max="1804" width="13.85546875" style="33" customWidth="1"/>
    <col min="1805" max="1805" width="2.85546875" style="33" customWidth="1"/>
    <col min="1806" max="1818" width="0" style="33" hidden="1" customWidth="1"/>
    <col min="1819" max="1819" width="1.85546875" style="33" bestFit="1" customWidth="1"/>
    <col min="1820" max="2045" width="10.140625" style="33" customWidth="1"/>
    <col min="2046" max="2046" width="5.85546875" style="33" customWidth="1"/>
    <col min="2047" max="2047" width="67.140625" style="33" customWidth="1"/>
    <col min="2048" max="2048" width="6" style="33" customWidth="1"/>
    <col min="2049" max="2049" width="12.5703125" style="33" customWidth="1"/>
    <col min="2050" max="2054" width="11.42578125" style="33" customWidth="1"/>
    <col min="2055" max="2055" width="4.42578125" style="33"/>
    <col min="2056" max="2056" width="7.140625" style="33" customWidth="1"/>
    <col min="2057" max="2057" width="67.140625" style="33" customWidth="1"/>
    <col min="2058" max="2058" width="25.85546875" style="33" customWidth="1"/>
    <col min="2059" max="2059" width="11.42578125" style="33" customWidth="1"/>
    <col min="2060" max="2060" width="13.85546875" style="33" customWidth="1"/>
    <col min="2061" max="2061" width="2.85546875" style="33" customWidth="1"/>
    <col min="2062" max="2074" width="0" style="33" hidden="1" customWidth="1"/>
    <col min="2075" max="2075" width="1.85546875" style="33" bestFit="1" customWidth="1"/>
    <col min="2076" max="2301" width="10.140625" style="33" customWidth="1"/>
    <col min="2302" max="2302" width="5.85546875" style="33" customWidth="1"/>
    <col min="2303" max="2303" width="67.140625" style="33" customWidth="1"/>
    <col min="2304" max="2304" width="6" style="33" customWidth="1"/>
    <col min="2305" max="2305" width="12.5703125" style="33" customWidth="1"/>
    <col min="2306" max="2310" width="11.42578125" style="33" customWidth="1"/>
    <col min="2311" max="2311" width="4.42578125" style="33"/>
    <col min="2312" max="2312" width="7.140625" style="33" customWidth="1"/>
    <col min="2313" max="2313" width="67.140625" style="33" customWidth="1"/>
    <col min="2314" max="2314" width="25.85546875" style="33" customWidth="1"/>
    <col min="2315" max="2315" width="11.42578125" style="33" customWidth="1"/>
    <col min="2316" max="2316" width="13.85546875" style="33" customWidth="1"/>
    <col min="2317" max="2317" width="2.85546875" style="33" customWidth="1"/>
    <col min="2318" max="2330" width="0" style="33" hidden="1" customWidth="1"/>
    <col min="2331" max="2331" width="1.85546875" style="33" bestFit="1" customWidth="1"/>
    <col min="2332" max="2557" width="10.140625" style="33" customWidth="1"/>
    <col min="2558" max="2558" width="5.85546875" style="33" customWidth="1"/>
    <col min="2559" max="2559" width="67.140625" style="33" customWidth="1"/>
    <col min="2560" max="2560" width="6" style="33" customWidth="1"/>
    <col min="2561" max="2561" width="12.5703125" style="33" customWidth="1"/>
    <col min="2562" max="2566" width="11.42578125" style="33" customWidth="1"/>
    <col min="2567" max="2567" width="4.42578125" style="33"/>
    <col min="2568" max="2568" width="7.140625" style="33" customWidth="1"/>
    <col min="2569" max="2569" width="67.140625" style="33" customWidth="1"/>
    <col min="2570" max="2570" width="25.85546875" style="33" customWidth="1"/>
    <col min="2571" max="2571" width="11.42578125" style="33" customWidth="1"/>
    <col min="2572" max="2572" width="13.85546875" style="33" customWidth="1"/>
    <col min="2573" max="2573" width="2.85546875" style="33" customWidth="1"/>
    <col min="2574" max="2586" width="0" style="33" hidden="1" customWidth="1"/>
    <col min="2587" max="2587" width="1.85546875" style="33" bestFit="1" customWidth="1"/>
    <col min="2588" max="2813" width="10.140625" style="33" customWidth="1"/>
    <col min="2814" max="2814" width="5.85546875" style="33" customWidth="1"/>
    <col min="2815" max="2815" width="67.140625" style="33" customWidth="1"/>
    <col min="2816" max="2816" width="6" style="33" customWidth="1"/>
    <col min="2817" max="2817" width="12.5703125" style="33" customWidth="1"/>
    <col min="2818" max="2822" width="11.42578125" style="33" customWidth="1"/>
    <col min="2823" max="2823" width="4.42578125" style="33"/>
    <col min="2824" max="2824" width="7.140625" style="33" customWidth="1"/>
    <col min="2825" max="2825" width="67.140625" style="33" customWidth="1"/>
    <col min="2826" max="2826" width="25.85546875" style="33" customWidth="1"/>
    <col min="2827" max="2827" width="11.42578125" style="33" customWidth="1"/>
    <col min="2828" max="2828" width="13.85546875" style="33" customWidth="1"/>
    <col min="2829" max="2829" width="2.85546875" style="33" customWidth="1"/>
    <col min="2830" max="2842" width="0" style="33" hidden="1" customWidth="1"/>
    <col min="2843" max="2843" width="1.85546875" style="33" bestFit="1" customWidth="1"/>
    <col min="2844" max="3069" width="10.140625" style="33" customWidth="1"/>
    <col min="3070" max="3070" width="5.85546875" style="33" customWidth="1"/>
    <col min="3071" max="3071" width="67.140625" style="33" customWidth="1"/>
    <col min="3072" max="3072" width="6" style="33" customWidth="1"/>
    <col min="3073" max="3073" width="12.5703125" style="33" customWidth="1"/>
    <col min="3074" max="3078" width="11.42578125" style="33" customWidth="1"/>
    <col min="3079" max="3079" width="4.42578125" style="33"/>
    <col min="3080" max="3080" width="7.140625" style="33" customWidth="1"/>
    <col min="3081" max="3081" width="67.140625" style="33" customWidth="1"/>
    <col min="3082" max="3082" width="25.85546875" style="33" customWidth="1"/>
    <col min="3083" max="3083" width="11.42578125" style="33" customWidth="1"/>
    <col min="3084" max="3084" width="13.85546875" style="33" customWidth="1"/>
    <col min="3085" max="3085" width="2.85546875" style="33" customWidth="1"/>
    <col min="3086" max="3098" width="0" style="33" hidden="1" customWidth="1"/>
    <col min="3099" max="3099" width="1.85546875" style="33" bestFit="1" customWidth="1"/>
    <col min="3100" max="3325" width="10.140625" style="33" customWidth="1"/>
    <col min="3326" max="3326" width="5.85546875" style="33" customWidth="1"/>
    <col min="3327" max="3327" width="67.140625" style="33" customWidth="1"/>
    <col min="3328" max="3328" width="6" style="33" customWidth="1"/>
    <col min="3329" max="3329" width="12.5703125" style="33" customWidth="1"/>
    <col min="3330" max="3334" width="11.42578125" style="33" customWidth="1"/>
    <col min="3335" max="3335" width="4.42578125" style="33"/>
    <col min="3336" max="3336" width="7.140625" style="33" customWidth="1"/>
    <col min="3337" max="3337" width="67.140625" style="33" customWidth="1"/>
    <col min="3338" max="3338" width="25.85546875" style="33" customWidth="1"/>
    <col min="3339" max="3339" width="11.42578125" style="33" customWidth="1"/>
    <col min="3340" max="3340" width="13.85546875" style="33" customWidth="1"/>
    <col min="3341" max="3341" width="2.85546875" style="33" customWidth="1"/>
    <col min="3342" max="3354" width="0" style="33" hidden="1" customWidth="1"/>
    <col min="3355" max="3355" width="1.85546875" style="33" bestFit="1" customWidth="1"/>
    <col min="3356" max="3581" width="10.140625" style="33" customWidth="1"/>
    <col min="3582" max="3582" width="5.85546875" style="33" customWidth="1"/>
    <col min="3583" max="3583" width="67.140625" style="33" customWidth="1"/>
    <col min="3584" max="3584" width="6" style="33" customWidth="1"/>
    <col min="3585" max="3585" width="12.5703125" style="33" customWidth="1"/>
    <col min="3586" max="3590" width="11.42578125" style="33" customWidth="1"/>
    <col min="3591" max="3591" width="4.42578125" style="33"/>
    <col min="3592" max="3592" width="7.140625" style="33" customWidth="1"/>
    <col min="3593" max="3593" width="67.140625" style="33" customWidth="1"/>
    <col min="3594" max="3594" width="25.85546875" style="33" customWidth="1"/>
    <col min="3595" max="3595" width="11.42578125" style="33" customWidth="1"/>
    <col min="3596" max="3596" width="13.85546875" style="33" customWidth="1"/>
    <col min="3597" max="3597" width="2.85546875" style="33" customWidth="1"/>
    <col min="3598" max="3610" width="0" style="33" hidden="1" customWidth="1"/>
    <col min="3611" max="3611" width="1.85546875" style="33" bestFit="1" customWidth="1"/>
    <col min="3612" max="3837" width="10.140625" style="33" customWidth="1"/>
    <col min="3838" max="3838" width="5.85546875" style="33" customWidth="1"/>
    <col min="3839" max="3839" width="67.140625" style="33" customWidth="1"/>
    <col min="3840" max="3840" width="6" style="33" customWidth="1"/>
    <col min="3841" max="3841" width="12.5703125" style="33" customWidth="1"/>
    <col min="3842" max="3846" width="11.42578125" style="33" customWidth="1"/>
    <col min="3847" max="3847" width="4.42578125" style="33"/>
    <col min="3848" max="3848" width="7.140625" style="33" customWidth="1"/>
    <col min="3849" max="3849" width="67.140625" style="33" customWidth="1"/>
    <col min="3850" max="3850" width="25.85546875" style="33" customWidth="1"/>
    <col min="3851" max="3851" width="11.42578125" style="33" customWidth="1"/>
    <col min="3852" max="3852" width="13.85546875" style="33" customWidth="1"/>
    <col min="3853" max="3853" width="2.85546875" style="33" customWidth="1"/>
    <col min="3854" max="3866" width="0" style="33" hidden="1" customWidth="1"/>
    <col min="3867" max="3867" width="1.85546875" style="33" bestFit="1" customWidth="1"/>
    <col min="3868" max="4093" width="10.140625" style="33" customWidth="1"/>
    <col min="4094" max="4094" width="5.85546875" style="33" customWidth="1"/>
    <col min="4095" max="4095" width="67.140625" style="33" customWidth="1"/>
    <col min="4096" max="4096" width="6" style="33" customWidth="1"/>
    <col min="4097" max="4097" width="12.5703125" style="33" customWidth="1"/>
    <col min="4098" max="4102" width="11.42578125" style="33" customWidth="1"/>
    <col min="4103" max="4103" width="4.42578125" style="33"/>
    <col min="4104" max="4104" width="7.140625" style="33" customWidth="1"/>
    <col min="4105" max="4105" width="67.140625" style="33" customWidth="1"/>
    <col min="4106" max="4106" width="25.85546875" style="33" customWidth="1"/>
    <col min="4107" max="4107" width="11.42578125" style="33" customWidth="1"/>
    <col min="4108" max="4108" width="13.85546875" style="33" customWidth="1"/>
    <col min="4109" max="4109" width="2.85546875" style="33" customWidth="1"/>
    <col min="4110" max="4122" width="0" style="33" hidden="1" customWidth="1"/>
    <col min="4123" max="4123" width="1.85546875" style="33" bestFit="1" customWidth="1"/>
    <col min="4124" max="4349" width="10.140625" style="33" customWidth="1"/>
    <col min="4350" max="4350" width="5.85546875" style="33" customWidth="1"/>
    <col min="4351" max="4351" width="67.140625" style="33" customWidth="1"/>
    <col min="4352" max="4352" width="6" style="33" customWidth="1"/>
    <col min="4353" max="4353" width="12.5703125" style="33" customWidth="1"/>
    <col min="4354" max="4358" width="11.42578125" style="33" customWidth="1"/>
    <col min="4359" max="4359" width="4.42578125" style="33"/>
    <col min="4360" max="4360" width="7.140625" style="33" customWidth="1"/>
    <col min="4361" max="4361" width="67.140625" style="33" customWidth="1"/>
    <col min="4362" max="4362" width="25.85546875" style="33" customWidth="1"/>
    <col min="4363" max="4363" width="11.42578125" style="33" customWidth="1"/>
    <col min="4364" max="4364" width="13.85546875" style="33" customWidth="1"/>
    <col min="4365" max="4365" width="2.85546875" style="33" customWidth="1"/>
    <col min="4366" max="4378" width="0" style="33" hidden="1" customWidth="1"/>
    <col min="4379" max="4379" width="1.85546875" style="33" bestFit="1" customWidth="1"/>
    <col min="4380" max="4605" width="10.140625" style="33" customWidth="1"/>
    <col min="4606" max="4606" width="5.85546875" style="33" customWidth="1"/>
    <col min="4607" max="4607" width="67.140625" style="33" customWidth="1"/>
    <col min="4608" max="4608" width="6" style="33" customWidth="1"/>
    <col min="4609" max="4609" width="12.5703125" style="33" customWidth="1"/>
    <col min="4610" max="4614" width="11.42578125" style="33" customWidth="1"/>
    <col min="4615" max="4615" width="4.42578125" style="33"/>
    <col min="4616" max="4616" width="7.140625" style="33" customWidth="1"/>
    <col min="4617" max="4617" width="67.140625" style="33" customWidth="1"/>
    <col min="4618" max="4618" width="25.85546875" style="33" customWidth="1"/>
    <col min="4619" max="4619" width="11.42578125" style="33" customWidth="1"/>
    <col min="4620" max="4620" width="13.85546875" style="33" customWidth="1"/>
    <col min="4621" max="4621" width="2.85546875" style="33" customWidth="1"/>
    <col min="4622" max="4634" width="0" style="33" hidden="1" customWidth="1"/>
    <col min="4635" max="4635" width="1.85546875" style="33" bestFit="1" customWidth="1"/>
    <col min="4636" max="4861" width="10.140625" style="33" customWidth="1"/>
    <col min="4862" max="4862" width="5.85546875" style="33" customWidth="1"/>
    <col min="4863" max="4863" width="67.140625" style="33" customWidth="1"/>
    <col min="4864" max="4864" width="6" style="33" customWidth="1"/>
    <col min="4865" max="4865" width="12.5703125" style="33" customWidth="1"/>
    <col min="4866" max="4870" width="11.42578125" style="33" customWidth="1"/>
    <col min="4871" max="4871" width="4.42578125" style="33"/>
    <col min="4872" max="4872" width="7.140625" style="33" customWidth="1"/>
    <col min="4873" max="4873" width="67.140625" style="33" customWidth="1"/>
    <col min="4874" max="4874" width="25.85546875" style="33" customWidth="1"/>
    <col min="4875" max="4875" width="11.42578125" style="33" customWidth="1"/>
    <col min="4876" max="4876" width="13.85546875" style="33" customWidth="1"/>
    <col min="4877" max="4877" width="2.85546875" style="33" customWidth="1"/>
    <col min="4878" max="4890" width="0" style="33" hidden="1" customWidth="1"/>
    <col min="4891" max="4891" width="1.85546875" style="33" bestFit="1" customWidth="1"/>
    <col min="4892" max="5117" width="10.140625" style="33" customWidth="1"/>
    <col min="5118" max="5118" width="5.85546875" style="33" customWidth="1"/>
    <col min="5119" max="5119" width="67.140625" style="33" customWidth="1"/>
    <col min="5120" max="5120" width="6" style="33" customWidth="1"/>
    <col min="5121" max="5121" width="12.5703125" style="33" customWidth="1"/>
    <col min="5122" max="5126" width="11.42578125" style="33" customWidth="1"/>
    <col min="5127" max="5127" width="4.42578125" style="33"/>
    <col min="5128" max="5128" width="7.140625" style="33" customWidth="1"/>
    <col min="5129" max="5129" width="67.140625" style="33" customWidth="1"/>
    <col min="5130" max="5130" width="25.85546875" style="33" customWidth="1"/>
    <col min="5131" max="5131" width="11.42578125" style="33" customWidth="1"/>
    <col min="5132" max="5132" width="13.85546875" style="33" customWidth="1"/>
    <col min="5133" max="5133" width="2.85546875" style="33" customWidth="1"/>
    <col min="5134" max="5146" width="0" style="33" hidden="1" customWidth="1"/>
    <col min="5147" max="5147" width="1.85546875" style="33" bestFit="1" customWidth="1"/>
    <col min="5148" max="5373" width="10.140625" style="33" customWidth="1"/>
    <col min="5374" max="5374" width="5.85546875" style="33" customWidth="1"/>
    <col min="5375" max="5375" width="67.140625" style="33" customWidth="1"/>
    <col min="5376" max="5376" width="6" style="33" customWidth="1"/>
    <col min="5377" max="5377" width="12.5703125" style="33" customWidth="1"/>
    <col min="5378" max="5382" width="11.42578125" style="33" customWidth="1"/>
    <col min="5383" max="5383" width="4.42578125" style="33"/>
    <col min="5384" max="5384" width="7.140625" style="33" customWidth="1"/>
    <col min="5385" max="5385" width="67.140625" style="33" customWidth="1"/>
    <col min="5386" max="5386" width="25.85546875" style="33" customWidth="1"/>
    <col min="5387" max="5387" width="11.42578125" style="33" customWidth="1"/>
    <col min="5388" max="5388" width="13.85546875" style="33" customWidth="1"/>
    <col min="5389" max="5389" width="2.85546875" style="33" customWidth="1"/>
    <col min="5390" max="5402" width="0" style="33" hidden="1" customWidth="1"/>
    <col min="5403" max="5403" width="1.85546875" style="33" bestFit="1" customWidth="1"/>
    <col min="5404" max="5629" width="10.140625" style="33" customWidth="1"/>
    <col min="5630" max="5630" width="5.85546875" style="33" customWidth="1"/>
    <col min="5631" max="5631" width="67.140625" style="33" customWidth="1"/>
    <col min="5632" max="5632" width="6" style="33" customWidth="1"/>
    <col min="5633" max="5633" width="12.5703125" style="33" customWidth="1"/>
    <col min="5634" max="5638" width="11.42578125" style="33" customWidth="1"/>
    <col min="5639" max="5639" width="4.42578125" style="33"/>
    <col min="5640" max="5640" width="7.140625" style="33" customWidth="1"/>
    <col min="5641" max="5641" width="67.140625" style="33" customWidth="1"/>
    <col min="5642" max="5642" width="25.85546875" style="33" customWidth="1"/>
    <col min="5643" max="5643" width="11.42578125" style="33" customWidth="1"/>
    <col min="5644" max="5644" width="13.85546875" style="33" customWidth="1"/>
    <col min="5645" max="5645" width="2.85546875" style="33" customWidth="1"/>
    <col min="5646" max="5658" width="0" style="33" hidden="1" customWidth="1"/>
    <col min="5659" max="5659" width="1.85546875" style="33" bestFit="1" customWidth="1"/>
    <col min="5660" max="5885" width="10.140625" style="33" customWidth="1"/>
    <col min="5886" max="5886" width="5.85546875" style="33" customWidth="1"/>
    <col min="5887" max="5887" width="67.140625" style="33" customWidth="1"/>
    <col min="5888" max="5888" width="6" style="33" customWidth="1"/>
    <col min="5889" max="5889" width="12.5703125" style="33" customWidth="1"/>
    <col min="5890" max="5894" width="11.42578125" style="33" customWidth="1"/>
    <col min="5895" max="5895" width="4.42578125" style="33"/>
    <col min="5896" max="5896" width="7.140625" style="33" customWidth="1"/>
    <col min="5897" max="5897" width="67.140625" style="33" customWidth="1"/>
    <col min="5898" max="5898" width="25.85546875" style="33" customWidth="1"/>
    <col min="5899" max="5899" width="11.42578125" style="33" customWidth="1"/>
    <col min="5900" max="5900" width="13.85546875" style="33" customWidth="1"/>
    <col min="5901" max="5901" width="2.85546875" style="33" customWidth="1"/>
    <col min="5902" max="5914" width="0" style="33" hidden="1" customWidth="1"/>
    <col min="5915" max="5915" width="1.85546875" style="33" bestFit="1" customWidth="1"/>
    <col min="5916" max="6141" width="10.140625" style="33" customWidth="1"/>
    <col min="6142" max="6142" width="5.85546875" style="33" customWidth="1"/>
    <col min="6143" max="6143" width="67.140625" style="33" customWidth="1"/>
    <col min="6144" max="6144" width="6" style="33" customWidth="1"/>
    <col min="6145" max="6145" width="12.5703125" style="33" customWidth="1"/>
    <col min="6146" max="6150" width="11.42578125" style="33" customWidth="1"/>
    <col min="6151" max="6151" width="4.42578125" style="33"/>
    <col min="6152" max="6152" width="7.140625" style="33" customWidth="1"/>
    <col min="6153" max="6153" width="67.140625" style="33" customWidth="1"/>
    <col min="6154" max="6154" width="25.85546875" style="33" customWidth="1"/>
    <col min="6155" max="6155" width="11.42578125" style="33" customWidth="1"/>
    <col min="6156" max="6156" width="13.85546875" style="33" customWidth="1"/>
    <col min="6157" max="6157" width="2.85546875" style="33" customWidth="1"/>
    <col min="6158" max="6170" width="0" style="33" hidden="1" customWidth="1"/>
    <col min="6171" max="6171" width="1.85546875" style="33" bestFit="1" customWidth="1"/>
    <col min="6172" max="6397" width="10.140625" style="33" customWidth="1"/>
    <col min="6398" max="6398" width="5.85546875" style="33" customWidth="1"/>
    <col min="6399" max="6399" width="67.140625" style="33" customWidth="1"/>
    <col min="6400" max="6400" width="6" style="33" customWidth="1"/>
    <col min="6401" max="6401" width="12.5703125" style="33" customWidth="1"/>
    <col min="6402" max="6406" width="11.42578125" style="33" customWidth="1"/>
    <col min="6407" max="6407" width="4.42578125" style="33"/>
    <col min="6408" max="6408" width="7.140625" style="33" customWidth="1"/>
    <col min="6409" max="6409" width="67.140625" style="33" customWidth="1"/>
    <col min="6410" max="6410" width="25.85546875" style="33" customWidth="1"/>
    <col min="6411" max="6411" width="11.42578125" style="33" customWidth="1"/>
    <col min="6412" max="6412" width="13.85546875" style="33" customWidth="1"/>
    <col min="6413" max="6413" width="2.85546875" style="33" customWidth="1"/>
    <col min="6414" max="6426" width="0" style="33" hidden="1" customWidth="1"/>
    <col min="6427" max="6427" width="1.85546875" style="33" bestFit="1" customWidth="1"/>
    <col min="6428" max="6653" width="10.140625" style="33" customWidth="1"/>
    <col min="6654" max="6654" width="5.85546875" style="33" customWidth="1"/>
    <col min="6655" max="6655" width="67.140625" style="33" customWidth="1"/>
    <col min="6656" max="6656" width="6" style="33" customWidth="1"/>
    <col min="6657" max="6657" width="12.5703125" style="33" customWidth="1"/>
    <col min="6658" max="6662" width="11.42578125" style="33" customWidth="1"/>
    <col min="6663" max="6663" width="4.42578125" style="33"/>
    <col min="6664" max="6664" width="7.140625" style="33" customWidth="1"/>
    <col min="6665" max="6665" width="67.140625" style="33" customWidth="1"/>
    <col min="6666" max="6666" width="25.85546875" style="33" customWidth="1"/>
    <col min="6667" max="6667" width="11.42578125" style="33" customWidth="1"/>
    <col min="6668" max="6668" width="13.85546875" style="33" customWidth="1"/>
    <col min="6669" max="6669" width="2.85546875" style="33" customWidth="1"/>
    <col min="6670" max="6682" width="0" style="33" hidden="1" customWidth="1"/>
    <col min="6683" max="6683" width="1.85546875" style="33" bestFit="1" customWidth="1"/>
    <col min="6684" max="6909" width="10.140625" style="33" customWidth="1"/>
    <col min="6910" max="6910" width="5.85546875" style="33" customWidth="1"/>
    <col min="6911" max="6911" width="67.140625" style="33" customWidth="1"/>
    <col min="6912" max="6912" width="6" style="33" customWidth="1"/>
    <col min="6913" max="6913" width="12.5703125" style="33" customWidth="1"/>
    <col min="6914" max="6918" width="11.42578125" style="33" customWidth="1"/>
    <col min="6919" max="6919" width="4.42578125" style="33"/>
    <col min="6920" max="6920" width="7.140625" style="33" customWidth="1"/>
    <col min="6921" max="6921" width="67.140625" style="33" customWidth="1"/>
    <col min="6922" max="6922" width="25.85546875" style="33" customWidth="1"/>
    <col min="6923" max="6923" width="11.42578125" style="33" customWidth="1"/>
    <col min="6924" max="6924" width="13.85546875" style="33" customWidth="1"/>
    <col min="6925" max="6925" width="2.85546875" style="33" customWidth="1"/>
    <col min="6926" max="6938" width="0" style="33" hidden="1" customWidth="1"/>
    <col min="6939" max="6939" width="1.85546875" style="33" bestFit="1" customWidth="1"/>
    <col min="6940" max="7165" width="10.140625" style="33" customWidth="1"/>
    <col min="7166" max="7166" width="5.85546875" style="33" customWidth="1"/>
    <col min="7167" max="7167" width="67.140625" style="33" customWidth="1"/>
    <col min="7168" max="7168" width="6" style="33" customWidth="1"/>
    <col min="7169" max="7169" width="12.5703125" style="33" customWidth="1"/>
    <col min="7170" max="7174" width="11.42578125" style="33" customWidth="1"/>
    <col min="7175" max="7175" width="4.42578125" style="33"/>
    <col min="7176" max="7176" width="7.140625" style="33" customWidth="1"/>
    <col min="7177" max="7177" width="67.140625" style="33" customWidth="1"/>
    <col min="7178" max="7178" width="25.85546875" style="33" customWidth="1"/>
    <col min="7179" max="7179" width="11.42578125" style="33" customWidth="1"/>
    <col min="7180" max="7180" width="13.85546875" style="33" customWidth="1"/>
    <col min="7181" max="7181" width="2.85546875" style="33" customWidth="1"/>
    <col min="7182" max="7194" width="0" style="33" hidden="1" customWidth="1"/>
    <col min="7195" max="7195" width="1.85546875" style="33" bestFit="1" customWidth="1"/>
    <col min="7196" max="7421" width="10.140625" style="33" customWidth="1"/>
    <col min="7422" max="7422" width="5.85546875" style="33" customWidth="1"/>
    <col min="7423" max="7423" width="67.140625" style="33" customWidth="1"/>
    <col min="7424" max="7424" width="6" style="33" customWidth="1"/>
    <col min="7425" max="7425" width="12.5703125" style="33" customWidth="1"/>
    <col min="7426" max="7430" width="11.42578125" style="33" customWidth="1"/>
    <col min="7431" max="7431" width="4.42578125" style="33"/>
    <col min="7432" max="7432" width="7.140625" style="33" customWidth="1"/>
    <col min="7433" max="7433" width="67.140625" style="33" customWidth="1"/>
    <col min="7434" max="7434" width="25.85546875" style="33" customWidth="1"/>
    <col min="7435" max="7435" width="11.42578125" style="33" customWidth="1"/>
    <col min="7436" max="7436" width="13.85546875" style="33" customWidth="1"/>
    <col min="7437" max="7437" width="2.85546875" style="33" customWidth="1"/>
    <col min="7438" max="7450" width="0" style="33" hidden="1" customWidth="1"/>
    <col min="7451" max="7451" width="1.85546875" style="33" bestFit="1" customWidth="1"/>
    <col min="7452" max="7677" width="10.140625" style="33" customWidth="1"/>
    <col min="7678" max="7678" width="5.85546875" style="33" customWidth="1"/>
    <col min="7679" max="7679" width="67.140625" style="33" customWidth="1"/>
    <col min="7680" max="7680" width="6" style="33" customWidth="1"/>
    <col min="7681" max="7681" width="12.5703125" style="33" customWidth="1"/>
    <col min="7682" max="7686" width="11.42578125" style="33" customWidth="1"/>
    <col min="7687" max="7687" width="4.42578125" style="33"/>
    <col min="7688" max="7688" width="7.140625" style="33" customWidth="1"/>
    <col min="7689" max="7689" width="67.140625" style="33" customWidth="1"/>
    <col min="7690" max="7690" width="25.85546875" style="33" customWidth="1"/>
    <col min="7691" max="7691" width="11.42578125" style="33" customWidth="1"/>
    <col min="7692" max="7692" width="13.85546875" style="33" customWidth="1"/>
    <col min="7693" max="7693" width="2.85546875" style="33" customWidth="1"/>
    <col min="7694" max="7706" width="0" style="33" hidden="1" customWidth="1"/>
    <col min="7707" max="7707" width="1.85546875" style="33" bestFit="1" customWidth="1"/>
    <col min="7708" max="7933" width="10.140625" style="33" customWidth="1"/>
    <col min="7934" max="7934" width="5.85546875" style="33" customWidth="1"/>
    <col min="7935" max="7935" width="67.140625" style="33" customWidth="1"/>
    <col min="7936" max="7936" width="6" style="33" customWidth="1"/>
    <col min="7937" max="7937" width="12.5703125" style="33" customWidth="1"/>
    <col min="7938" max="7942" width="11.42578125" style="33" customWidth="1"/>
    <col min="7943" max="7943" width="4.42578125" style="33"/>
    <col min="7944" max="7944" width="7.140625" style="33" customWidth="1"/>
    <col min="7945" max="7945" width="67.140625" style="33" customWidth="1"/>
    <col min="7946" max="7946" width="25.85546875" style="33" customWidth="1"/>
    <col min="7947" max="7947" width="11.42578125" style="33" customWidth="1"/>
    <col min="7948" max="7948" width="13.85546875" style="33" customWidth="1"/>
    <col min="7949" max="7949" width="2.85546875" style="33" customWidth="1"/>
    <col min="7950" max="7962" width="0" style="33" hidden="1" customWidth="1"/>
    <col min="7963" max="7963" width="1.85546875" style="33" bestFit="1" customWidth="1"/>
    <col min="7964" max="8189" width="10.140625" style="33" customWidth="1"/>
    <col min="8190" max="8190" width="5.85546875" style="33" customWidth="1"/>
    <col min="8191" max="8191" width="67.140625" style="33" customWidth="1"/>
    <col min="8192" max="8192" width="6" style="33" customWidth="1"/>
    <col min="8193" max="8193" width="12.5703125" style="33" customWidth="1"/>
    <col min="8194" max="8198" width="11.42578125" style="33" customWidth="1"/>
    <col min="8199" max="8199" width="4.42578125" style="33"/>
    <col min="8200" max="8200" width="7.140625" style="33" customWidth="1"/>
    <col min="8201" max="8201" width="67.140625" style="33" customWidth="1"/>
    <col min="8202" max="8202" width="25.85546875" style="33" customWidth="1"/>
    <col min="8203" max="8203" width="11.42578125" style="33" customWidth="1"/>
    <col min="8204" max="8204" width="13.85546875" style="33" customWidth="1"/>
    <col min="8205" max="8205" width="2.85546875" style="33" customWidth="1"/>
    <col min="8206" max="8218" width="0" style="33" hidden="1" customWidth="1"/>
    <col min="8219" max="8219" width="1.85546875" style="33" bestFit="1" customWidth="1"/>
    <col min="8220" max="8445" width="10.140625" style="33" customWidth="1"/>
    <col min="8446" max="8446" width="5.85546875" style="33" customWidth="1"/>
    <col min="8447" max="8447" width="67.140625" style="33" customWidth="1"/>
    <col min="8448" max="8448" width="6" style="33" customWidth="1"/>
    <col min="8449" max="8449" width="12.5703125" style="33" customWidth="1"/>
    <col min="8450" max="8454" width="11.42578125" style="33" customWidth="1"/>
    <col min="8455" max="8455" width="4.42578125" style="33"/>
    <col min="8456" max="8456" width="7.140625" style="33" customWidth="1"/>
    <col min="8457" max="8457" width="67.140625" style="33" customWidth="1"/>
    <col min="8458" max="8458" width="25.85546875" style="33" customWidth="1"/>
    <col min="8459" max="8459" width="11.42578125" style="33" customWidth="1"/>
    <col min="8460" max="8460" width="13.85546875" style="33" customWidth="1"/>
    <col min="8461" max="8461" width="2.85546875" style="33" customWidth="1"/>
    <col min="8462" max="8474" width="0" style="33" hidden="1" customWidth="1"/>
    <col min="8475" max="8475" width="1.85546875" style="33" bestFit="1" customWidth="1"/>
    <col min="8476" max="8701" width="10.140625" style="33" customWidth="1"/>
    <col min="8702" max="8702" width="5.85546875" style="33" customWidth="1"/>
    <col min="8703" max="8703" width="67.140625" style="33" customWidth="1"/>
    <col min="8704" max="8704" width="6" style="33" customWidth="1"/>
    <col min="8705" max="8705" width="12.5703125" style="33" customWidth="1"/>
    <col min="8706" max="8710" width="11.42578125" style="33" customWidth="1"/>
    <col min="8711" max="8711" width="4.42578125" style="33"/>
    <col min="8712" max="8712" width="7.140625" style="33" customWidth="1"/>
    <col min="8713" max="8713" width="67.140625" style="33" customWidth="1"/>
    <col min="8714" max="8714" width="25.85546875" style="33" customWidth="1"/>
    <col min="8715" max="8715" width="11.42578125" style="33" customWidth="1"/>
    <col min="8716" max="8716" width="13.85546875" style="33" customWidth="1"/>
    <col min="8717" max="8717" width="2.85546875" style="33" customWidth="1"/>
    <col min="8718" max="8730" width="0" style="33" hidden="1" customWidth="1"/>
    <col min="8731" max="8731" width="1.85546875" style="33" bestFit="1" customWidth="1"/>
    <col min="8732" max="8957" width="10.140625" style="33" customWidth="1"/>
    <col min="8958" max="8958" width="5.85546875" style="33" customWidth="1"/>
    <col min="8959" max="8959" width="67.140625" style="33" customWidth="1"/>
    <col min="8960" max="8960" width="6" style="33" customWidth="1"/>
    <col min="8961" max="8961" width="12.5703125" style="33" customWidth="1"/>
    <col min="8962" max="8966" width="11.42578125" style="33" customWidth="1"/>
    <col min="8967" max="8967" width="4.42578125" style="33"/>
    <col min="8968" max="8968" width="7.140625" style="33" customWidth="1"/>
    <col min="8969" max="8969" width="67.140625" style="33" customWidth="1"/>
    <col min="8970" max="8970" width="25.85546875" style="33" customWidth="1"/>
    <col min="8971" max="8971" width="11.42578125" style="33" customWidth="1"/>
    <col min="8972" max="8972" width="13.85546875" style="33" customWidth="1"/>
    <col min="8973" max="8973" width="2.85546875" style="33" customWidth="1"/>
    <col min="8974" max="8986" width="0" style="33" hidden="1" customWidth="1"/>
    <col min="8987" max="8987" width="1.85546875" style="33" bestFit="1" customWidth="1"/>
    <col min="8988" max="9213" width="10.140625" style="33" customWidth="1"/>
    <col min="9214" max="9214" width="5.85546875" style="33" customWidth="1"/>
    <col min="9215" max="9215" width="67.140625" style="33" customWidth="1"/>
    <col min="9216" max="9216" width="6" style="33" customWidth="1"/>
    <col min="9217" max="9217" width="12.5703125" style="33" customWidth="1"/>
    <col min="9218" max="9222" width="11.42578125" style="33" customWidth="1"/>
    <col min="9223" max="9223" width="4.42578125" style="33"/>
    <col min="9224" max="9224" width="7.140625" style="33" customWidth="1"/>
    <col min="9225" max="9225" width="67.140625" style="33" customWidth="1"/>
    <col min="9226" max="9226" width="25.85546875" style="33" customWidth="1"/>
    <col min="9227" max="9227" width="11.42578125" style="33" customWidth="1"/>
    <col min="9228" max="9228" width="13.85546875" style="33" customWidth="1"/>
    <col min="9229" max="9229" width="2.85546875" style="33" customWidth="1"/>
    <col min="9230" max="9242" width="0" style="33" hidden="1" customWidth="1"/>
    <col min="9243" max="9243" width="1.85546875" style="33" bestFit="1" customWidth="1"/>
    <col min="9244" max="9469" width="10.140625" style="33" customWidth="1"/>
    <col min="9470" max="9470" width="5.85546875" style="33" customWidth="1"/>
    <col min="9471" max="9471" width="67.140625" style="33" customWidth="1"/>
    <col min="9472" max="9472" width="6" style="33" customWidth="1"/>
    <col min="9473" max="9473" width="12.5703125" style="33" customWidth="1"/>
    <col min="9474" max="9478" width="11.42578125" style="33" customWidth="1"/>
    <col min="9479" max="9479" width="4.42578125" style="33"/>
    <col min="9480" max="9480" width="7.140625" style="33" customWidth="1"/>
    <col min="9481" max="9481" width="67.140625" style="33" customWidth="1"/>
    <col min="9482" max="9482" width="25.85546875" style="33" customWidth="1"/>
    <col min="9483" max="9483" width="11.42578125" style="33" customWidth="1"/>
    <col min="9484" max="9484" width="13.85546875" style="33" customWidth="1"/>
    <col min="9485" max="9485" width="2.85546875" style="33" customWidth="1"/>
    <col min="9486" max="9498" width="0" style="33" hidden="1" customWidth="1"/>
    <col min="9499" max="9499" width="1.85546875" style="33" bestFit="1" customWidth="1"/>
    <col min="9500" max="9725" width="10.140625" style="33" customWidth="1"/>
    <col min="9726" max="9726" width="5.85546875" style="33" customWidth="1"/>
    <col min="9727" max="9727" width="67.140625" style="33" customWidth="1"/>
    <col min="9728" max="9728" width="6" style="33" customWidth="1"/>
    <col min="9729" max="9729" width="12.5703125" style="33" customWidth="1"/>
    <col min="9730" max="9734" width="11.42578125" style="33" customWidth="1"/>
    <col min="9735" max="9735" width="4.42578125" style="33"/>
    <col min="9736" max="9736" width="7.140625" style="33" customWidth="1"/>
    <col min="9737" max="9737" width="67.140625" style="33" customWidth="1"/>
    <col min="9738" max="9738" width="25.85546875" style="33" customWidth="1"/>
    <col min="9739" max="9739" width="11.42578125" style="33" customWidth="1"/>
    <col min="9740" max="9740" width="13.85546875" style="33" customWidth="1"/>
    <col min="9741" max="9741" width="2.85546875" style="33" customWidth="1"/>
    <col min="9742" max="9754" width="0" style="33" hidden="1" customWidth="1"/>
    <col min="9755" max="9755" width="1.85546875" style="33" bestFit="1" customWidth="1"/>
    <col min="9756" max="9981" width="10.140625" style="33" customWidth="1"/>
    <col min="9982" max="9982" width="5.85546875" style="33" customWidth="1"/>
    <col min="9983" max="9983" width="67.140625" style="33" customWidth="1"/>
    <col min="9984" max="9984" width="6" style="33" customWidth="1"/>
    <col min="9985" max="9985" width="12.5703125" style="33" customWidth="1"/>
    <col min="9986" max="9990" width="11.42578125" style="33" customWidth="1"/>
    <col min="9991" max="9991" width="4.42578125" style="33"/>
    <col min="9992" max="9992" width="7.140625" style="33" customWidth="1"/>
    <col min="9993" max="9993" width="67.140625" style="33" customWidth="1"/>
    <col min="9994" max="9994" width="25.85546875" style="33" customWidth="1"/>
    <col min="9995" max="9995" width="11.42578125" style="33" customWidth="1"/>
    <col min="9996" max="9996" width="13.85546875" style="33" customWidth="1"/>
    <col min="9997" max="9997" width="2.85546875" style="33" customWidth="1"/>
    <col min="9998" max="10010" width="0" style="33" hidden="1" customWidth="1"/>
    <col min="10011" max="10011" width="1.85546875" style="33" bestFit="1" customWidth="1"/>
    <col min="10012" max="10237" width="10.140625" style="33" customWidth="1"/>
    <col min="10238" max="10238" width="5.85546875" style="33" customWidth="1"/>
    <col min="10239" max="10239" width="67.140625" style="33" customWidth="1"/>
    <col min="10240" max="10240" width="6" style="33" customWidth="1"/>
    <col min="10241" max="10241" width="12.5703125" style="33" customWidth="1"/>
    <col min="10242" max="10246" width="11.42578125" style="33" customWidth="1"/>
    <col min="10247" max="10247" width="4.42578125" style="33"/>
    <col min="10248" max="10248" width="7.140625" style="33" customWidth="1"/>
    <col min="10249" max="10249" width="67.140625" style="33" customWidth="1"/>
    <col min="10250" max="10250" width="25.85546875" style="33" customWidth="1"/>
    <col min="10251" max="10251" width="11.42578125" style="33" customWidth="1"/>
    <col min="10252" max="10252" width="13.85546875" style="33" customWidth="1"/>
    <col min="10253" max="10253" width="2.85546875" style="33" customWidth="1"/>
    <col min="10254" max="10266" width="0" style="33" hidden="1" customWidth="1"/>
    <col min="10267" max="10267" width="1.85546875" style="33" bestFit="1" customWidth="1"/>
    <col min="10268" max="10493" width="10.140625" style="33" customWidth="1"/>
    <col min="10494" max="10494" width="5.85546875" style="33" customWidth="1"/>
    <col min="10495" max="10495" width="67.140625" style="33" customWidth="1"/>
    <col min="10496" max="10496" width="6" style="33" customWidth="1"/>
    <col min="10497" max="10497" width="12.5703125" style="33" customWidth="1"/>
    <col min="10498" max="10502" width="11.42578125" style="33" customWidth="1"/>
    <col min="10503" max="10503" width="4.42578125" style="33"/>
    <col min="10504" max="10504" width="7.140625" style="33" customWidth="1"/>
    <col min="10505" max="10505" width="67.140625" style="33" customWidth="1"/>
    <col min="10506" max="10506" width="25.85546875" style="33" customWidth="1"/>
    <col min="10507" max="10507" width="11.42578125" style="33" customWidth="1"/>
    <col min="10508" max="10508" width="13.85546875" style="33" customWidth="1"/>
    <col min="10509" max="10509" width="2.85546875" style="33" customWidth="1"/>
    <col min="10510" max="10522" width="0" style="33" hidden="1" customWidth="1"/>
    <col min="10523" max="10523" width="1.85546875" style="33" bestFit="1" customWidth="1"/>
    <col min="10524" max="10749" width="10.140625" style="33" customWidth="1"/>
    <col min="10750" max="10750" width="5.85546875" style="33" customWidth="1"/>
    <col min="10751" max="10751" width="67.140625" style="33" customWidth="1"/>
    <col min="10752" max="10752" width="6" style="33" customWidth="1"/>
    <col min="10753" max="10753" width="12.5703125" style="33" customWidth="1"/>
    <col min="10754" max="10758" width="11.42578125" style="33" customWidth="1"/>
    <col min="10759" max="10759" width="4.42578125" style="33"/>
    <col min="10760" max="10760" width="7.140625" style="33" customWidth="1"/>
    <col min="10761" max="10761" width="67.140625" style="33" customWidth="1"/>
    <col min="10762" max="10762" width="25.85546875" style="33" customWidth="1"/>
    <col min="10763" max="10763" width="11.42578125" style="33" customWidth="1"/>
    <col min="10764" max="10764" width="13.85546875" style="33" customWidth="1"/>
    <col min="10765" max="10765" width="2.85546875" style="33" customWidth="1"/>
    <col min="10766" max="10778" width="0" style="33" hidden="1" customWidth="1"/>
    <col min="10779" max="10779" width="1.85546875" style="33" bestFit="1" customWidth="1"/>
    <col min="10780" max="11005" width="10.140625" style="33" customWidth="1"/>
    <col min="11006" max="11006" width="5.85546875" style="33" customWidth="1"/>
    <col min="11007" max="11007" width="67.140625" style="33" customWidth="1"/>
    <col min="11008" max="11008" width="6" style="33" customWidth="1"/>
    <col min="11009" max="11009" width="12.5703125" style="33" customWidth="1"/>
    <col min="11010" max="11014" width="11.42578125" style="33" customWidth="1"/>
    <col min="11015" max="11015" width="4.42578125" style="33"/>
    <col min="11016" max="11016" width="7.140625" style="33" customWidth="1"/>
    <col min="11017" max="11017" width="67.140625" style="33" customWidth="1"/>
    <col min="11018" max="11018" width="25.85546875" style="33" customWidth="1"/>
    <col min="11019" max="11019" width="11.42578125" style="33" customWidth="1"/>
    <col min="11020" max="11020" width="13.85546875" style="33" customWidth="1"/>
    <col min="11021" max="11021" width="2.85546875" style="33" customWidth="1"/>
    <col min="11022" max="11034" width="0" style="33" hidden="1" customWidth="1"/>
    <col min="11035" max="11035" width="1.85546875" style="33" bestFit="1" customWidth="1"/>
    <col min="11036" max="11261" width="10.140625" style="33" customWidth="1"/>
    <col min="11262" max="11262" width="5.85546875" style="33" customWidth="1"/>
    <col min="11263" max="11263" width="67.140625" style="33" customWidth="1"/>
    <col min="11264" max="11264" width="6" style="33" customWidth="1"/>
    <col min="11265" max="11265" width="12.5703125" style="33" customWidth="1"/>
    <col min="11266" max="11270" width="11.42578125" style="33" customWidth="1"/>
    <col min="11271" max="11271" width="4.42578125" style="33"/>
    <col min="11272" max="11272" width="7.140625" style="33" customWidth="1"/>
    <col min="11273" max="11273" width="67.140625" style="33" customWidth="1"/>
    <col min="11274" max="11274" width="25.85546875" style="33" customWidth="1"/>
    <col min="11275" max="11275" width="11.42578125" style="33" customWidth="1"/>
    <col min="11276" max="11276" width="13.85546875" style="33" customWidth="1"/>
    <col min="11277" max="11277" width="2.85546875" style="33" customWidth="1"/>
    <col min="11278" max="11290" width="0" style="33" hidden="1" customWidth="1"/>
    <col min="11291" max="11291" width="1.85546875" style="33" bestFit="1" customWidth="1"/>
    <col min="11292" max="11517" width="10.140625" style="33" customWidth="1"/>
    <col min="11518" max="11518" width="5.85546875" style="33" customWidth="1"/>
    <col min="11519" max="11519" width="67.140625" style="33" customWidth="1"/>
    <col min="11520" max="11520" width="6" style="33" customWidth="1"/>
    <col min="11521" max="11521" width="12.5703125" style="33" customWidth="1"/>
    <col min="11522" max="11526" width="11.42578125" style="33" customWidth="1"/>
    <col min="11527" max="11527" width="4.42578125" style="33"/>
    <col min="11528" max="11528" width="7.140625" style="33" customWidth="1"/>
    <col min="11529" max="11529" width="67.140625" style="33" customWidth="1"/>
    <col min="11530" max="11530" width="25.85546875" style="33" customWidth="1"/>
    <col min="11531" max="11531" width="11.42578125" style="33" customWidth="1"/>
    <col min="11532" max="11532" width="13.85546875" style="33" customWidth="1"/>
    <col min="11533" max="11533" width="2.85546875" style="33" customWidth="1"/>
    <col min="11534" max="11546" width="0" style="33" hidden="1" customWidth="1"/>
    <col min="11547" max="11547" width="1.85546875" style="33" bestFit="1" customWidth="1"/>
    <col min="11548" max="11773" width="10.140625" style="33" customWidth="1"/>
    <col min="11774" max="11774" width="5.85546875" style="33" customWidth="1"/>
    <col min="11775" max="11775" width="67.140625" style="33" customWidth="1"/>
    <col min="11776" max="11776" width="6" style="33" customWidth="1"/>
    <col min="11777" max="11777" width="12.5703125" style="33" customWidth="1"/>
    <col min="11778" max="11782" width="11.42578125" style="33" customWidth="1"/>
    <col min="11783" max="11783" width="4.42578125" style="33"/>
    <col min="11784" max="11784" width="7.140625" style="33" customWidth="1"/>
    <col min="11785" max="11785" width="67.140625" style="33" customWidth="1"/>
    <col min="11786" max="11786" width="25.85546875" style="33" customWidth="1"/>
    <col min="11787" max="11787" width="11.42578125" style="33" customWidth="1"/>
    <col min="11788" max="11788" width="13.85546875" style="33" customWidth="1"/>
    <col min="11789" max="11789" width="2.85546875" style="33" customWidth="1"/>
    <col min="11790" max="11802" width="0" style="33" hidden="1" customWidth="1"/>
    <col min="11803" max="11803" width="1.85546875" style="33" bestFit="1" customWidth="1"/>
    <col min="11804" max="12029" width="10.140625" style="33" customWidth="1"/>
    <col min="12030" max="12030" width="5.85546875" style="33" customWidth="1"/>
    <col min="12031" max="12031" width="67.140625" style="33" customWidth="1"/>
    <col min="12032" max="12032" width="6" style="33" customWidth="1"/>
    <col min="12033" max="12033" width="12.5703125" style="33" customWidth="1"/>
    <col min="12034" max="12038" width="11.42578125" style="33" customWidth="1"/>
    <col min="12039" max="12039" width="4.42578125" style="33"/>
    <col min="12040" max="12040" width="7.140625" style="33" customWidth="1"/>
    <col min="12041" max="12041" width="67.140625" style="33" customWidth="1"/>
    <col min="12042" max="12042" width="25.85546875" style="33" customWidth="1"/>
    <col min="12043" max="12043" width="11.42578125" style="33" customWidth="1"/>
    <col min="12044" max="12044" width="13.85546875" style="33" customWidth="1"/>
    <col min="12045" max="12045" width="2.85546875" style="33" customWidth="1"/>
    <col min="12046" max="12058" width="0" style="33" hidden="1" customWidth="1"/>
    <col min="12059" max="12059" width="1.85546875" style="33" bestFit="1" customWidth="1"/>
    <col min="12060" max="12285" width="10.140625" style="33" customWidth="1"/>
    <col min="12286" max="12286" width="5.85546875" style="33" customWidth="1"/>
    <col min="12287" max="12287" width="67.140625" style="33" customWidth="1"/>
    <col min="12288" max="12288" width="6" style="33" customWidth="1"/>
    <col min="12289" max="12289" width="12.5703125" style="33" customWidth="1"/>
    <col min="12290" max="12294" width="11.42578125" style="33" customWidth="1"/>
    <col min="12295" max="12295" width="4.42578125" style="33"/>
    <col min="12296" max="12296" width="7.140625" style="33" customWidth="1"/>
    <col min="12297" max="12297" width="67.140625" style="33" customWidth="1"/>
    <col min="12298" max="12298" width="25.85546875" style="33" customWidth="1"/>
    <col min="12299" max="12299" width="11.42578125" style="33" customWidth="1"/>
    <col min="12300" max="12300" width="13.85546875" style="33" customWidth="1"/>
    <col min="12301" max="12301" width="2.85546875" style="33" customWidth="1"/>
    <col min="12302" max="12314" width="0" style="33" hidden="1" customWidth="1"/>
    <col min="12315" max="12315" width="1.85546875" style="33" bestFit="1" customWidth="1"/>
    <col min="12316" max="12541" width="10.140625" style="33" customWidth="1"/>
    <col min="12542" max="12542" width="5.85546875" style="33" customWidth="1"/>
    <col min="12543" max="12543" width="67.140625" style="33" customWidth="1"/>
    <col min="12544" max="12544" width="6" style="33" customWidth="1"/>
    <col min="12545" max="12545" width="12.5703125" style="33" customWidth="1"/>
    <col min="12546" max="12550" width="11.42578125" style="33" customWidth="1"/>
    <col min="12551" max="12551" width="4.42578125" style="33"/>
    <col min="12552" max="12552" width="7.140625" style="33" customWidth="1"/>
    <col min="12553" max="12553" width="67.140625" style="33" customWidth="1"/>
    <col min="12554" max="12554" width="25.85546875" style="33" customWidth="1"/>
    <col min="12555" max="12555" width="11.42578125" style="33" customWidth="1"/>
    <col min="12556" max="12556" width="13.85546875" style="33" customWidth="1"/>
    <col min="12557" max="12557" width="2.85546875" style="33" customWidth="1"/>
    <col min="12558" max="12570" width="0" style="33" hidden="1" customWidth="1"/>
    <col min="12571" max="12571" width="1.85546875" style="33" bestFit="1" customWidth="1"/>
    <col min="12572" max="12797" width="10.140625" style="33" customWidth="1"/>
    <col min="12798" max="12798" width="5.85546875" style="33" customWidth="1"/>
    <col min="12799" max="12799" width="67.140625" style="33" customWidth="1"/>
    <col min="12800" max="12800" width="6" style="33" customWidth="1"/>
    <col min="12801" max="12801" width="12.5703125" style="33" customWidth="1"/>
    <col min="12802" max="12806" width="11.42578125" style="33" customWidth="1"/>
    <col min="12807" max="12807" width="4.42578125" style="33"/>
    <col min="12808" max="12808" width="7.140625" style="33" customWidth="1"/>
    <col min="12809" max="12809" width="67.140625" style="33" customWidth="1"/>
    <col min="12810" max="12810" width="25.85546875" style="33" customWidth="1"/>
    <col min="12811" max="12811" width="11.42578125" style="33" customWidth="1"/>
    <col min="12812" max="12812" width="13.85546875" style="33" customWidth="1"/>
    <col min="12813" max="12813" width="2.85546875" style="33" customWidth="1"/>
    <col min="12814" max="12826" width="0" style="33" hidden="1" customWidth="1"/>
    <col min="12827" max="12827" width="1.85546875" style="33" bestFit="1" customWidth="1"/>
    <col min="12828" max="13053" width="10.140625" style="33" customWidth="1"/>
    <col min="13054" max="13054" width="5.85546875" style="33" customWidth="1"/>
    <col min="13055" max="13055" width="67.140625" style="33" customWidth="1"/>
    <col min="13056" max="13056" width="6" style="33" customWidth="1"/>
    <col min="13057" max="13057" width="12.5703125" style="33" customWidth="1"/>
    <col min="13058" max="13062" width="11.42578125" style="33" customWidth="1"/>
    <col min="13063" max="13063" width="4.42578125" style="33"/>
    <col min="13064" max="13064" width="7.140625" style="33" customWidth="1"/>
    <col min="13065" max="13065" width="67.140625" style="33" customWidth="1"/>
    <col min="13066" max="13066" width="25.85546875" style="33" customWidth="1"/>
    <col min="13067" max="13067" width="11.42578125" style="33" customWidth="1"/>
    <col min="13068" max="13068" width="13.85546875" style="33" customWidth="1"/>
    <col min="13069" max="13069" width="2.85546875" style="33" customWidth="1"/>
    <col min="13070" max="13082" width="0" style="33" hidden="1" customWidth="1"/>
    <col min="13083" max="13083" width="1.85546875" style="33" bestFit="1" customWidth="1"/>
    <col min="13084" max="13309" width="10.140625" style="33" customWidth="1"/>
    <col min="13310" max="13310" width="5.85546875" style="33" customWidth="1"/>
    <col min="13311" max="13311" width="67.140625" style="33" customWidth="1"/>
    <col min="13312" max="13312" width="6" style="33" customWidth="1"/>
    <col min="13313" max="13313" width="12.5703125" style="33" customWidth="1"/>
    <col min="13314" max="13318" width="11.42578125" style="33" customWidth="1"/>
    <col min="13319" max="13319" width="4.42578125" style="33"/>
    <col min="13320" max="13320" width="7.140625" style="33" customWidth="1"/>
    <col min="13321" max="13321" width="67.140625" style="33" customWidth="1"/>
    <col min="13322" max="13322" width="25.85546875" style="33" customWidth="1"/>
    <col min="13323" max="13323" width="11.42578125" style="33" customWidth="1"/>
    <col min="13324" max="13324" width="13.85546875" style="33" customWidth="1"/>
    <col min="13325" max="13325" width="2.85546875" style="33" customWidth="1"/>
    <col min="13326" max="13338" width="0" style="33" hidden="1" customWidth="1"/>
    <col min="13339" max="13339" width="1.85546875" style="33" bestFit="1" customWidth="1"/>
    <col min="13340" max="13565" width="10.140625" style="33" customWidth="1"/>
    <col min="13566" max="13566" width="5.85546875" style="33" customWidth="1"/>
    <col min="13567" max="13567" width="67.140625" style="33" customWidth="1"/>
    <col min="13568" max="13568" width="6" style="33" customWidth="1"/>
    <col min="13569" max="13569" width="12.5703125" style="33" customWidth="1"/>
    <col min="13570" max="13574" width="11.42578125" style="33" customWidth="1"/>
    <col min="13575" max="13575" width="4.42578125" style="33"/>
    <col min="13576" max="13576" width="7.140625" style="33" customWidth="1"/>
    <col min="13577" max="13577" width="67.140625" style="33" customWidth="1"/>
    <col min="13578" max="13578" width="25.85546875" style="33" customWidth="1"/>
    <col min="13579" max="13579" width="11.42578125" style="33" customWidth="1"/>
    <col min="13580" max="13580" width="13.85546875" style="33" customWidth="1"/>
    <col min="13581" max="13581" width="2.85546875" style="33" customWidth="1"/>
    <col min="13582" max="13594" width="0" style="33" hidden="1" customWidth="1"/>
    <col min="13595" max="13595" width="1.85546875" style="33" bestFit="1" customWidth="1"/>
    <col min="13596" max="13821" width="10.140625" style="33" customWidth="1"/>
    <col min="13822" max="13822" width="5.85546875" style="33" customWidth="1"/>
    <col min="13823" max="13823" width="67.140625" style="33" customWidth="1"/>
    <col min="13824" max="13824" width="6" style="33" customWidth="1"/>
    <col min="13825" max="13825" width="12.5703125" style="33" customWidth="1"/>
    <col min="13826" max="13830" width="11.42578125" style="33" customWidth="1"/>
    <col min="13831" max="13831" width="4.42578125" style="33"/>
    <col min="13832" max="13832" width="7.140625" style="33" customWidth="1"/>
    <col min="13833" max="13833" width="67.140625" style="33" customWidth="1"/>
    <col min="13834" max="13834" width="25.85546875" style="33" customWidth="1"/>
    <col min="13835" max="13835" width="11.42578125" style="33" customWidth="1"/>
    <col min="13836" max="13836" width="13.85546875" style="33" customWidth="1"/>
    <col min="13837" max="13837" width="2.85546875" style="33" customWidth="1"/>
    <col min="13838" max="13850" width="0" style="33" hidden="1" customWidth="1"/>
    <col min="13851" max="13851" width="1.85546875" style="33" bestFit="1" customWidth="1"/>
    <col min="13852" max="14077" width="10.140625" style="33" customWidth="1"/>
    <col min="14078" max="14078" width="5.85546875" style="33" customWidth="1"/>
    <col min="14079" max="14079" width="67.140625" style="33" customWidth="1"/>
    <col min="14080" max="14080" width="6" style="33" customWidth="1"/>
    <col min="14081" max="14081" width="12.5703125" style="33" customWidth="1"/>
    <col min="14082" max="14086" width="11.42578125" style="33" customWidth="1"/>
    <col min="14087" max="14087" width="4.42578125" style="33"/>
    <col min="14088" max="14088" width="7.140625" style="33" customWidth="1"/>
    <col min="14089" max="14089" width="67.140625" style="33" customWidth="1"/>
    <col min="14090" max="14090" width="25.85546875" style="33" customWidth="1"/>
    <col min="14091" max="14091" width="11.42578125" style="33" customWidth="1"/>
    <col min="14092" max="14092" width="13.85546875" style="33" customWidth="1"/>
    <col min="14093" max="14093" width="2.85546875" style="33" customWidth="1"/>
    <col min="14094" max="14106" width="0" style="33" hidden="1" customWidth="1"/>
    <col min="14107" max="14107" width="1.85546875" style="33" bestFit="1" customWidth="1"/>
    <col min="14108" max="14333" width="10.140625" style="33" customWidth="1"/>
    <col min="14334" max="14334" width="5.85546875" style="33" customWidth="1"/>
    <col min="14335" max="14335" width="67.140625" style="33" customWidth="1"/>
    <col min="14336" max="14336" width="6" style="33" customWidth="1"/>
    <col min="14337" max="14337" width="12.5703125" style="33" customWidth="1"/>
    <col min="14338" max="14342" width="11.42578125" style="33" customWidth="1"/>
    <col min="14343" max="14343" width="4.42578125" style="33"/>
    <col min="14344" max="14344" width="7.140625" style="33" customWidth="1"/>
    <col min="14345" max="14345" width="67.140625" style="33" customWidth="1"/>
    <col min="14346" max="14346" width="25.85546875" style="33" customWidth="1"/>
    <col min="14347" max="14347" width="11.42578125" style="33" customWidth="1"/>
    <col min="14348" max="14348" width="13.85546875" style="33" customWidth="1"/>
    <col min="14349" max="14349" width="2.85546875" style="33" customWidth="1"/>
    <col min="14350" max="14362" width="0" style="33" hidden="1" customWidth="1"/>
    <col min="14363" max="14363" width="1.85546875" style="33" bestFit="1" customWidth="1"/>
    <col min="14364" max="14589" width="10.140625" style="33" customWidth="1"/>
    <col min="14590" max="14590" width="5.85546875" style="33" customWidth="1"/>
    <col min="14591" max="14591" width="67.140625" style="33" customWidth="1"/>
    <col min="14592" max="14592" width="6" style="33" customWidth="1"/>
    <col min="14593" max="14593" width="12.5703125" style="33" customWidth="1"/>
    <col min="14594" max="14598" width="11.42578125" style="33" customWidth="1"/>
    <col min="14599" max="14599" width="4.42578125" style="33"/>
    <col min="14600" max="14600" width="7.140625" style="33" customWidth="1"/>
    <col min="14601" max="14601" width="67.140625" style="33" customWidth="1"/>
    <col min="14602" max="14602" width="25.85546875" style="33" customWidth="1"/>
    <col min="14603" max="14603" width="11.42578125" style="33" customWidth="1"/>
    <col min="14604" max="14604" width="13.85546875" style="33" customWidth="1"/>
    <col min="14605" max="14605" width="2.85546875" style="33" customWidth="1"/>
    <col min="14606" max="14618" width="0" style="33" hidden="1" customWidth="1"/>
    <col min="14619" max="14619" width="1.85546875" style="33" bestFit="1" customWidth="1"/>
    <col min="14620" max="14845" width="10.140625" style="33" customWidth="1"/>
    <col min="14846" max="14846" width="5.85546875" style="33" customWidth="1"/>
    <col min="14847" max="14847" width="67.140625" style="33" customWidth="1"/>
    <col min="14848" max="14848" width="6" style="33" customWidth="1"/>
    <col min="14849" max="14849" width="12.5703125" style="33" customWidth="1"/>
    <col min="14850" max="14854" width="11.42578125" style="33" customWidth="1"/>
    <col min="14855" max="14855" width="4.42578125" style="33"/>
    <col min="14856" max="14856" width="7.140625" style="33" customWidth="1"/>
    <col min="14857" max="14857" width="67.140625" style="33" customWidth="1"/>
    <col min="14858" max="14858" width="25.85546875" style="33" customWidth="1"/>
    <col min="14859" max="14859" width="11.42578125" style="33" customWidth="1"/>
    <col min="14860" max="14860" width="13.85546875" style="33" customWidth="1"/>
    <col min="14861" max="14861" width="2.85546875" style="33" customWidth="1"/>
    <col min="14862" max="14874" width="0" style="33" hidden="1" customWidth="1"/>
    <col min="14875" max="14875" width="1.85546875" style="33" bestFit="1" customWidth="1"/>
    <col min="14876" max="15101" width="10.140625" style="33" customWidth="1"/>
    <col min="15102" max="15102" width="5.85546875" style="33" customWidth="1"/>
    <col min="15103" max="15103" width="67.140625" style="33" customWidth="1"/>
    <col min="15104" max="15104" width="6" style="33" customWidth="1"/>
    <col min="15105" max="15105" width="12.5703125" style="33" customWidth="1"/>
    <col min="15106" max="15110" width="11.42578125" style="33" customWidth="1"/>
    <col min="15111" max="15111" width="4.42578125" style="33"/>
    <col min="15112" max="15112" width="7.140625" style="33" customWidth="1"/>
    <col min="15113" max="15113" width="67.140625" style="33" customWidth="1"/>
    <col min="15114" max="15114" width="25.85546875" style="33" customWidth="1"/>
    <col min="15115" max="15115" width="11.42578125" style="33" customWidth="1"/>
    <col min="15116" max="15116" width="13.85546875" style="33" customWidth="1"/>
    <col min="15117" max="15117" width="2.85546875" style="33" customWidth="1"/>
    <col min="15118" max="15130" width="0" style="33" hidden="1" customWidth="1"/>
    <col min="15131" max="15131" width="1.85546875" style="33" bestFit="1" customWidth="1"/>
    <col min="15132" max="15357" width="10.140625" style="33" customWidth="1"/>
    <col min="15358" max="15358" width="5.85546875" style="33" customWidth="1"/>
    <col min="15359" max="15359" width="67.140625" style="33" customWidth="1"/>
    <col min="15360" max="15360" width="6" style="33" customWidth="1"/>
    <col min="15361" max="15361" width="12.5703125" style="33" customWidth="1"/>
    <col min="15362" max="15366" width="11.42578125" style="33" customWidth="1"/>
    <col min="15367" max="15367" width="4.42578125" style="33"/>
    <col min="15368" max="15368" width="7.140625" style="33" customWidth="1"/>
    <col min="15369" max="15369" width="67.140625" style="33" customWidth="1"/>
    <col min="15370" max="15370" width="25.85546875" style="33" customWidth="1"/>
    <col min="15371" max="15371" width="11.42578125" style="33" customWidth="1"/>
    <col min="15372" max="15372" width="13.85546875" style="33" customWidth="1"/>
    <col min="15373" max="15373" width="2.85546875" style="33" customWidth="1"/>
    <col min="15374" max="15386" width="0" style="33" hidden="1" customWidth="1"/>
    <col min="15387" max="15387" width="1.85546875" style="33" bestFit="1" customWidth="1"/>
    <col min="15388" max="15613" width="10.140625" style="33" customWidth="1"/>
    <col min="15614" max="15614" width="5.85546875" style="33" customWidth="1"/>
    <col min="15615" max="15615" width="67.140625" style="33" customWidth="1"/>
    <col min="15616" max="15616" width="6" style="33" customWidth="1"/>
    <col min="15617" max="15617" width="12.5703125" style="33" customWidth="1"/>
    <col min="15618" max="15622" width="11.42578125" style="33" customWidth="1"/>
    <col min="15623" max="15623" width="4.42578125" style="33"/>
    <col min="15624" max="15624" width="7.140625" style="33" customWidth="1"/>
    <col min="15625" max="15625" width="67.140625" style="33" customWidth="1"/>
    <col min="15626" max="15626" width="25.85546875" style="33" customWidth="1"/>
    <col min="15627" max="15627" width="11.42578125" style="33" customWidth="1"/>
    <col min="15628" max="15628" width="13.85546875" style="33" customWidth="1"/>
    <col min="15629" max="15629" width="2.85546875" style="33" customWidth="1"/>
    <col min="15630" max="15642" width="0" style="33" hidden="1" customWidth="1"/>
    <col min="15643" max="15643" width="1.85546875" style="33" bestFit="1" customWidth="1"/>
    <col min="15644" max="15869" width="10.140625" style="33" customWidth="1"/>
    <col min="15870" max="15870" width="5.85546875" style="33" customWidth="1"/>
    <col min="15871" max="15871" width="67.140625" style="33" customWidth="1"/>
    <col min="15872" max="15872" width="6" style="33" customWidth="1"/>
    <col min="15873" max="15873" width="12.5703125" style="33" customWidth="1"/>
    <col min="15874" max="15878" width="11.42578125" style="33" customWidth="1"/>
    <col min="15879" max="15879" width="4.42578125" style="33"/>
    <col min="15880" max="15880" width="7.140625" style="33" customWidth="1"/>
    <col min="15881" max="15881" width="67.140625" style="33" customWidth="1"/>
    <col min="15882" max="15882" width="25.85546875" style="33" customWidth="1"/>
    <col min="15883" max="15883" width="11.42578125" style="33" customWidth="1"/>
    <col min="15884" max="15884" width="13.85546875" style="33" customWidth="1"/>
    <col min="15885" max="15885" width="2.85546875" style="33" customWidth="1"/>
    <col min="15886" max="15898" width="0" style="33" hidden="1" customWidth="1"/>
    <col min="15899" max="15899" width="1.85546875" style="33" bestFit="1" customWidth="1"/>
    <col min="15900" max="16125" width="10.140625" style="33" customWidth="1"/>
    <col min="16126" max="16126" width="5.85546875" style="33" customWidth="1"/>
    <col min="16127" max="16127" width="67.140625" style="33" customWidth="1"/>
    <col min="16128" max="16128" width="6" style="33" customWidth="1"/>
    <col min="16129" max="16129" width="12.5703125" style="33" customWidth="1"/>
    <col min="16130" max="16134" width="11.42578125" style="33" customWidth="1"/>
    <col min="16135" max="16135" width="4.42578125" style="33"/>
    <col min="16136" max="16136" width="7.140625" style="33" customWidth="1"/>
    <col min="16137" max="16137" width="67.140625" style="33" customWidth="1"/>
    <col min="16138" max="16138" width="25.85546875" style="33" customWidth="1"/>
    <col min="16139" max="16139" width="11.42578125" style="33" customWidth="1"/>
    <col min="16140" max="16140" width="13.85546875" style="33" customWidth="1"/>
    <col min="16141" max="16141" width="2.85546875" style="33" customWidth="1"/>
    <col min="16142" max="16154" width="0" style="33" hidden="1" customWidth="1"/>
    <col min="16155" max="16155" width="1.85546875" style="33" bestFit="1" customWidth="1"/>
    <col min="16156" max="16384" width="10.140625" style="33" customWidth="1"/>
  </cols>
  <sheetData>
    <row r="1" spans="1:27" ht="15" customHeight="1">
      <c r="A1" s="396"/>
      <c r="B1" s="397"/>
      <c r="C1" s="398">
        <f>IF(C8="-","[Participant's name]",C8)</f>
        <v>0</v>
      </c>
      <c r="D1" s="47"/>
      <c r="F1" s="42"/>
      <c r="G1" s="43" t="s">
        <v>295</v>
      </c>
      <c r="H1" s="44"/>
      <c r="I1" s="44"/>
      <c r="J1" s="44"/>
      <c r="K1" s="44"/>
      <c r="L1" s="44"/>
      <c r="M1" s="44"/>
      <c r="N1" s="44"/>
      <c r="O1" s="44"/>
      <c r="P1" s="44"/>
      <c r="Q1" s="44"/>
      <c r="R1" s="44"/>
      <c r="S1" s="44"/>
      <c r="T1" s="44"/>
      <c r="U1" s="44"/>
      <c r="V1" s="44"/>
      <c r="W1" s="44"/>
      <c r="X1" s="44"/>
      <c r="Y1" s="44"/>
      <c r="Z1" s="44"/>
      <c r="AA1" s="43" t="s">
        <v>295</v>
      </c>
    </row>
    <row r="2" spans="1:27" ht="15" customHeight="1">
      <c r="A2" s="396"/>
      <c r="B2" s="399"/>
      <c r="C2" s="399" t="str">
        <f>IF(C17="-","[Method of Calculation of the SCR]",C17)</f>
        <v>[Method of Calculation of the SCR]</v>
      </c>
      <c r="D2" s="47"/>
      <c r="F2" s="42"/>
      <c r="G2" s="43"/>
      <c r="H2" s="44"/>
      <c r="I2" s="44"/>
      <c r="J2" s="44"/>
      <c r="K2" s="44"/>
      <c r="L2" s="44"/>
      <c r="M2" s="44"/>
      <c r="N2" s="44"/>
      <c r="O2" s="44"/>
      <c r="P2" s="44"/>
      <c r="Q2" s="44"/>
      <c r="R2" s="44"/>
      <c r="S2" s="44"/>
      <c r="T2" s="44"/>
      <c r="U2" s="44"/>
      <c r="V2" s="44"/>
      <c r="W2" s="44"/>
      <c r="X2" s="44"/>
      <c r="Y2" s="44"/>
      <c r="Z2" s="44"/>
      <c r="AA2" s="43"/>
    </row>
    <row r="3" spans="1:27" ht="15.75">
      <c r="A3" s="396" t="s">
        <v>339</v>
      </c>
      <c r="B3" s="399"/>
      <c r="C3" s="399" t="str">
        <f>_Version</f>
        <v>EIOPA-ST24_Templates-(20240304)</v>
      </c>
      <c r="D3" s="47"/>
      <c r="F3" s="42"/>
      <c r="G3" s="43" t="s">
        <v>295</v>
      </c>
      <c r="H3" s="45"/>
      <c r="I3" s="45"/>
      <c r="V3" s="46"/>
      <c r="AA3" s="43" t="s">
        <v>295</v>
      </c>
    </row>
    <row r="4" spans="1:27" ht="15" customHeight="1">
      <c r="A4" s="42"/>
      <c r="B4" s="42"/>
      <c r="C4" s="47"/>
      <c r="D4" s="47"/>
      <c r="E4" s="47"/>
      <c r="F4" s="47"/>
      <c r="G4" s="43" t="s">
        <v>295</v>
      </c>
      <c r="H4" s="48" t="s">
        <v>311</v>
      </c>
      <c r="I4" s="49" t="s">
        <v>311</v>
      </c>
      <c r="J4" s="48" t="s">
        <v>311</v>
      </c>
      <c r="K4" s="48" t="s">
        <v>311</v>
      </c>
      <c r="L4" s="48">
        <v>0</v>
      </c>
      <c r="M4" s="49" t="s">
        <v>311</v>
      </c>
      <c r="N4" s="49" t="s">
        <v>311</v>
      </c>
      <c r="O4" s="49" t="s">
        <v>311</v>
      </c>
      <c r="P4" s="50" t="s">
        <v>311</v>
      </c>
      <c r="Q4" s="50" t="s">
        <v>311</v>
      </c>
      <c r="R4" s="50" t="s">
        <v>311</v>
      </c>
      <c r="S4" s="50" t="s">
        <v>311</v>
      </c>
      <c r="T4" s="50" t="s">
        <v>311</v>
      </c>
      <c r="V4" s="33" t="s">
        <v>340</v>
      </c>
      <c r="W4" s="33" t="s">
        <v>341</v>
      </c>
      <c r="AA4" s="43" t="s">
        <v>295</v>
      </c>
    </row>
    <row r="5" spans="1:27" ht="15" customHeight="1">
      <c r="A5" s="101"/>
      <c r="B5" s="42"/>
      <c r="C5" s="42"/>
      <c r="D5" s="42"/>
      <c r="E5" s="42"/>
      <c r="F5" s="42"/>
      <c r="G5" s="43" t="s">
        <v>295</v>
      </c>
      <c r="H5" s="51" t="s">
        <v>342</v>
      </c>
      <c r="I5" s="52" t="s">
        <v>343</v>
      </c>
      <c r="J5" s="51" t="s">
        <v>344</v>
      </c>
      <c r="K5" s="53" t="s">
        <v>345</v>
      </c>
      <c r="L5" s="53">
        <v>1</v>
      </c>
      <c r="M5" s="49" t="s">
        <v>304</v>
      </c>
      <c r="N5" s="49" t="s">
        <v>346</v>
      </c>
      <c r="O5" s="50" t="s">
        <v>347</v>
      </c>
      <c r="P5" s="33" t="s">
        <v>348</v>
      </c>
      <c r="Q5" s="33" t="s">
        <v>349</v>
      </c>
      <c r="R5" s="33" t="s">
        <v>347</v>
      </c>
      <c r="S5" s="33" t="s">
        <v>350</v>
      </c>
      <c r="T5" s="33" t="s">
        <v>351</v>
      </c>
      <c r="V5" s="33" t="s">
        <v>352</v>
      </c>
      <c r="W5" s="33" t="s">
        <v>353</v>
      </c>
      <c r="AA5" s="43" t="s">
        <v>295</v>
      </c>
    </row>
    <row r="6" spans="1:27" ht="15" customHeight="1">
      <c r="A6" s="42"/>
      <c r="B6" s="42"/>
      <c r="C6" s="47"/>
      <c r="D6" s="47"/>
      <c r="E6" s="47"/>
      <c r="F6" s="47"/>
      <c r="G6" s="43" t="s">
        <v>295</v>
      </c>
      <c r="H6" s="54" t="s">
        <v>354</v>
      </c>
      <c r="I6" s="52" t="s">
        <v>355</v>
      </c>
      <c r="J6" s="51" t="s">
        <v>356</v>
      </c>
      <c r="K6" s="55" t="s">
        <v>357</v>
      </c>
      <c r="L6" s="55">
        <v>1000</v>
      </c>
      <c r="M6" s="49" t="s">
        <v>358</v>
      </c>
      <c r="N6" s="49" t="s">
        <v>359</v>
      </c>
      <c r="O6" s="50" t="s">
        <v>360</v>
      </c>
      <c r="P6" s="50" t="s">
        <v>361</v>
      </c>
      <c r="Q6" s="50" t="s">
        <v>349</v>
      </c>
      <c r="R6" s="50" t="s">
        <v>347</v>
      </c>
      <c r="S6" s="50" t="s">
        <v>350</v>
      </c>
      <c r="T6" s="50" t="s">
        <v>362</v>
      </c>
      <c r="V6" s="33" t="s">
        <v>347</v>
      </c>
      <c r="W6" s="33" t="s">
        <v>349</v>
      </c>
      <c r="AA6" s="43" t="s">
        <v>295</v>
      </c>
    </row>
    <row r="7" spans="1:27" ht="15.75">
      <c r="A7" s="42"/>
      <c r="B7" s="450" t="s">
        <v>363</v>
      </c>
      <c r="C7" s="450"/>
      <c r="G7" s="43" t="s">
        <v>295</v>
      </c>
      <c r="H7" s="56" t="s">
        <v>364</v>
      </c>
      <c r="I7" s="56" t="s">
        <v>364</v>
      </c>
      <c r="J7" s="51" t="s">
        <v>365</v>
      </c>
      <c r="N7" s="49" t="s">
        <v>366</v>
      </c>
      <c r="O7" s="50" t="s">
        <v>367</v>
      </c>
      <c r="P7" s="50" t="s">
        <v>368</v>
      </c>
      <c r="Q7" s="50" t="s">
        <v>369</v>
      </c>
      <c r="R7" s="50" t="s">
        <v>360</v>
      </c>
      <c r="S7" s="50" t="s">
        <v>350</v>
      </c>
      <c r="T7" s="50" t="s">
        <v>370</v>
      </c>
      <c r="V7" s="33" t="s">
        <v>371</v>
      </c>
      <c r="W7" s="33" t="s">
        <v>372</v>
      </c>
      <c r="AA7" s="43" t="s">
        <v>295</v>
      </c>
    </row>
    <row r="8" spans="1:27">
      <c r="A8" s="47"/>
      <c r="B8" s="360" t="s">
        <v>316</v>
      </c>
      <c r="C8" s="361"/>
      <c r="G8" s="43" t="s">
        <v>295</v>
      </c>
      <c r="J8" s="51" t="s">
        <v>373</v>
      </c>
      <c r="O8" s="50" t="s">
        <v>374</v>
      </c>
      <c r="P8" s="50" t="s">
        <v>375</v>
      </c>
      <c r="Q8" s="50" t="s">
        <v>376</v>
      </c>
      <c r="R8" s="50" t="s">
        <v>377</v>
      </c>
      <c r="S8" s="50" t="s">
        <v>350</v>
      </c>
      <c r="T8" s="50" t="s">
        <v>378</v>
      </c>
      <c r="V8" s="33" t="s">
        <v>379</v>
      </c>
      <c r="W8" s="33" t="s">
        <v>380</v>
      </c>
      <c r="AA8" s="43" t="s">
        <v>295</v>
      </c>
    </row>
    <row r="9" spans="1:27">
      <c r="A9" s="47"/>
      <c r="B9" s="360" t="s">
        <v>317</v>
      </c>
      <c r="C9" s="361"/>
      <c r="G9" s="43" t="s">
        <v>295</v>
      </c>
      <c r="J9" s="54" t="s">
        <v>381</v>
      </c>
      <c r="M9" s="57"/>
      <c r="O9" s="50" t="s">
        <v>382</v>
      </c>
      <c r="P9" s="50" t="s">
        <v>383</v>
      </c>
      <c r="Q9" s="50" t="s">
        <v>349</v>
      </c>
      <c r="R9" s="50" t="s">
        <v>347</v>
      </c>
      <c r="S9" s="50" t="s">
        <v>350</v>
      </c>
      <c r="T9" s="50" t="s">
        <v>384</v>
      </c>
      <c r="V9" s="33" t="s">
        <v>385</v>
      </c>
      <c r="W9" s="33" t="s">
        <v>386</v>
      </c>
      <c r="AA9" s="43" t="s">
        <v>295</v>
      </c>
    </row>
    <row r="10" spans="1:27">
      <c r="A10" s="47"/>
      <c r="B10" s="360" t="s">
        <v>1371</v>
      </c>
      <c r="C10" s="361" t="s">
        <v>311</v>
      </c>
      <c r="G10" s="43" t="s">
        <v>295</v>
      </c>
      <c r="M10" s="58"/>
      <c r="O10" s="50" t="s">
        <v>371</v>
      </c>
      <c r="P10" s="50" t="s">
        <v>387</v>
      </c>
      <c r="Q10" s="50" t="s">
        <v>388</v>
      </c>
      <c r="R10" s="50" t="s">
        <v>374</v>
      </c>
      <c r="S10" s="50" t="s">
        <v>350</v>
      </c>
      <c r="T10" s="50" t="s">
        <v>389</v>
      </c>
      <c r="V10" s="33" t="s">
        <v>390</v>
      </c>
      <c r="W10" s="33" t="s">
        <v>391</v>
      </c>
      <c r="AA10" s="43" t="s">
        <v>295</v>
      </c>
    </row>
    <row r="11" spans="1:27">
      <c r="A11" s="47"/>
      <c r="B11" s="360" t="s">
        <v>392</v>
      </c>
      <c r="C11" s="361"/>
      <c r="G11" s="43" t="s">
        <v>295</v>
      </c>
      <c r="M11" s="58"/>
      <c r="O11" s="50" t="s">
        <v>377</v>
      </c>
      <c r="P11" s="50" t="s">
        <v>393</v>
      </c>
      <c r="Q11" s="50" t="s">
        <v>394</v>
      </c>
      <c r="R11" s="50" t="s">
        <v>382</v>
      </c>
      <c r="S11" s="50" t="s">
        <v>350</v>
      </c>
      <c r="T11" s="50" t="s">
        <v>395</v>
      </c>
      <c r="V11" s="33" t="s">
        <v>396</v>
      </c>
      <c r="W11" s="33" t="s">
        <v>397</v>
      </c>
      <c r="AA11" s="43" t="s">
        <v>295</v>
      </c>
    </row>
    <row r="12" spans="1:27">
      <c r="A12" s="47"/>
      <c r="B12" s="360" t="s">
        <v>398</v>
      </c>
      <c r="C12" s="361"/>
      <c r="G12" s="43" t="s">
        <v>295</v>
      </c>
      <c r="H12" s="98" t="s">
        <v>311</v>
      </c>
      <c r="O12" s="50" t="s">
        <v>399</v>
      </c>
      <c r="P12" s="50" t="s">
        <v>400</v>
      </c>
      <c r="Q12" s="50" t="s">
        <v>349</v>
      </c>
      <c r="R12" s="50" t="s">
        <v>347</v>
      </c>
      <c r="S12" s="50" t="s">
        <v>350</v>
      </c>
      <c r="T12" s="50" t="s">
        <v>401</v>
      </c>
      <c r="V12" s="33" t="s">
        <v>367</v>
      </c>
      <c r="W12" s="33" t="s">
        <v>402</v>
      </c>
      <c r="AA12" s="43" t="s">
        <v>295</v>
      </c>
    </row>
    <row r="13" spans="1:27">
      <c r="A13" s="47"/>
      <c r="B13" s="360" t="s">
        <v>403</v>
      </c>
      <c r="C13" s="362"/>
      <c r="G13" s="43" t="s">
        <v>295</v>
      </c>
      <c r="H13" s="98" t="s">
        <v>358</v>
      </c>
      <c r="O13" s="50" t="s">
        <v>404</v>
      </c>
      <c r="P13" s="50" t="s">
        <v>405</v>
      </c>
      <c r="Q13" s="50" t="s">
        <v>349</v>
      </c>
      <c r="R13" s="50" t="s">
        <v>347</v>
      </c>
      <c r="S13" s="50" t="s">
        <v>350</v>
      </c>
      <c r="T13" s="50" t="s">
        <v>406</v>
      </c>
      <c r="V13" s="33" t="s">
        <v>407</v>
      </c>
      <c r="W13" s="33" t="s">
        <v>408</v>
      </c>
      <c r="AA13" s="43" t="s">
        <v>295</v>
      </c>
    </row>
    <row r="14" spans="1:27">
      <c r="A14" s="47"/>
      <c r="B14" s="360" t="s">
        <v>409</v>
      </c>
      <c r="C14" s="362"/>
      <c r="G14" s="43" t="s">
        <v>295</v>
      </c>
      <c r="H14" s="98" t="s">
        <v>1151</v>
      </c>
      <c r="O14" s="50" t="s">
        <v>410</v>
      </c>
      <c r="P14" s="50" t="s">
        <v>411</v>
      </c>
      <c r="Q14" s="50" t="s">
        <v>349</v>
      </c>
      <c r="R14" s="50" t="s">
        <v>347</v>
      </c>
      <c r="S14" s="50" t="s">
        <v>350</v>
      </c>
      <c r="T14" s="50" t="s">
        <v>412</v>
      </c>
      <c r="V14" s="33" t="s">
        <v>413</v>
      </c>
      <c r="W14" s="33" t="s">
        <v>414</v>
      </c>
      <c r="AA14" s="43" t="s">
        <v>295</v>
      </c>
    </row>
    <row r="15" spans="1:27">
      <c r="A15" s="47"/>
      <c r="B15" s="360" t="s">
        <v>420</v>
      </c>
      <c r="C15" s="363" t="s">
        <v>421</v>
      </c>
      <c r="G15" s="43" t="s">
        <v>295</v>
      </c>
      <c r="O15" s="50" t="s">
        <v>415</v>
      </c>
      <c r="P15" s="50" t="s">
        <v>416</v>
      </c>
      <c r="Q15" s="50" t="s">
        <v>349</v>
      </c>
      <c r="R15" s="50" t="s">
        <v>347</v>
      </c>
      <c r="S15" s="50" t="s">
        <v>350</v>
      </c>
      <c r="T15" s="50" t="s">
        <v>417</v>
      </c>
      <c r="V15" s="33" t="s">
        <v>418</v>
      </c>
      <c r="W15" s="33" t="s">
        <v>419</v>
      </c>
      <c r="AA15" s="43" t="s">
        <v>295</v>
      </c>
    </row>
    <row r="16" spans="1:27">
      <c r="A16" s="47"/>
      <c r="B16" s="360" t="s">
        <v>427</v>
      </c>
      <c r="C16" s="361" t="s">
        <v>311</v>
      </c>
      <c r="G16" s="43" t="s">
        <v>295</v>
      </c>
      <c r="O16" s="50" t="s">
        <v>422</v>
      </c>
      <c r="P16" s="50" t="s">
        <v>423</v>
      </c>
      <c r="Q16" s="50" t="s">
        <v>349</v>
      </c>
      <c r="R16" s="50" t="s">
        <v>347</v>
      </c>
      <c r="S16" s="50" t="s">
        <v>350</v>
      </c>
      <c r="T16" s="50" t="s">
        <v>424</v>
      </c>
      <c r="V16" s="33" t="s">
        <v>425</v>
      </c>
      <c r="W16" s="33" t="s">
        <v>426</v>
      </c>
      <c r="AA16" s="43" t="s">
        <v>295</v>
      </c>
    </row>
    <row r="17" spans="1:27">
      <c r="A17" s="47"/>
      <c r="B17" s="360" t="s">
        <v>435</v>
      </c>
      <c r="C17" s="361" t="s">
        <v>311</v>
      </c>
      <c r="G17" s="43" t="s">
        <v>295</v>
      </c>
      <c r="J17" s="33" t="s">
        <v>428</v>
      </c>
      <c r="O17" s="50" t="s">
        <v>429</v>
      </c>
      <c r="P17" s="50" t="s">
        <v>430</v>
      </c>
      <c r="Q17" s="50" t="s">
        <v>431</v>
      </c>
      <c r="R17" s="50" t="s">
        <v>399</v>
      </c>
      <c r="S17" s="50" t="s">
        <v>350</v>
      </c>
      <c r="T17" s="50" t="s">
        <v>432</v>
      </c>
      <c r="V17" s="33" t="s">
        <v>433</v>
      </c>
      <c r="W17" s="33" t="s">
        <v>434</v>
      </c>
      <c r="AA17" s="43" t="s">
        <v>295</v>
      </c>
    </row>
    <row r="18" spans="1:27">
      <c r="A18" s="47"/>
      <c r="B18" s="364" t="s">
        <v>440</v>
      </c>
      <c r="C18" s="363" t="str">
        <f>IF(OR(C17=N6,C17=N7)=TRUE,"Yes (approval is mandatory)","Not relevant")</f>
        <v>Not relevant</v>
      </c>
      <c r="G18" s="43" t="s">
        <v>295</v>
      </c>
      <c r="O18" s="50"/>
      <c r="P18" s="50" t="s">
        <v>436</v>
      </c>
      <c r="Q18" s="50" t="s">
        <v>437</v>
      </c>
      <c r="R18" s="50" t="s">
        <v>404</v>
      </c>
      <c r="S18" s="50" t="s">
        <v>350</v>
      </c>
      <c r="T18" s="50" t="s">
        <v>438</v>
      </c>
      <c r="V18" s="33" t="s">
        <v>399</v>
      </c>
      <c r="W18" s="33" t="s">
        <v>439</v>
      </c>
      <c r="AA18" s="43" t="s">
        <v>295</v>
      </c>
    </row>
    <row r="19" spans="1:27">
      <c r="A19" s="47"/>
      <c r="B19" s="360" t="s">
        <v>445</v>
      </c>
      <c r="C19" s="361" t="s">
        <v>311</v>
      </c>
      <c r="G19" s="43" t="s">
        <v>295</v>
      </c>
      <c r="O19" s="50"/>
      <c r="P19" s="50" t="s">
        <v>441</v>
      </c>
      <c r="Q19" s="50" t="s">
        <v>349</v>
      </c>
      <c r="R19" s="50" t="s">
        <v>347</v>
      </c>
      <c r="S19" s="50" t="s">
        <v>350</v>
      </c>
      <c r="T19" s="50" t="s">
        <v>442</v>
      </c>
      <c r="V19" s="33" t="s">
        <v>443</v>
      </c>
      <c r="W19" s="33" t="s">
        <v>444</v>
      </c>
      <c r="AA19" s="43" t="s">
        <v>295</v>
      </c>
    </row>
    <row r="20" spans="1:27">
      <c r="A20" s="47"/>
      <c r="B20" s="360" t="s">
        <v>322</v>
      </c>
      <c r="C20" s="365">
        <v>45291</v>
      </c>
      <c r="G20" s="43" t="s">
        <v>295</v>
      </c>
      <c r="P20" s="50" t="s">
        <v>446</v>
      </c>
      <c r="Q20" s="50" t="s">
        <v>349</v>
      </c>
      <c r="R20" s="50" t="s">
        <v>347</v>
      </c>
      <c r="S20" s="50" t="s">
        <v>350</v>
      </c>
      <c r="T20" s="50" t="s">
        <v>447</v>
      </c>
      <c r="V20" s="33" t="s">
        <v>448</v>
      </c>
      <c r="W20" s="33" t="s">
        <v>449</v>
      </c>
      <c r="AA20" s="43" t="s">
        <v>295</v>
      </c>
    </row>
    <row r="21" spans="1:27">
      <c r="A21" s="47"/>
      <c r="B21" s="360" t="s">
        <v>1152</v>
      </c>
      <c r="C21" s="361"/>
      <c r="G21" s="43" t="s">
        <v>295</v>
      </c>
      <c r="P21" s="50" t="s">
        <v>450</v>
      </c>
      <c r="Q21" s="50" t="s">
        <v>349</v>
      </c>
      <c r="R21" s="50" t="s">
        <v>451</v>
      </c>
      <c r="S21" s="50" t="s">
        <v>350</v>
      </c>
      <c r="T21" s="50" t="s">
        <v>452</v>
      </c>
      <c r="V21" s="33" t="s">
        <v>453</v>
      </c>
      <c r="W21" s="33" t="s">
        <v>454</v>
      </c>
      <c r="AA21" s="43" t="s">
        <v>295</v>
      </c>
    </row>
    <row r="22" spans="1:27">
      <c r="A22" s="47"/>
      <c r="B22" s="360" t="s">
        <v>460</v>
      </c>
      <c r="C22" s="361" t="s">
        <v>311</v>
      </c>
      <c r="G22" s="43" t="s">
        <v>295</v>
      </c>
      <c r="P22" s="50" t="s">
        <v>455</v>
      </c>
      <c r="Q22" s="50" t="s">
        <v>456</v>
      </c>
      <c r="R22" s="50" t="s">
        <v>367</v>
      </c>
      <c r="S22" s="50" t="s">
        <v>350</v>
      </c>
      <c r="T22" s="50" t="s">
        <v>457</v>
      </c>
      <c r="V22" s="33" t="s">
        <v>458</v>
      </c>
      <c r="W22" s="33" t="s">
        <v>459</v>
      </c>
      <c r="AA22" s="43" t="s">
        <v>295</v>
      </c>
    </row>
    <row r="23" spans="1:27">
      <c r="A23" s="47"/>
      <c r="B23" s="360" t="s">
        <v>1052</v>
      </c>
      <c r="C23" s="366" t="str">
        <f>IFERROR(VLOOKUP(C10,$P$5:$T$34,5,FALSE),"[Automatic from above]")</f>
        <v>[Automatic from above]</v>
      </c>
      <c r="G23" s="43" t="s">
        <v>295</v>
      </c>
      <c r="P23" s="50" t="s">
        <v>461</v>
      </c>
      <c r="Q23" s="50" t="s">
        <v>349</v>
      </c>
      <c r="R23" s="50" t="s">
        <v>462</v>
      </c>
      <c r="S23" s="50" t="s">
        <v>350</v>
      </c>
      <c r="T23" s="50" t="s">
        <v>463</v>
      </c>
      <c r="V23" s="33" t="s">
        <v>464</v>
      </c>
      <c r="W23" s="33" t="s">
        <v>465</v>
      </c>
      <c r="AA23" s="43" t="s">
        <v>295</v>
      </c>
    </row>
    <row r="24" spans="1:27" ht="15.75">
      <c r="A24" s="47"/>
      <c r="B24" s="450" t="s">
        <v>473</v>
      </c>
      <c r="C24" s="450"/>
      <c r="G24" s="43" t="s">
        <v>295</v>
      </c>
      <c r="P24" s="50" t="s">
        <v>466</v>
      </c>
      <c r="Q24" s="50" t="s">
        <v>349</v>
      </c>
      <c r="R24" s="50" t="s">
        <v>347</v>
      </c>
      <c r="S24" s="50" t="s">
        <v>350</v>
      </c>
      <c r="T24" s="50" t="s">
        <v>467</v>
      </c>
      <c r="V24" s="33" t="s">
        <v>429</v>
      </c>
      <c r="W24" s="33" t="s">
        <v>468</v>
      </c>
      <c r="AA24" s="43" t="s">
        <v>295</v>
      </c>
    </row>
    <row r="25" spans="1:27">
      <c r="A25" s="47"/>
      <c r="B25" s="360" t="s">
        <v>479</v>
      </c>
      <c r="C25" s="361"/>
      <c r="G25" s="43" t="s">
        <v>295</v>
      </c>
      <c r="P25" s="50" t="s">
        <v>986</v>
      </c>
      <c r="Q25" s="50" t="s">
        <v>349</v>
      </c>
      <c r="R25" s="50" t="s">
        <v>347</v>
      </c>
      <c r="S25" s="50" t="s">
        <v>350</v>
      </c>
      <c r="T25" s="50" t="s">
        <v>1054</v>
      </c>
      <c r="V25" s="33" t="s">
        <v>477</v>
      </c>
      <c r="W25" s="33" t="s">
        <v>478</v>
      </c>
      <c r="AA25" s="43" t="s">
        <v>295</v>
      </c>
    </row>
    <row r="26" spans="1:27">
      <c r="A26" s="47"/>
      <c r="B26" s="360" t="s">
        <v>484</v>
      </c>
      <c r="C26" s="367" t="str">
        <f>IFERROR(VLOOKUP(C10,$P$5:$T$34,5,FALSE),"[Countrycode]")&amp;"-"&amp;IF(C25=" [N/A]","[Participant ID]",C25)</f>
        <v>[Countrycode]-</v>
      </c>
      <c r="G26" s="43" t="s">
        <v>295</v>
      </c>
      <c r="P26" s="98" t="s">
        <v>987</v>
      </c>
      <c r="Q26" s="33" t="s">
        <v>502</v>
      </c>
      <c r="S26" s="98" t="s">
        <v>350</v>
      </c>
      <c r="T26" s="98" t="s">
        <v>471</v>
      </c>
      <c r="V26" s="33" t="s">
        <v>482</v>
      </c>
      <c r="W26" s="33" t="s">
        <v>483</v>
      </c>
      <c r="AA26" s="43" t="s">
        <v>295</v>
      </c>
    </row>
    <row r="27" spans="1:27">
      <c r="A27" s="47"/>
      <c r="G27" s="43" t="s">
        <v>295</v>
      </c>
      <c r="P27" s="50" t="s">
        <v>474</v>
      </c>
      <c r="Q27" s="50" t="s">
        <v>475</v>
      </c>
      <c r="R27" s="50" t="s">
        <v>415</v>
      </c>
      <c r="S27" s="50" t="s">
        <v>350</v>
      </c>
      <c r="T27" s="50" t="s">
        <v>476</v>
      </c>
      <c r="V27" s="33" t="s">
        <v>488</v>
      </c>
      <c r="W27" s="33" t="s">
        <v>489</v>
      </c>
      <c r="AA27" s="43" t="s">
        <v>295</v>
      </c>
    </row>
    <row r="28" spans="1:27" ht="15.75">
      <c r="A28" s="47"/>
      <c r="B28" s="450" t="s">
        <v>494</v>
      </c>
      <c r="C28" s="450"/>
      <c r="G28" s="43" t="s">
        <v>295</v>
      </c>
      <c r="P28" s="50" t="s">
        <v>480</v>
      </c>
      <c r="Q28" s="50" t="s">
        <v>349</v>
      </c>
      <c r="R28" s="50" t="s">
        <v>347</v>
      </c>
      <c r="S28" s="50" t="s">
        <v>350</v>
      </c>
      <c r="T28" s="50" t="s">
        <v>481</v>
      </c>
      <c r="V28" s="33" t="s">
        <v>492</v>
      </c>
      <c r="W28" s="33" t="s">
        <v>493</v>
      </c>
      <c r="AA28" s="43" t="s">
        <v>295</v>
      </c>
    </row>
    <row r="29" spans="1:27">
      <c r="A29" s="47"/>
      <c r="B29" s="360" t="s">
        <v>499</v>
      </c>
      <c r="C29" s="368"/>
      <c r="D29" s="42"/>
      <c r="E29" s="42"/>
      <c r="F29" s="42"/>
      <c r="G29" s="43" t="s">
        <v>295</v>
      </c>
      <c r="P29" s="50" t="s">
        <v>485</v>
      </c>
      <c r="Q29" s="50" t="s">
        <v>486</v>
      </c>
      <c r="R29" s="50" t="s">
        <v>422</v>
      </c>
      <c r="S29" s="50" t="s">
        <v>350</v>
      </c>
      <c r="T29" s="50" t="s">
        <v>487</v>
      </c>
      <c r="V29" s="33" t="s">
        <v>497</v>
      </c>
      <c r="W29" s="33" t="s">
        <v>498</v>
      </c>
      <c r="AA29" s="43" t="s">
        <v>295</v>
      </c>
    </row>
    <row r="30" spans="1:27">
      <c r="B30" s="360" t="s">
        <v>503</v>
      </c>
      <c r="C30" s="368"/>
      <c r="G30" s="43" t="s">
        <v>295</v>
      </c>
      <c r="P30" s="50" t="s">
        <v>490</v>
      </c>
      <c r="Q30" s="50" t="s">
        <v>349</v>
      </c>
      <c r="R30" s="50" t="s">
        <v>347</v>
      </c>
      <c r="S30" s="50" t="s">
        <v>350</v>
      </c>
      <c r="T30" s="50" t="s">
        <v>491</v>
      </c>
      <c r="V30" s="33" t="s">
        <v>410</v>
      </c>
      <c r="W30" s="33" t="s">
        <v>502</v>
      </c>
      <c r="AA30" s="43" t="s">
        <v>295</v>
      </c>
    </row>
    <row r="31" spans="1:27">
      <c r="B31" s="360" t="s">
        <v>509</v>
      </c>
      <c r="C31" s="368"/>
      <c r="G31" s="43" t="s">
        <v>295</v>
      </c>
      <c r="P31" s="50" t="s">
        <v>495</v>
      </c>
      <c r="Q31" s="50" t="s">
        <v>349</v>
      </c>
      <c r="R31" s="50" t="s">
        <v>347</v>
      </c>
      <c r="S31" s="50" t="s">
        <v>350</v>
      </c>
      <c r="T31" s="50" t="s">
        <v>496</v>
      </c>
      <c r="V31" s="33" t="s">
        <v>507</v>
      </c>
      <c r="W31" s="33" t="s">
        <v>508</v>
      </c>
      <c r="AA31" s="43" t="s">
        <v>295</v>
      </c>
    </row>
    <row r="32" spans="1:27">
      <c r="B32" s="360" t="s">
        <v>515</v>
      </c>
      <c r="C32" s="368"/>
      <c r="G32" s="43" t="s">
        <v>295</v>
      </c>
      <c r="P32" s="50" t="s">
        <v>500</v>
      </c>
      <c r="Q32" s="50" t="s">
        <v>349</v>
      </c>
      <c r="R32" s="50" t="s">
        <v>347</v>
      </c>
      <c r="S32" s="50" t="s">
        <v>350</v>
      </c>
      <c r="T32" s="50" t="s">
        <v>501</v>
      </c>
      <c r="V32" s="33" t="s">
        <v>513</v>
      </c>
      <c r="W32" s="33" t="s">
        <v>514</v>
      </c>
      <c r="AA32" s="43" t="s">
        <v>295</v>
      </c>
    </row>
    <row r="33" spans="2:27">
      <c r="B33" s="360" t="s">
        <v>521</v>
      </c>
      <c r="C33" s="369"/>
      <c r="D33" s="59"/>
      <c r="E33" s="59"/>
      <c r="F33" s="59"/>
      <c r="G33" s="43" t="s">
        <v>295</v>
      </c>
      <c r="P33" s="50" t="s">
        <v>504</v>
      </c>
      <c r="Q33" s="50" t="s">
        <v>505</v>
      </c>
      <c r="R33" s="50" t="s">
        <v>429</v>
      </c>
      <c r="S33" s="50" t="s">
        <v>350</v>
      </c>
      <c r="T33" s="50" t="s">
        <v>506</v>
      </c>
      <c r="V33" s="33" t="s">
        <v>382</v>
      </c>
      <c r="W33" s="33" t="s">
        <v>520</v>
      </c>
      <c r="AA33" s="43" t="s">
        <v>295</v>
      </c>
    </row>
    <row r="34" spans="2:27">
      <c r="B34" s="360" t="s">
        <v>503</v>
      </c>
      <c r="C34" s="369"/>
      <c r="G34" s="43" t="s">
        <v>295</v>
      </c>
      <c r="P34" s="50" t="s">
        <v>510</v>
      </c>
      <c r="Q34" s="50" t="s">
        <v>511</v>
      </c>
      <c r="R34" s="50" t="s">
        <v>371</v>
      </c>
      <c r="S34" s="50" t="s">
        <v>350</v>
      </c>
      <c r="T34" s="50" t="s">
        <v>512</v>
      </c>
      <c r="V34" s="33" t="s">
        <v>525</v>
      </c>
      <c r="W34" s="33" t="s">
        <v>526</v>
      </c>
      <c r="AA34" s="43" t="s">
        <v>295</v>
      </c>
    </row>
    <row r="35" spans="2:27">
      <c r="B35" s="360" t="s">
        <v>509</v>
      </c>
      <c r="C35" s="369"/>
      <c r="G35" s="43" t="s">
        <v>295</v>
      </c>
      <c r="P35" s="50" t="s">
        <v>516</v>
      </c>
      <c r="Q35" s="50" t="s">
        <v>517</v>
      </c>
      <c r="R35" s="50" t="s">
        <v>518</v>
      </c>
      <c r="S35" s="50" t="s">
        <v>519</v>
      </c>
      <c r="T35" s="50"/>
      <c r="V35" s="33" t="s">
        <v>530</v>
      </c>
      <c r="W35" s="33" t="s">
        <v>531</v>
      </c>
      <c r="AA35" s="43" t="s">
        <v>295</v>
      </c>
    </row>
    <row r="36" spans="2:27">
      <c r="B36" s="360" t="s">
        <v>515</v>
      </c>
      <c r="C36" s="369"/>
      <c r="G36" s="43" t="s">
        <v>295</v>
      </c>
      <c r="P36" s="50" t="s">
        <v>522</v>
      </c>
      <c r="Q36" s="50" t="s">
        <v>523</v>
      </c>
      <c r="R36" s="50" t="s">
        <v>524</v>
      </c>
      <c r="S36" s="50" t="s">
        <v>519</v>
      </c>
      <c r="T36" s="50"/>
      <c r="V36" s="33" t="s">
        <v>415</v>
      </c>
      <c r="W36" s="33" t="s">
        <v>535</v>
      </c>
      <c r="AA36" s="43" t="s">
        <v>295</v>
      </c>
    </row>
    <row r="37" spans="2:27">
      <c r="B37" s="360" t="s">
        <v>540</v>
      </c>
      <c r="C37" s="369"/>
      <c r="D37" s="59"/>
      <c r="E37" s="59"/>
      <c r="F37" s="59"/>
      <c r="G37" s="43" t="s">
        <v>295</v>
      </c>
      <c r="P37" s="50" t="s">
        <v>527</v>
      </c>
      <c r="Q37" s="50" t="s">
        <v>528</v>
      </c>
      <c r="R37" s="50" t="s">
        <v>529</v>
      </c>
      <c r="S37" s="50" t="s">
        <v>519</v>
      </c>
      <c r="T37" s="50"/>
      <c r="V37" s="33" t="s">
        <v>538</v>
      </c>
      <c r="W37" s="33" t="s">
        <v>539</v>
      </c>
      <c r="AA37" s="43" t="s">
        <v>295</v>
      </c>
    </row>
    <row r="38" spans="2:27">
      <c r="B38" s="360" t="s">
        <v>503</v>
      </c>
      <c r="C38" s="369"/>
      <c r="G38" s="43" t="s">
        <v>295</v>
      </c>
      <c r="P38" s="50" t="s">
        <v>532</v>
      </c>
      <c r="Q38" s="50" t="s">
        <v>533</v>
      </c>
      <c r="R38" s="50" t="s">
        <v>534</v>
      </c>
      <c r="S38" s="50" t="s">
        <v>519</v>
      </c>
      <c r="T38" s="50"/>
      <c r="V38" s="33" t="s">
        <v>544</v>
      </c>
      <c r="W38" s="33" t="s">
        <v>545</v>
      </c>
      <c r="AA38" s="43" t="s">
        <v>295</v>
      </c>
    </row>
    <row r="39" spans="2:27">
      <c r="B39" s="360" t="s">
        <v>509</v>
      </c>
      <c r="C39" s="369"/>
      <c r="E39" s="403"/>
      <c r="G39" s="43" t="s">
        <v>295</v>
      </c>
      <c r="P39" s="50" t="s">
        <v>536</v>
      </c>
      <c r="Q39" s="50" t="s">
        <v>537</v>
      </c>
      <c r="R39" s="50" t="s">
        <v>385</v>
      </c>
      <c r="S39" s="50" t="s">
        <v>519</v>
      </c>
      <c r="T39" s="50"/>
      <c r="V39" s="33" t="s">
        <v>549</v>
      </c>
      <c r="W39" s="33" t="s">
        <v>550</v>
      </c>
      <c r="AA39" s="43" t="s">
        <v>295</v>
      </c>
    </row>
    <row r="40" spans="2:27">
      <c r="B40" s="360" t="s">
        <v>515</v>
      </c>
      <c r="C40" s="369"/>
      <c r="G40" s="43" t="s">
        <v>295</v>
      </c>
      <c r="P40" s="50" t="s">
        <v>541</v>
      </c>
      <c r="Q40" s="50" t="s">
        <v>542</v>
      </c>
      <c r="R40" s="50" t="s">
        <v>543</v>
      </c>
      <c r="S40" s="50" t="s">
        <v>519</v>
      </c>
      <c r="T40" s="50"/>
      <c r="V40" s="33" t="s">
        <v>554</v>
      </c>
      <c r="W40" s="33" t="s">
        <v>555</v>
      </c>
      <c r="AA40" s="43" t="s">
        <v>295</v>
      </c>
    </row>
    <row r="41" spans="2:27">
      <c r="G41" s="43" t="s">
        <v>295</v>
      </c>
      <c r="P41" s="50" t="s">
        <v>546</v>
      </c>
      <c r="Q41" s="50" t="s">
        <v>547</v>
      </c>
      <c r="R41" s="50" t="s">
        <v>548</v>
      </c>
      <c r="S41" s="50" t="s">
        <v>519</v>
      </c>
      <c r="T41" s="50"/>
      <c r="V41" s="33" t="s">
        <v>559</v>
      </c>
      <c r="W41" s="33" t="s">
        <v>560</v>
      </c>
      <c r="AA41" s="43" t="s">
        <v>295</v>
      </c>
    </row>
    <row r="42" spans="2:27" ht="15.75">
      <c r="B42" s="450" t="s">
        <v>1340</v>
      </c>
      <c r="C42" s="450"/>
      <c r="G42" s="43" t="s">
        <v>295</v>
      </c>
      <c r="P42" s="50" t="s">
        <v>551</v>
      </c>
      <c r="Q42" s="50" t="s">
        <v>552</v>
      </c>
      <c r="R42" s="50" t="s">
        <v>553</v>
      </c>
      <c r="S42" s="50" t="s">
        <v>519</v>
      </c>
      <c r="T42" s="50"/>
      <c r="V42" s="33" t="s">
        <v>564</v>
      </c>
      <c r="W42" s="33" t="s">
        <v>565</v>
      </c>
      <c r="AA42" s="43" t="s">
        <v>295</v>
      </c>
    </row>
    <row r="43" spans="2:27">
      <c r="B43" s="370" t="s">
        <v>1567</v>
      </c>
      <c r="C43" s="361" t="s">
        <v>311</v>
      </c>
      <c r="G43" s="43" t="s">
        <v>295</v>
      </c>
      <c r="P43" s="50" t="s">
        <v>556</v>
      </c>
      <c r="Q43" s="50" t="s">
        <v>557</v>
      </c>
      <c r="R43" s="50" t="s">
        <v>558</v>
      </c>
      <c r="S43" s="50" t="s">
        <v>519</v>
      </c>
      <c r="T43" s="50"/>
      <c r="V43" s="33" t="s">
        <v>534</v>
      </c>
      <c r="W43" s="33" t="s">
        <v>568</v>
      </c>
      <c r="AA43" s="43" t="s">
        <v>295</v>
      </c>
    </row>
    <row r="44" spans="2:27">
      <c r="G44" s="43" t="s">
        <v>295</v>
      </c>
      <c r="I44" s="33" t="s">
        <v>569</v>
      </c>
      <c r="P44" s="50" t="s">
        <v>561</v>
      </c>
      <c r="Q44" s="50" t="s">
        <v>562</v>
      </c>
      <c r="R44" s="50" t="s">
        <v>563</v>
      </c>
      <c r="S44" s="50" t="s">
        <v>519</v>
      </c>
      <c r="T44" s="50"/>
      <c r="V44" s="33" t="s">
        <v>374</v>
      </c>
      <c r="W44" s="33" t="s">
        <v>572</v>
      </c>
      <c r="AA44" s="43" t="s">
        <v>295</v>
      </c>
    </row>
    <row r="45" spans="2:27">
      <c r="G45" s="43" t="s">
        <v>295</v>
      </c>
      <c r="I45" s="60" t="s">
        <v>573</v>
      </c>
      <c r="P45" s="50" t="s">
        <v>566</v>
      </c>
      <c r="Q45" s="50" t="s">
        <v>567</v>
      </c>
      <c r="R45" s="50" t="s">
        <v>472</v>
      </c>
      <c r="S45" s="50" t="s">
        <v>519</v>
      </c>
      <c r="T45" s="50"/>
      <c r="V45" s="33" t="s">
        <v>576</v>
      </c>
      <c r="W45" s="33" t="s">
        <v>577</v>
      </c>
      <c r="AA45" s="43" t="s">
        <v>295</v>
      </c>
    </row>
    <row r="46" spans="2:27">
      <c r="G46" s="43" t="s">
        <v>295</v>
      </c>
      <c r="P46" s="50" t="s">
        <v>570</v>
      </c>
      <c r="Q46" s="50" t="s">
        <v>571</v>
      </c>
      <c r="R46" s="50" t="s">
        <v>390</v>
      </c>
      <c r="S46" s="50" t="s">
        <v>519</v>
      </c>
      <c r="T46" s="50"/>
      <c r="V46" s="33" t="s">
        <v>580</v>
      </c>
      <c r="W46" s="33" t="s">
        <v>581</v>
      </c>
      <c r="AA46" s="43" t="s">
        <v>295</v>
      </c>
    </row>
    <row r="47" spans="2:27">
      <c r="C47" s="403"/>
      <c r="G47" s="43" t="s">
        <v>295</v>
      </c>
      <c r="P47" s="50" t="s">
        <v>574</v>
      </c>
      <c r="Q47" s="50" t="s">
        <v>575</v>
      </c>
      <c r="R47" s="50" t="s">
        <v>559</v>
      </c>
      <c r="S47" s="50" t="s">
        <v>519</v>
      </c>
      <c r="T47" s="50"/>
      <c r="V47" s="33" t="s">
        <v>584</v>
      </c>
      <c r="W47" s="33" t="s">
        <v>585</v>
      </c>
      <c r="AA47" s="43" t="s">
        <v>295</v>
      </c>
    </row>
    <row r="48" spans="2:27">
      <c r="G48" s="43" t="s">
        <v>295</v>
      </c>
      <c r="P48" s="50" t="s">
        <v>578</v>
      </c>
      <c r="Q48" s="50" t="s">
        <v>579</v>
      </c>
      <c r="R48" s="50" t="s">
        <v>418</v>
      </c>
      <c r="S48" s="50" t="s">
        <v>519</v>
      </c>
      <c r="T48" s="50"/>
      <c r="V48" s="33" t="s">
        <v>548</v>
      </c>
      <c r="W48" s="33" t="s">
        <v>589</v>
      </c>
      <c r="AA48" s="43" t="s">
        <v>295</v>
      </c>
    </row>
    <row r="49" spans="7:27">
      <c r="G49" s="43" t="s">
        <v>295</v>
      </c>
      <c r="P49" s="50" t="s">
        <v>582</v>
      </c>
      <c r="Q49" s="50" t="s">
        <v>583</v>
      </c>
      <c r="R49" s="50" t="s">
        <v>554</v>
      </c>
      <c r="S49" s="50" t="s">
        <v>519</v>
      </c>
      <c r="T49" s="50"/>
      <c r="V49" s="33" t="s">
        <v>593</v>
      </c>
      <c r="W49" s="33" t="s">
        <v>594</v>
      </c>
      <c r="AA49" s="43" t="s">
        <v>295</v>
      </c>
    </row>
    <row r="50" spans="7:27">
      <c r="G50" s="43" t="s">
        <v>295</v>
      </c>
      <c r="P50" s="50" t="s">
        <v>586</v>
      </c>
      <c r="Q50" s="50" t="s">
        <v>587</v>
      </c>
      <c r="R50" s="50" t="s">
        <v>588</v>
      </c>
      <c r="S50" s="50" t="s">
        <v>519</v>
      </c>
      <c r="T50" s="50"/>
      <c r="V50" s="33" t="s">
        <v>597</v>
      </c>
      <c r="W50" s="33" t="s">
        <v>598</v>
      </c>
      <c r="AA50" s="43" t="s">
        <v>295</v>
      </c>
    </row>
    <row r="51" spans="7:27">
      <c r="G51" s="43" t="s">
        <v>295</v>
      </c>
      <c r="P51" s="50" t="s">
        <v>590</v>
      </c>
      <c r="Q51" s="50" t="s">
        <v>591</v>
      </c>
      <c r="R51" s="50" t="s">
        <v>592</v>
      </c>
      <c r="S51" s="50" t="s">
        <v>519</v>
      </c>
      <c r="T51" s="50"/>
      <c r="V51" s="33" t="s">
        <v>602</v>
      </c>
      <c r="W51" s="33" t="s">
        <v>603</v>
      </c>
      <c r="AA51" s="43" t="s">
        <v>295</v>
      </c>
    </row>
    <row r="52" spans="7:27">
      <c r="G52" s="43" t="s">
        <v>295</v>
      </c>
      <c r="P52" s="50" t="s">
        <v>595</v>
      </c>
      <c r="Q52" s="50" t="s">
        <v>596</v>
      </c>
      <c r="R52" s="50" t="s">
        <v>492</v>
      </c>
      <c r="S52" s="50" t="s">
        <v>519</v>
      </c>
      <c r="T52" s="50"/>
      <c r="V52" s="33" t="s">
        <v>606</v>
      </c>
      <c r="W52" s="33" t="s">
        <v>607</v>
      </c>
      <c r="AA52" s="43" t="s">
        <v>295</v>
      </c>
    </row>
    <row r="53" spans="7:27">
      <c r="G53" s="43" t="s">
        <v>295</v>
      </c>
      <c r="P53" s="50" t="s">
        <v>599</v>
      </c>
      <c r="Q53" s="50" t="s">
        <v>600</v>
      </c>
      <c r="R53" s="50" t="s">
        <v>601</v>
      </c>
      <c r="S53" s="50" t="s">
        <v>519</v>
      </c>
      <c r="T53" s="50"/>
      <c r="V53" s="33" t="s">
        <v>610</v>
      </c>
      <c r="W53" s="33" t="s">
        <v>611</v>
      </c>
      <c r="AA53" s="43" t="s">
        <v>295</v>
      </c>
    </row>
    <row r="54" spans="7:27">
      <c r="G54" s="43" t="s">
        <v>295</v>
      </c>
      <c r="P54" s="50" t="s">
        <v>604</v>
      </c>
      <c r="Q54" s="50" t="s">
        <v>605</v>
      </c>
      <c r="R54" s="50" t="s">
        <v>448</v>
      </c>
      <c r="S54" s="50" t="s">
        <v>519</v>
      </c>
      <c r="T54" s="50"/>
      <c r="V54" s="33" t="s">
        <v>614</v>
      </c>
      <c r="W54" s="33" t="s">
        <v>615</v>
      </c>
      <c r="AA54" s="43" t="s">
        <v>295</v>
      </c>
    </row>
    <row r="55" spans="7:27">
      <c r="G55" s="43" t="s">
        <v>295</v>
      </c>
      <c r="P55" s="50" t="s">
        <v>608</v>
      </c>
      <c r="Q55" s="50" t="s">
        <v>609</v>
      </c>
      <c r="R55" s="50" t="s">
        <v>379</v>
      </c>
      <c r="S55" s="50" t="s">
        <v>519</v>
      </c>
      <c r="T55" s="50"/>
      <c r="V55" s="33" t="s">
        <v>422</v>
      </c>
      <c r="W55" s="33" t="s">
        <v>619</v>
      </c>
      <c r="AA55" s="43" t="s">
        <v>295</v>
      </c>
    </row>
    <row r="56" spans="7:27">
      <c r="G56" s="43" t="s">
        <v>295</v>
      </c>
      <c r="P56" s="50" t="s">
        <v>612</v>
      </c>
      <c r="Q56" s="50" t="s">
        <v>613</v>
      </c>
      <c r="R56" s="50" t="s">
        <v>469</v>
      </c>
      <c r="S56" s="50" t="s">
        <v>519</v>
      </c>
      <c r="T56" s="50"/>
      <c r="V56" s="33" t="s">
        <v>553</v>
      </c>
      <c r="W56" s="33" t="s">
        <v>622</v>
      </c>
      <c r="AA56" s="43" t="s">
        <v>295</v>
      </c>
    </row>
    <row r="57" spans="7:27">
      <c r="G57" s="43" t="s">
        <v>295</v>
      </c>
      <c r="P57" s="50" t="s">
        <v>616</v>
      </c>
      <c r="Q57" s="50" t="s">
        <v>617</v>
      </c>
      <c r="R57" s="50" t="s">
        <v>618</v>
      </c>
      <c r="S57" s="50" t="s">
        <v>519</v>
      </c>
      <c r="T57" s="50"/>
      <c r="V57" s="33" t="s">
        <v>625</v>
      </c>
      <c r="W57" s="33" t="s">
        <v>626</v>
      </c>
      <c r="AA57" s="43" t="s">
        <v>295</v>
      </c>
    </row>
    <row r="58" spans="7:27">
      <c r="G58" s="43" t="s">
        <v>295</v>
      </c>
      <c r="P58" s="50" t="s">
        <v>620</v>
      </c>
      <c r="Q58" s="50" t="s">
        <v>621</v>
      </c>
      <c r="R58" s="50" t="s">
        <v>497</v>
      </c>
      <c r="S58" s="50" t="s">
        <v>519</v>
      </c>
      <c r="T58" s="50"/>
      <c r="V58" s="33" t="s">
        <v>630</v>
      </c>
      <c r="W58" s="33" t="s">
        <v>631</v>
      </c>
      <c r="AA58" s="43" t="s">
        <v>295</v>
      </c>
    </row>
    <row r="59" spans="7:27">
      <c r="G59" s="43" t="s">
        <v>295</v>
      </c>
      <c r="P59" s="50" t="s">
        <v>623</v>
      </c>
      <c r="Q59" s="50" t="s">
        <v>624</v>
      </c>
      <c r="R59" s="50" t="s">
        <v>530</v>
      </c>
      <c r="S59" s="50" t="s">
        <v>519</v>
      </c>
      <c r="T59" s="50"/>
      <c r="V59" s="33" t="s">
        <v>634</v>
      </c>
      <c r="W59" s="33" t="s">
        <v>635</v>
      </c>
      <c r="AA59" s="43" t="s">
        <v>295</v>
      </c>
    </row>
    <row r="60" spans="7:27">
      <c r="G60" s="43" t="s">
        <v>295</v>
      </c>
      <c r="P60" s="50" t="s">
        <v>627</v>
      </c>
      <c r="Q60" s="50" t="s">
        <v>628</v>
      </c>
      <c r="R60" s="50" t="s">
        <v>629</v>
      </c>
      <c r="S60" s="50" t="s">
        <v>519</v>
      </c>
      <c r="T60" s="50"/>
      <c r="V60" s="33" t="s">
        <v>601</v>
      </c>
      <c r="W60" s="33" t="s">
        <v>638</v>
      </c>
      <c r="AA60" s="43" t="s">
        <v>295</v>
      </c>
    </row>
    <row r="61" spans="7:27">
      <c r="G61" s="43" t="s">
        <v>295</v>
      </c>
      <c r="P61" s="50" t="s">
        <v>632</v>
      </c>
      <c r="Q61" s="50" t="s">
        <v>633</v>
      </c>
      <c r="R61" s="50" t="s">
        <v>413</v>
      </c>
      <c r="S61" s="50" t="s">
        <v>519</v>
      </c>
      <c r="T61" s="50"/>
      <c r="V61" s="33" t="s">
        <v>641</v>
      </c>
      <c r="W61" s="33" t="s">
        <v>642</v>
      </c>
      <c r="AA61" s="43" t="s">
        <v>295</v>
      </c>
    </row>
    <row r="62" spans="7:27">
      <c r="G62" s="43" t="s">
        <v>295</v>
      </c>
      <c r="P62" s="50" t="s">
        <v>636</v>
      </c>
      <c r="Q62" s="50" t="s">
        <v>637</v>
      </c>
      <c r="R62" s="50" t="s">
        <v>584</v>
      </c>
      <c r="S62" s="50" t="s">
        <v>519</v>
      </c>
      <c r="T62" s="50"/>
      <c r="V62" s="33" t="s">
        <v>645</v>
      </c>
      <c r="W62" s="33" t="s">
        <v>646</v>
      </c>
      <c r="AA62" s="43" t="s">
        <v>295</v>
      </c>
    </row>
    <row r="63" spans="7:27">
      <c r="G63" s="43" t="s">
        <v>295</v>
      </c>
      <c r="P63" s="50" t="s">
        <v>639</v>
      </c>
      <c r="Q63" s="50" t="s">
        <v>640</v>
      </c>
      <c r="R63" s="50" t="s">
        <v>482</v>
      </c>
      <c r="S63" s="50" t="s">
        <v>519</v>
      </c>
      <c r="T63" s="50"/>
      <c r="V63" s="33" t="s">
        <v>377</v>
      </c>
      <c r="W63" s="33" t="s">
        <v>649</v>
      </c>
      <c r="AA63" s="43" t="s">
        <v>295</v>
      </c>
    </row>
    <row r="64" spans="7:27">
      <c r="G64" s="43" t="s">
        <v>295</v>
      </c>
      <c r="P64" s="50" t="s">
        <v>643</v>
      </c>
      <c r="Q64" s="50" t="s">
        <v>644</v>
      </c>
      <c r="R64" s="50" t="s">
        <v>488</v>
      </c>
      <c r="S64" s="50" t="s">
        <v>519</v>
      </c>
      <c r="T64" s="50"/>
      <c r="V64" s="33" t="s">
        <v>653</v>
      </c>
      <c r="W64" s="33" t="s">
        <v>654</v>
      </c>
      <c r="AA64" s="43" t="s">
        <v>295</v>
      </c>
    </row>
    <row r="65" spans="7:27">
      <c r="G65" s="43" t="s">
        <v>295</v>
      </c>
      <c r="P65" s="50" t="s">
        <v>647</v>
      </c>
      <c r="Q65" s="50" t="s">
        <v>648</v>
      </c>
      <c r="R65" s="50" t="s">
        <v>507</v>
      </c>
      <c r="S65" s="50" t="s">
        <v>519</v>
      </c>
      <c r="T65" s="50"/>
      <c r="V65" s="33" t="s">
        <v>360</v>
      </c>
      <c r="W65" s="33" t="s">
        <v>657</v>
      </c>
      <c r="AA65" s="43" t="s">
        <v>295</v>
      </c>
    </row>
    <row r="66" spans="7:27">
      <c r="G66" s="43" t="s">
        <v>295</v>
      </c>
      <c r="P66" s="50" t="s">
        <v>650</v>
      </c>
      <c r="Q66" s="50" t="s">
        <v>651</v>
      </c>
      <c r="R66" s="50" t="s">
        <v>652</v>
      </c>
      <c r="S66" s="50" t="s">
        <v>519</v>
      </c>
      <c r="T66" s="50"/>
      <c r="V66" s="33" t="s">
        <v>529</v>
      </c>
      <c r="W66" s="33" t="s">
        <v>661</v>
      </c>
      <c r="AA66" s="43" t="s">
        <v>295</v>
      </c>
    </row>
    <row r="67" spans="7:27">
      <c r="G67" s="43" t="s">
        <v>295</v>
      </c>
      <c r="P67" s="50" t="s">
        <v>655</v>
      </c>
      <c r="Q67" s="50" t="s">
        <v>656</v>
      </c>
      <c r="R67" s="50" t="s">
        <v>407</v>
      </c>
      <c r="S67" s="50" t="s">
        <v>519</v>
      </c>
      <c r="T67" s="50"/>
      <c r="V67" s="33" t="s">
        <v>618</v>
      </c>
      <c r="W67" s="33" t="s">
        <v>664</v>
      </c>
      <c r="AA67" s="43" t="s">
        <v>295</v>
      </c>
    </row>
    <row r="68" spans="7:27">
      <c r="G68" s="43" t="s">
        <v>295</v>
      </c>
      <c r="P68" s="50" t="s">
        <v>658</v>
      </c>
      <c r="Q68" s="50" t="s">
        <v>659</v>
      </c>
      <c r="R68" s="50" t="s">
        <v>660</v>
      </c>
      <c r="S68" s="50" t="s">
        <v>519</v>
      </c>
      <c r="T68" s="50"/>
      <c r="V68" s="33" t="s">
        <v>592</v>
      </c>
      <c r="W68" s="33" t="s">
        <v>667</v>
      </c>
      <c r="AA68" s="43" t="s">
        <v>295</v>
      </c>
    </row>
    <row r="69" spans="7:27">
      <c r="G69" s="43" t="s">
        <v>295</v>
      </c>
      <c r="P69" s="50" t="s">
        <v>662</v>
      </c>
      <c r="Q69" s="50" t="s">
        <v>663</v>
      </c>
      <c r="R69" s="50" t="s">
        <v>453</v>
      </c>
      <c r="S69" s="50" t="s">
        <v>519</v>
      </c>
      <c r="T69" s="50"/>
      <c r="V69" s="33" t="s">
        <v>404</v>
      </c>
      <c r="W69" s="33" t="s">
        <v>670</v>
      </c>
      <c r="AA69" s="43" t="s">
        <v>295</v>
      </c>
    </row>
    <row r="70" spans="7:27">
      <c r="G70" s="43" t="s">
        <v>295</v>
      </c>
      <c r="P70" s="50" t="s">
        <v>665</v>
      </c>
      <c r="Q70" s="50" t="s">
        <v>666</v>
      </c>
      <c r="R70" s="50" t="s">
        <v>580</v>
      </c>
      <c r="S70" s="50" t="s">
        <v>519</v>
      </c>
      <c r="T70" s="50"/>
      <c r="V70" s="33" t="s">
        <v>673</v>
      </c>
      <c r="W70" s="33" t="s">
        <v>674</v>
      </c>
      <c r="AA70" s="43" t="s">
        <v>295</v>
      </c>
    </row>
    <row r="71" spans="7:27">
      <c r="G71" s="43" t="s">
        <v>295</v>
      </c>
      <c r="P71" s="50" t="s">
        <v>668</v>
      </c>
      <c r="Q71" s="50" t="s">
        <v>669</v>
      </c>
      <c r="R71" s="50" t="s">
        <v>425</v>
      </c>
      <c r="S71" s="50" t="s">
        <v>519</v>
      </c>
      <c r="T71" s="50"/>
      <c r="V71" s="33" t="s">
        <v>588</v>
      </c>
      <c r="W71" s="33" t="s">
        <v>677</v>
      </c>
      <c r="AA71" s="43" t="s">
        <v>295</v>
      </c>
    </row>
    <row r="72" spans="7:27">
      <c r="G72" s="43" t="s">
        <v>295</v>
      </c>
      <c r="P72" s="50" t="s">
        <v>671</v>
      </c>
      <c r="Q72" s="50" t="s">
        <v>672</v>
      </c>
      <c r="R72" s="50" t="s">
        <v>549</v>
      </c>
      <c r="S72" s="50" t="s">
        <v>519</v>
      </c>
      <c r="T72" s="50"/>
      <c r="V72" s="33" t="s">
        <v>680</v>
      </c>
      <c r="W72" s="33" t="s">
        <v>681</v>
      </c>
      <c r="AA72" s="43" t="s">
        <v>295</v>
      </c>
    </row>
    <row r="73" spans="7:27">
      <c r="G73" s="43" t="s">
        <v>295</v>
      </c>
      <c r="P73" s="50" t="s">
        <v>675</v>
      </c>
      <c r="Q73" s="50" t="s">
        <v>676</v>
      </c>
      <c r="R73" s="50" t="s">
        <v>525</v>
      </c>
      <c r="S73" s="50" t="s">
        <v>519</v>
      </c>
      <c r="T73" s="50"/>
      <c r="V73" s="33" t="s">
        <v>684</v>
      </c>
      <c r="W73" s="33" t="s">
        <v>685</v>
      </c>
      <c r="AA73" s="43" t="s">
        <v>295</v>
      </c>
    </row>
    <row r="74" spans="7:27">
      <c r="G74" s="43" t="s">
        <v>295</v>
      </c>
      <c r="P74" s="50" t="s">
        <v>678</v>
      </c>
      <c r="Q74" s="50" t="s">
        <v>679</v>
      </c>
      <c r="R74" s="50" t="s">
        <v>625</v>
      </c>
      <c r="S74" s="50" t="s">
        <v>519</v>
      </c>
      <c r="T74" s="50"/>
      <c r="V74" s="33" t="s">
        <v>629</v>
      </c>
      <c r="W74" s="33" t="s">
        <v>688</v>
      </c>
      <c r="AA74" s="43" t="s">
        <v>295</v>
      </c>
    </row>
    <row r="75" spans="7:27">
      <c r="G75" s="43" t="s">
        <v>295</v>
      </c>
      <c r="P75" s="50" t="s">
        <v>682</v>
      </c>
      <c r="Q75" s="50" t="s">
        <v>683</v>
      </c>
      <c r="R75" s="50" t="s">
        <v>464</v>
      </c>
      <c r="S75" s="50" t="s">
        <v>519</v>
      </c>
      <c r="T75" s="50"/>
      <c r="V75" s="33" t="s">
        <v>660</v>
      </c>
      <c r="W75" s="33" t="s">
        <v>691</v>
      </c>
      <c r="AA75" s="43" t="s">
        <v>295</v>
      </c>
    </row>
    <row r="76" spans="7:27">
      <c r="G76" s="43" t="s">
        <v>295</v>
      </c>
      <c r="P76" s="50" t="s">
        <v>686</v>
      </c>
      <c r="Q76" s="50" t="s">
        <v>687</v>
      </c>
      <c r="R76" s="50" t="s">
        <v>538</v>
      </c>
      <c r="S76" s="50" t="s">
        <v>519</v>
      </c>
      <c r="T76" s="50"/>
      <c r="V76" s="33" t="s">
        <v>694</v>
      </c>
      <c r="W76" s="33" t="s">
        <v>695</v>
      </c>
      <c r="AA76" s="43" t="s">
        <v>295</v>
      </c>
    </row>
    <row r="77" spans="7:27">
      <c r="G77" s="43" t="s">
        <v>295</v>
      </c>
      <c r="P77" s="50" t="s">
        <v>689</v>
      </c>
      <c r="Q77" s="50" t="s">
        <v>690</v>
      </c>
      <c r="R77" s="50" t="s">
        <v>513</v>
      </c>
      <c r="S77" s="50" t="s">
        <v>519</v>
      </c>
      <c r="T77" s="50"/>
      <c r="V77" s="33" t="s">
        <v>698</v>
      </c>
      <c r="W77" s="33" t="s">
        <v>699</v>
      </c>
      <c r="AA77" s="43" t="s">
        <v>295</v>
      </c>
    </row>
    <row r="78" spans="7:27">
      <c r="G78" s="43" t="s">
        <v>295</v>
      </c>
      <c r="P78" s="50" t="s">
        <v>692</v>
      </c>
      <c r="Q78" s="50" t="s">
        <v>693</v>
      </c>
      <c r="R78" s="50" t="s">
        <v>470</v>
      </c>
      <c r="S78" s="50" t="s">
        <v>519</v>
      </c>
      <c r="T78" s="50"/>
      <c r="V78" s="33" t="s">
        <v>702</v>
      </c>
      <c r="W78" s="33" t="s">
        <v>703</v>
      </c>
      <c r="AA78" s="43" t="s">
        <v>295</v>
      </c>
    </row>
    <row r="79" spans="7:27">
      <c r="G79" s="43" t="s">
        <v>295</v>
      </c>
      <c r="P79" s="50" t="s">
        <v>696</v>
      </c>
      <c r="Q79" s="50" t="s">
        <v>697</v>
      </c>
      <c r="R79" s="50" t="s">
        <v>396</v>
      </c>
      <c r="S79" s="50" t="s">
        <v>519</v>
      </c>
      <c r="T79" s="50"/>
      <c r="V79" s="33" t="s">
        <v>518</v>
      </c>
      <c r="W79" s="33" t="s">
        <v>706</v>
      </c>
      <c r="AA79" s="43" t="s">
        <v>295</v>
      </c>
    </row>
    <row r="80" spans="7:27">
      <c r="G80" s="43" t="s">
        <v>295</v>
      </c>
      <c r="P80" s="50" t="s">
        <v>700</v>
      </c>
      <c r="Q80" s="50" t="s">
        <v>701</v>
      </c>
      <c r="R80" s="50" t="s">
        <v>458</v>
      </c>
      <c r="S80" s="50" t="s">
        <v>519</v>
      </c>
      <c r="T80" s="50"/>
      <c r="V80" s="33" t="s">
        <v>652</v>
      </c>
      <c r="W80" s="33" t="s">
        <v>710</v>
      </c>
      <c r="AA80" s="43" t="s">
        <v>295</v>
      </c>
    </row>
    <row r="81" spans="7:27">
      <c r="G81" s="43" t="s">
        <v>295</v>
      </c>
      <c r="P81" s="50" t="s">
        <v>704</v>
      </c>
      <c r="Q81" s="50" t="s">
        <v>705</v>
      </c>
      <c r="R81" s="50" t="s">
        <v>597</v>
      </c>
      <c r="S81" s="50" t="s">
        <v>519</v>
      </c>
      <c r="T81" s="50"/>
      <c r="V81" s="33" t="s">
        <v>712</v>
      </c>
      <c r="W81" s="33" t="s">
        <v>713</v>
      </c>
      <c r="AA81" s="43" t="s">
        <v>295</v>
      </c>
    </row>
    <row r="82" spans="7:27">
      <c r="G82" s="43" t="s">
        <v>295</v>
      </c>
      <c r="P82" s="50" t="s">
        <v>707</v>
      </c>
      <c r="Q82" s="50" t="s">
        <v>708</v>
      </c>
      <c r="R82" s="50" t="s">
        <v>709</v>
      </c>
      <c r="S82" s="50" t="s">
        <v>519</v>
      </c>
      <c r="T82" s="50"/>
      <c r="V82" s="33" t="s">
        <v>716</v>
      </c>
      <c r="W82" s="33" t="s">
        <v>717</v>
      </c>
      <c r="AA82" s="43" t="s">
        <v>295</v>
      </c>
    </row>
    <row r="83" spans="7:27">
      <c r="G83" s="43" t="s">
        <v>295</v>
      </c>
      <c r="P83" s="50" t="s">
        <v>711</v>
      </c>
      <c r="Q83" s="50" t="s">
        <v>456</v>
      </c>
      <c r="R83" s="50" t="s">
        <v>367</v>
      </c>
      <c r="S83" s="50" t="s">
        <v>519</v>
      </c>
      <c r="T83" s="50"/>
      <c r="V83" s="33" t="s">
        <v>720</v>
      </c>
      <c r="W83" s="33" t="s">
        <v>721</v>
      </c>
      <c r="AA83" s="43" t="s">
        <v>295</v>
      </c>
    </row>
    <row r="84" spans="7:27">
      <c r="G84" s="43" t="s">
        <v>295</v>
      </c>
      <c r="P84" s="50" t="s">
        <v>714</v>
      </c>
      <c r="Q84" s="50" t="s">
        <v>715</v>
      </c>
      <c r="R84" s="50" t="s">
        <v>564</v>
      </c>
      <c r="S84" s="50" t="s">
        <v>519</v>
      </c>
      <c r="T84" s="50"/>
      <c r="V84" s="33" t="s">
        <v>524</v>
      </c>
      <c r="W84" s="33" t="s">
        <v>724</v>
      </c>
      <c r="AA84" s="43" t="s">
        <v>295</v>
      </c>
    </row>
    <row r="85" spans="7:27">
      <c r="G85" s="43" t="s">
        <v>295</v>
      </c>
      <c r="P85" s="50" t="s">
        <v>718</v>
      </c>
      <c r="Q85" s="50" t="s">
        <v>719</v>
      </c>
      <c r="R85" s="50" t="s">
        <v>433</v>
      </c>
      <c r="S85" s="50" t="s">
        <v>519</v>
      </c>
      <c r="T85" s="50"/>
      <c r="V85" s="33" t="s">
        <v>727</v>
      </c>
      <c r="W85" s="33" t="s">
        <v>728</v>
      </c>
      <c r="AA85" s="43" t="s">
        <v>295</v>
      </c>
    </row>
    <row r="86" spans="7:27">
      <c r="G86" s="43" t="s">
        <v>295</v>
      </c>
      <c r="P86" s="50" t="s">
        <v>722</v>
      </c>
      <c r="Q86" s="50" t="s">
        <v>723</v>
      </c>
      <c r="R86" s="50" t="s">
        <v>716</v>
      </c>
      <c r="S86" s="50" t="s">
        <v>519</v>
      </c>
      <c r="T86" s="50"/>
      <c r="V86" s="33" t="s">
        <v>731</v>
      </c>
      <c r="W86" s="33" t="s">
        <v>732</v>
      </c>
      <c r="AA86" s="43" t="s">
        <v>295</v>
      </c>
    </row>
    <row r="87" spans="7:27">
      <c r="G87" s="43" t="s">
        <v>295</v>
      </c>
      <c r="P87" s="50" t="s">
        <v>725</v>
      </c>
      <c r="Q87" s="50" t="s">
        <v>726</v>
      </c>
      <c r="R87" s="50" t="s">
        <v>610</v>
      </c>
      <c r="S87" s="50" t="s">
        <v>519</v>
      </c>
      <c r="T87" s="50"/>
      <c r="V87" s="33" t="s">
        <v>735</v>
      </c>
      <c r="W87" s="33" t="s">
        <v>736</v>
      </c>
      <c r="AA87" s="43" t="s">
        <v>295</v>
      </c>
    </row>
    <row r="88" spans="7:27">
      <c r="G88" s="43" t="s">
        <v>295</v>
      </c>
      <c r="P88" s="50" t="s">
        <v>729</v>
      </c>
      <c r="Q88" s="50" t="s">
        <v>730</v>
      </c>
      <c r="R88" s="50" t="s">
        <v>477</v>
      </c>
      <c r="S88" s="50" t="s">
        <v>519</v>
      </c>
      <c r="T88" s="50"/>
      <c r="V88" s="33" t="s">
        <v>739</v>
      </c>
      <c r="W88" s="33" t="s">
        <v>740</v>
      </c>
      <c r="AA88" s="43" t="s">
        <v>295</v>
      </c>
    </row>
    <row r="89" spans="7:27">
      <c r="G89" s="43" t="s">
        <v>295</v>
      </c>
      <c r="P89" s="50" t="s">
        <v>733</v>
      </c>
      <c r="Q89" s="50" t="s">
        <v>734</v>
      </c>
      <c r="R89" s="50" t="s">
        <v>443</v>
      </c>
      <c r="S89" s="50" t="s">
        <v>519</v>
      </c>
      <c r="T89" s="50"/>
      <c r="V89" s="33" t="s">
        <v>743</v>
      </c>
      <c r="W89" s="33" t="s">
        <v>744</v>
      </c>
      <c r="AA89" s="43" t="s">
        <v>295</v>
      </c>
    </row>
    <row r="90" spans="7:27">
      <c r="G90" s="43" t="s">
        <v>295</v>
      </c>
      <c r="P90" s="50" t="s">
        <v>737</v>
      </c>
      <c r="Q90" s="50" t="s">
        <v>738</v>
      </c>
      <c r="R90" s="50" t="s">
        <v>352</v>
      </c>
      <c r="S90" s="50" t="s">
        <v>519</v>
      </c>
      <c r="T90" s="50"/>
      <c r="V90" s="33" t="s">
        <v>558</v>
      </c>
      <c r="W90" s="33" t="s">
        <v>747</v>
      </c>
      <c r="AA90" s="43" t="s">
        <v>295</v>
      </c>
    </row>
    <row r="91" spans="7:27">
      <c r="G91" s="43" t="s">
        <v>295</v>
      </c>
      <c r="P91" s="50" t="s">
        <v>741</v>
      </c>
      <c r="Q91" s="50" t="s">
        <v>742</v>
      </c>
      <c r="R91" s="50" t="s">
        <v>641</v>
      </c>
      <c r="S91" s="50" t="s">
        <v>519</v>
      </c>
      <c r="T91" s="50"/>
      <c r="V91" s="33" t="s">
        <v>751</v>
      </c>
      <c r="W91" s="33" t="s">
        <v>752</v>
      </c>
      <c r="AA91" s="43" t="s">
        <v>295</v>
      </c>
    </row>
    <row r="92" spans="7:27">
      <c r="G92" s="43" t="s">
        <v>295</v>
      </c>
      <c r="P92" s="50" t="s">
        <v>745</v>
      </c>
      <c r="Q92" s="50" t="s">
        <v>746</v>
      </c>
      <c r="R92" s="50" t="s">
        <v>576</v>
      </c>
      <c r="S92" s="50" t="s">
        <v>519</v>
      </c>
      <c r="T92" s="50"/>
      <c r="V92" s="33" t="s">
        <v>753</v>
      </c>
      <c r="W92" s="33" t="s">
        <v>754</v>
      </c>
      <c r="AA92" s="43" t="s">
        <v>295</v>
      </c>
    </row>
    <row r="93" spans="7:27">
      <c r="G93" s="43" t="s">
        <v>295</v>
      </c>
      <c r="P93" s="50" t="s">
        <v>748</v>
      </c>
      <c r="Q93" s="50" t="s">
        <v>749</v>
      </c>
      <c r="R93" s="50" t="s">
        <v>750</v>
      </c>
      <c r="S93" s="50" t="s">
        <v>519</v>
      </c>
      <c r="T93" s="50"/>
      <c r="V93" s="33" t="s">
        <v>755</v>
      </c>
      <c r="W93" s="33" t="s">
        <v>756</v>
      </c>
      <c r="AA93" s="43" t="s">
        <v>295</v>
      </c>
    </row>
    <row r="94" spans="7:27">
      <c r="G94" s="43" t="s">
        <v>295</v>
      </c>
      <c r="V94" s="33" t="s">
        <v>757</v>
      </c>
      <c r="W94" s="33" t="s">
        <v>758</v>
      </c>
      <c r="AA94" s="43" t="s">
        <v>295</v>
      </c>
    </row>
    <row r="95" spans="7:27">
      <c r="G95" s="43" t="s">
        <v>295</v>
      </c>
      <c r="V95" s="33" t="s">
        <v>759</v>
      </c>
      <c r="W95" s="33" t="s">
        <v>760</v>
      </c>
      <c r="AA95" s="43" t="s">
        <v>295</v>
      </c>
    </row>
    <row r="96" spans="7:27">
      <c r="G96" s="43" t="s">
        <v>295</v>
      </c>
      <c r="V96" s="33" t="s">
        <v>761</v>
      </c>
      <c r="W96" s="33" t="s">
        <v>762</v>
      </c>
      <c r="AA96" s="43" t="s">
        <v>295</v>
      </c>
    </row>
    <row r="97" spans="7:27">
      <c r="G97" s="43" t="s">
        <v>295</v>
      </c>
      <c r="V97" s="33" t="s">
        <v>763</v>
      </c>
      <c r="W97" s="33" t="s">
        <v>764</v>
      </c>
      <c r="AA97" s="43" t="s">
        <v>295</v>
      </c>
    </row>
    <row r="98" spans="7:27">
      <c r="G98" s="43" t="s">
        <v>295</v>
      </c>
      <c r="V98" s="33" t="s">
        <v>765</v>
      </c>
      <c r="W98" s="33" t="s">
        <v>766</v>
      </c>
      <c r="AA98" s="43" t="s">
        <v>295</v>
      </c>
    </row>
    <row r="99" spans="7:27">
      <c r="G99" s="43" t="s">
        <v>295</v>
      </c>
      <c r="V99" s="33" t="s">
        <v>767</v>
      </c>
      <c r="W99" s="33" t="s">
        <v>768</v>
      </c>
      <c r="AA99" s="43" t="s">
        <v>295</v>
      </c>
    </row>
    <row r="100" spans="7:27">
      <c r="G100" s="43" t="s">
        <v>295</v>
      </c>
      <c r="V100" s="33" t="s">
        <v>709</v>
      </c>
      <c r="W100" s="33" t="s">
        <v>769</v>
      </c>
      <c r="AA100" s="43" t="s">
        <v>295</v>
      </c>
    </row>
    <row r="101" spans="7:27">
      <c r="G101" s="43" t="s">
        <v>295</v>
      </c>
      <c r="V101" s="33" t="s">
        <v>770</v>
      </c>
      <c r="W101" s="33" t="s">
        <v>771</v>
      </c>
      <c r="AA101" s="43" t="s">
        <v>295</v>
      </c>
    </row>
    <row r="102" spans="7:27">
      <c r="G102" s="43" t="s">
        <v>295</v>
      </c>
      <c r="V102" s="33" t="s">
        <v>772</v>
      </c>
      <c r="W102" s="33" t="s">
        <v>773</v>
      </c>
      <c r="AA102" s="43" t="s">
        <v>295</v>
      </c>
    </row>
    <row r="103" spans="7:27">
      <c r="G103" s="43" t="s">
        <v>295</v>
      </c>
      <c r="V103" s="33" t="s">
        <v>563</v>
      </c>
      <c r="W103" s="33" t="s">
        <v>774</v>
      </c>
      <c r="AA103" s="43" t="s">
        <v>295</v>
      </c>
    </row>
    <row r="104" spans="7:27">
      <c r="G104" s="43" t="s">
        <v>295</v>
      </c>
      <c r="V104" s="33" t="s">
        <v>775</v>
      </c>
      <c r="W104" s="33" t="s">
        <v>776</v>
      </c>
      <c r="AA104" s="43" t="s">
        <v>295</v>
      </c>
    </row>
    <row r="105" spans="7:27">
      <c r="G105" s="43" t="s">
        <v>295</v>
      </c>
      <c r="V105" s="33" t="s">
        <v>777</v>
      </c>
      <c r="W105" s="33" t="s">
        <v>778</v>
      </c>
      <c r="AA105" s="43" t="s">
        <v>295</v>
      </c>
    </row>
    <row r="106" spans="7:27">
      <c r="G106" s="43" t="s">
        <v>295</v>
      </c>
      <c r="V106" s="33" t="s">
        <v>779</v>
      </c>
      <c r="W106" s="33" t="s">
        <v>780</v>
      </c>
      <c r="AA106" s="43" t="s">
        <v>295</v>
      </c>
    </row>
    <row r="107" spans="7:27">
      <c r="G107" s="43" t="s">
        <v>295</v>
      </c>
      <c r="V107" s="33" t="s">
        <v>781</v>
      </c>
      <c r="W107" s="33" t="s">
        <v>782</v>
      </c>
      <c r="AA107" s="43" t="s">
        <v>295</v>
      </c>
    </row>
    <row r="108" spans="7:27">
      <c r="G108" s="43" t="s">
        <v>295</v>
      </c>
      <c r="V108" s="33" t="s">
        <v>783</v>
      </c>
      <c r="W108" s="33" t="s">
        <v>784</v>
      </c>
      <c r="AA108" s="43" t="s">
        <v>295</v>
      </c>
    </row>
    <row r="109" spans="7:27">
      <c r="G109" s="43" t="s">
        <v>295</v>
      </c>
      <c r="V109" s="33" t="s">
        <v>785</v>
      </c>
      <c r="W109" s="33" t="s">
        <v>786</v>
      </c>
      <c r="AA109" s="43" t="s">
        <v>295</v>
      </c>
    </row>
    <row r="110" spans="7:27">
      <c r="G110" s="43" t="s">
        <v>295</v>
      </c>
      <c r="V110" s="33" t="s">
        <v>787</v>
      </c>
      <c r="W110" s="33" t="s">
        <v>788</v>
      </c>
      <c r="AA110" s="43" t="s">
        <v>295</v>
      </c>
    </row>
    <row r="111" spans="7:27">
      <c r="G111" s="43" t="s">
        <v>295</v>
      </c>
      <c r="V111" s="33" t="s">
        <v>789</v>
      </c>
      <c r="W111" s="33" t="s">
        <v>790</v>
      </c>
      <c r="AA111" s="43" t="s">
        <v>295</v>
      </c>
    </row>
    <row r="112" spans="7:27">
      <c r="G112" s="43" t="s">
        <v>295</v>
      </c>
      <c r="V112" s="33" t="s">
        <v>791</v>
      </c>
      <c r="W112" s="33" t="s">
        <v>792</v>
      </c>
      <c r="AA112" s="43" t="s">
        <v>295</v>
      </c>
    </row>
    <row r="113" spans="7:27">
      <c r="G113" s="43" t="s">
        <v>295</v>
      </c>
      <c r="V113" s="33" t="s">
        <v>287</v>
      </c>
      <c r="W113" s="33" t="s">
        <v>793</v>
      </c>
      <c r="AA113" s="43" t="s">
        <v>295</v>
      </c>
    </row>
    <row r="114" spans="7:27">
      <c r="G114" s="43" t="s">
        <v>295</v>
      </c>
      <c r="V114" s="33" t="s">
        <v>794</v>
      </c>
      <c r="W114" s="33" t="s">
        <v>795</v>
      </c>
      <c r="AA114" s="43" t="s">
        <v>295</v>
      </c>
    </row>
    <row r="115" spans="7:27">
      <c r="G115" s="43" t="s">
        <v>295</v>
      </c>
      <c r="H115" s="43" t="s">
        <v>295</v>
      </c>
      <c r="I115" s="43" t="s">
        <v>295</v>
      </c>
      <c r="J115" s="43" t="s">
        <v>295</v>
      </c>
      <c r="K115" s="43" t="s">
        <v>295</v>
      </c>
      <c r="L115" s="43" t="s">
        <v>295</v>
      </c>
      <c r="M115" s="43" t="s">
        <v>295</v>
      </c>
      <c r="N115" s="43" t="s">
        <v>295</v>
      </c>
      <c r="O115" s="43"/>
      <c r="U115" s="43" t="s">
        <v>295</v>
      </c>
      <c r="V115" s="33" t="s">
        <v>796</v>
      </c>
      <c r="W115" s="33" t="s">
        <v>797</v>
      </c>
      <c r="Z115" s="43"/>
      <c r="AA115" s="43" t="s">
        <v>295</v>
      </c>
    </row>
    <row r="116" spans="7:27">
      <c r="P116" s="43" t="s">
        <v>295</v>
      </c>
      <c r="Q116" s="43" t="s">
        <v>295</v>
      </c>
      <c r="R116" s="43"/>
      <c r="S116" s="43" t="s">
        <v>295</v>
      </c>
      <c r="T116" s="43" t="s">
        <v>295</v>
      </c>
      <c r="V116" s="33" t="s">
        <v>798</v>
      </c>
      <c r="W116" s="33" t="s">
        <v>799</v>
      </c>
    </row>
    <row r="117" spans="7:27">
      <c r="V117" s="33" t="s">
        <v>800</v>
      </c>
      <c r="W117" s="33" t="s">
        <v>801</v>
      </c>
    </row>
    <row r="118" spans="7:27">
      <c r="V118" s="33" t="s">
        <v>802</v>
      </c>
      <c r="W118" s="33" t="s">
        <v>803</v>
      </c>
    </row>
    <row r="119" spans="7:27">
      <c r="V119" s="33" t="s">
        <v>804</v>
      </c>
      <c r="W119" s="33" t="s">
        <v>805</v>
      </c>
    </row>
    <row r="120" spans="7:27">
      <c r="V120" s="33" t="s">
        <v>806</v>
      </c>
      <c r="W120" s="33" t="s">
        <v>807</v>
      </c>
    </row>
    <row r="121" spans="7:27">
      <c r="V121" s="33" t="s">
        <v>808</v>
      </c>
      <c r="W121" s="33" t="s">
        <v>809</v>
      </c>
    </row>
    <row r="122" spans="7:27">
      <c r="V122" s="33" t="s">
        <v>810</v>
      </c>
      <c r="W122" s="33" t="s">
        <v>811</v>
      </c>
    </row>
    <row r="123" spans="7:27">
      <c r="V123" s="33" t="s">
        <v>812</v>
      </c>
      <c r="W123" s="33" t="s">
        <v>813</v>
      </c>
    </row>
    <row r="124" spans="7:27">
      <c r="V124" s="33" t="s">
        <v>814</v>
      </c>
      <c r="W124" s="33" t="s">
        <v>815</v>
      </c>
    </row>
    <row r="125" spans="7:27">
      <c r="V125" s="33" t="s">
        <v>816</v>
      </c>
      <c r="W125" s="33" t="s">
        <v>817</v>
      </c>
    </row>
    <row r="126" spans="7:27">
      <c r="V126" s="33" t="s">
        <v>818</v>
      </c>
      <c r="W126" s="33" t="s">
        <v>819</v>
      </c>
    </row>
    <row r="127" spans="7:27">
      <c r="V127" s="33" t="s">
        <v>820</v>
      </c>
      <c r="W127" s="33" t="s">
        <v>821</v>
      </c>
    </row>
    <row r="128" spans="7:27">
      <c r="V128" s="33" t="s">
        <v>822</v>
      </c>
      <c r="W128" s="33" t="s">
        <v>823</v>
      </c>
    </row>
    <row r="129" spans="22:23">
      <c r="V129" s="33" t="s">
        <v>824</v>
      </c>
      <c r="W129" s="33" t="s">
        <v>825</v>
      </c>
    </row>
    <row r="130" spans="22:23">
      <c r="V130" s="33" t="s">
        <v>826</v>
      </c>
      <c r="W130" s="33" t="s">
        <v>827</v>
      </c>
    </row>
    <row r="131" spans="22:23">
      <c r="V131" s="33" t="s">
        <v>828</v>
      </c>
      <c r="W131" s="33" t="s">
        <v>829</v>
      </c>
    </row>
    <row r="132" spans="22:23">
      <c r="V132" s="33" t="s">
        <v>830</v>
      </c>
      <c r="W132" s="33" t="s">
        <v>831</v>
      </c>
    </row>
    <row r="133" spans="22:23">
      <c r="V133" s="33" t="s">
        <v>832</v>
      </c>
      <c r="W133" s="33" t="s">
        <v>833</v>
      </c>
    </row>
    <row r="134" spans="22:23">
      <c r="V134" s="33" t="s">
        <v>834</v>
      </c>
      <c r="W134" s="33" t="s">
        <v>835</v>
      </c>
    </row>
    <row r="135" spans="22:23">
      <c r="V135" s="33" t="s">
        <v>836</v>
      </c>
      <c r="W135" s="33" t="s">
        <v>837</v>
      </c>
    </row>
    <row r="136" spans="22:23">
      <c r="V136" s="33" t="s">
        <v>838</v>
      </c>
      <c r="W136" s="33" t="s">
        <v>839</v>
      </c>
    </row>
    <row r="137" spans="22:23">
      <c r="V137" s="33" t="s">
        <v>840</v>
      </c>
      <c r="W137" s="33" t="s">
        <v>841</v>
      </c>
    </row>
    <row r="138" spans="22:23">
      <c r="V138" s="33" t="s">
        <v>842</v>
      </c>
      <c r="W138" s="33" t="s">
        <v>843</v>
      </c>
    </row>
    <row r="139" spans="22:23">
      <c r="V139" s="33" t="s">
        <v>844</v>
      </c>
      <c r="W139" s="33" t="s">
        <v>845</v>
      </c>
    </row>
    <row r="140" spans="22:23">
      <c r="V140" s="33" t="s">
        <v>846</v>
      </c>
      <c r="W140" s="33" t="s">
        <v>847</v>
      </c>
    </row>
    <row r="141" spans="22:23">
      <c r="V141" s="33" t="s">
        <v>848</v>
      </c>
      <c r="W141" s="33" t="s">
        <v>849</v>
      </c>
    </row>
    <row r="142" spans="22:23">
      <c r="V142" s="33" t="s">
        <v>850</v>
      </c>
      <c r="W142" s="33" t="s">
        <v>851</v>
      </c>
    </row>
    <row r="143" spans="22:23">
      <c r="V143" s="33" t="s">
        <v>852</v>
      </c>
      <c r="W143" s="33" t="s">
        <v>853</v>
      </c>
    </row>
    <row r="144" spans="22:23">
      <c r="V144" s="33" t="s">
        <v>854</v>
      </c>
      <c r="W144" s="33" t="s">
        <v>855</v>
      </c>
    </row>
    <row r="145" spans="22:23">
      <c r="V145" s="33" t="s">
        <v>856</v>
      </c>
      <c r="W145" s="33" t="s">
        <v>857</v>
      </c>
    </row>
    <row r="146" spans="22:23">
      <c r="V146" s="33" t="s">
        <v>858</v>
      </c>
      <c r="W146" s="33" t="s">
        <v>859</v>
      </c>
    </row>
    <row r="147" spans="22:23">
      <c r="V147" s="33" t="s">
        <v>860</v>
      </c>
      <c r="W147" s="33" t="s">
        <v>861</v>
      </c>
    </row>
    <row r="148" spans="22:23">
      <c r="V148" s="33" t="s">
        <v>862</v>
      </c>
      <c r="W148" s="33" t="s">
        <v>863</v>
      </c>
    </row>
    <row r="149" spans="22:23">
      <c r="V149" s="33" t="s">
        <v>864</v>
      </c>
      <c r="W149" s="33" t="s">
        <v>865</v>
      </c>
    </row>
    <row r="150" spans="22:23">
      <c r="V150" s="33" t="s">
        <v>543</v>
      </c>
      <c r="W150" s="33" t="s">
        <v>866</v>
      </c>
    </row>
    <row r="151" spans="22:23">
      <c r="V151" s="33" t="s">
        <v>867</v>
      </c>
      <c r="W151" s="33" t="s">
        <v>868</v>
      </c>
    </row>
    <row r="152" spans="22:23">
      <c r="V152" s="33" t="s">
        <v>869</v>
      </c>
      <c r="W152" s="33" t="s">
        <v>870</v>
      </c>
    </row>
    <row r="153" spans="22:23">
      <c r="V153" s="33" t="s">
        <v>871</v>
      </c>
      <c r="W153" s="33" t="s">
        <v>872</v>
      </c>
    </row>
    <row r="154" spans="22:23">
      <c r="V154" s="33" t="s">
        <v>873</v>
      </c>
      <c r="W154" s="33" t="s">
        <v>874</v>
      </c>
    </row>
    <row r="155" spans="22:23">
      <c r="V155" s="33" t="s">
        <v>875</v>
      </c>
      <c r="W155" s="33" t="s">
        <v>876</v>
      </c>
    </row>
    <row r="156" spans="22:23">
      <c r="V156" s="33" t="s">
        <v>877</v>
      </c>
      <c r="W156" s="33" t="s">
        <v>878</v>
      </c>
    </row>
    <row r="157" spans="22:23">
      <c r="V157" s="33" t="s">
        <v>879</v>
      </c>
      <c r="W157" s="33" t="s">
        <v>880</v>
      </c>
    </row>
    <row r="158" spans="22:23">
      <c r="V158" s="33" t="s">
        <v>881</v>
      </c>
      <c r="W158" s="33" t="s">
        <v>882</v>
      </c>
    </row>
    <row r="159" spans="22:23">
      <c r="V159" s="33" t="s">
        <v>883</v>
      </c>
      <c r="W159" s="33" t="s">
        <v>884</v>
      </c>
    </row>
    <row r="160" spans="22:23">
      <c r="V160" s="33" t="s">
        <v>885</v>
      </c>
      <c r="W160" s="33" t="s">
        <v>886</v>
      </c>
    </row>
    <row r="161" spans="22:23">
      <c r="V161" s="33" t="s">
        <v>887</v>
      </c>
      <c r="W161" s="33" t="s">
        <v>888</v>
      </c>
    </row>
    <row r="162" spans="22:23">
      <c r="V162" s="33" t="s">
        <v>889</v>
      </c>
      <c r="W162" s="33" t="s">
        <v>890</v>
      </c>
    </row>
    <row r="163" spans="22:23">
      <c r="V163" s="33" t="s">
        <v>891</v>
      </c>
      <c r="W163" s="33" t="s">
        <v>892</v>
      </c>
    </row>
    <row r="164" spans="22:23">
      <c r="V164" s="33" t="s">
        <v>893</v>
      </c>
      <c r="W164" s="33" t="s">
        <v>894</v>
      </c>
    </row>
    <row r="165" spans="22:23">
      <c r="V165" s="33" t="s">
        <v>895</v>
      </c>
      <c r="W165" s="33" t="s">
        <v>896</v>
      </c>
    </row>
    <row r="166" spans="22:23">
      <c r="V166" s="33" t="s">
        <v>897</v>
      </c>
      <c r="W166" s="33" t="s">
        <v>898</v>
      </c>
    </row>
    <row r="167" spans="22:23">
      <c r="V167" s="33" t="s">
        <v>899</v>
      </c>
      <c r="W167" s="33" t="s">
        <v>900</v>
      </c>
    </row>
  </sheetData>
  <sheetProtection algorithmName="SHA-512" hashValue="OdynaawvIthPPgkP1875bGZY0CH+rSw5eUCgceQhEmGi11i6H/zTxqkHPwf7qUfeah5xbn3ELqLMt9UjkpnXxg==" saltValue="ffLigYM9TfAootIB4H2kwg==" spinCount="100000" sheet="1" objects="1" scenarios="1" formatColumns="0" formatRows="0"/>
  <mergeCells count="4">
    <mergeCell ref="B7:C7"/>
    <mergeCell ref="B24:C24"/>
    <mergeCell ref="B28:C28"/>
    <mergeCell ref="B42:C42"/>
  </mergeCells>
  <conditionalFormatting sqref="C8:C10 C16:C22">
    <cfRule type="expression" dxfId="277" priority="28" stopIfTrue="1">
      <formula>_GroupReply</formula>
    </cfRule>
  </conditionalFormatting>
  <conditionalFormatting sqref="C12:C14">
    <cfRule type="expression" dxfId="276" priority="3" stopIfTrue="1">
      <formula>_GroupReply</formula>
    </cfRule>
  </conditionalFormatting>
  <conditionalFormatting sqref="C25:C26">
    <cfRule type="expression" dxfId="275" priority="2" stopIfTrue="1">
      <formula>_GroupReply</formula>
    </cfRule>
  </conditionalFormatting>
  <conditionalFormatting sqref="C29:C40">
    <cfRule type="expression" dxfId="274" priority="5" stopIfTrue="1">
      <formula>_GroupReply</formula>
    </cfRule>
  </conditionalFormatting>
  <conditionalFormatting sqref="C43">
    <cfRule type="expression" dxfId="273" priority="1" stopIfTrue="1">
      <formula>_GroupReply</formula>
    </cfRule>
  </conditionalFormatting>
  <dataValidations xWindow="751" yWindow="635" count="6">
    <dataValidation type="textLength" operator="equal" allowBlank="1" showErrorMessage="1" errorTitle="Unique participant code" error="The code must be 6 letters or digits" promptTitle="Unique participant code" prompt="NSAs need to assign a unique ST participant code before submitting to EIOPA. The particiapant code must be unique on a national level. It must be 6 letters or digits (may contain numbers and letters). It will remain constant throughout the ST16 excercise." sqref="C25" xr:uid="{00000000-0002-0000-0200-000000000000}">
      <formula1>6</formula1>
    </dataValidation>
    <dataValidation type="list" allowBlank="1" showInputMessage="1" showErrorMessage="1" sqref="C17" xr:uid="{00000000-0002-0000-0200-000001000000}">
      <formula1>$N$4:$N$7</formula1>
    </dataValidation>
    <dataValidation type="list" allowBlank="1" showInputMessage="1" showErrorMessage="1" sqref="C22" xr:uid="{00000000-0002-0000-0200-000002000000}">
      <formula1>$O$4:$O$17</formula1>
    </dataValidation>
    <dataValidation type="list" allowBlank="1" showInputMessage="1" showErrorMessage="1" sqref="C16 C12 C19" xr:uid="{00000000-0002-0000-0200-000003000000}">
      <formula1>$I$4:$I$6</formula1>
    </dataValidation>
    <dataValidation type="list" allowBlank="1" showInputMessage="1" showErrorMessage="1" sqref="C14" xr:uid="{00000000-0002-0000-0200-000005000000}">
      <formula1>$H$12:$H$14</formula1>
    </dataValidation>
    <dataValidation type="list" allowBlank="1" showInputMessage="1" showErrorMessage="1" sqref="C10" xr:uid="{00000000-0002-0000-0200-000004000000}">
      <formula1>$P$4:$P$33</formula1>
    </dataValidation>
  </dataValidations>
  <pageMargins left="0.35433070866141736" right="0.39370078740157483" top="0.39370078740157483" bottom="0.27559055118110237" header="0.31496062992125984" footer="0.19685039370078741"/>
  <pageSetup paperSize="9" scale="32" orientation="landscape" r:id="rId1"/>
  <headerFooter alignWithMargins="0">
    <oddHeader>&amp;C&amp;"-,Bold"&amp;12&amp;KFF0000TECHNICAL DRAFT NOT YET SUBMITTED TO INTERNAL DISCUSSION AND APPROVAL</oddHeader>
  </headerFooter>
  <ignoredErrors>
    <ignoredError sqref="C18 C23 C26" unlockedFormula="1"/>
  </ignoredErrors>
  <legacyDrawing r:id="rId2"/>
  <extLst>
    <ext xmlns:x14="http://schemas.microsoft.com/office/spreadsheetml/2009/9/main" uri="{CCE6A557-97BC-4b89-ADB6-D9C93CAAB3DF}">
      <x14:dataValidations xmlns:xm="http://schemas.microsoft.com/office/excel/2006/main" xWindow="751" yWindow="635" count="1">
        <x14:dataValidation type="list" allowBlank="1" showInputMessage="1" showErrorMessage="1" xr:uid="{00000000-0002-0000-2100-000002000000}">
          <x14:formula1>
            <xm:f>'Reactive management actions'!$AO$15:$AO$17</xm:f>
          </x14:formula1>
          <xm:sqref>C43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70C0"/>
  </sheetPr>
  <dimension ref="A1:AR28"/>
  <sheetViews>
    <sheetView showGridLines="0" zoomScale="80" zoomScaleNormal="80" workbookViewId="0"/>
  </sheetViews>
  <sheetFormatPr defaultColWidth="9.140625" defaultRowHeight="15"/>
  <cols>
    <col min="1" max="1" width="18.42578125" style="313" customWidth="1"/>
    <col min="2" max="2" width="40.140625" style="313" customWidth="1"/>
    <col min="3" max="4" width="30.85546875" style="313" customWidth="1"/>
    <col min="5" max="5" width="29.140625" style="313" customWidth="1"/>
    <col min="6" max="7" width="31.140625" style="313" customWidth="1"/>
    <col min="8" max="19" width="26.85546875" style="313" customWidth="1"/>
    <col min="20" max="20" width="31.140625" style="313" customWidth="1"/>
    <col min="21" max="24" width="26.85546875" style="313" customWidth="1"/>
    <col min="25" max="25" width="25.140625" style="313" customWidth="1"/>
    <col min="26" max="29" width="12.42578125" style="313" customWidth="1"/>
    <col min="30" max="16384" width="9.140625" style="313"/>
  </cols>
  <sheetData>
    <row r="1" spans="1:44">
      <c r="A1" s="315"/>
      <c r="B1" s="315"/>
      <c r="C1" s="315"/>
      <c r="D1" s="315"/>
      <c r="E1" s="315"/>
      <c r="F1" s="315"/>
      <c r="G1" s="315"/>
      <c r="H1" s="315"/>
      <c r="I1" s="315"/>
      <c r="J1" s="315"/>
      <c r="K1" s="315"/>
      <c r="L1" s="315"/>
      <c r="M1" s="315"/>
      <c r="N1" s="315"/>
      <c r="O1" s="315"/>
      <c r="P1" s="315"/>
      <c r="Q1" s="315"/>
      <c r="R1" s="315"/>
      <c r="S1" s="315"/>
      <c r="T1" s="315"/>
      <c r="U1" s="315"/>
      <c r="V1" s="315"/>
      <c r="W1" s="315"/>
      <c r="X1" s="315"/>
      <c r="Y1" s="315">
        <f>IF(P.Participant!C8="-","[Participant's name]",P.Participant!C8)</f>
        <v>0</v>
      </c>
    </row>
    <row r="2" spans="1:44">
      <c r="A2" s="315"/>
      <c r="B2" s="315"/>
      <c r="C2" s="315"/>
      <c r="D2" s="315"/>
      <c r="E2" s="315"/>
      <c r="F2" s="315"/>
      <c r="G2" s="315"/>
      <c r="H2" s="315"/>
      <c r="I2" s="315"/>
      <c r="J2" s="315"/>
      <c r="K2" s="315"/>
      <c r="L2" s="315"/>
      <c r="M2" s="315"/>
      <c r="N2" s="315"/>
      <c r="O2" s="315"/>
      <c r="P2" s="315"/>
      <c r="Q2" s="315"/>
      <c r="R2" s="315"/>
      <c r="S2" s="315"/>
      <c r="T2" s="315"/>
      <c r="U2" s="315"/>
      <c r="V2" s="315"/>
      <c r="W2" s="315"/>
      <c r="X2" s="315"/>
      <c r="Y2" s="315" t="str">
        <f>IF(P.Participant!C17="-","[Method for calculation of the SCR]",P.Participant!C17)</f>
        <v>[Method for calculation of the SCR]</v>
      </c>
    </row>
    <row r="3" spans="1:44">
      <c r="A3" s="381" t="s">
        <v>1532</v>
      </c>
      <c r="B3" s="315"/>
      <c r="C3" s="315"/>
      <c r="D3" s="315"/>
      <c r="E3" s="315"/>
      <c r="F3" s="315"/>
      <c r="G3" s="315"/>
      <c r="H3" s="315"/>
      <c r="I3" s="315"/>
      <c r="J3" s="315"/>
      <c r="K3" s="315"/>
      <c r="L3" s="315"/>
      <c r="M3" s="315"/>
      <c r="N3" s="315"/>
      <c r="O3" s="315"/>
      <c r="P3" s="315"/>
      <c r="Q3" s="315"/>
      <c r="R3" s="315"/>
      <c r="S3" s="315"/>
      <c r="T3" s="315"/>
      <c r="U3" s="315"/>
      <c r="V3" s="315"/>
      <c r="W3" s="315"/>
      <c r="X3" s="315"/>
      <c r="Y3" s="315" t="str">
        <f>_Version</f>
        <v>EIOPA-ST24_Templates-(20240304)</v>
      </c>
    </row>
    <row r="4" spans="1:44" ht="15.75" customHeight="1"/>
    <row r="5" spans="1:44" ht="43.5" customHeight="1">
      <c r="B5" s="314"/>
    </row>
    <row r="6" spans="1:44" ht="25.5">
      <c r="C6" s="340" t="s">
        <v>1430</v>
      </c>
      <c r="D6" s="284" t="s">
        <v>1360</v>
      </c>
    </row>
    <row r="7" spans="1:44" ht="25.5">
      <c r="B7" s="281" t="s">
        <v>1155</v>
      </c>
      <c r="C7" s="437"/>
      <c r="D7" s="438"/>
    </row>
    <row r="8" spans="1:44" ht="65.25" customHeight="1">
      <c r="B8" s="281" t="s">
        <v>1156</v>
      </c>
      <c r="C8" s="437"/>
      <c r="D8" s="438"/>
    </row>
    <row r="9" spans="1:44" ht="51">
      <c r="B9" s="281" t="s">
        <v>1362</v>
      </c>
      <c r="C9" s="437"/>
      <c r="D9" s="438"/>
    </row>
    <row r="10" spans="1:44" ht="30.75" customHeight="1"/>
    <row r="12" spans="1:44" ht="30.75" customHeight="1"/>
    <row r="13" spans="1:44" ht="89.25" customHeight="1">
      <c r="B13" s="281" t="s">
        <v>1340</v>
      </c>
      <c r="C13" s="281" t="s">
        <v>1359</v>
      </c>
      <c r="D13" s="283" t="s">
        <v>1153</v>
      </c>
      <c r="E13" s="284" t="s">
        <v>1360</v>
      </c>
      <c r="F13" s="283" t="s">
        <v>1361</v>
      </c>
      <c r="G13" s="284" t="s">
        <v>1360</v>
      </c>
      <c r="H13" s="283" t="s">
        <v>1154</v>
      </c>
      <c r="I13" s="284" t="s">
        <v>1360</v>
      </c>
      <c r="J13" s="284" t="s">
        <v>1433</v>
      </c>
      <c r="K13" s="284" t="s">
        <v>1360</v>
      </c>
      <c r="L13" s="341" t="s">
        <v>1434</v>
      </c>
      <c r="M13" s="284" t="s">
        <v>1360</v>
      </c>
      <c r="N13" s="283" t="s">
        <v>1491</v>
      </c>
      <c r="O13" s="284" t="s">
        <v>1360</v>
      </c>
      <c r="P13" s="283" t="s">
        <v>1435</v>
      </c>
      <c r="Q13" s="283" t="s">
        <v>1533</v>
      </c>
      <c r="R13" s="284" t="s">
        <v>1360</v>
      </c>
      <c r="S13" s="342" t="s">
        <v>1436</v>
      </c>
      <c r="T13" s="283" t="s">
        <v>1536</v>
      </c>
      <c r="U13" s="344" t="s">
        <v>1360</v>
      </c>
      <c r="V13" s="344" t="s">
        <v>1440</v>
      </c>
      <c r="W13" s="284" t="s">
        <v>1360</v>
      </c>
      <c r="X13" s="283" t="s">
        <v>1157</v>
      </c>
      <c r="Y13" s="284" t="s">
        <v>1360</v>
      </c>
    </row>
    <row r="14" spans="1:44">
      <c r="B14" s="282" t="s">
        <v>1348</v>
      </c>
      <c r="C14" s="439"/>
      <c r="D14" s="440"/>
      <c r="E14" s="440"/>
      <c r="F14" s="440"/>
      <c r="G14" s="440"/>
      <c r="H14" s="440"/>
      <c r="I14" s="440"/>
      <c r="J14" s="440"/>
      <c r="K14" s="440"/>
      <c r="L14" s="440"/>
      <c r="M14" s="440"/>
      <c r="N14" s="440"/>
      <c r="O14" s="440"/>
      <c r="P14" s="440"/>
      <c r="Q14" s="440"/>
      <c r="R14" s="440"/>
      <c r="S14" s="440"/>
      <c r="T14" s="440"/>
      <c r="U14" s="440"/>
      <c r="V14" s="440"/>
      <c r="W14" s="440"/>
      <c r="X14" s="440"/>
      <c r="Y14" s="440"/>
      <c r="AI14" s="345"/>
      <c r="AJ14" s="346"/>
      <c r="AK14" s="346"/>
      <c r="AL14" s="346"/>
      <c r="AM14" s="346"/>
      <c r="AN14" s="346"/>
      <c r="AO14" s="346"/>
      <c r="AP14" s="346"/>
      <c r="AQ14" s="346"/>
      <c r="AR14" s="347"/>
    </row>
    <row r="15" spans="1:44">
      <c r="B15" s="282" t="s">
        <v>1349</v>
      </c>
      <c r="C15" s="439"/>
      <c r="D15" s="440"/>
      <c r="E15" s="440"/>
      <c r="F15" s="440"/>
      <c r="G15" s="440"/>
      <c r="H15" s="440"/>
      <c r="I15" s="440"/>
      <c r="J15" s="440"/>
      <c r="K15" s="440"/>
      <c r="L15" s="440"/>
      <c r="M15" s="440"/>
      <c r="N15" s="440"/>
      <c r="O15" s="440"/>
      <c r="P15" s="440"/>
      <c r="Q15" s="441"/>
      <c r="R15" s="440"/>
      <c r="S15" s="440"/>
      <c r="T15" s="440"/>
      <c r="U15" s="440"/>
      <c r="V15" s="440"/>
      <c r="W15" s="440"/>
      <c r="X15" s="440"/>
      <c r="Y15" s="440"/>
      <c r="AI15" s="348"/>
      <c r="AJ15" s="349" t="s">
        <v>1347</v>
      </c>
      <c r="AK15" s="349"/>
      <c r="AO15" s="350" t="s">
        <v>343</v>
      </c>
      <c r="AQ15" s="350" t="s">
        <v>1437</v>
      </c>
      <c r="AR15" s="351"/>
    </row>
    <row r="16" spans="1:44">
      <c r="B16" s="282" t="s">
        <v>1350</v>
      </c>
      <c r="C16" s="439"/>
      <c r="D16" s="440"/>
      <c r="E16" s="440"/>
      <c r="F16" s="440"/>
      <c r="G16" s="440"/>
      <c r="H16" s="440"/>
      <c r="I16" s="440"/>
      <c r="J16" s="440"/>
      <c r="K16" s="440"/>
      <c r="L16" s="440"/>
      <c r="M16" s="440"/>
      <c r="N16" s="440"/>
      <c r="O16" s="440"/>
      <c r="P16" s="440"/>
      <c r="Q16" s="440"/>
      <c r="R16" s="440"/>
      <c r="S16" s="440"/>
      <c r="T16" s="440"/>
      <c r="U16" s="440"/>
      <c r="V16" s="440"/>
      <c r="W16" s="440"/>
      <c r="X16" s="440"/>
      <c r="Y16" s="440"/>
      <c r="AI16" s="348"/>
      <c r="AJ16" s="349" t="s">
        <v>1346</v>
      </c>
      <c r="AK16" s="349"/>
      <c r="AO16" s="350" t="s">
        <v>355</v>
      </c>
      <c r="AQ16" s="350" t="s">
        <v>1438</v>
      </c>
      <c r="AR16" s="351"/>
    </row>
    <row r="17" spans="2:44">
      <c r="B17" s="282" t="s">
        <v>1351</v>
      </c>
      <c r="C17" s="439"/>
      <c r="D17" s="440"/>
      <c r="E17" s="440"/>
      <c r="F17" s="440"/>
      <c r="G17" s="440"/>
      <c r="H17" s="440"/>
      <c r="I17" s="440"/>
      <c r="J17" s="440"/>
      <c r="K17" s="440"/>
      <c r="L17" s="440"/>
      <c r="M17" s="440"/>
      <c r="N17" s="440"/>
      <c r="O17" s="440"/>
      <c r="P17" s="440"/>
      <c r="Q17" s="440"/>
      <c r="R17" s="440"/>
      <c r="S17" s="440"/>
      <c r="T17" s="440"/>
      <c r="U17" s="440"/>
      <c r="V17" s="440"/>
      <c r="W17" s="440"/>
      <c r="X17" s="440"/>
      <c r="Y17" s="440"/>
      <c r="AI17" s="348"/>
      <c r="AJ17" s="349" t="s">
        <v>1345</v>
      </c>
      <c r="AK17" s="349"/>
      <c r="AO17" s="313" t="s">
        <v>311</v>
      </c>
      <c r="AQ17" s="350" t="s">
        <v>1439</v>
      </c>
      <c r="AR17" s="351"/>
    </row>
    <row r="18" spans="2:44">
      <c r="B18" s="282" t="s">
        <v>1352</v>
      </c>
      <c r="C18" s="439"/>
      <c r="D18" s="440"/>
      <c r="E18" s="440"/>
      <c r="F18" s="440"/>
      <c r="G18" s="440"/>
      <c r="H18" s="440"/>
      <c r="I18" s="440"/>
      <c r="J18" s="440"/>
      <c r="K18" s="440"/>
      <c r="L18" s="440"/>
      <c r="M18" s="440"/>
      <c r="N18" s="440"/>
      <c r="O18" s="440"/>
      <c r="P18" s="440"/>
      <c r="Q18" s="440"/>
      <c r="R18" s="440"/>
      <c r="S18" s="440"/>
      <c r="T18" s="440"/>
      <c r="U18" s="440"/>
      <c r="V18" s="440"/>
      <c r="W18" s="440"/>
      <c r="X18" s="440"/>
      <c r="Y18" s="440"/>
      <c r="AI18" s="348"/>
      <c r="AJ18" s="349" t="s">
        <v>1534</v>
      </c>
      <c r="AK18" s="349"/>
      <c r="AQ18" s="350" t="s">
        <v>311</v>
      </c>
      <c r="AR18" s="351"/>
    </row>
    <row r="19" spans="2:44">
      <c r="B19" s="282" t="s">
        <v>1353</v>
      </c>
      <c r="C19" s="439"/>
      <c r="D19" s="440"/>
      <c r="E19" s="440"/>
      <c r="F19" s="440"/>
      <c r="G19" s="440"/>
      <c r="H19" s="440"/>
      <c r="I19" s="440"/>
      <c r="J19" s="440"/>
      <c r="K19" s="440"/>
      <c r="L19" s="440"/>
      <c r="M19" s="440"/>
      <c r="N19" s="440"/>
      <c r="O19" s="440"/>
      <c r="P19" s="440"/>
      <c r="Q19" s="440"/>
      <c r="R19" s="440"/>
      <c r="S19" s="440"/>
      <c r="T19" s="440"/>
      <c r="U19" s="440"/>
      <c r="V19" s="440"/>
      <c r="W19" s="440"/>
      <c r="X19" s="440"/>
      <c r="Y19" s="440"/>
      <c r="AI19" s="348"/>
      <c r="AJ19" s="349" t="s">
        <v>1535</v>
      </c>
      <c r="AK19" s="349"/>
      <c r="AR19" s="351"/>
    </row>
    <row r="20" spans="2:44">
      <c r="B20" s="282" t="s">
        <v>1354</v>
      </c>
      <c r="C20" s="439"/>
      <c r="D20" s="440"/>
      <c r="E20" s="440"/>
      <c r="F20" s="440"/>
      <c r="G20" s="440"/>
      <c r="H20" s="440"/>
      <c r="I20" s="440"/>
      <c r="J20" s="440"/>
      <c r="K20" s="440"/>
      <c r="L20" s="440"/>
      <c r="M20" s="440"/>
      <c r="N20" s="440"/>
      <c r="O20" s="440"/>
      <c r="P20" s="440"/>
      <c r="Q20" s="440"/>
      <c r="R20" s="440"/>
      <c r="S20" s="440"/>
      <c r="T20" s="440"/>
      <c r="U20" s="440"/>
      <c r="V20" s="440"/>
      <c r="W20" s="440"/>
      <c r="X20" s="440"/>
      <c r="Y20" s="440"/>
      <c r="AI20" s="348"/>
      <c r="AJ20" s="349" t="s">
        <v>1490</v>
      </c>
      <c r="AK20" s="349"/>
      <c r="AR20" s="351"/>
    </row>
    <row r="21" spans="2:44">
      <c r="B21" s="282" t="s">
        <v>1355</v>
      </c>
      <c r="C21" s="439"/>
      <c r="D21" s="440"/>
      <c r="E21" s="440"/>
      <c r="F21" s="440"/>
      <c r="G21" s="440"/>
      <c r="H21" s="440"/>
      <c r="I21" s="440"/>
      <c r="J21" s="440"/>
      <c r="K21" s="440"/>
      <c r="L21" s="440"/>
      <c r="M21" s="440"/>
      <c r="N21" s="440"/>
      <c r="O21" s="440"/>
      <c r="P21" s="440"/>
      <c r="Q21" s="440"/>
      <c r="R21" s="440"/>
      <c r="S21" s="440"/>
      <c r="T21" s="440"/>
      <c r="U21" s="440"/>
      <c r="V21" s="440"/>
      <c r="W21" s="440"/>
      <c r="X21" s="440"/>
      <c r="Y21" s="440"/>
      <c r="AI21" s="348"/>
      <c r="AJ21" s="349" t="s">
        <v>1492</v>
      </c>
      <c r="AR21" s="351"/>
    </row>
    <row r="22" spans="2:44">
      <c r="B22" s="282" t="s">
        <v>1356</v>
      </c>
      <c r="C22" s="439"/>
      <c r="D22" s="440"/>
      <c r="E22" s="440"/>
      <c r="F22" s="440"/>
      <c r="G22" s="440"/>
      <c r="H22" s="440"/>
      <c r="I22" s="440"/>
      <c r="J22" s="440"/>
      <c r="K22" s="440"/>
      <c r="L22" s="440"/>
      <c r="M22" s="440"/>
      <c r="N22" s="440"/>
      <c r="O22" s="440"/>
      <c r="P22" s="440"/>
      <c r="Q22" s="440"/>
      <c r="R22" s="440"/>
      <c r="S22" s="440"/>
      <c r="T22" s="440"/>
      <c r="U22" s="440"/>
      <c r="V22" s="440"/>
      <c r="W22" s="440"/>
      <c r="X22" s="440"/>
      <c r="Y22" s="440"/>
      <c r="AI22" s="348"/>
      <c r="AJ22" s="349" t="s">
        <v>1358</v>
      </c>
      <c r="AK22" s="349"/>
      <c r="AR22" s="351"/>
    </row>
    <row r="23" spans="2:44">
      <c r="B23" s="282" t="s">
        <v>1357</v>
      </c>
      <c r="C23" s="439"/>
      <c r="D23" s="440"/>
      <c r="E23" s="440"/>
      <c r="F23" s="440"/>
      <c r="G23" s="440"/>
      <c r="H23" s="440"/>
      <c r="I23" s="440"/>
      <c r="J23" s="440"/>
      <c r="K23" s="440"/>
      <c r="L23" s="440"/>
      <c r="M23" s="440"/>
      <c r="N23" s="440"/>
      <c r="O23" s="440"/>
      <c r="P23" s="440"/>
      <c r="Q23" s="440"/>
      <c r="R23" s="440"/>
      <c r="S23" s="440"/>
      <c r="T23" s="440"/>
      <c r="U23" s="440"/>
      <c r="V23" s="440"/>
      <c r="W23" s="440"/>
      <c r="X23" s="440"/>
      <c r="Y23" s="440"/>
      <c r="AI23" s="348"/>
      <c r="AJ23" s="349" t="s">
        <v>1343</v>
      </c>
      <c r="AK23" s="349"/>
      <c r="AR23" s="351"/>
    </row>
    <row r="24" spans="2:44">
      <c r="B24" s="282" t="s">
        <v>1366</v>
      </c>
      <c r="C24" s="439"/>
      <c r="D24" s="440"/>
      <c r="E24" s="440"/>
      <c r="F24" s="440"/>
      <c r="G24" s="440"/>
      <c r="H24" s="440"/>
      <c r="I24" s="440"/>
      <c r="J24" s="440"/>
      <c r="K24" s="440"/>
      <c r="L24" s="440"/>
      <c r="M24" s="440"/>
      <c r="N24" s="440"/>
      <c r="O24" s="440"/>
      <c r="P24" s="440"/>
      <c r="Q24" s="440"/>
      <c r="R24" s="440"/>
      <c r="S24" s="440"/>
      <c r="T24" s="440"/>
      <c r="U24" s="440"/>
      <c r="V24" s="440"/>
      <c r="W24" s="440"/>
      <c r="X24" s="440"/>
      <c r="Y24" s="440"/>
      <c r="AI24" s="348"/>
      <c r="AJ24" s="349" t="s">
        <v>1344</v>
      </c>
      <c r="AK24" s="349"/>
      <c r="AR24" s="351"/>
    </row>
    <row r="25" spans="2:44">
      <c r="B25" s="282" t="s">
        <v>1367</v>
      </c>
      <c r="C25" s="439"/>
      <c r="D25" s="440"/>
      <c r="E25" s="440"/>
      <c r="F25" s="440"/>
      <c r="G25" s="440"/>
      <c r="H25" s="440"/>
      <c r="I25" s="440"/>
      <c r="J25" s="440"/>
      <c r="K25" s="440"/>
      <c r="L25" s="440"/>
      <c r="M25" s="440"/>
      <c r="N25" s="440"/>
      <c r="O25" s="440"/>
      <c r="P25" s="440"/>
      <c r="Q25" s="440"/>
      <c r="R25" s="440"/>
      <c r="S25" s="440"/>
      <c r="T25" s="440"/>
      <c r="U25" s="440"/>
      <c r="V25" s="440"/>
      <c r="W25" s="440"/>
      <c r="X25" s="440"/>
      <c r="Y25" s="440"/>
      <c r="AI25" s="352"/>
      <c r="AJ25" s="353" t="s">
        <v>311</v>
      </c>
      <c r="AK25" s="353"/>
      <c r="AL25" s="354"/>
      <c r="AM25" s="354"/>
      <c r="AN25" s="354"/>
      <c r="AO25" s="354"/>
      <c r="AP25" s="354"/>
      <c r="AQ25" s="354"/>
      <c r="AR25" s="355"/>
    </row>
    <row r="26" spans="2:44">
      <c r="B26" s="282" t="s">
        <v>1368</v>
      </c>
      <c r="C26" s="439"/>
      <c r="D26" s="440"/>
      <c r="E26" s="440"/>
      <c r="F26" s="440"/>
      <c r="G26" s="440"/>
      <c r="H26" s="440"/>
      <c r="I26" s="440"/>
      <c r="J26" s="440"/>
      <c r="K26" s="440"/>
      <c r="L26" s="440"/>
      <c r="M26" s="440"/>
      <c r="N26" s="440"/>
      <c r="O26" s="440"/>
      <c r="P26" s="440"/>
      <c r="Q26" s="440"/>
      <c r="R26" s="440"/>
      <c r="S26" s="440"/>
      <c r="T26" s="440"/>
      <c r="U26" s="440"/>
      <c r="V26" s="440"/>
      <c r="W26" s="440"/>
      <c r="X26" s="440"/>
      <c r="Y26" s="440"/>
    </row>
    <row r="27" spans="2:44">
      <c r="B27" s="282" t="s">
        <v>1369</v>
      </c>
      <c r="C27" s="439"/>
      <c r="D27" s="440"/>
      <c r="E27" s="440"/>
      <c r="F27" s="440"/>
      <c r="G27" s="440"/>
      <c r="H27" s="440"/>
      <c r="I27" s="440"/>
      <c r="J27" s="440"/>
      <c r="K27" s="440"/>
      <c r="L27" s="440"/>
      <c r="M27" s="440"/>
      <c r="N27" s="440"/>
      <c r="O27" s="440"/>
      <c r="P27" s="440"/>
      <c r="Q27" s="440"/>
      <c r="R27" s="440"/>
      <c r="S27" s="440"/>
      <c r="T27" s="440"/>
      <c r="U27" s="440"/>
      <c r="V27" s="440"/>
      <c r="W27" s="440"/>
      <c r="X27" s="440"/>
      <c r="Y27" s="440"/>
    </row>
    <row r="28" spans="2:44">
      <c r="B28" s="282" t="s">
        <v>1370</v>
      </c>
      <c r="C28" s="439"/>
      <c r="D28" s="440"/>
      <c r="E28" s="440"/>
      <c r="F28" s="440"/>
      <c r="G28" s="440"/>
      <c r="H28" s="440"/>
      <c r="I28" s="440"/>
      <c r="J28" s="440"/>
      <c r="K28" s="440"/>
      <c r="L28" s="440"/>
      <c r="M28" s="440"/>
      <c r="N28" s="440"/>
      <c r="O28" s="440"/>
      <c r="P28" s="440"/>
      <c r="Q28" s="440"/>
      <c r="R28" s="440"/>
      <c r="S28" s="440"/>
      <c r="T28" s="440"/>
      <c r="U28" s="440"/>
      <c r="V28" s="440"/>
      <c r="W28" s="440"/>
      <c r="X28" s="440"/>
      <c r="Y28" s="440"/>
    </row>
  </sheetData>
  <sheetProtection algorithmName="SHA-512" hashValue="L4nI2eX1UTVBxWwytVK8RcvRg2G0Fi0uYA5ZGOD+jUmSXK2uyFgp/9TpRTMofJ6sSECwxRoGg81oBmvxoBIPOA==" saltValue="mwdofPMY6QzLAkq3d9bS2A==" spinCount="100000" sheet="1" objects="1" scenarios="1" formatColumns="0" formatRows="0"/>
  <phoneticPr fontId="46" type="noConversion"/>
  <dataValidations count="3">
    <dataValidation type="list" allowBlank="1" showInputMessage="1" showErrorMessage="1" sqref="S14:S28" xr:uid="{00000000-0002-0000-2100-000001000000}">
      <formula1>$AQ$15:$AQ$18</formula1>
    </dataValidation>
    <dataValidation type="list" allowBlank="1" showInputMessage="1" showErrorMessage="1" sqref="P14:P28" xr:uid="{00000000-0002-0000-2100-000002000000}">
      <formula1>$AO$15:$AO$17</formula1>
    </dataValidation>
    <dataValidation type="list" allowBlank="1" showInputMessage="1" showErrorMessage="1" sqref="C14:C28" xr:uid="{00000000-0002-0000-2100-000000000000}">
      <formula1>$AJ$15:$AJ$25</formula1>
    </dataValidation>
  </dataValidation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I927"/>
  <sheetViews>
    <sheetView zoomScale="80" zoomScaleNormal="80" workbookViewId="0">
      <pane ySplit="1" topLeftCell="A2" activePane="bottomLeft" state="frozen"/>
      <selection activeCell="D35" sqref="D35"/>
      <selection pane="bottomLeft"/>
    </sheetView>
  </sheetViews>
  <sheetFormatPr defaultColWidth="9.140625" defaultRowHeight="15"/>
  <cols>
    <col min="1" max="1" width="14.85546875" style="313" bestFit="1" customWidth="1"/>
    <col min="2" max="2" width="45.140625" style="313" customWidth="1"/>
    <col min="3" max="3" width="68.28515625" style="313" customWidth="1"/>
    <col min="4" max="4" width="118.85546875" style="313" customWidth="1"/>
    <col min="5" max="5" width="15" style="313" bestFit="1" customWidth="1"/>
    <col min="6" max="6" width="34.5703125" style="313" bestFit="1" customWidth="1"/>
    <col min="7" max="9" width="19.140625" style="313" bestFit="1" customWidth="1"/>
    <col min="10" max="16384" width="9.140625" style="313"/>
  </cols>
  <sheetData>
    <row r="1" spans="1:7" ht="15.75">
      <c r="A1" s="316" t="s">
        <v>1108</v>
      </c>
      <c r="B1" s="316" t="s">
        <v>1090</v>
      </c>
      <c r="C1" s="316" t="s">
        <v>1091</v>
      </c>
      <c r="D1" s="316" t="s">
        <v>1092</v>
      </c>
      <c r="E1" s="316" t="s">
        <v>1093</v>
      </c>
      <c r="F1" s="316" t="s">
        <v>1094</v>
      </c>
    </row>
    <row r="2" spans="1:7">
      <c r="A2" s="383">
        <v>1</v>
      </c>
      <c r="B2" s="384" t="s">
        <v>1089</v>
      </c>
      <c r="C2" s="385" t="s">
        <v>316</v>
      </c>
      <c r="D2" s="385" t="s">
        <v>1114</v>
      </c>
      <c r="E2" s="302" t="str">
        <f>IF(P.Participant!C8="-","WARNING","OK")</f>
        <v>OK</v>
      </c>
      <c r="F2" s="386"/>
    </row>
    <row r="3" spans="1:7">
      <c r="A3" s="383">
        <f>A2+1</f>
        <v>2</v>
      </c>
      <c r="B3" s="384" t="s">
        <v>1089</v>
      </c>
      <c r="C3" s="385" t="s">
        <v>317</v>
      </c>
      <c r="D3" s="385" t="s">
        <v>1115</v>
      </c>
      <c r="E3" s="302" t="str">
        <f>IF(P.Participant!C9="-","WARNING","OK")</f>
        <v>OK</v>
      </c>
      <c r="F3" s="386"/>
    </row>
    <row r="4" spans="1:7">
      <c r="A4" s="383">
        <f t="shared" ref="A4:A67" si="0">A3+1</f>
        <v>3</v>
      </c>
      <c r="B4" s="384" t="s">
        <v>1089</v>
      </c>
      <c r="C4" s="385" t="s">
        <v>1009</v>
      </c>
      <c r="D4" s="385" t="s">
        <v>1116</v>
      </c>
      <c r="E4" s="302" t="str">
        <f>IF(P.Participant!C10="-","WARNING","OK")</f>
        <v>WARNING</v>
      </c>
      <c r="F4" s="386"/>
    </row>
    <row r="5" spans="1:7">
      <c r="A5" s="383">
        <f t="shared" si="0"/>
        <v>4</v>
      </c>
      <c r="B5" s="384" t="s">
        <v>1089</v>
      </c>
      <c r="C5" s="385" t="s">
        <v>392</v>
      </c>
      <c r="D5" s="385" t="s">
        <v>1117</v>
      </c>
      <c r="E5" s="302" t="str">
        <f>IF(P.Participant!C11="-","WARNING","OK")</f>
        <v>OK</v>
      </c>
      <c r="F5" s="386"/>
    </row>
    <row r="6" spans="1:7">
      <c r="A6" s="383">
        <f t="shared" si="0"/>
        <v>5</v>
      </c>
      <c r="B6" s="384" t="s">
        <v>1089</v>
      </c>
      <c r="C6" s="385" t="s">
        <v>398</v>
      </c>
      <c r="D6" s="385" t="s">
        <v>1118</v>
      </c>
      <c r="E6" s="302" t="str">
        <f>IF(P.Participant!C12="-","WARNING","OK")</f>
        <v>OK</v>
      </c>
      <c r="F6" s="386"/>
    </row>
    <row r="7" spans="1:7">
      <c r="A7" s="383">
        <f t="shared" si="0"/>
        <v>6</v>
      </c>
      <c r="B7" s="384" t="s">
        <v>1089</v>
      </c>
      <c r="C7" s="385" t="s">
        <v>403</v>
      </c>
      <c r="D7" s="385" t="s">
        <v>1119</v>
      </c>
      <c r="E7" s="302" t="str">
        <f>IF(P.Participant!C13="-","WARNING","OK")</f>
        <v>OK</v>
      </c>
      <c r="F7" s="386"/>
    </row>
    <row r="8" spans="1:7">
      <c r="A8" s="383">
        <f t="shared" si="0"/>
        <v>7</v>
      </c>
      <c r="B8" s="384" t="s">
        <v>1089</v>
      </c>
      <c r="C8" s="385" t="s">
        <v>409</v>
      </c>
      <c r="D8" s="385" t="s">
        <v>1512</v>
      </c>
      <c r="E8" s="343" t="str">
        <f>IF(P.Participant!C14="-","WARNING","OK")</f>
        <v>OK</v>
      </c>
      <c r="F8" s="386"/>
    </row>
    <row r="9" spans="1:7">
      <c r="A9" s="383">
        <f t="shared" si="0"/>
        <v>8</v>
      </c>
      <c r="B9" s="385" t="s">
        <v>1089</v>
      </c>
      <c r="C9" s="385" t="s">
        <v>427</v>
      </c>
      <c r="D9" s="385" t="s">
        <v>1605</v>
      </c>
      <c r="E9" s="302" t="str">
        <f>IF(P.Participant!C16="-","WARNING","OK")</f>
        <v>WARNING</v>
      </c>
      <c r="F9" s="386"/>
    </row>
    <row r="10" spans="1:7">
      <c r="A10" s="383">
        <f t="shared" si="0"/>
        <v>9</v>
      </c>
      <c r="B10" s="385" t="s">
        <v>1089</v>
      </c>
      <c r="C10" s="385" t="s">
        <v>435</v>
      </c>
      <c r="D10" s="385" t="s">
        <v>1120</v>
      </c>
      <c r="E10" s="302" t="str">
        <f>IF(P.Participant!C17="-","WARNING","OK")</f>
        <v>WARNING</v>
      </c>
      <c r="F10" s="386"/>
    </row>
    <row r="11" spans="1:7">
      <c r="A11" s="383">
        <f t="shared" si="0"/>
        <v>10</v>
      </c>
      <c r="B11" s="385" t="s">
        <v>1089</v>
      </c>
      <c r="C11" s="385" t="s">
        <v>445</v>
      </c>
      <c r="D11" s="385" t="s">
        <v>1121</v>
      </c>
      <c r="E11" s="302" t="str">
        <f>IF(P.Participant!C19="-","WARNING","OK")</f>
        <v>WARNING</v>
      </c>
      <c r="F11" s="386"/>
    </row>
    <row r="12" spans="1:7">
      <c r="A12" s="383">
        <f t="shared" si="0"/>
        <v>11</v>
      </c>
      <c r="B12" s="385" t="s">
        <v>1089</v>
      </c>
      <c r="C12" s="385" t="s">
        <v>460</v>
      </c>
      <c r="D12" s="385" t="s">
        <v>1122</v>
      </c>
      <c r="E12" s="302" t="str">
        <f>IF(P.Participant!C22="-","WARNING","OK")</f>
        <v>WARNING</v>
      </c>
      <c r="F12" s="386"/>
    </row>
    <row r="13" spans="1:7">
      <c r="A13" s="383">
        <f t="shared" si="0"/>
        <v>12</v>
      </c>
      <c r="B13" s="385" t="s">
        <v>1089</v>
      </c>
      <c r="C13" s="385" t="s">
        <v>1123</v>
      </c>
      <c r="D13" s="385" t="s">
        <v>1124</v>
      </c>
      <c r="E13" s="302" t="str">
        <f>IF(P.Participant!C29="-","WARNING","OK")</f>
        <v>OK</v>
      </c>
      <c r="F13" s="386"/>
    </row>
    <row r="14" spans="1:7">
      <c r="A14" s="383">
        <f t="shared" si="0"/>
        <v>13</v>
      </c>
      <c r="B14" s="385" t="s">
        <v>1089</v>
      </c>
      <c r="C14" s="385" t="s">
        <v>515</v>
      </c>
      <c r="D14" s="385" t="s">
        <v>1125</v>
      </c>
      <c r="E14" s="302" t="str">
        <f>IF(P.Participant!C32="-","WARNING","OK")</f>
        <v>OK</v>
      </c>
      <c r="F14" s="386"/>
    </row>
    <row r="15" spans="1:7">
      <c r="A15" s="383">
        <f t="shared" si="0"/>
        <v>14</v>
      </c>
      <c r="B15" s="385" t="s">
        <v>1089</v>
      </c>
      <c r="C15" s="387" t="s">
        <v>1559</v>
      </c>
      <c r="D15" s="387" t="s">
        <v>1560</v>
      </c>
      <c r="E15" s="302" t="str">
        <f>IF(P.Participant!C33="43","WARNING","OK")</f>
        <v>OK</v>
      </c>
      <c r="F15" s="386"/>
    </row>
    <row r="16" spans="1:7">
      <c r="A16" s="383">
        <f t="shared" si="0"/>
        <v>15</v>
      </c>
      <c r="B16" s="385" t="s">
        <v>306</v>
      </c>
      <c r="C16" s="385" t="s">
        <v>1095</v>
      </c>
      <c r="D16" s="385" t="s">
        <v>1098</v>
      </c>
      <c r="E16" s="302" t="str">
        <f>IF(ROUND('0.LTG'!E14,0)=ROUND(('0.LTG'!D14-'0.LTG'!C14),0), "OK","WARNING")</f>
        <v>OK</v>
      </c>
      <c r="F16" s="386"/>
      <c r="G16" s="111"/>
    </row>
    <row r="17" spans="1:7">
      <c r="A17" s="383">
        <f t="shared" si="0"/>
        <v>16</v>
      </c>
      <c r="B17" s="385" t="s">
        <v>306</v>
      </c>
      <c r="C17" s="385" t="s">
        <v>1095</v>
      </c>
      <c r="D17" s="385" t="s">
        <v>1098</v>
      </c>
      <c r="E17" s="302" t="str">
        <f>IF(ROUND('0.LTG'!E15,0)=ROUND(SUM('0.LTG'!D15)-SUM('0.LTG'!C15),0), "OK","WARNING")</f>
        <v>OK</v>
      </c>
      <c r="F17" s="386"/>
      <c r="G17" s="111"/>
    </row>
    <row r="18" spans="1:7">
      <c r="A18" s="383">
        <f t="shared" si="0"/>
        <v>17</v>
      </c>
      <c r="B18" s="385" t="s">
        <v>306</v>
      </c>
      <c r="C18" s="385" t="s">
        <v>1095</v>
      </c>
      <c r="D18" s="385" t="s">
        <v>1098</v>
      </c>
      <c r="E18" s="302" t="str">
        <f>IF(ROUND('0.LTG'!E16,0)=ROUND(SUM('0.LTG'!D16)-SUM('0.LTG'!C16),0), "OK","WARNING")</f>
        <v>OK</v>
      </c>
      <c r="F18" s="386"/>
      <c r="G18" s="111"/>
    </row>
    <row r="19" spans="1:7">
      <c r="A19" s="383">
        <f t="shared" si="0"/>
        <v>18</v>
      </c>
      <c r="B19" s="385" t="s">
        <v>306</v>
      </c>
      <c r="C19" s="385" t="s">
        <v>1095</v>
      </c>
      <c r="D19" s="385" t="s">
        <v>1098</v>
      </c>
      <c r="E19" s="302" t="str">
        <f>IF(ROUND('0.LTG'!E18,0)=ROUND(SUM('0.LTG'!D18)-SUM('0.LTG'!C18),0), "OK","WARNING")</f>
        <v>OK</v>
      </c>
      <c r="F19" s="386"/>
      <c r="G19" s="111"/>
    </row>
    <row r="20" spans="1:7">
      <c r="A20" s="383">
        <f t="shared" si="0"/>
        <v>19</v>
      </c>
      <c r="B20" s="385" t="s">
        <v>306</v>
      </c>
      <c r="C20" s="385" t="s">
        <v>1095</v>
      </c>
      <c r="D20" s="385" t="s">
        <v>1098</v>
      </c>
      <c r="E20" s="302" t="str">
        <f>IF(ROUND('0.LTG'!E22,0)=ROUND(SUM('0.LTG'!D22)-SUM('0.LTG'!C22),0), "OK","WARNING")</f>
        <v>OK</v>
      </c>
      <c r="F20" s="386"/>
      <c r="G20" s="111"/>
    </row>
    <row r="21" spans="1:7">
      <c r="A21" s="383">
        <f t="shared" si="0"/>
        <v>20</v>
      </c>
      <c r="B21" s="385" t="s">
        <v>306</v>
      </c>
      <c r="C21" s="385" t="s">
        <v>1095</v>
      </c>
      <c r="D21" s="385" t="s">
        <v>1564</v>
      </c>
      <c r="E21" s="302" t="str">
        <f>IF(ROUND('0.LTG'!G14,0)=ROUND(SUM('0.LTG'!F14)-SUM('0.LTG'!D14),0), "OK","WARNING")</f>
        <v>OK</v>
      </c>
      <c r="F21" s="386"/>
      <c r="G21" s="111"/>
    </row>
    <row r="22" spans="1:7">
      <c r="A22" s="383">
        <f t="shared" si="0"/>
        <v>21</v>
      </c>
      <c r="B22" s="385" t="s">
        <v>306</v>
      </c>
      <c r="C22" s="385" t="s">
        <v>1095</v>
      </c>
      <c r="D22" s="385" t="s">
        <v>1564</v>
      </c>
      <c r="E22" s="302" t="str">
        <f>IF(ROUND('0.LTG'!G15,0)=ROUND(SUM('0.LTG'!F15)-SUM('0.LTG'!D15),0), "OK","WARNING")</f>
        <v>OK</v>
      </c>
      <c r="F22" s="386"/>
      <c r="G22" s="111"/>
    </row>
    <row r="23" spans="1:7">
      <c r="A23" s="383">
        <f t="shared" si="0"/>
        <v>22</v>
      </c>
      <c r="B23" s="385" t="s">
        <v>306</v>
      </c>
      <c r="C23" s="385" t="s">
        <v>1095</v>
      </c>
      <c r="D23" s="385" t="s">
        <v>1564</v>
      </c>
      <c r="E23" s="302" t="str">
        <f>IF(ROUND('0.LTG'!G16,0)=ROUND(SUM('0.LTG'!F16)-SUM('0.LTG'!D16),0), "OK","WARNING")</f>
        <v>OK</v>
      </c>
      <c r="F23" s="386"/>
      <c r="G23" s="111"/>
    </row>
    <row r="24" spans="1:7">
      <c r="A24" s="383">
        <f t="shared" si="0"/>
        <v>23</v>
      </c>
      <c r="B24" s="385" t="s">
        <v>306</v>
      </c>
      <c r="C24" s="385" t="s">
        <v>1095</v>
      </c>
      <c r="D24" s="385" t="s">
        <v>1564</v>
      </c>
      <c r="E24" s="302" t="str">
        <f>IF(ROUND('0.LTG'!G18,0)=ROUND(SUM('0.LTG'!F18)-SUM('0.LTG'!D18),0), "OK","WARNING")</f>
        <v>OK</v>
      </c>
      <c r="F24" s="386"/>
      <c r="G24" s="111"/>
    </row>
    <row r="25" spans="1:7">
      <c r="A25" s="383">
        <f t="shared" si="0"/>
        <v>24</v>
      </c>
      <c r="B25" s="385" t="s">
        <v>306</v>
      </c>
      <c r="C25" s="385" t="s">
        <v>1095</v>
      </c>
      <c r="D25" s="385" t="s">
        <v>1564</v>
      </c>
      <c r="E25" s="302" t="str">
        <f>IF(ROUND('0.LTG'!G22,0)=ROUND(SUM('0.LTG'!F22)-SUM('0.LTG'!D22),0), "OK","WARNING")</f>
        <v>OK</v>
      </c>
      <c r="F25" s="386"/>
      <c r="G25" s="111"/>
    </row>
    <row r="26" spans="1:7">
      <c r="A26" s="383">
        <f t="shared" si="0"/>
        <v>25</v>
      </c>
      <c r="B26" s="385" t="s">
        <v>306</v>
      </c>
      <c r="C26" s="385" t="s">
        <v>1095</v>
      </c>
      <c r="D26" s="385" t="s">
        <v>1099</v>
      </c>
      <c r="E26" s="302" t="str">
        <f>IF(ROUND('0.LTG'!I14,0)=ROUND(SUM('0.LTG'!H14)-SUM('0.LTG'!C14,'0.LTG'!E14,'0.LTG'!G14),0), "OK","WARNING")</f>
        <v>OK</v>
      </c>
      <c r="F26" s="386"/>
      <c r="G26" s="111"/>
    </row>
    <row r="27" spans="1:7">
      <c r="A27" s="383">
        <f t="shared" si="0"/>
        <v>26</v>
      </c>
      <c r="B27" s="385" t="s">
        <v>306</v>
      </c>
      <c r="C27" s="385" t="s">
        <v>1095</v>
      </c>
      <c r="D27" s="385" t="s">
        <v>1099</v>
      </c>
      <c r="E27" s="302" t="str">
        <f>IF(ROUND('0.LTG'!I15,0)=ROUND(SUM('0.LTG'!H15)-SUM('0.LTG'!C15,'0.LTG'!E15,'0.LTG'!G15),0), "OK","WARNING")</f>
        <v>OK</v>
      </c>
      <c r="F27" s="386"/>
      <c r="G27" s="111"/>
    </row>
    <row r="28" spans="1:7">
      <c r="A28" s="383">
        <f t="shared" si="0"/>
        <v>27</v>
      </c>
      <c r="B28" s="385" t="s">
        <v>306</v>
      </c>
      <c r="C28" s="385" t="s">
        <v>1095</v>
      </c>
      <c r="D28" s="385" t="s">
        <v>1099</v>
      </c>
      <c r="E28" s="302" t="str">
        <f>IF(ROUND('0.LTG'!I16,0)=ROUND(SUM('0.LTG'!H16)-SUM('0.LTG'!C16,'0.LTG'!E16,'0.LTG'!G16),0), "OK","WARNING")</f>
        <v>OK</v>
      </c>
      <c r="F28" s="386"/>
      <c r="G28" s="111"/>
    </row>
    <row r="29" spans="1:7">
      <c r="A29" s="383">
        <f t="shared" si="0"/>
        <v>28</v>
      </c>
      <c r="B29" s="385" t="s">
        <v>306</v>
      </c>
      <c r="C29" s="385" t="s">
        <v>1095</v>
      </c>
      <c r="D29" s="385" t="s">
        <v>1099</v>
      </c>
      <c r="E29" s="302" t="str">
        <f>IF(ROUND('0.LTG'!I18,0)=ROUND(SUM('0.LTG'!H18)-SUM('0.LTG'!C18,'0.LTG'!E18,'0.LTG'!G18),0), "OK","WARNING")</f>
        <v>OK</v>
      </c>
      <c r="F29" s="386"/>
      <c r="G29" s="111"/>
    </row>
    <row r="30" spans="1:7">
      <c r="A30" s="383">
        <f t="shared" si="0"/>
        <v>29</v>
      </c>
      <c r="B30" s="385" t="s">
        <v>306</v>
      </c>
      <c r="C30" s="385" t="s">
        <v>1095</v>
      </c>
      <c r="D30" s="385" t="s">
        <v>1099</v>
      </c>
      <c r="E30" s="302" t="str">
        <f>IF(ROUND('0.LTG'!I22,0)=ROUND(SUM('0.LTG'!H22)-SUM('0.LTG'!C22,'0.LTG'!E22,'0.LTG'!G22),0), "OK","WARNING")</f>
        <v>OK</v>
      </c>
      <c r="F30" s="386"/>
      <c r="G30" s="111"/>
    </row>
    <row r="31" spans="1:7">
      <c r="A31" s="383">
        <f t="shared" si="0"/>
        <v>30</v>
      </c>
      <c r="B31" s="385" t="s">
        <v>306</v>
      </c>
      <c r="C31" s="385" t="s">
        <v>1095</v>
      </c>
      <c r="D31" s="387" t="s">
        <v>1563</v>
      </c>
      <c r="E31" s="343" t="str">
        <f>IF('0.LTG'!C22=0,"Not applicable",IF(ROUND('0.LTG'!C23,0)=ROUND('0.LTG'!C18/'0.LTG'!C22,0), "OK","WARNING"))</f>
        <v>Not applicable</v>
      </c>
      <c r="F31" s="386"/>
      <c r="G31" s="111"/>
    </row>
    <row r="32" spans="1:7">
      <c r="A32" s="383">
        <f t="shared" si="0"/>
        <v>31</v>
      </c>
      <c r="B32" s="385" t="s">
        <v>306</v>
      </c>
      <c r="C32" s="385" t="s">
        <v>1095</v>
      </c>
      <c r="D32" s="387" t="s">
        <v>1563</v>
      </c>
      <c r="E32" s="343" t="str">
        <f>IF('0.LTG'!D22=0,"Not applicable",IF(ROUND('0.LTG'!D23,0)=ROUND('0.LTG'!D18/'0.LTG'!D22,0), "OK","WARNING"))</f>
        <v>Not applicable</v>
      </c>
      <c r="F32" s="386"/>
      <c r="G32" s="111"/>
    </row>
    <row r="33" spans="1:7">
      <c r="A33" s="383">
        <f t="shared" si="0"/>
        <v>32</v>
      </c>
      <c r="B33" s="385" t="s">
        <v>306</v>
      </c>
      <c r="C33" s="385" t="s">
        <v>1095</v>
      </c>
      <c r="D33" s="387" t="s">
        <v>1563</v>
      </c>
      <c r="E33" s="343" t="str">
        <f>IF('0.LTG'!F22=0,"Not applicable",IF(ROUND('0.LTG'!F23,0)=ROUND('0.LTG'!F18/'0.LTG'!F22,0), "OK","WARNING"))</f>
        <v>Not applicable</v>
      </c>
      <c r="F33" s="386"/>
      <c r="G33" s="111"/>
    </row>
    <row r="34" spans="1:7">
      <c r="A34" s="383">
        <f t="shared" si="0"/>
        <v>33</v>
      </c>
      <c r="B34" s="385" t="s">
        <v>306</v>
      </c>
      <c r="C34" s="385" t="s">
        <v>1095</v>
      </c>
      <c r="D34" s="387" t="s">
        <v>1563</v>
      </c>
      <c r="E34" s="343" t="str">
        <f>IF('0.LTG'!H22=0,"Not applicable",IF(ROUND('0.LTG'!H23,0)=ROUND('0.LTG'!H18/'0.LTG'!H22,0), "OK","WARNING"))</f>
        <v>Not applicable</v>
      </c>
      <c r="F34" s="386"/>
      <c r="G34" s="111"/>
    </row>
    <row r="35" spans="1:7">
      <c r="A35" s="383">
        <f t="shared" si="0"/>
        <v>34</v>
      </c>
      <c r="B35" s="385" t="s">
        <v>306</v>
      </c>
      <c r="C35" s="385" t="s">
        <v>1095</v>
      </c>
      <c r="D35" s="387" t="s">
        <v>1563</v>
      </c>
      <c r="E35" s="343" t="str">
        <f>IF('0.LTG'!J22=0,"Not applicable",IF(ROUND('0.LTG'!J23,0)=ROUND('0.LTG'!J18/'0.LTG'!J22,0), "OK","WARNING"))</f>
        <v>Not applicable</v>
      </c>
      <c r="F35" s="386"/>
      <c r="G35" s="111"/>
    </row>
    <row r="36" spans="1:7">
      <c r="A36" s="383">
        <f t="shared" si="0"/>
        <v>35</v>
      </c>
      <c r="B36" s="385" t="s">
        <v>306</v>
      </c>
      <c r="C36" s="385" t="s">
        <v>1095</v>
      </c>
      <c r="D36" s="385" t="s">
        <v>1100</v>
      </c>
      <c r="E36" s="302" t="str">
        <f>IF(ROUND('0.LTG'!K14,0)=ROUND(SUM('0.LTG'!J14)-SUM('0.LTG'!C14,'0.LTG'!E14,'0.LTG'!G14,'0.LTG'!I14),0), "OK","WARNING")</f>
        <v>OK</v>
      </c>
      <c r="F36" s="386"/>
      <c r="G36" s="111"/>
    </row>
    <row r="37" spans="1:7">
      <c r="A37" s="383">
        <f t="shared" si="0"/>
        <v>36</v>
      </c>
      <c r="B37" s="385" t="s">
        <v>306</v>
      </c>
      <c r="C37" s="385" t="s">
        <v>1095</v>
      </c>
      <c r="D37" s="385" t="s">
        <v>1100</v>
      </c>
      <c r="E37" s="302" t="str">
        <f>IF(ROUND('0.LTG'!K15,0)=ROUND(SUM('0.LTG'!J15)-SUM('0.LTG'!C15,'0.LTG'!E15,'0.LTG'!G15,'0.LTG'!I15),0), "OK","WARNING")</f>
        <v>OK</v>
      </c>
      <c r="F37" s="386"/>
      <c r="G37" s="111"/>
    </row>
    <row r="38" spans="1:7">
      <c r="A38" s="383">
        <f t="shared" si="0"/>
        <v>37</v>
      </c>
      <c r="B38" s="385" t="s">
        <v>306</v>
      </c>
      <c r="C38" s="385" t="s">
        <v>1095</v>
      </c>
      <c r="D38" s="385" t="s">
        <v>1100</v>
      </c>
      <c r="E38" s="302" t="str">
        <f>IF(ROUND('0.LTG'!K16,0)=ROUND(SUM('0.LTG'!J16)-SUM('0.LTG'!C16,'0.LTG'!E16,'0.LTG'!G16,'0.LTG'!I16),0), "OK","WARNING")</f>
        <v>OK</v>
      </c>
      <c r="F38" s="386"/>
      <c r="G38" s="111"/>
    </row>
    <row r="39" spans="1:7">
      <c r="A39" s="383">
        <f t="shared" si="0"/>
        <v>38</v>
      </c>
      <c r="B39" s="385" t="s">
        <v>306</v>
      </c>
      <c r="C39" s="385" t="s">
        <v>1095</v>
      </c>
      <c r="D39" s="385" t="s">
        <v>1100</v>
      </c>
      <c r="E39" s="302" t="str">
        <f>IF(ROUND('0.LTG'!K18,0)=ROUND(SUM('0.LTG'!J18)-SUM('0.LTG'!C18,'0.LTG'!E18,'0.LTG'!G18,'0.LTG'!I18),0), "OK","WARNING")</f>
        <v>OK</v>
      </c>
      <c r="F39" s="386"/>
      <c r="G39" s="111"/>
    </row>
    <row r="40" spans="1:7">
      <c r="A40" s="383">
        <f t="shared" si="0"/>
        <v>39</v>
      </c>
      <c r="B40" s="385" t="s">
        <v>306</v>
      </c>
      <c r="C40" s="385" t="s">
        <v>1095</v>
      </c>
      <c r="D40" s="385" t="s">
        <v>1100</v>
      </c>
      <c r="E40" s="302" t="str">
        <f>IF(ROUND('0.LTG'!K22,0)=ROUND(SUM('0.LTG'!J22)-SUM('0.LTG'!C22,'0.LTG'!E22,'0.LTG'!G22,'0.LTG'!I22),0), "OK","WARNING")</f>
        <v>OK</v>
      </c>
      <c r="F40" s="386"/>
      <c r="G40" s="111"/>
    </row>
    <row r="41" spans="1:7">
      <c r="A41" s="383">
        <f t="shared" si="0"/>
        <v>40</v>
      </c>
      <c r="B41" s="385" t="s">
        <v>306</v>
      </c>
      <c r="C41" s="388" t="s">
        <v>1095</v>
      </c>
      <c r="D41" s="388" t="s">
        <v>1133</v>
      </c>
      <c r="E41" s="302" t="str">
        <f>+IF(AND(OR(P.Gen!D21="Use of matching adjustment",P.Gen!D22="Use of VA (without supervisory approval)",P.Gen!D22="Use of VA (with supervisory approval)",P.Gen!D23="Use of transitional measure on RFR",P.Gen!D24="Use of transitional measure on TP"),OR('0.LTG'!C14="", '0.LTG'!C15="",'0.LTG'!C16="",'0.LTG'!C18="",'0.LTG'!C22="")),"WARNING","OK")</f>
        <v>WARNING</v>
      </c>
      <c r="F41" s="386"/>
      <c r="G41" s="111"/>
    </row>
    <row r="42" spans="1:7">
      <c r="A42" s="383">
        <f t="shared" si="0"/>
        <v>41</v>
      </c>
      <c r="B42" s="385" t="s">
        <v>306</v>
      </c>
      <c r="C42" s="388" t="s">
        <v>1095</v>
      </c>
      <c r="D42" s="388" t="s">
        <v>1134</v>
      </c>
      <c r="E42" s="302" t="str">
        <f>+IF(AND(OR(P.Gen!D21="Use of matching adjustment",P.Gen!D22="Use of VA (without supervisory approval)",P.Gen!D22="Use of VA (with supervisory approval)",P.Gen!D23="Use of transitional measure on RFR",P.Gen!D24="Use of transitional measure on TP"),OR('0.LTG'!D14="", '0.LTG'!D15="",'0.LTG'!D16="",'0.LTG'!D18="",'0.LTG'!D22="")),"WARNING","OK")</f>
        <v>WARNING</v>
      </c>
      <c r="F42" s="386"/>
      <c r="G42" s="111"/>
    </row>
    <row r="43" spans="1:7">
      <c r="A43" s="383">
        <f t="shared" si="0"/>
        <v>42</v>
      </c>
      <c r="B43" s="385" t="s">
        <v>306</v>
      </c>
      <c r="C43" s="388" t="s">
        <v>1095</v>
      </c>
      <c r="D43" s="388" t="s">
        <v>1135</v>
      </c>
      <c r="E43" s="302" t="str">
        <f>+IF(AND(OR(P.Gen!D21="Use of matching adjustment",P.Gen!D22="Use of VA (without supervisory approval)",P.Gen!D22="Use of VA (with supervisory approval)",P.Gen!D23="Use of transitional measure on RFR",P.Gen!D24="Use of transitional measure on TP"),OR('0.LTG'!E14="", '0.LTG'!E15="",'0.LTG'!E16="",'0.LTG'!E18="",'0.LTG'!E22="")),"WARNING","OK")</f>
        <v>WARNING</v>
      </c>
      <c r="F43" s="386"/>
      <c r="G43" s="111"/>
    </row>
    <row r="44" spans="1:7">
      <c r="A44" s="383">
        <f t="shared" si="0"/>
        <v>43</v>
      </c>
      <c r="B44" s="385" t="s">
        <v>306</v>
      </c>
      <c r="C44" s="388" t="s">
        <v>1095</v>
      </c>
      <c r="D44" s="388" t="s">
        <v>1136</v>
      </c>
      <c r="E44" s="302" t="str">
        <f>+IF(AND(OR(P.Gen!D21="Use of matching adjustment",P.Gen!D22="Use of VA (without supervisory approval)",P.Gen!D22="Use of VA (with supervisory approval)",P.Gen!D23="Use of transitional measure on RFR",P.Gen!D24="Use of transitional measure on TP"),OR('0.LTG'!F14="", '0.LTG'!F15="",'0.LTG'!F16="",'0.LTG'!F18="",'0.LTG'!F22="")),"WARNING","OK")</f>
        <v>WARNING</v>
      </c>
      <c r="F44" s="386"/>
      <c r="G44" s="111"/>
    </row>
    <row r="45" spans="1:7">
      <c r="A45" s="383">
        <f t="shared" si="0"/>
        <v>44</v>
      </c>
      <c r="B45" s="385" t="s">
        <v>306</v>
      </c>
      <c r="C45" s="388" t="s">
        <v>1095</v>
      </c>
      <c r="D45" s="388" t="s">
        <v>1137</v>
      </c>
      <c r="E45" s="302" t="str">
        <f>+IF(AND(OR(P.Gen!D21="Use of matching adjustment",P.Gen!D22="Use of VA (without supervisory approval)",P.Gen!D22="Use of VA (with supervisory approval)",P.Gen!D23="Use of transitional measure on RFR",P.Gen!D24="Use of transitional measure on TP"),OR('0.LTG'!G14="", '0.LTG'!G15="", '0.LTG'!G16="",'0.LTG'!G18="",'0.LTG'!G22="")),"WARNING","OK")</f>
        <v>WARNING</v>
      </c>
      <c r="F45" s="386"/>
      <c r="G45" s="111"/>
    </row>
    <row r="46" spans="1:7">
      <c r="A46" s="383">
        <f t="shared" si="0"/>
        <v>45</v>
      </c>
      <c r="B46" s="385" t="s">
        <v>306</v>
      </c>
      <c r="C46" s="388" t="s">
        <v>1095</v>
      </c>
      <c r="D46" s="388" t="s">
        <v>1138</v>
      </c>
      <c r="E46" s="302" t="str">
        <f>+IF(AND(OR(P.Gen!D21="Use of matching adjustment",P.Gen!D22="Use of VA (without supervisory approval)",P.Gen!D22="Use of VA (with supervisory approval)",P.Gen!D23="Use of transitional measure on RFR",P.Gen!D24="Use of transitional measure on TP"),OR('0.LTG'!H14="", '0.LTG'!H15="",'0.LTG'!H16="",'0.LTG'!H18="",'0.LTG'!H22="")),"WARNING","OK")</f>
        <v>WARNING</v>
      </c>
      <c r="F46" s="386"/>
      <c r="G46" s="111"/>
    </row>
    <row r="47" spans="1:7">
      <c r="A47" s="383">
        <f t="shared" si="0"/>
        <v>46</v>
      </c>
      <c r="B47" s="385" t="s">
        <v>306</v>
      </c>
      <c r="C47" s="388" t="s">
        <v>1095</v>
      </c>
      <c r="D47" s="388" t="s">
        <v>1139</v>
      </c>
      <c r="E47" s="302" t="str">
        <f>+IF(AND(OR(P.Gen!D21="Use of matching adjustment",P.Gen!D22="Use of VA (without supervisory approval)",P.Gen!D22="Use of VA (with supervisory approval)",P.Gen!D23="Use of transitional measure on RFR",P.Gen!D24="Use of transitional measure on TP"),OR('0.LTG'!I14="", '0.LTG'!I15="",'0.LTG'!I16="",'0.LTG'!I18="",'0.LTG'!I22="")),"WARNING","OK")</f>
        <v>WARNING</v>
      </c>
      <c r="F47" s="386"/>
      <c r="G47" s="111"/>
    </row>
    <row r="48" spans="1:7">
      <c r="A48" s="383">
        <f t="shared" si="0"/>
        <v>47</v>
      </c>
      <c r="B48" s="385" t="s">
        <v>306</v>
      </c>
      <c r="C48" s="388" t="s">
        <v>1095</v>
      </c>
      <c r="D48" s="388" t="s">
        <v>1140</v>
      </c>
      <c r="E48" s="302" t="str">
        <f>+IF(AND(OR(P.Gen!D21="Use of matching adjustment",P.Gen!D22="Use of VA (without supervisory approval)",P.Gen!D22="Use of VA (with supervisory approval)",P.Gen!D23="Use of transitional measure on RFR",P.Gen!D24="Use of transitional measure on TP"),OR('0.LTG'!J14="", '0.LTG'!J15="",'0.LTG'!J16="",'0.LTG'!J18="",'0.LTG'!J22="")),"WARNING","OK")</f>
        <v>WARNING</v>
      </c>
      <c r="F48" s="386"/>
      <c r="G48" s="111"/>
    </row>
    <row r="49" spans="1:7">
      <c r="A49" s="383">
        <f t="shared" si="0"/>
        <v>48</v>
      </c>
      <c r="B49" s="385" t="s">
        <v>306</v>
      </c>
      <c r="C49" s="388" t="s">
        <v>1095</v>
      </c>
      <c r="D49" s="388" t="s">
        <v>1141</v>
      </c>
      <c r="E49" s="302" t="str">
        <f>+IF(AND(OR(P.Gen!D21="Use of matching adjustment",P.Gen!D22="Use of VA (without supervisory approval)",P.Gen!D22="Use of VA (with supervisory approval)",P.Gen!D23="Use of transitional measure on RFR",P.Gen!D24="Use of transitional measure on TP"),OR('0.LTG'!K14="", '0.LTG'!K15="",'0.LTG'!K16="",'0.LTG'!K18="",'0.LTG'!K22="")),"WARNING","OK")</f>
        <v>WARNING</v>
      </c>
      <c r="F49" s="386"/>
      <c r="G49" s="111"/>
    </row>
    <row r="50" spans="1:7">
      <c r="A50" s="383">
        <f t="shared" si="0"/>
        <v>49</v>
      </c>
      <c r="B50" s="385" t="s">
        <v>306</v>
      </c>
      <c r="C50" s="388" t="s">
        <v>1095</v>
      </c>
      <c r="D50" s="388" t="s">
        <v>1142</v>
      </c>
      <c r="E50" s="302" t="str">
        <f>+IF(AND(OR(P.Gen!D21="Use of matching adjustment",P.Gen!D22="Use of VA (without supervisory approval)",P.Gen!D22="Use of VA (with supervisory approval)",P.Gen!D23="Use of transitional measure on RFR",P.Gen!D24="Use of transitional measure on TP"),OR('0.LTG'!L14="", '0.LTG'!L15="", '0.LTG'!L16="",'0.LTG'!L18="",'0.LTG'!L22="")),"WARNING","OK")</f>
        <v>WARNING</v>
      </c>
      <c r="F50" s="386"/>
      <c r="G50" s="111"/>
    </row>
    <row r="51" spans="1:7">
      <c r="A51" s="383">
        <f t="shared" si="0"/>
        <v>50</v>
      </c>
      <c r="B51" s="385" t="s">
        <v>1076</v>
      </c>
      <c r="C51" s="385" t="s">
        <v>1096</v>
      </c>
      <c r="D51" s="385" t="s">
        <v>1098</v>
      </c>
      <c r="E51" s="302" t="str">
        <f>IF(ROUND(FBS.LTG!E14,0)=ROUND((FBS.LTG!D14-FBS.LTG!C14),0), "OK","WARNING")</f>
        <v>OK</v>
      </c>
      <c r="F51" s="386"/>
      <c r="G51" s="111"/>
    </row>
    <row r="52" spans="1:7">
      <c r="A52" s="383">
        <f t="shared" si="0"/>
        <v>51</v>
      </c>
      <c r="B52" s="385" t="s">
        <v>1076</v>
      </c>
      <c r="C52" s="385" t="s">
        <v>1096</v>
      </c>
      <c r="D52" s="385" t="s">
        <v>1098</v>
      </c>
      <c r="E52" s="302" t="str">
        <f>IF(ROUND(FBS.LTG!E15,0)=ROUND(SUM(FBS.LTG!D15)-SUM(FBS.LTG!C15),0), "OK","WARNING")</f>
        <v>OK</v>
      </c>
      <c r="F52" s="386"/>
      <c r="G52" s="111"/>
    </row>
    <row r="53" spans="1:7">
      <c r="A53" s="383">
        <f t="shared" si="0"/>
        <v>52</v>
      </c>
      <c r="B53" s="385" t="s">
        <v>1076</v>
      </c>
      <c r="C53" s="385" t="s">
        <v>1096</v>
      </c>
      <c r="D53" s="385" t="s">
        <v>1098</v>
      </c>
      <c r="E53" s="302" t="str">
        <f>IF(ROUND(FBS.LTG!E16,0)=ROUND(SUM(FBS.LTG!D16)-SUM(FBS.LTG!C16),0), "OK","WARNING")</f>
        <v>OK</v>
      </c>
      <c r="F53" s="386"/>
      <c r="G53" s="111"/>
    </row>
    <row r="54" spans="1:7">
      <c r="A54" s="383">
        <f t="shared" si="0"/>
        <v>53</v>
      </c>
      <c r="B54" s="385" t="s">
        <v>1076</v>
      </c>
      <c r="C54" s="385" t="s">
        <v>1096</v>
      </c>
      <c r="D54" s="385" t="s">
        <v>1098</v>
      </c>
      <c r="E54" s="302" t="str">
        <f>IF(ROUND(FBS.LTG!E18,0)=ROUND(SUM(FBS.LTG!D18)-SUM(FBS.LTG!C18),0), "OK","WARNING")</f>
        <v>OK</v>
      </c>
      <c r="F54" s="386"/>
      <c r="G54" s="111"/>
    </row>
    <row r="55" spans="1:7">
      <c r="A55" s="383">
        <f t="shared" si="0"/>
        <v>54</v>
      </c>
      <c r="B55" s="385" t="s">
        <v>1076</v>
      </c>
      <c r="C55" s="385" t="s">
        <v>1096</v>
      </c>
      <c r="D55" s="385" t="s">
        <v>1098</v>
      </c>
      <c r="E55" s="302" t="str">
        <f>IF(ROUND(FBS.LTG!E22,0)=ROUND(SUM(FBS.LTG!D22)-SUM(FBS.LTG!C22),0), "OK","WARNING")</f>
        <v>OK</v>
      </c>
      <c r="F55" s="386"/>
      <c r="G55" s="111"/>
    </row>
    <row r="56" spans="1:7">
      <c r="A56" s="383">
        <f t="shared" si="0"/>
        <v>55</v>
      </c>
      <c r="B56" s="385" t="s">
        <v>1076</v>
      </c>
      <c r="C56" s="385" t="s">
        <v>1096</v>
      </c>
      <c r="D56" s="385" t="s">
        <v>1564</v>
      </c>
      <c r="E56" s="302" t="str">
        <f>IF(ROUND(FBS.LTG!G14,0)=ROUND(SUM(FBS.LTG!F14)-SUM(FBS.LTG!D14),0), "OK","WARNING")</f>
        <v>OK</v>
      </c>
      <c r="F56" s="386"/>
      <c r="G56" s="111"/>
    </row>
    <row r="57" spans="1:7">
      <c r="A57" s="383">
        <f t="shared" si="0"/>
        <v>56</v>
      </c>
      <c r="B57" s="385" t="s">
        <v>1076</v>
      </c>
      <c r="C57" s="385" t="s">
        <v>1096</v>
      </c>
      <c r="D57" s="385" t="s">
        <v>1564</v>
      </c>
      <c r="E57" s="302" t="str">
        <f>IF(ROUND(FBS.LTG!G15,0)=ROUND(SUM(FBS.LTG!F15)-SUM(FBS.LTG!D15),0), "OK","WARNING")</f>
        <v>OK</v>
      </c>
      <c r="F57" s="386"/>
      <c r="G57" s="111"/>
    </row>
    <row r="58" spans="1:7">
      <c r="A58" s="383">
        <f t="shared" si="0"/>
        <v>57</v>
      </c>
      <c r="B58" s="385" t="s">
        <v>1076</v>
      </c>
      <c r="C58" s="385" t="s">
        <v>1096</v>
      </c>
      <c r="D58" s="385" t="s">
        <v>1564</v>
      </c>
      <c r="E58" s="302" t="str">
        <f>IF(ROUND(FBS.LTG!G16,0)=ROUND(SUM(FBS.LTG!F16)-SUM(FBS.LTG!D16),0), "OK","WARNING")</f>
        <v>OK</v>
      </c>
      <c r="F58" s="386"/>
      <c r="G58" s="111"/>
    </row>
    <row r="59" spans="1:7">
      <c r="A59" s="383">
        <f t="shared" si="0"/>
        <v>58</v>
      </c>
      <c r="B59" s="385" t="s">
        <v>1076</v>
      </c>
      <c r="C59" s="385" t="s">
        <v>1096</v>
      </c>
      <c r="D59" s="385" t="s">
        <v>1564</v>
      </c>
      <c r="E59" s="302" t="str">
        <f>IF(ROUND(FBS.LTG!G18,0)=ROUND(SUM(FBS.LTG!F18)-SUM(FBS.LTG!D18),0), "OK","WARNING")</f>
        <v>OK</v>
      </c>
      <c r="F59" s="386"/>
      <c r="G59" s="111"/>
    </row>
    <row r="60" spans="1:7">
      <c r="A60" s="383">
        <f t="shared" si="0"/>
        <v>59</v>
      </c>
      <c r="B60" s="385" t="s">
        <v>1076</v>
      </c>
      <c r="C60" s="385" t="s">
        <v>1096</v>
      </c>
      <c r="D60" s="385" t="s">
        <v>1564</v>
      </c>
      <c r="E60" s="302" t="str">
        <f>IF(ROUND(FBS.LTG!G22,0)=ROUND(SUM(FBS.LTG!F22)-SUM(FBS.LTG!D22),0), "OK","WARNING")</f>
        <v>OK</v>
      </c>
      <c r="F60" s="386"/>
      <c r="G60" s="111"/>
    </row>
    <row r="61" spans="1:7">
      <c r="A61" s="383">
        <f t="shared" si="0"/>
        <v>60</v>
      </c>
      <c r="B61" s="385" t="s">
        <v>1076</v>
      </c>
      <c r="C61" s="385" t="s">
        <v>1096</v>
      </c>
      <c r="D61" s="385" t="s">
        <v>1099</v>
      </c>
      <c r="E61" s="302" t="str">
        <f>IF(ROUND(FBS.LTG!I14,0)=ROUND(SUM(FBS.LTG!H14)-SUM(FBS.LTG!C14,FBS.LTG!E14,FBS.LTG!G14),0), "OK","WARNING")</f>
        <v>OK</v>
      </c>
      <c r="F61" s="386"/>
      <c r="G61" s="111"/>
    </row>
    <row r="62" spans="1:7">
      <c r="A62" s="383">
        <f t="shared" si="0"/>
        <v>61</v>
      </c>
      <c r="B62" s="385" t="s">
        <v>1076</v>
      </c>
      <c r="C62" s="385" t="s">
        <v>1096</v>
      </c>
      <c r="D62" s="385" t="s">
        <v>1099</v>
      </c>
      <c r="E62" s="302" t="str">
        <f>IF(ROUND(FBS.LTG!I15,0)=ROUND(SUM(FBS.LTG!H15)-SUM(FBS.LTG!C15,FBS.LTG!E15,FBS.LTG!G15),0), "OK","WARNING")</f>
        <v>OK</v>
      </c>
      <c r="F62" s="386"/>
      <c r="G62" s="111"/>
    </row>
    <row r="63" spans="1:7">
      <c r="A63" s="383">
        <f t="shared" si="0"/>
        <v>62</v>
      </c>
      <c r="B63" s="385" t="s">
        <v>1076</v>
      </c>
      <c r="C63" s="385" t="s">
        <v>1096</v>
      </c>
      <c r="D63" s="385" t="s">
        <v>1099</v>
      </c>
      <c r="E63" s="302" t="str">
        <f>IF(ROUND(FBS.LTG!I16,0)=ROUND(SUM(FBS.LTG!H16)-SUM(FBS.LTG!C16,FBS.LTG!E16,FBS.LTG!G16),0), "OK","WARNING")</f>
        <v>OK</v>
      </c>
      <c r="F63" s="386"/>
      <c r="G63" s="111"/>
    </row>
    <row r="64" spans="1:7">
      <c r="A64" s="383">
        <f t="shared" si="0"/>
        <v>63</v>
      </c>
      <c r="B64" s="385" t="s">
        <v>1076</v>
      </c>
      <c r="C64" s="385" t="s">
        <v>1096</v>
      </c>
      <c r="D64" s="385" t="s">
        <v>1099</v>
      </c>
      <c r="E64" s="302" t="str">
        <f>IF(ROUND(FBS.LTG!I18,0)=ROUND(SUM(FBS.LTG!H18)-SUM(FBS.LTG!C18,FBS.LTG!E18,FBS.LTG!G18),0), "OK","WARNING")</f>
        <v>OK</v>
      </c>
      <c r="F64" s="386"/>
      <c r="G64" s="111"/>
    </row>
    <row r="65" spans="1:7">
      <c r="A65" s="383">
        <f t="shared" si="0"/>
        <v>64</v>
      </c>
      <c r="B65" s="385" t="s">
        <v>1076</v>
      </c>
      <c r="C65" s="385" t="s">
        <v>1096</v>
      </c>
      <c r="D65" s="385" t="s">
        <v>1099</v>
      </c>
      <c r="E65" s="302" t="str">
        <f>IF(ROUND(FBS.LTG!I22,0)=ROUND(SUM(FBS.LTG!H22)-SUM(FBS.LTG!C22,FBS.LTG!E22,FBS.LTG!G22),0), "OK","WARNING")</f>
        <v>OK</v>
      </c>
      <c r="F65" s="386"/>
      <c r="G65" s="111"/>
    </row>
    <row r="66" spans="1:7">
      <c r="A66" s="383">
        <f t="shared" si="0"/>
        <v>65</v>
      </c>
      <c r="B66" s="385" t="s">
        <v>1076</v>
      </c>
      <c r="C66" s="385" t="s">
        <v>1096</v>
      </c>
      <c r="D66" s="387" t="s">
        <v>1563</v>
      </c>
      <c r="E66" s="343" t="str">
        <f>IF(FBS.LTG!C22=0,"Not applicable",IF(ROUND(FBS.LTG!C23,0)=ROUND(FBS.LTG!C18/FBS.LTG!C22,0), "OK","WARNING"))</f>
        <v>Not applicable</v>
      </c>
      <c r="F66" s="386"/>
      <c r="G66" s="111"/>
    </row>
    <row r="67" spans="1:7">
      <c r="A67" s="383">
        <f t="shared" si="0"/>
        <v>66</v>
      </c>
      <c r="B67" s="385" t="s">
        <v>1076</v>
      </c>
      <c r="C67" s="385" t="s">
        <v>1096</v>
      </c>
      <c r="D67" s="387" t="s">
        <v>1563</v>
      </c>
      <c r="E67" s="343" t="str">
        <f>IF(FBS.LTG!D22=0,"Not applicable",IF(ROUND(FBS.LTG!D23,0)=ROUND(FBS.LTG!D18/FBS.LTG!D22,0), "OK","WARNING"))</f>
        <v>Not applicable</v>
      </c>
      <c r="F67" s="386"/>
      <c r="G67" s="111"/>
    </row>
    <row r="68" spans="1:7">
      <c r="A68" s="383">
        <f t="shared" ref="A68:A131" si="1">A67+1</f>
        <v>67</v>
      </c>
      <c r="B68" s="385" t="s">
        <v>1076</v>
      </c>
      <c r="C68" s="385" t="s">
        <v>1096</v>
      </c>
      <c r="D68" s="387" t="s">
        <v>1563</v>
      </c>
      <c r="E68" s="343" t="str">
        <f>IF(FBS.LTG!F22=0,"Not applicable",IF(ROUND(FBS.LTG!F23,0)=ROUND(FBS.LTG!F18/FBS.LTG!F22,0), "OK","WARNING"))</f>
        <v>Not applicable</v>
      </c>
      <c r="F68" s="386"/>
      <c r="G68" s="111"/>
    </row>
    <row r="69" spans="1:7">
      <c r="A69" s="383">
        <f t="shared" si="1"/>
        <v>68</v>
      </c>
      <c r="B69" s="385" t="s">
        <v>1076</v>
      </c>
      <c r="C69" s="385" t="s">
        <v>1096</v>
      </c>
      <c r="D69" s="387" t="s">
        <v>1563</v>
      </c>
      <c r="E69" s="343" t="str">
        <f>IF(FBS.LTG!H22=0,"Not applicable",IF(ROUND(FBS.LTG!H23,0)=ROUND(FBS.LTG!H18/FBS.LTG!H22,0), "OK","WARNING"))</f>
        <v>Not applicable</v>
      </c>
      <c r="F69" s="386"/>
      <c r="G69" s="111"/>
    </row>
    <row r="70" spans="1:7">
      <c r="A70" s="383">
        <f t="shared" si="1"/>
        <v>69</v>
      </c>
      <c r="B70" s="385" t="s">
        <v>1076</v>
      </c>
      <c r="C70" s="385" t="s">
        <v>1096</v>
      </c>
      <c r="D70" s="387" t="s">
        <v>1563</v>
      </c>
      <c r="E70" s="343" t="str">
        <f>IF(FBS.LTG!J22=0,"Not applicable",IF(ROUND(FBS.LTG!J23,0)=ROUND(FBS.LTG!J18/FBS.LTG!J22,0), "OK","WARNING"))</f>
        <v>Not applicable</v>
      </c>
      <c r="F70" s="386"/>
      <c r="G70" s="111"/>
    </row>
    <row r="71" spans="1:7">
      <c r="A71" s="383">
        <f t="shared" si="1"/>
        <v>70</v>
      </c>
      <c r="B71" s="385" t="s">
        <v>1076</v>
      </c>
      <c r="C71" s="385" t="s">
        <v>1096</v>
      </c>
      <c r="D71" s="385" t="s">
        <v>1100</v>
      </c>
      <c r="E71" s="302" t="str">
        <f>IF(ROUND(FBS.LTG!K14,0)=ROUND(SUM(FBS.LTG!J14)-SUM(FBS.LTG!C14,FBS.LTG!E14,FBS.LTG!G14,FBS.LTG!I14),0), "OK","WARNING")</f>
        <v>OK</v>
      </c>
      <c r="F71" s="386"/>
      <c r="G71" s="111"/>
    </row>
    <row r="72" spans="1:7">
      <c r="A72" s="383">
        <f t="shared" si="1"/>
        <v>71</v>
      </c>
      <c r="B72" s="385" t="s">
        <v>1076</v>
      </c>
      <c r="C72" s="385" t="s">
        <v>1096</v>
      </c>
      <c r="D72" s="385" t="s">
        <v>1100</v>
      </c>
      <c r="E72" s="302" t="str">
        <f>IF(ROUND(FBS.LTG!K15,0)=ROUND(SUM(FBS.LTG!J15)-SUM(FBS.LTG!C15,FBS.LTG!E15,FBS.LTG!G15,FBS.LTG!I15),0), "OK","WARNING")</f>
        <v>OK</v>
      </c>
      <c r="F72" s="386"/>
      <c r="G72" s="111"/>
    </row>
    <row r="73" spans="1:7">
      <c r="A73" s="383">
        <f t="shared" si="1"/>
        <v>72</v>
      </c>
      <c r="B73" s="385" t="s">
        <v>1076</v>
      </c>
      <c r="C73" s="385" t="s">
        <v>1096</v>
      </c>
      <c r="D73" s="385" t="s">
        <v>1100</v>
      </c>
      <c r="E73" s="302" t="str">
        <f>IF(ROUND(FBS.LTG!K16,0)=ROUND(SUM(FBS.LTG!J16)-SUM(FBS.LTG!C16,FBS.LTG!E16,FBS.LTG!G16,FBS.LTG!I16),0), "OK","WARNING")</f>
        <v>OK</v>
      </c>
      <c r="F73" s="386"/>
      <c r="G73" s="111"/>
    </row>
    <row r="74" spans="1:7">
      <c r="A74" s="383">
        <f t="shared" si="1"/>
        <v>73</v>
      </c>
      <c r="B74" s="385" t="s">
        <v>1076</v>
      </c>
      <c r="C74" s="385" t="s">
        <v>1096</v>
      </c>
      <c r="D74" s="385" t="s">
        <v>1100</v>
      </c>
      <c r="E74" s="302" t="str">
        <f>IF(ROUND(FBS.LTG!K18,0)=ROUND(SUM(FBS.LTG!J18)-SUM(FBS.LTG!C18,FBS.LTG!E18,FBS.LTG!G18,FBS.LTG!I18),0), "OK","WARNING")</f>
        <v>OK</v>
      </c>
      <c r="F74" s="386"/>
      <c r="G74" s="111"/>
    </row>
    <row r="75" spans="1:7">
      <c r="A75" s="383">
        <f t="shared" si="1"/>
        <v>74</v>
      </c>
      <c r="B75" s="385" t="s">
        <v>1076</v>
      </c>
      <c r="C75" s="385" t="s">
        <v>1096</v>
      </c>
      <c r="D75" s="385" t="s">
        <v>1100</v>
      </c>
      <c r="E75" s="302" t="str">
        <f>IF(ROUND(FBS.LTG!K22,0)=ROUND(SUM(FBS.LTG!J22)-SUM(FBS.LTG!C22,FBS.LTG!E22,FBS.LTG!G22,FBS.LTG!I22),0), "OK","WARNING")</f>
        <v>OK</v>
      </c>
      <c r="F75" s="386"/>
      <c r="G75" s="111"/>
    </row>
    <row r="76" spans="1:7">
      <c r="A76" s="383">
        <f t="shared" si="1"/>
        <v>75</v>
      </c>
      <c r="B76" s="385" t="s">
        <v>1076</v>
      </c>
      <c r="C76" s="385" t="s">
        <v>1096</v>
      </c>
      <c r="D76" s="388" t="s">
        <v>1133</v>
      </c>
      <c r="E76" s="302" t="str">
        <f>+IF(AND(OR(P.Gen!D21="Use of matching adjustment",P.Gen!D22="Use of VA (without supervisory approval)",P.Gen!D22="Use of VA (with supervisory approval)",P.Gen!D23="Use of transitional measure on RFR",P.Gen!D24="Use of transitional measure on TP"),OR(FBS.LTG!C14="", FBS.LTG!C15="",FBS.LTG!C16="",FBS.LTG!C18="",FBS.LTG!C22="")),"WARNING","OK")</f>
        <v>WARNING</v>
      </c>
      <c r="F76" s="386"/>
      <c r="G76" s="111"/>
    </row>
    <row r="77" spans="1:7">
      <c r="A77" s="383">
        <f t="shared" si="1"/>
        <v>76</v>
      </c>
      <c r="B77" s="385" t="s">
        <v>1076</v>
      </c>
      <c r="C77" s="385" t="s">
        <v>1096</v>
      </c>
      <c r="D77" s="388" t="s">
        <v>1134</v>
      </c>
      <c r="E77" s="302" t="str">
        <f>+IF(AND(OR(P.Gen!D21="Use of matching adjustment",P.Gen!D22="Use of VA (without supervisory approval)",P.Gen!D22="Use of VA (with supervisory approval)",P.Gen!D23="Use of transitional measure on RFR",P.Gen!D24="Use of transitional measure on TP"),OR(FBS.LTG!D14="", FBS.LTG!D15="",FBS.LTG!D16="",FBS.LTG!D18="",FBS.LTG!D22="")),"WARNING","OK")</f>
        <v>WARNING</v>
      </c>
      <c r="F77" s="386"/>
      <c r="G77" s="111"/>
    </row>
    <row r="78" spans="1:7">
      <c r="A78" s="383">
        <f t="shared" si="1"/>
        <v>77</v>
      </c>
      <c r="B78" s="385" t="s">
        <v>1076</v>
      </c>
      <c r="C78" s="385" t="s">
        <v>1096</v>
      </c>
      <c r="D78" s="388" t="s">
        <v>1135</v>
      </c>
      <c r="E78" s="302" t="str">
        <f>+IF(AND(OR(P.Gen!D21="Use of matching adjustment",P.Gen!D22="Use of VA (without supervisory approval)",P.Gen!D22="Use of VA (with supervisory approval)",P.Gen!D23="Use of transitional measure on RFR",P.Gen!D24="Use of transitional measure on TP"),OR(FBS.LTG!E14="", FBS.LTG!E15="",FBS.LTG!E16="",FBS.LTG!E18="",FBS.LTG!E22="")),"WARNING","OK")</f>
        <v>WARNING</v>
      </c>
      <c r="F78" s="386"/>
      <c r="G78" s="111"/>
    </row>
    <row r="79" spans="1:7">
      <c r="A79" s="383">
        <f t="shared" si="1"/>
        <v>78</v>
      </c>
      <c r="B79" s="385" t="s">
        <v>1076</v>
      </c>
      <c r="C79" s="385" t="s">
        <v>1096</v>
      </c>
      <c r="D79" s="388" t="s">
        <v>1136</v>
      </c>
      <c r="E79" s="302" t="str">
        <f>+IF(AND(OR(P.Gen!D21="Use of matching adjustment",P.Gen!D22="Use of VA (without supervisory approval)",P.Gen!D22="Use of VA (with supervisory approval)",P.Gen!D23="Use of transitional measure on RFR",P.Gen!D24="Use of transitional measure on TP"),OR(FBS.LTG!F14="", FBS.LTG!F15="",FBS.LTG!F16="",FBS.LTG!F18="",FBS.LTG!F22="")),"WARNING","OK")</f>
        <v>WARNING</v>
      </c>
      <c r="F79" s="386"/>
      <c r="G79" s="111"/>
    </row>
    <row r="80" spans="1:7">
      <c r="A80" s="383">
        <f t="shared" si="1"/>
        <v>79</v>
      </c>
      <c r="B80" s="385" t="s">
        <v>1076</v>
      </c>
      <c r="C80" s="385" t="s">
        <v>1096</v>
      </c>
      <c r="D80" s="388" t="s">
        <v>1137</v>
      </c>
      <c r="E80" s="302" t="str">
        <f>+IF(AND(OR(P.Gen!D21="Use of matching adjustment",P.Gen!D22="Use of VA (without supervisory approval)",P.Gen!D22="Use of VA (with supervisory approval)",P.Gen!D23="Use of transitional measure on RFR",P.Gen!D24="Use of transitional measure on TP"),OR(FBS.LTG!G14="", FBS.LTG!G15="", FBS.LTG!G16="",FBS.LTG!G18="",FBS.LTG!G22="")),"WARNING","OK")</f>
        <v>WARNING</v>
      </c>
      <c r="F80" s="386"/>
      <c r="G80" s="111"/>
    </row>
    <row r="81" spans="1:7">
      <c r="A81" s="383">
        <f t="shared" si="1"/>
        <v>80</v>
      </c>
      <c r="B81" s="385" t="s">
        <v>1076</v>
      </c>
      <c r="C81" s="385" t="s">
        <v>1096</v>
      </c>
      <c r="D81" s="388" t="s">
        <v>1138</v>
      </c>
      <c r="E81" s="302" t="str">
        <f>+IF(AND(OR(P.Gen!D21="Use of matching adjustment",P.Gen!D22="Use of VA (without supervisory approval)",P.Gen!D22="Use of VA (with supervisory approval)",P.Gen!D23="Use of transitional measure on RFR",P.Gen!D24="Use of transitional measure on TP"),OR(FBS.LTG!H14="", FBS.LTG!H15="",FBS.LTG!H16="",FBS.LTG!H18="",FBS.LTG!H22="")),"WARNING","OK")</f>
        <v>WARNING</v>
      </c>
      <c r="F81" s="386"/>
      <c r="G81" s="111"/>
    </row>
    <row r="82" spans="1:7">
      <c r="A82" s="383">
        <f t="shared" si="1"/>
        <v>81</v>
      </c>
      <c r="B82" s="385" t="s">
        <v>1076</v>
      </c>
      <c r="C82" s="385" t="s">
        <v>1096</v>
      </c>
      <c r="D82" s="388" t="s">
        <v>1139</v>
      </c>
      <c r="E82" s="302" t="str">
        <f>+IF(AND(OR(P.Gen!D21="Use of matching adjustment",P.Gen!D22="Use of VA (without supervisory approval)",P.Gen!D22="Use of VA (with supervisory approval)",P.Gen!D23="Use of transitional measure on RFR",P.Gen!D24="Use of transitional measure on TP"),OR(FBS.LTG!I14="", FBS.LTG!I15="",FBS.LTG!I16="",FBS.LTG!I18="",FBS.LTG!I22="")),"WARNING","OK")</f>
        <v>WARNING</v>
      </c>
      <c r="F82" s="386"/>
      <c r="G82" s="111"/>
    </row>
    <row r="83" spans="1:7">
      <c r="A83" s="383">
        <f t="shared" si="1"/>
        <v>82</v>
      </c>
      <c r="B83" s="385" t="s">
        <v>1076</v>
      </c>
      <c r="C83" s="385" t="s">
        <v>1096</v>
      </c>
      <c r="D83" s="388" t="s">
        <v>1140</v>
      </c>
      <c r="E83" s="302" t="str">
        <f>+IF(AND(OR(P.Gen!D21="Use of matching adjustment",P.Gen!D22="Use of VA (without supervisory approval)",P.Gen!D22="Use of VA (with supervisory approval)",P.Gen!D23="Use of transitional measure on RFR",P.Gen!D24="Use of transitional measure on TP"),OR(FBS.LTG!J14="", FBS.LTG!J15="",FBS.LTG!J16="",FBS.LTG!J18="",FBS.LTG!J22="")),"WARNING","OK")</f>
        <v>WARNING</v>
      </c>
      <c r="F83" s="386"/>
      <c r="G83" s="111"/>
    </row>
    <row r="84" spans="1:7">
      <c r="A84" s="383">
        <f t="shared" si="1"/>
        <v>83</v>
      </c>
      <c r="B84" s="385" t="s">
        <v>1076</v>
      </c>
      <c r="C84" s="385" t="s">
        <v>1096</v>
      </c>
      <c r="D84" s="388" t="s">
        <v>1141</v>
      </c>
      <c r="E84" s="302" t="str">
        <f>+IF(AND(OR(P.Gen!D21="Use of matching adjustment",P.Gen!D22="Use of VA (without supervisory approval)",P.Gen!D22="Use of VA (with supervisory approval)",P.Gen!D23="Use of transitional measure on RFR",P.Gen!D24="Use of transitional measure on TP"),OR(FBS.LTG!K14="", FBS.LTG!K15="",FBS.LTG!K16="",FBS.LTG!K18="",FBS.LTG!K22="")),"WARNING","OK")</f>
        <v>WARNING</v>
      </c>
      <c r="F84" s="386"/>
      <c r="G84" s="111"/>
    </row>
    <row r="85" spans="1:7">
      <c r="A85" s="383">
        <f t="shared" si="1"/>
        <v>84</v>
      </c>
      <c r="B85" s="385" t="s">
        <v>1076</v>
      </c>
      <c r="C85" s="385" t="s">
        <v>1096</v>
      </c>
      <c r="D85" s="388" t="s">
        <v>1142</v>
      </c>
      <c r="E85" s="302" t="str">
        <f>+IF(AND(OR(P.Gen!D21="Use of matching adjustment",P.Gen!D22="Use of VA (without supervisory approval)",P.Gen!D22="Use of VA (with supervisory approval)",P.Gen!D23="Use of transitional measure on RFR",P.Gen!D24="Use of transitional measure on TP"),OR(FBS.LTG!L14="", FBS.LTG!L15="", FBS.LTG!L16="",FBS.LTG!L18="",FBS.LTG!L22="")),"WARNING","OK")</f>
        <v>WARNING</v>
      </c>
      <c r="F85" s="386"/>
      <c r="G85" s="111"/>
    </row>
    <row r="86" spans="1:7">
      <c r="A86" s="383">
        <f t="shared" si="1"/>
        <v>85</v>
      </c>
      <c r="B86" s="385" t="s">
        <v>1070</v>
      </c>
      <c r="C86" s="385" t="s">
        <v>1101</v>
      </c>
      <c r="D86" s="385" t="s">
        <v>1098</v>
      </c>
      <c r="E86" s="302" t="str">
        <f>IF(ROUND('CBS.LTG'!E14,0)=ROUND(('CBS.LTG'!D14-'CBS.LTG'!C14),0), "OK","WARNING")</f>
        <v>OK</v>
      </c>
      <c r="F86" s="386"/>
      <c r="G86" s="111"/>
    </row>
    <row r="87" spans="1:7">
      <c r="A87" s="383">
        <f t="shared" si="1"/>
        <v>86</v>
      </c>
      <c r="B87" s="385" t="s">
        <v>1070</v>
      </c>
      <c r="C87" s="385" t="s">
        <v>1101</v>
      </c>
      <c r="D87" s="385" t="s">
        <v>1098</v>
      </c>
      <c r="E87" s="302" t="str">
        <f>IF(ROUND('CBS.LTG'!E15,0)=ROUND(SUM('CBS.LTG'!D15)-SUM('CBS.LTG'!C15),0), "OK","WARNING")</f>
        <v>OK</v>
      </c>
      <c r="F87" s="386"/>
      <c r="G87" s="111"/>
    </row>
    <row r="88" spans="1:7">
      <c r="A88" s="383">
        <f t="shared" si="1"/>
        <v>87</v>
      </c>
      <c r="B88" s="385" t="s">
        <v>1070</v>
      </c>
      <c r="C88" s="385" t="s">
        <v>1101</v>
      </c>
      <c r="D88" s="385" t="s">
        <v>1098</v>
      </c>
      <c r="E88" s="302" t="str">
        <f>IF(ROUND('CBS.LTG'!E16,0)=ROUND(SUM('CBS.LTG'!D16)-SUM('CBS.LTG'!C16),0), "OK","WARNING")</f>
        <v>OK</v>
      </c>
      <c r="F88" s="386"/>
      <c r="G88" s="111"/>
    </row>
    <row r="89" spans="1:7">
      <c r="A89" s="383">
        <f t="shared" si="1"/>
        <v>88</v>
      </c>
      <c r="B89" s="385" t="s">
        <v>1070</v>
      </c>
      <c r="C89" s="385" t="s">
        <v>1101</v>
      </c>
      <c r="D89" s="385" t="s">
        <v>1098</v>
      </c>
      <c r="E89" s="302" t="str">
        <f>IF(ROUND('CBS.LTG'!E18,0)=ROUND(SUM('CBS.LTG'!D18)-SUM('CBS.LTG'!C18),0), "OK","WARNING")</f>
        <v>OK</v>
      </c>
      <c r="F89" s="386"/>
      <c r="G89" s="111"/>
    </row>
    <row r="90" spans="1:7">
      <c r="A90" s="383">
        <f t="shared" si="1"/>
        <v>89</v>
      </c>
      <c r="B90" s="385" t="s">
        <v>1070</v>
      </c>
      <c r="C90" s="385" t="s">
        <v>1101</v>
      </c>
      <c r="D90" s="385" t="s">
        <v>1098</v>
      </c>
      <c r="E90" s="302" t="str">
        <f>IF(ROUND('CBS.LTG'!E22,0)=ROUND(SUM('CBS.LTG'!D22)-SUM('CBS.LTG'!C22),0), "OK","WARNING")</f>
        <v>OK</v>
      </c>
      <c r="F90" s="386"/>
      <c r="G90" s="111"/>
    </row>
    <row r="91" spans="1:7">
      <c r="A91" s="383">
        <f t="shared" si="1"/>
        <v>90</v>
      </c>
      <c r="B91" s="385" t="s">
        <v>1070</v>
      </c>
      <c r="C91" s="385" t="s">
        <v>1101</v>
      </c>
      <c r="D91" s="385" t="s">
        <v>1564</v>
      </c>
      <c r="E91" s="302" t="str">
        <f>IF(ROUND('CBS.LTG'!G14,0)=ROUND(SUM('CBS.LTG'!F14)-SUM('CBS.LTG'!D14),0), "OK","WARNING")</f>
        <v>OK</v>
      </c>
      <c r="F91" s="386"/>
      <c r="G91" s="111"/>
    </row>
    <row r="92" spans="1:7">
      <c r="A92" s="383">
        <f t="shared" si="1"/>
        <v>91</v>
      </c>
      <c r="B92" s="385" t="s">
        <v>1070</v>
      </c>
      <c r="C92" s="385" t="s">
        <v>1101</v>
      </c>
      <c r="D92" s="385" t="s">
        <v>1564</v>
      </c>
      <c r="E92" s="302" t="str">
        <f>IF(ROUND('CBS.LTG'!G15,0)=ROUND(SUM('CBS.LTG'!F15)-SUM('CBS.LTG'!D15),0), "OK","WARNING")</f>
        <v>OK</v>
      </c>
      <c r="F92" s="386"/>
      <c r="G92" s="111"/>
    </row>
    <row r="93" spans="1:7">
      <c r="A93" s="383">
        <f t="shared" si="1"/>
        <v>92</v>
      </c>
      <c r="B93" s="385" t="s">
        <v>1070</v>
      </c>
      <c r="C93" s="385" t="s">
        <v>1101</v>
      </c>
      <c r="D93" s="385" t="s">
        <v>1564</v>
      </c>
      <c r="E93" s="302" t="str">
        <f>IF(ROUND('CBS.LTG'!G16,0)=ROUND(SUM('CBS.LTG'!F16)-SUM('CBS.LTG'!D16),0), "OK","WARNING")</f>
        <v>OK</v>
      </c>
      <c r="F93" s="386"/>
      <c r="G93" s="111"/>
    </row>
    <row r="94" spans="1:7">
      <c r="A94" s="383">
        <f t="shared" si="1"/>
        <v>93</v>
      </c>
      <c r="B94" s="385" t="s">
        <v>1070</v>
      </c>
      <c r="C94" s="385" t="s">
        <v>1101</v>
      </c>
      <c r="D94" s="385" t="s">
        <v>1564</v>
      </c>
      <c r="E94" s="302" t="str">
        <f>IF(ROUND('CBS.LTG'!G18,0)=ROUND(SUM('CBS.LTG'!F18)-SUM('CBS.LTG'!D18),0), "OK","WARNING")</f>
        <v>OK</v>
      </c>
      <c r="F94" s="386"/>
      <c r="G94" s="111"/>
    </row>
    <row r="95" spans="1:7">
      <c r="A95" s="383">
        <f t="shared" si="1"/>
        <v>94</v>
      </c>
      <c r="B95" s="385" t="s">
        <v>1070</v>
      </c>
      <c r="C95" s="385" t="s">
        <v>1101</v>
      </c>
      <c r="D95" s="385" t="s">
        <v>1564</v>
      </c>
      <c r="E95" s="302" t="str">
        <f>IF(ROUND('CBS.LTG'!G22,0)=ROUND(SUM('CBS.LTG'!F22)-SUM('CBS.LTG'!D22),0), "OK","WARNING")</f>
        <v>OK</v>
      </c>
      <c r="F95" s="386"/>
      <c r="G95" s="111"/>
    </row>
    <row r="96" spans="1:7">
      <c r="A96" s="383">
        <f t="shared" si="1"/>
        <v>95</v>
      </c>
      <c r="B96" s="385" t="s">
        <v>1070</v>
      </c>
      <c r="C96" s="385" t="s">
        <v>1101</v>
      </c>
      <c r="D96" s="385" t="s">
        <v>1099</v>
      </c>
      <c r="E96" s="302" t="str">
        <f>IF(ROUND('CBS.LTG'!I14,0)=ROUND(SUM('CBS.LTG'!H14)-SUM('CBS.LTG'!C14,'CBS.LTG'!E14,'CBS.LTG'!G14),0), "OK","WARNING")</f>
        <v>OK</v>
      </c>
      <c r="F96" s="386"/>
      <c r="G96" s="111"/>
    </row>
    <row r="97" spans="1:7">
      <c r="A97" s="383">
        <f t="shared" si="1"/>
        <v>96</v>
      </c>
      <c r="B97" s="385" t="s">
        <v>1070</v>
      </c>
      <c r="C97" s="385" t="s">
        <v>1101</v>
      </c>
      <c r="D97" s="385" t="s">
        <v>1099</v>
      </c>
      <c r="E97" s="302" t="str">
        <f>IF(ROUND('CBS.LTG'!I15,0)=ROUND(SUM('CBS.LTG'!H15)-SUM('CBS.LTG'!C15,'CBS.LTG'!E15,'CBS.LTG'!G15),0), "OK","WARNING")</f>
        <v>OK</v>
      </c>
      <c r="F97" s="386"/>
      <c r="G97" s="111"/>
    </row>
    <row r="98" spans="1:7">
      <c r="A98" s="383">
        <f t="shared" si="1"/>
        <v>97</v>
      </c>
      <c r="B98" s="385" t="s">
        <v>1070</v>
      </c>
      <c r="C98" s="385" t="s">
        <v>1101</v>
      </c>
      <c r="D98" s="385" t="s">
        <v>1099</v>
      </c>
      <c r="E98" s="302" t="str">
        <f>IF(ROUND('CBS.LTG'!I16,0)=ROUND(SUM('CBS.LTG'!H16)-SUM('CBS.LTG'!C16,'CBS.LTG'!E16,'CBS.LTG'!G16),0), "OK","WARNING")</f>
        <v>OK</v>
      </c>
      <c r="F98" s="386"/>
      <c r="G98" s="111"/>
    </row>
    <row r="99" spans="1:7">
      <c r="A99" s="383">
        <f t="shared" si="1"/>
        <v>98</v>
      </c>
      <c r="B99" s="385" t="s">
        <v>1070</v>
      </c>
      <c r="C99" s="385" t="s">
        <v>1101</v>
      </c>
      <c r="D99" s="385" t="s">
        <v>1099</v>
      </c>
      <c r="E99" s="302" t="str">
        <f>IF(ROUND('CBS.LTG'!I18,0)=ROUND(SUM('CBS.LTG'!H18)-SUM('CBS.LTG'!C18,'CBS.LTG'!E18,'CBS.LTG'!G18),0), "OK","WARNING")</f>
        <v>OK</v>
      </c>
      <c r="F99" s="386"/>
      <c r="G99" s="111"/>
    </row>
    <row r="100" spans="1:7">
      <c r="A100" s="383">
        <f t="shared" si="1"/>
        <v>99</v>
      </c>
      <c r="B100" s="385" t="s">
        <v>1070</v>
      </c>
      <c r="C100" s="385" t="s">
        <v>1101</v>
      </c>
      <c r="D100" s="385" t="s">
        <v>1099</v>
      </c>
      <c r="E100" s="302" t="str">
        <f>IF(ROUND('CBS.LTG'!I22,0)=ROUND(SUM('CBS.LTG'!H22)-SUM('CBS.LTG'!C22,'CBS.LTG'!E22,'CBS.LTG'!G22),0), "OK","WARNING")</f>
        <v>OK</v>
      </c>
      <c r="F100" s="386"/>
      <c r="G100" s="111"/>
    </row>
    <row r="101" spans="1:7">
      <c r="A101" s="383">
        <f t="shared" si="1"/>
        <v>100</v>
      </c>
      <c r="B101" s="385" t="s">
        <v>1070</v>
      </c>
      <c r="C101" s="385" t="s">
        <v>1101</v>
      </c>
      <c r="D101" s="387" t="s">
        <v>1563</v>
      </c>
      <c r="E101" s="343" t="str">
        <f>IF('CBS.LTG'!C22=0,"Not applicable",IF(ROUND('CBS.LTG'!C23,0)=ROUND('CBS.LTG'!C18/'CBS.LTG'!C22,0), "OK","WARNING"))</f>
        <v>Not applicable</v>
      </c>
      <c r="F101" s="386"/>
      <c r="G101" s="111"/>
    </row>
    <row r="102" spans="1:7">
      <c r="A102" s="383">
        <f t="shared" si="1"/>
        <v>101</v>
      </c>
      <c r="B102" s="385" t="s">
        <v>1070</v>
      </c>
      <c r="C102" s="385" t="s">
        <v>1101</v>
      </c>
      <c r="D102" s="387" t="s">
        <v>1563</v>
      </c>
      <c r="E102" s="343" t="str">
        <f>IF('CBS.LTG'!D22=0,"Not applicable",IF(ROUND('CBS.LTG'!D23,0)=ROUND('CBS.LTG'!D18/'CBS.LTG'!D22,0), "OK","WARNING"))</f>
        <v>Not applicable</v>
      </c>
      <c r="F102" s="386"/>
      <c r="G102" s="111"/>
    </row>
    <row r="103" spans="1:7">
      <c r="A103" s="383">
        <f t="shared" si="1"/>
        <v>102</v>
      </c>
      <c r="B103" s="385" t="s">
        <v>1070</v>
      </c>
      <c r="C103" s="385" t="s">
        <v>1101</v>
      </c>
      <c r="D103" s="387" t="s">
        <v>1563</v>
      </c>
      <c r="E103" s="343" t="str">
        <f>IF('CBS.LTG'!F22=0,"Not applicable",IF(ROUND('CBS.LTG'!F23,0)=ROUND('CBS.LTG'!F18/'CBS.LTG'!F22,0), "OK","WARNING"))</f>
        <v>Not applicable</v>
      </c>
      <c r="F103" s="386"/>
      <c r="G103" s="111"/>
    </row>
    <row r="104" spans="1:7">
      <c r="A104" s="383">
        <f t="shared" si="1"/>
        <v>103</v>
      </c>
      <c r="B104" s="385" t="s">
        <v>1070</v>
      </c>
      <c r="C104" s="385" t="s">
        <v>1101</v>
      </c>
      <c r="D104" s="387" t="s">
        <v>1563</v>
      </c>
      <c r="E104" s="343" t="str">
        <f>IF('CBS.LTG'!H22=0,"Not applicable",IF(ROUND('CBS.LTG'!H23,0)=ROUND('CBS.LTG'!H18/'CBS.LTG'!H22,0), "OK","WARNING"))</f>
        <v>Not applicable</v>
      </c>
      <c r="F104" s="386"/>
      <c r="G104" s="111"/>
    </row>
    <row r="105" spans="1:7">
      <c r="A105" s="383">
        <f t="shared" si="1"/>
        <v>104</v>
      </c>
      <c r="B105" s="385" t="s">
        <v>1070</v>
      </c>
      <c r="C105" s="385" t="s">
        <v>1101</v>
      </c>
      <c r="D105" s="387" t="s">
        <v>1563</v>
      </c>
      <c r="E105" s="343" t="str">
        <f>IF('CBS.LTG'!J22=0,"Not applicable",IF(ROUND('CBS.LTG'!J23,0)=ROUND('CBS.LTG'!J18/'CBS.LTG'!J22,0), "OK","WARNING"))</f>
        <v>Not applicable</v>
      </c>
      <c r="F105" s="386"/>
      <c r="G105" s="111"/>
    </row>
    <row r="106" spans="1:7">
      <c r="A106" s="383">
        <f t="shared" si="1"/>
        <v>105</v>
      </c>
      <c r="B106" s="385" t="s">
        <v>1070</v>
      </c>
      <c r="C106" s="385" t="s">
        <v>1101</v>
      </c>
      <c r="D106" s="385" t="s">
        <v>1100</v>
      </c>
      <c r="E106" s="302" t="str">
        <f>IF(ROUND('CBS.LTG'!K14,0)=ROUND(SUM('CBS.LTG'!J14)-SUM('CBS.LTG'!C14,'CBS.LTG'!E14,'CBS.LTG'!G14,'CBS.LTG'!I14),0), "OK","WARNING")</f>
        <v>OK</v>
      </c>
      <c r="F106" s="386"/>
      <c r="G106" s="111"/>
    </row>
    <row r="107" spans="1:7">
      <c r="A107" s="383">
        <f t="shared" si="1"/>
        <v>106</v>
      </c>
      <c r="B107" s="385" t="s">
        <v>1070</v>
      </c>
      <c r="C107" s="385" t="s">
        <v>1101</v>
      </c>
      <c r="D107" s="385" t="s">
        <v>1100</v>
      </c>
      <c r="E107" s="302" t="str">
        <f>IF(ROUND('CBS.LTG'!K15,0)=ROUND(SUM('CBS.LTG'!J15)-SUM('CBS.LTG'!C15,'CBS.LTG'!E15,'CBS.LTG'!G15,'CBS.LTG'!I15),0), "OK","WARNING")</f>
        <v>OK</v>
      </c>
      <c r="F107" s="386"/>
      <c r="G107" s="111"/>
    </row>
    <row r="108" spans="1:7">
      <c r="A108" s="383">
        <f t="shared" si="1"/>
        <v>107</v>
      </c>
      <c r="B108" s="385" t="s">
        <v>1070</v>
      </c>
      <c r="C108" s="385" t="s">
        <v>1101</v>
      </c>
      <c r="D108" s="385" t="s">
        <v>1100</v>
      </c>
      <c r="E108" s="302" t="str">
        <f>IF(ROUND('CBS.LTG'!K16,0)=ROUND(SUM('CBS.LTG'!J16)-SUM('CBS.LTG'!C16,'CBS.LTG'!E16,'CBS.LTG'!G16,'CBS.LTG'!I16),0), "OK","WARNING")</f>
        <v>OK</v>
      </c>
      <c r="F108" s="386"/>
      <c r="G108" s="111"/>
    </row>
    <row r="109" spans="1:7">
      <c r="A109" s="383">
        <f t="shared" si="1"/>
        <v>108</v>
      </c>
      <c r="B109" s="385" t="s">
        <v>1070</v>
      </c>
      <c r="C109" s="385" t="s">
        <v>1101</v>
      </c>
      <c r="D109" s="385" t="s">
        <v>1100</v>
      </c>
      <c r="E109" s="302" t="str">
        <f>IF(ROUND('CBS.LTG'!K18,0)=ROUND(SUM('CBS.LTG'!J18)-SUM('CBS.LTG'!C18,'CBS.LTG'!E18,'CBS.LTG'!G18,'CBS.LTG'!I18),0), "OK","WARNING")</f>
        <v>OK</v>
      </c>
      <c r="F109" s="386"/>
      <c r="G109" s="111"/>
    </row>
    <row r="110" spans="1:7">
      <c r="A110" s="383">
        <f t="shared" si="1"/>
        <v>109</v>
      </c>
      <c r="B110" s="385" t="s">
        <v>1070</v>
      </c>
      <c r="C110" s="385" t="s">
        <v>1101</v>
      </c>
      <c r="D110" s="385" t="s">
        <v>1100</v>
      </c>
      <c r="E110" s="302" t="str">
        <f>IF(ROUND('CBS.LTG'!K22,0)=ROUND(SUM('CBS.LTG'!J22)-SUM('CBS.LTG'!C22,'CBS.LTG'!E22,'CBS.LTG'!G22,'CBS.LTG'!I22),0), "OK","WARNING")</f>
        <v>OK</v>
      </c>
      <c r="F110" s="386"/>
      <c r="G110" s="111"/>
    </row>
    <row r="111" spans="1:7">
      <c r="A111" s="383">
        <f t="shared" si="1"/>
        <v>110</v>
      </c>
      <c r="B111" s="385" t="s">
        <v>1070</v>
      </c>
      <c r="C111" s="385" t="s">
        <v>1101</v>
      </c>
      <c r="D111" s="388" t="s">
        <v>1133</v>
      </c>
      <c r="E111" s="302" t="str">
        <f>+IF(AND(OR(P.Gen!D21="Use of matching adjustment",P.Gen!D22="Use of VA (without supervisory approval)",P.Gen!D22="Use of VA (with supervisory approval)",P.Gen!D23="Use of transitional measure on RFR",P.Gen!D24="Use of transitional measure on TP"),OR('CBS.LTG'!C14="", 'CBS.LTG'!C15="",'CBS.LTG'!C16="",'CBS.LTG'!C18="",'CBS.LTG'!C22="")),"WARNING","OK")</f>
        <v>WARNING</v>
      </c>
      <c r="F111" s="386"/>
      <c r="G111" s="111"/>
    </row>
    <row r="112" spans="1:7">
      <c r="A112" s="383">
        <f t="shared" si="1"/>
        <v>111</v>
      </c>
      <c r="B112" s="385" t="s">
        <v>1070</v>
      </c>
      <c r="C112" s="385" t="s">
        <v>1101</v>
      </c>
      <c r="D112" s="388" t="s">
        <v>1134</v>
      </c>
      <c r="E112" s="302" t="str">
        <f>+IF(AND(OR(P.Gen!D21="Use of matching adjustment",P.Gen!D22="Use of VA (without supervisory approval)",P.Gen!D22="Use of VA (with supervisory approval)",P.Gen!D23="Use of transitional measure on RFR",P.Gen!D24="Use of transitional measure on TP"),OR('CBS.LTG'!D14="", 'CBS.LTG'!D15="",'CBS.LTG'!D16="",'CBS.LTG'!D18="",'CBS.LTG'!D22="")),"WARNING","OK")</f>
        <v>WARNING</v>
      </c>
      <c r="F112" s="386"/>
      <c r="G112" s="111"/>
    </row>
    <row r="113" spans="1:7">
      <c r="A113" s="383">
        <f t="shared" si="1"/>
        <v>112</v>
      </c>
      <c r="B113" s="385" t="s">
        <v>1070</v>
      </c>
      <c r="C113" s="385" t="s">
        <v>1101</v>
      </c>
      <c r="D113" s="388" t="s">
        <v>1135</v>
      </c>
      <c r="E113" s="302" t="str">
        <f>+IF(AND(OR(P.Gen!D21="Use of matching adjustment",P.Gen!D22="Use of VA (without supervisory approval)",P.Gen!D22="Use of VA (with supervisory approval)",P.Gen!D23="Use of transitional measure on RFR",P.Gen!D24="Use of transitional measure on TP"),OR('CBS.LTG'!E14="", 'CBS.LTG'!E15="",'CBS.LTG'!E16="",'CBS.LTG'!E18="",'CBS.LTG'!E22="")),"WARNING","OK")</f>
        <v>WARNING</v>
      </c>
      <c r="F113" s="386"/>
      <c r="G113" s="111"/>
    </row>
    <row r="114" spans="1:7">
      <c r="A114" s="383">
        <f t="shared" si="1"/>
        <v>113</v>
      </c>
      <c r="B114" s="385" t="s">
        <v>1070</v>
      </c>
      <c r="C114" s="385" t="s">
        <v>1101</v>
      </c>
      <c r="D114" s="388" t="s">
        <v>1136</v>
      </c>
      <c r="E114" s="302" t="str">
        <f>+IF(AND(OR(P.Gen!D21="Use of matching adjustment",P.Gen!D22="Use of VA (without supervisory approval)",P.Gen!D22="Use of VA (with supervisory approval)",P.Gen!D23="Use of transitional measure on RFR",P.Gen!D24="Use of transitional measure on TP"),OR('CBS.LTG'!F14="", 'CBS.LTG'!F15="",'CBS.LTG'!F16="",'CBS.LTG'!F18="",'CBS.LTG'!F22="")),"WARNING","OK")</f>
        <v>WARNING</v>
      </c>
      <c r="F114" s="386"/>
      <c r="G114" s="111"/>
    </row>
    <row r="115" spans="1:7">
      <c r="A115" s="383">
        <f t="shared" si="1"/>
        <v>114</v>
      </c>
      <c r="B115" s="385" t="s">
        <v>1070</v>
      </c>
      <c r="C115" s="385" t="s">
        <v>1101</v>
      </c>
      <c r="D115" s="388" t="s">
        <v>1137</v>
      </c>
      <c r="E115" s="302" t="str">
        <f>+IF(AND(OR(P.Gen!D21="Use of matching adjustment",P.Gen!D22="Use of VA (without supervisory approval)",P.Gen!D22="Use of VA (with supervisory approval)",P.Gen!D23="Use of transitional measure on RFR",P.Gen!D24="Use of transitional measure on TP"),OR('CBS.LTG'!G14="", 'CBS.LTG'!G15="", 'CBS.LTG'!G16="",'CBS.LTG'!G18="",'CBS.LTG'!G22="")),"WARNING","OK")</f>
        <v>WARNING</v>
      </c>
      <c r="F115" s="386"/>
      <c r="G115" s="111"/>
    </row>
    <row r="116" spans="1:7">
      <c r="A116" s="383">
        <f t="shared" si="1"/>
        <v>115</v>
      </c>
      <c r="B116" s="385" t="s">
        <v>1070</v>
      </c>
      <c r="C116" s="385" t="s">
        <v>1101</v>
      </c>
      <c r="D116" s="388" t="s">
        <v>1138</v>
      </c>
      <c r="E116" s="302" t="str">
        <f>+IF(AND(OR(P.Gen!D21="Use of matching adjustment",P.Gen!D22="Use of VA (without supervisory approval)",P.Gen!D22="Use of VA (with supervisory approval)",P.Gen!D23="Use of transitional measure on RFR",P.Gen!D24="Use of transitional measure on TP"),OR('CBS.LTG'!H14="", 'CBS.LTG'!H15="",'CBS.LTG'!H16="",'CBS.LTG'!H18="",'CBS.LTG'!H22="")),"WARNING","OK")</f>
        <v>WARNING</v>
      </c>
      <c r="F116" s="386"/>
      <c r="G116" s="111"/>
    </row>
    <row r="117" spans="1:7">
      <c r="A117" s="383">
        <f t="shared" si="1"/>
        <v>116</v>
      </c>
      <c r="B117" s="385" t="s">
        <v>1070</v>
      </c>
      <c r="C117" s="385" t="s">
        <v>1101</v>
      </c>
      <c r="D117" s="388" t="s">
        <v>1139</v>
      </c>
      <c r="E117" s="302" t="str">
        <f>+IF(AND(OR(P.Gen!D21="Use of matching adjustment",P.Gen!D22="Use of VA (without supervisory approval)",P.Gen!D22="Use of VA (with supervisory approval)",P.Gen!D23="Use of transitional measure on RFR",P.Gen!D24="Use of transitional measure on TP"),OR('CBS.LTG'!I14="", 'CBS.LTG'!I15="",'CBS.LTG'!I16="",'CBS.LTG'!I18="",'CBS.LTG'!I22="")),"WARNING","OK")</f>
        <v>WARNING</v>
      </c>
      <c r="F117" s="386"/>
      <c r="G117" s="111"/>
    </row>
    <row r="118" spans="1:7">
      <c r="A118" s="383">
        <f t="shared" si="1"/>
        <v>117</v>
      </c>
      <c r="B118" s="385" t="s">
        <v>1070</v>
      </c>
      <c r="C118" s="385" t="s">
        <v>1101</v>
      </c>
      <c r="D118" s="388" t="s">
        <v>1140</v>
      </c>
      <c r="E118" s="302" t="str">
        <f>+IF(AND(OR(P.Gen!D21="Use of matching adjustment",P.Gen!D22="Use of VA (without supervisory approval)",P.Gen!D22="Use of VA (with supervisory approval)",P.Gen!D23="Use of transitional measure on RFR",P.Gen!D24="Use of transitional measure on TP"),OR('CBS.LTG'!J14="", 'CBS.LTG'!J15="",'CBS.LTG'!J16="",'CBS.LTG'!J18="",'CBS.LTG'!J22="")),"WARNING","OK")</f>
        <v>WARNING</v>
      </c>
      <c r="F118" s="386"/>
      <c r="G118" s="111"/>
    </row>
    <row r="119" spans="1:7">
      <c r="A119" s="383">
        <f t="shared" si="1"/>
        <v>118</v>
      </c>
      <c r="B119" s="385" t="s">
        <v>1070</v>
      </c>
      <c r="C119" s="385" t="s">
        <v>1101</v>
      </c>
      <c r="D119" s="388" t="s">
        <v>1141</v>
      </c>
      <c r="E119" s="302" t="str">
        <f>+IF(AND(OR(P.Gen!D21="Use of matching adjustment",P.Gen!D22="Use of VA (without supervisory approval)",P.Gen!D22="Use of VA (with supervisory approval)",P.Gen!D23="Use of transitional measure on RFR",P.Gen!D24="Use of transitional measure on TP"),OR('CBS.LTG'!K14="", 'CBS.LTG'!K15="",'CBS.LTG'!K16="",'CBS.LTG'!K18="",'CBS.LTG'!K22="")),"WARNING","OK")</f>
        <v>WARNING</v>
      </c>
      <c r="F119" s="386"/>
      <c r="G119" s="111"/>
    </row>
    <row r="120" spans="1:7">
      <c r="A120" s="383">
        <f t="shared" si="1"/>
        <v>119</v>
      </c>
      <c r="B120" s="385" t="s">
        <v>1070</v>
      </c>
      <c r="C120" s="385" t="s">
        <v>1101</v>
      </c>
      <c r="D120" s="388" t="s">
        <v>1142</v>
      </c>
      <c r="E120" s="302" t="str">
        <f>+IF(AND(OR(P.Gen!D21="Use of matching adjustment",P.Gen!D22="Use of VA (without supervisory approval)",P.Gen!D22="Use of VA (with supervisory approval)",P.Gen!D23="Use of transitional measure on RFR",P.Gen!D24="Use of transitional measure on TP"),OR('CBS.LTG'!L14="", 'CBS.LTG'!L15="", 'CBS.LTG'!L16="",'CBS.LTG'!L18="",'CBS.LTG'!L22="")),"WARNING","OK")</f>
        <v>WARNING</v>
      </c>
      <c r="F120" s="386"/>
      <c r="G120" s="111"/>
    </row>
    <row r="121" spans="1:7">
      <c r="A121" s="383">
        <f t="shared" si="1"/>
        <v>120</v>
      </c>
      <c r="B121" s="384" t="s">
        <v>305</v>
      </c>
      <c r="C121" s="385" t="s">
        <v>1102</v>
      </c>
      <c r="D121" s="385" t="s">
        <v>1103</v>
      </c>
      <c r="E121" s="302" t="str">
        <f>IF('0.BS'!C74 &lt;&gt;"","OK","WARNING")</f>
        <v>WARNING</v>
      </c>
      <c r="F121" s="386"/>
    </row>
    <row r="122" spans="1:7">
      <c r="A122" s="383">
        <f t="shared" si="1"/>
        <v>121</v>
      </c>
      <c r="B122" s="384" t="s">
        <v>305</v>
      </c>
      <c r="C122" s="385" t="s">
        <v>1102</v>
      </c>
      <c r="D122" s="385" t="s">
        <v>1471</v>
      </c>
      <c r="E122" s="302" t="str">
        <f ca="1">IF(INDIRECT("'0.BS'!$A$13 ",1)="Assets","OK","WARNING")</f>
        <v>OK</v>
      </c>
      <c r="F122" s="386"/>
    </row>
    <row r="123" spans="1:7">
      <c r="A123" s="383">
        <f t="shared" si="1"/>
        <v>122</v>
      </c>
      <c r="B123" s="384" t="s">
        <v>305</v>
      </c>
      <c r="C123" s="385" t="s">
        <v>1102</v>
      </c>
      <c r="D123" s="385" t="s">
        <v>1472</v>
      </c>
      <c r="E123" s="302" t="str">
        <f ca="1">IF(INDIRECT("'0.BS'!$C$11",1)="Solvency II value","OK","WARNING")</f>
        <v>OK</v>
      </c>
      <c r="F123" s="386"/>
    </row>
    <row r="124" spans="1:7">
      <c r="A124" s="383">
        <f t="shared" si="1"/>
        <v>123</v>
      </c>
      <c r="B124" s="384" t="s">
        <v>305</v>
      </c>
      <c r="C124" s="385" t="s">
        <v>1102</v>
      </c>
      <c r="D124" s="385" t="s">
        <v>1473</v>
      </c>
      <c r="E124" s="302" t="str">
        <f ca="1">IF(INDIRECT("'0.BS'!$C$12 ",1)="C0010","OK","WARNING")</f>
        <v>OK</v>
      </c>
      <c r="F124" s="386"/>
    </row>
    <row r="125" spans="1:7">
      <c r="A125" s="383">
        <f t="shared" si="1"/>
        <v>124</v>
      </c>
      <c r="B125" s="385" t="s">
        <v>305</v>
      </c>
      <c r="C125" s="385" t="s">
        <v>1102</v>
      </c>
      <c r="D125" s="385" t="s">
        <v>1474</v>
      </c>
      <c r="E125" s="302" t="str">
        <f ca="1">IF(INDIRECT("'0.BS'!$B$82 ",1)="R0750","OK","WARNING")</f>
        <v>OK</v>
      </c>
      <c r="F125" s="386"/>
    </row>
    <row r="126" spans="1:7">
      <c r="A126" s="383">
        <f t="shared" si="1"/>
        <v>125</v>
      </c>
      <c r="B126" s="385" t="s">
        <v>305</v>
      </c>
      <c r="C126" s="385" t="s">
        <v>1102</v>
      </c>
      <c r="D126" s="385" t="s">
        <v>1475</v>
      </c>
      <c r="E126" s="302" t="str">
        <f ca="1">IF(INDIRECT("'0.BS'!$A$97 ",1)="Excess of assets over liabilities","OK","WARNING")</f>
        <v>OK</v>
      </c>
      <c r="F126" s="386"/>
    </row>
    <row r="127" spans="1:7">
      <c r="A127" s="383">
        <f t="shared" si="1"/>
        <v>126</v>
      </c>
      <c r="B127" s="385" t="s">
        <v>305</v>
      </c>
      <c r="C127" s="385" t="s">
        <v>1102</v>
      </c>
      <c r="D127" s="385" t="s">
        <v>1476</v>
      </c>
      <c r="E127" s="302" t="str">
        <f ca="1">IF(INDIRECT("'0.BS'!$B$97 ",1)="R1000","OK","WARNING")</f>
        <v>OK</v>
      </c>
      <c r="F127" s="386"/>
    </row>
    <row r="128" spans="1:7">
      <c r="A128" s="383">
        <f t="shared" si="1"/>
        <v>127</v>
      </c>
      <c r="B128" s="385" t="s">
        <v>305</v>
      </c>
      <c r="C128" s="385" t="s">
        <v>1102</v>
      </c>
      <c r="D128" s="385" t="s">
        <v>1144</v>
      </c>
      <c r="E128" s="302" t="str">
        <f>IF('0.BS'!C56=0, "WARNING", "OK")</f>
        <v>WARNING</v>
      </c>
      <c r="F128" s="386"/>
    </row>
    <row r="129" spans="1:6">
      <c r="A129" s="383">
        <f t="shared" si="1"/>
        <v>128</v>
      </c>
      <c r="B129" s="385" t="s">
        <v>305</v>
      </c>
      <c r="C129" s="385" t="s">
        <v>1102</v>
      </c>
      <c r="D129" s="385" t="s">
        <v>1489</v>
      </c>
      <c r="E129" s="302" t="str">
        <f>IF('0.BS'!C96=0, "WARNING", "OK")</f>
        <v>WARNING</v>
      </c>
      <c r="F129" s="386"/>
    </row>
    <row r="130" spans="1:6">
      <c r="A130" s="383">
        <f t="shared" si="1"/>
        <v>129</v>
      </c>
      <c r="B130" s="385" t="s">
        <v>305</v>
      </c>
      <c r="C130" s="385" t="s">
        <v>1102</v>
      </c>
      <c r="D130" s="385" t="s">
        <v>1143</v>
      </c>
      <c r="E130" s="302" t="str">
        <f>IF('0.BS'!C97=0, "WARNING", "OK")</f>
        <v>WARNING</v>
      </c>
      <c r="F130" s="386"/>
    </row>
    <row r="131" spans="1:6">
      <c r="A131" s="383">
        <f t="shared" si="1"/>
        <v>130</v>
      </c>
      <c r="B131" s="384" t="s">
        <v>1068</v>
      </c>
      <c r="C131" s="385" t="s">
        <v>1102</v>
      </c>
      <c r="D131" s="385" t="s">
        <v>1103</v>
      </c>
      <c r="E131" s="302" t="str">
        <f>IF(FBS.BS!C74 &lt;&gt;"","OK","WARNING")</f>
        <v>WARNING</v>
      </c>
      <c r="F131" s="386"/>
    </row>
    <row r="132" spans="1:6">
      <c r="A132" s="383">
        <f t="shared" ref="A132:A195" si="2">A131+1</f>
        <v>131</v>
      </c>
      <c r="B132" s="385" t="s">
        <v>1068</v>
      </c>
      <c r="C132" s="385" t="s">
        <v>1102</v>
      </c>
      <c r="D132" s="385" t="s">
        <v>1477</v>
      </c>
      <c r="E132" s="302" t="str">
        <f ca="1">IF(INDIRECT("FBS.BS!$A$13 ",1)="Assets","OK","WARNING")</f>
        <v>OK</v>
      </c>
      <c r="F132" s="386"/>
    </row>
    <row r="133" spans="1:6">
      <c r="A133" s="383">
        <f t="shared" si="2"/>
        <v>132</v>
      </c>
      <c r="B133" s="385" t="s">
        <v>1068</v>
      </c>
      <c r="C133" s="385" t="s">
        <v>1102</v>
      </c>
      <c r="D133" s="385" t="s">
        <v>1478</v>
      </c>
      <c r="E133" s="302" t="str">
        <f ca="1">IF(INDIRECT("FBS.BS!$C$11 ",1)="Solvency II value","OK","WARNING")</f>
        <v>OK</v>
      </c>
      <c r="F133" s="386"/>
    </row>
    <row r="134" spans="1:6">
      <c r="A134" s="383">
        <f t="shared" si="2"/>
        <v>133</v>
      </c>
      <c r="B134" s="385" t="s">
        <v>1068</v>
      </c>
      <c r="C134" s="385" t="s">
        <v>1102</v>
      </c>
      <c r="D134" s="385" t="s">
        <v>1479</v>
      </c>
      <c r="E134" s="302" t="str">
        <f ca="1">IF(INDIRECT("FBS.BS!$C$12 ",1)="C0010","OK","WARNING")</f>
        <v>OK</v>
      </c>
      <c r="F134" s="386"/>
    </row>
    <row r="135" spans="1:6">
      <c r="A135" s="383">
        <f t="shared" si="2"/>
        <v>134</v>
      </c>
      <c r="B135" s="385" t="s">
        <v>1068</v>
      </c>
      <c r="C135" s="385" t="s">
        <v>1102</v>
      </c>
      <c r="D135" s="385" t="s">
        <v>1480</v>
      </c>
      <c r="E135" s="302" t="str">
        <f ca="1">IF(INDIRECT("FBS.BS!$B$82",1)="R0750","OK","WARNING")</f>
        <v>OK</v>
      </c>
      <c r="F135" s="386"/>
    </row>
    <row r="136" spans="1:6">
      <c r="A136" s="383">
        <f t="shared" si="2"/>
        <v>135</v>
      </c>
      <c r="B136" s="385" t="s">
        <v>1068</v>
      </c>
      <c r="C136" s="385" t="s">
        <v>1102</v>
      </c>
      <c r="D136" s="385" t="s">
        <v>1481</v>
      </c>
      <c r="E136" s="302" t="str">
        <f ca="1">IF(INDIRECT("FBS.BS!$A$97 ",1)="Excess of assets over liabilities","OK","WARNING")</f>
        <v>OK</v>
      </c>
      <c r="F136" s="386"/>
    </row>
    <row r="137" spans="1:6">
      <c r="A137" s="383">
        <f t="shared" si="2"/>
        <v>136</v>
      </c>
      <c r="B137" s="385" t="s">
        <v>1068</v>
      </c>
      <c r="C137" s="385" t="s">
        <v>1102</v>
      </c>
      <c r="D137" s="385" t="s">
        <v>1482</v>
      </c>
      <c r="E137" s="302" t="str">
        <f ca="1">IF(INDIRECT("FBS.BS!$B$97 ",1)="R1000","OK","WARNING")</f>
        <v>OK</v>
      </c>
      <c r="F137" s="386"/>
    </row>
    <row r="138" spans="1:6">
      <c r="A138" s="383">
        <f t="shared" si="2"/>
        <v>137</v>
      </c>
      <c r="B138" s="385" t="s">
        <v>1068</v>
      </c>
      <c r="C138" s="385" t="s">
        <v>1102</v>
      </c>
      <c r="D138" s="385" t="s">
        <v>1144</v>
      </c>
      <c r="E138" s="302" t="str">
        <f>IF(FBS.BS!$C$56=0, "WARNING", "OK")</f>
        <v>WARNING</v>
      </c>
      <c r="F138" s="386"/>
    </row>
    <row r="139" spans="1:6">
      <c r="A139" s="383">
        <f t="shared" si="2"/>
        <v>138</v>
      </c>
      <c r="B139" s="385" t="s">
        <v>1068</v>
      </c>
      <c r="C139" s="385" t="s">
        <v>1102</v>
      </c>
      <c r="D139" s="385" t="s">
        <v>1489</v>
      </c>
      <c r="E139" s="302" t="str">
        <f>IF(FBS.BS!C96=0, "WARNING", "OK")</f>
        <v>WARNING</v>
      </c>
      <c r="F139" s="386"/>
    </row>
    <row r="140" spans="1:6">
      <c r="A140" s="383">
        <f t="shared" si="2"/>
        <v>139</v>
      </c>
      <c r="B140" s="385" t="s">
        <v>1068</v>
      </c>
      <c r="C140" s="385" t="s">
        <v>1102</v>
      </c>
      <c r="D140" s="385" t="s">
        <v>1143</v>
      </c>
      <c r="E140" s="302" t="str">
        <f>IF(FBS.BS!C97=0, "WARNING", "OK")</f>
        <v>WARNING</v>
      </c>
      <c r="F140" s="386"/>
    </row>
    <row r="141" spans="1:6">
      <c r="A141" s="383">
        <f t="shared" si="2"/>
        <v>140</v>
      </c>
      <c r="B141" s="384" t="s">
        <v>1069</v>
      </c>
      <c r="C141" s="385" t="s">
        <v>1102</v>
      </c>
      <c r="D141" s="385" t="s">
        <v>1103</v>
      </c>
      <c r="E141" s="302" t="str">
        <f>IF('CBS.BS'!$C$74 &lt;&gt;"","OK","WARNING")</f>
        <v>WARNING</v>
      </c>
      <c r="F141" s="386"/>
    </row>
    <row r="142" spans="1:6">
      <c r="A142" s="383">
        <f t="shared" si="2"/>
        <v>141</v>
      </c>
      <c r="B142" s="385" t="s">
        <v>1069</v>
      </c>
      <c r="C142" s="385" t="s">
        <v>1102</v>
      </c>
      <c r="D142" s="385" t="s">
        <v>1483</v>
      </c>
      <c r="E142" s="302" t="str">
        <f ca="1">IF(INDIRECT("CBS.BS!$A$13 ",1)="Assets","OK","WARNING")</f>
        <v>OK</v>
      </c>
      <c r="F142" s="386"/>
    </row>
    <row r="143" spans="1:6">
      <c r="A143" s="383">
        <f t="shared" si="2"/>
        <v>142</v>
      </c>
      <c r="B143" s="385" t="s">
        <v>1069</v>
      </c>
      <c r="C143" s="385" t="s">
        <v>1102</v>
      </c>
      <c r="D143" s="385" t="s">
        <v>1484</v>
      </c>
      <c r="E143" s="302" t="str">
        <f ca="1">IF(INDIRECT("CBS.BS!$C$11 ",1)="Solvency II value","OK","WARNING")</f>
        <v>OK</v>
      </c>
      <c r="F143" s="386"/>
    </row>
    <row r="144" spans="1:6">
      <c r="A144" s="383">
        <f t="shared" si="2"/>
        <v>143</v>
      </c>
      <c r="B144" s="385" t="s">
        <v>1069</v>
      </c>
      <c r="C144" s="385" t="s">
        <v>1102</v>
      </c>
      <c r="D144" s="385" t="s">
        <v>1485</v>
      </c>
      <c r="E144" s="302" t="str">
        <f ca="1">IF(INDIRECT("CBS.BS!$C$12",1)="C0010","OK","WARNING")</f>
        <v>OK</v>
      </c>
      <c r="F144" s="386"/>
    </row>
    <row r="145" spans="1:7">
      <c r="A145" s="383">
        <f t="shared" si="2"/>
        <v>144</v>
      </c>
      <c r="B145" s="385" t="s">
        <v>1069</v>
      </c>
      <c r="C145" s="385" t="s">
        <v>1102</v>
      </c>
      <c r="D145" s="385" t="s">
        <v>1486</v>
      </c>
      <c r="E145" s="302" t="str">
        <f ca="1">IF(INDIRECT("CBS.BS!$B$82 ",1)="R0750","OK","WARNING")</f>
        <v>OK</v>
      </c>
      <c r="F145" s="386"/>
    </row>
    <row r="146" spans="1:7">
      <c r="A146" s="383">
        <f t="shared" si="2"/>
        <v>145</v>
      </c>
      <c r="B146" s="385" t="s">
        <v>1069</v>
      </c>
      <c r="C146" s="385" t="s">
        <v>1102</v>
      </c>
      <c r="D146" s="385" t="s">
        <v>1487</v>
      </c>
      <c r="E146" s="302" t="str">
        <f ca="1">IF(INDIRECT("CBS.BS!$A$97",1)="Excess of assets over liabilities","OK","WARNING")</f>
        <v>OK</v>
      </c>
      <c r="F146" s="386"/>
    </row>
    <row r="147" spans="1:7">
      <c r="A147" s="383">
        <f t="shared" si="2"/>
        <v>146</v>
      </c>
      <c r="B147" s="385" t="s">
        <v>1069</v>
      </c>
      <c r="C147" s="385" t="s">
        <v>1102</v>
      </c>
      <c r="D147" s="385" t="s">
        <v>1488</v>
      </c>
      <c r="E147" s="302" t="str">
        <f ca="1">IF(INDIRECT("CBS.BS!$B$97 ",1)="R1000","OK","WARNING")</f>
        <v>OK</v>
      </c>
      <c r="F147" s="386"/>
    </row>
    <row r="148" spans="1:7">
      <c r="A148" s="383">
        <f t="shared" si="2"/>
        <v>147</v>
      </c>
      <c r="B148" s="385" t="s">
        <v>1069</v>
      </c>
      <c r="C148" s="385" t="s">
        <v>1102</v>
      </c>
      <c r="D148" s="385" t="s">
        <v>1144</v>
      </c>
      <c r="E148" s="302" t="str">
        <f>IF('CBS.BS'!$C$56=0, "WARNING", "OK")</f>
        <v>WARNING</v>
      </c>
      <c r="F148" s="386"/>
    </row>
    <row r="149" spans="1:7">
      <c r="A149" s="383">
        <f t="shared" si="2"/>
        <v>148</v>
      </c>
      <c r="B149" s="385" t="s">
        <v>1069</v>
      </c>
      <c r="C149" s="385" t="s">
        <v>1102</v>
      </c>
      <c r="D149" s="385" t="s">
        <v>1489</v>
      </c>
      <c r="E149" s="302" t="str">
        <f>IF('CBS.BS'!$C$96=0, "WARNING", "OK")</f>
        <v>WARNING</v>
      </c>
      <c r="F149" s="386"/>
    </row>
    <row r="150" spans="1:7">
      <c r="A150" s="383">
        <f t="shared" si="2"/>
        <v>149</v>
      </c>
      <c r="B150" s="385" t="s">
        <v>1069</v>
      </c>
      <c r="C150" s="385" t="s">
        <v>1102</v>
      </c>
      <c r="D150" s="385" t="s">
        <v>1143</v>
      </c>
      <c r="E150" s="302" t="str">
        <f>IF('CBS.BS'!$C$97=0, "WARNING", "OK")</f>
        <v>WARNING</v>
      </c>
      <c r="F150" s="386"/>
      <c r="G150" s="111"/>
    </row>
    <row r="151" spans="1:7">
      <c r="A151" s="383">
        <f t="shared" si="2"/>
        <v>150</v>
      </c>
      <c r="B151" s="375" t="s">
        <v>307</v>
      </c>
      <c r="C151" s="375" t="s">
        <v>1104</v>
      </c>
      <c r="D151" s="389" t="s">
        <v>1500</v>
      </c>
      <c r="E151" s="343" t="str">
        <f ca="1">IF(INDIRECT("'0.OF'!$C$113",1)="R0790","OK","WARNING")</f>
        <v>OK</v>
      </c>
      <c r="F151" s="386"/>
    </row>
    <row r="152" spans="1:7">
      <c r="A152" s="383">
        <f t="shared" si="2"/>
        <v>151</v>
      </c>
      <c r="B152" s="375" t="s">
        <v>307</v>
      </c>
      <c r="C152" s="375" t="s">
        <v>1104</v>
      </c>
      <c r="D152" s="389" t="s">
        <v>1499</v>
      </c>
      <c r="E152" s="343" t="str">
        <f ca="1">IF(INDIRECT("'0.OF'!$H$12",1)="C0050","OK","WARNING")</f>
        <v>OK</v>
      </c>
      <c r="F152" s="386"/>
    </row>
    <row r="153" spans="1:7">
      <c r="A153" s="383">
        <f t="shared" si="2"/>
        <v>152</v>
      </c>
      <c r="B153" s="375" t="s">
        <v>307</v>
      </c>
      <c r="C153" s="375" t="s">
        <v>1104</v>
      </c>
      <c r="D153" s="389" t="s">
        <v>1498</v>
      </c>
      <c r="E153" s="343" t="str">
        <f ca="1">IF(INDIRECT("'0.OF'!$C$83 ",1)="R0690","OK","WARNING")</f>
        <v>OK</v>
      </c>
      <c r="F153" s="386"/>
    </row>
    <row r="154" spans="1:7">
      <c r="A154" s="383">
        <f t="shared" si="2"/>
        <v>153</v>
      </c>
      <c r="B154" s="375" t="s">
        <v>307</v>
      </c>
      <c r="C154" s="375" t="s">
        <v>1104</v>
      </c>
      <c r="D154" s="389" t="s">
        <v>1497</v>
      </c>
      <c r="E154" s="343" t="str">
        <f ca="1">IF(INDIRECT("'0.OF'!$H$11 ",1)="Tier 3","OK","WARNING")</f>
        <v>OK</v>
      </c>
      <c r="F154" s="386"/>
    </row>
    <row r="155" spans="1:7" ht="30">
      <c r="A155" s="383">
        <f t="shared" si="2"/>
        <v>154</v>
      </c>
      <c r="B155" s="375" t="s">
        <v>307</v>
      </c>
      <c r="C155" s="375" t="s">
        <v>1104</v>
      </c>
      <c r="D155" s="390" t="s">
        <v>1501</v>
      </c>
      <c r="E155" s="343" t="str">
        <f>IF('0.OF'!D75&lt;&gt;"","OK","WARNING")</f>
        <v>WARNING</v>
      </c>
      <c r="F155" s="386"/>
    </row>
    <row r="156" spans="1:7" ht="30">
      <c r="A156" s="383">
        <f t="shared" si="2"/>
        <v>155</v>
      </c>
      <c r="B156" s="375" t="s">
        <v>307</v>
      </c>
      <c r="C156" s="375" t="s">
        <v>1104</v>
      </c>
      <c r="D156" s="390" t="s">
        <v>1502</v>
      </c>
      <c r="E156" s="343" t="str">
        <f>IF('0.OF'!D79&lt;&gt;"","OK","WARNING")</f>
        <v>WARNING</v>
      </c>
      <c r="F156" s="386"/>
    </row>
    <row r="157" spans="1:7">
      <c r="A157" s="383">
        <f t="shared" si="2"/>
        <v>156</v>
      </c>
      <c r="B157" s="375" t="s">
        <v>307</v>
      </c>
      <c r="C157" s="375" t="s">
        <v>1104</v>
      </c>
      <c r="D157" s="390" t="s">
        <v>1503</v>
      </c>
      <c r="E157" s="343" t="str">
        <f>IF('0.OF'!D80&lt;&gt;"","OK","WARNING")</f>
        <v>WARNING</v>
      </c>
      <c r="F157" s="386"/>
    </row>
    <row r="158" spans="1:7" ht="30">
      <c r="A158" s="383">
        <f t="shared" si="2"/>
        <v>157</v>
      </c>
      <c r="B158" s="375" t="s">
        <v>307</v>
      </c>
      <c r="C158" s="375" t="s">
        <v>1104</v>
      </c>
      <c r="D158" s="390" t="s">
        <v>1504</v>
      </c>
      <c r="E158" s="343" t="str">
        <f>IF('0.OF'!D71&lt;&gt;"","OK","WARNING")</f>
        <v>WARNING</v>
      </c>
      <c r="F158" s="386"/>
    </row>
    <row r="159" spans="1:7" ht="30">
      <c r="A159" s="383">
        <f t="shared" si="2"/>
        <v>158</v>
      </c>
      <c r="B159" s="375" t="s">
        <v>307</v>
      </c>
      <c r="C159" s="375" t="s">
        <v>1104</v>
      </c>
      <c r="D159" s="390" t="s">
        <v>1505</v>
      </c>
      <c r="E159" s="343" t="str">
        <f>IF('0.OF'!D83&lt;&gt;"","OK","WARNING")</f>
        <v>WARNING</v>
      </c>
      <c r="F159" s="386"/>
    </row>
    <row r="160" spans="1:7">
      <c r="A160" s="383">
        <f t="shared" si="2"/>
        <v>159</v>
      </c>
      <c r="B160" s="375" t="s">
        <v>307</v>
      </c>
      <c r="C160" s="375" t="s">
        <v>1104</v>
      </c>
      <c r="D160" s="390" t="s">
        <v>1506</v>
      </c>
      <c r="E160" s="343" t="str">
        <f>IF('0.OF'!D73&lt;&gt;"","OK","WARNING")</f>
        <v>WARNING</v>
      </c>
      <c r="F160" s="386"/>
    </row>
    <row r="161" spans="1:6">
      <c r="A161" s="383">
        <f t="shared" si="2"/>
        <v>160</v>
      </c>
      <c r="B161" s="375" t="s">
        <v>307</v>
      </c>
      <c r="C161" s="375" t="s">
        <v>1104</v>
      </c>
      <c r="D161" s="389" t="s">
        <v>1494</v>
      </c>
      <c r="E161" s="343" t="str">
        <f ca="1">IF(INDIRECT("0.OF!$C$86",1)="R0500","OK","WARNING")</f>
        <v>OK</v>
      </c>
      <c r="F161" s="386"/>
    </row>
    <row r="162" spans="1:6">
      <c r="A162" s="383">
        <f t="shared" si="2"/>
        <v>161</v>
      </c>
      <c r="B162" s="375" t="s">
        <v>307</v>
      </c>
      <c r="C162" s="375" t="s">
        <v>1104</v>
      </c>
      <c r="D162" s="389" t="s">
        <v>1507</v>
      </c>
      <c r="E162" s="343" t="str">
        <f>+IF('0.OF'!$D$103='0.BS'!$C$97,"OK","WARNING")</f>
        <v>OK</v>
      </c>
      <c r="F162" s="386"/>
    </row>
    <row r="163" spans="1:6">
      <c r="A163" s="383">
        <f t="shared" si="2"/>
        <v>162</v>
      </c>
      <c r="B163" s="375" t="s">
        <v>307</v>
      </c>
      <c r="C163" s="375" t="s">
        <v>1104</v>
      </c>
      <c r="D163" s="389" t="s">
        <v>1494</v>
      </c>
      <c r="E163" s="343" t="str">
        <f ca="1">IF(INDIRECT("0.OF!$C$103",1)="R0700","OK","WARNING")</f>
        <v>OK</v>
      </c>
      <c r="F163" s="386"/>
    </row>
    <row r="164" spans="1:6">
      <c r="A164" s="383">
        <f t="shared" si="2"/>
        <v>163</v>
      </c>
      <c r="B164" s="375" t="s">
        <v>1077</v>
      </c>
      <c r="C164" s="375" t="s">
        <v>1104</v>
      </c>
      <c r="D164" s="389" t="s">
        <v>1105</v>
      </c>
      <c r="E164" s="343" t="str">
        <f ca="1">IF(INDIRECT("FBS.OF!$H$11 ",1)="Tier 3","OK","WARNING")</f>
        <v>OK</v>
      </c>
      <c r="F164" s="386"/>
    </row>
    <row r="165" spans="1:6">
      <c r="A165" s="383">
        <f t="shared" si="2"/>
        <v>164</v>
      </c>
      <c r="B165" s="375" t="s">
        <v>1077</v>
      </c>
      <c r="C165" s="375" t="s">
        <v>1104</v>
      </c>
      <c r="D165" s="389" t="s">
        <v>1496</v>
      </c>
      <c r="E165" s="343" t="str">
        <f ca="1">IF(INDIRECT("FBS.OF!$H$12 ",1)="C0050","OK","WARNING")</f>
        <v>OK</v>
      </c>
      <c r="F165" s="386"/>
    </row>
    <row r="166" spans="1:6">
      <c r="A166" s="383">
        <f t="shared" si="2"/>
        <v>165</v>
      </c>
      <c r="B166" s="375" t="s">
        <v>1077</v>
      </c>
      <c r="C166" s="375" t="s">
        <v>1104</v>
      </c>
      <c r="D166" s="389" t="s">
        <v>1495</v>
      </c>
      <c r="E166" s="343" t="str">
        <f ca="1">IF(INDIRECT("FBS.OF!$C$83",1)="R0690","OK","WARNING")</f>
        <v>OK</v>
      </c>
      <c r="F166" s="386"/>
    </row>
    <row r="167" spans="1:6">
      <c r="A167" s="383">
        <f t="shared" si="2"/>
        <v>166</v>
      </c>
      <c r="B167" s="375" t="s">
        <v>1077</v>
      </c>
      <c r="C167" s="375" t="s">
        <v>1104</v>
      </c>
      <c r="D167" s="389" t="s">
        <v>1493</v>
      </c>
      <c r="E167" s="343" t="str">
        <f ca="1">IF(INDIRECT("FBS.OF!$C$78",1)="R0680","OK","WARNING")</f>
        <v>OK</v>
      </c>
      <c r="F167" s="386"/>
    </row>
    <row r="168" spans="1:6" ht="30">
      <c r="A168" s="383">
        <f t="shared" si="2"/>
        <v>167</v>
      </c>
      <c r="B168" s="375" t="s">
        <v>1077</v>
      </c>
      <c r="C168" s="375" t="s">
        <v>1104</v>
      </c>
      <c r="D168" s="390" t="s">
        <v>1501</v>
      </c>
      <c r="E168" s="343" t="str">
        <f>IF(FBS.OF!D75&lt;&gt;"","OK","WARNING")</f>
        <v>WARNING</v>
      </c>
      <c r="F168" s="386"/>
    </row>
    <row r="169" spans="1:6">
      <c r="A169" s="383">
        <f t="shared" si="2"/>
        <v>168</v>
      </c>
      <c r="B169" s="375" t="s">
        <v>1077</v>
      </c>
      <c r="C169" s="375" t="s">
        <v>1104</v>
      </c>
      <c r="D169" s="390" t="s">
        <v>1506</v>
      </c>
      <c r="E169" s="343" t="str">
        <f>IF(FBS.OF!D73&lt;&gt;"","OK","WARNING")</f>
        <v>WARNING</v>
      </c>
      <c r="F169" s="386"/>
    </row>
    <row r="170" spans="1:6" ht="30">
      <c r="A170" s="383">
        <f t="shared" si="2"/>
        <v>169</v>
      </c>
      <c r="B170" s="375" t="s">
        <v>1077</v>
      </c>
      <c r="C170" s="375" t="s">
        <v>1104</v>
      </c>
      <c r="D170" s="390" t="s">
        <v>1502</v>
      </c>
      <c r="E170" s="343" t="str">
        <f>IF(FBS.OF!D79&lt;&gt;"","OK","WARNING")</f>
        <v>WARNING</v>
      </c>
      <c r="F170" s="386"/>
    </row>
    <row r="171" spans="1:6">
      <c r="A171" s="383">
        <f t="shared" si="2"/>
        <v>170</v>
      </c>
      <c r="B171" s="375" t="s">
        <v>1077</v>
      </c>
      <c r="C171" s="375" t="s">
        <v>1104</v>
      </c>
      <c r="D171" s="390" t="s">
        <v>1503</v>
      </c>
      <c r="E171" s="343" t="str">
        <f>IF(FBS.OF!D80&lt;&gt;"","OK","WARNING")</f>
        <v>WARNING</v>
      </c>
      <c r="F171" s="386"/>
    </row>
    <row r="172" spans="1:6" ht="30">
      <c r="A172" s="383">
        <f t="shared" si="2"/>
        <v>171</v>
      </c>
      <c r="B172" s="375" t="s">
        <v>1077</v>
      </c>
      <c r="C172" s="375" t="s">
        <v>1104</v>
      </c>
      <c r="D172" s="390" t="s">
        <v>1504</v>
      </c>
      <c r="E172" s="343" t="str">
        <f>IF(FBS.OF!D71&lt;&gt;"","OK","WARNING")</f>
        <v>WARNING</v>
      </c>
      <c r="F172" s="386"/>
    </row>
    <row r="173" spans="1:6" ht="30">
      <c r="A173" s="383">
        <f t="shared" si="2"/>
        <v>172</v>
      </c>
      <c r="B173" s="375" t="s">
        <v>1077</v>
      </c>
      <c r="C173" s="375" t="s">
        <v>1104</v>
      </c>
      <c r="D173" s="390" t="s">
        <v>1505</v>
      </c>
      <c r="E173" s="343" t="str">
        <f>IF(FBS.OF!D83&lt;&gt;"","OK","WARNING")</f>
        <v>WARNING</v>
      </c>
      <c r="F173" s="386"/>
    </row>
    <row r="174" spans="1:6">
      <c r="A174" s="383">
        <f t="shared" si="2"/>
        <v>173</v>
      </c>
      <c r="B174" s="375" t="s">
        <v>1077</v>
      </c>
      <c r="C174" s="375" t="s">
        <v>1104</v>
      </c>
      <c r="D174" s="389" t="s">
        <v>1493</v>
      </c>
      <c r="E174" s="343" t="str">
        <f ca="1">IF(INDIRECT("FBS.OF!$C$86",1)="R0500","OK","WARNING")</f>
        <v>OK</v>
      </c>
      <c r="F174" s="386"/>
    </row>
    <row r="175" spans="1:6">
      <c r="A175" s="383">
        <f t="shared" si="2"/>
        <v>174</v>
      </c>
      <c r="B175" s="375" t="s">
        <v>1077</v>
      </c>
      <c r="C175" s="375" t="s">
        <v>1104</v>
      </c>
      <c r="D175" s="389" t="s">
        <v>1493</v>
      </c>
      <c r="E175" s="343" t="str">
        <f ca="1">IF(INDIRECT("FBS.OF!$C$103",1)="R0700","OK","WARNING")</f>
        <v>OK</v>
      </c>
      <c r="F175" s="386"/>
    </row>
    <row r="176" spans="1:6">
      <c r="A176" s="383">
        <f t="shared" si="2"/>
        <v>175</v>
      </c>
      <c r="B176" s="375" t="s">
        <v>1077</v>
      </c>
      <c r="C176" s="375" t="s">
        <v>1104</v>
      </c>
      <c r="D176" s="389" t="s">
        <v>1508</v>
      </c>
      <c r="E176" s="343" t="str">
        <f>+IF(FBS.OF!$D$103=FBS.BS!$C$97,"OK","WARNING")</f>
        <v>OK</v>
      </c>
      <c r="F176" s="386"/>
    </row>
    <row r="177" spans="1:6">
      <c r="A177" s="383">
        <f t="shared" si="2"/>
        <v>176</v>
      </c>
      <c r="B177" s="375" t="s">
        <v>1071</v>
      </c>
      <c r="C177" s="375" t="s">
        <v>1104</v>
      </c>
      <c r="D177" s="389" t="s">
        <v>1509</v>
      </c>
      <c r="E177" s="343" t="str">
        <f ca="1">IF(INDIRECT("'CBS.OF'!$C$113",1)="R0790","OK","WARNING")</f>
        <v>OK</v>
      </c>
      <c r="F177" s="386"/>
    </row>
    <row r="178" spans="1:6">
      <c r="A178" s="383">
        <f t="shared" si="2"/>
        <v>177</v>
      </c>
      <c r="B178" s="375" t="s">
        <v>1071</v>
      </c>
      <c r="C178" s="375" t="s">
        <v>1104</v>
      </c>
      <c r="D178" s="389" t="s">
        <v>1510</v>
      </c>
      <c r="E178" s="343" t="str">
        <f ca="1">IF(INDIRECT("'CBS.OF'!$H$12",1)="C0050","OK","WARNING")</f>
        <v>OK</v>
      </c>
      <c r="F178" s="386"/>
    </row>
    <row r="179" spans="1:6">
      <c r="A179" s="383">
        <f t="shared" si="2"/>
        <v>178</v>
      </c>
      <c r="B179" s="375" t="s">
        <v>1071</v>
      </c>
      <c r="C179" s="375" t="s">
        <v>1104</v>
      </c>
      <c r="D179" s="389" t="s">
        <v>1511</v>
      </c>
      <c r="E179" s="343" t="str">
        <f ca="1">IF(INDIRECT("'CBS.OF'!$C$83 ",1)="R0690","OK","WARNING")</f>
        <v>OK</v>
      </c>
      <c r="F179" s="386"/>
    </row>
    <row r="180" spans="1:6">
      <c r="A180" s="383">
        <f t="shared" si="2"/>
        <v>179</v>
      </c>
      <c r="B180" s="375" t="s">
        <v>1071</v>
      </c>
      <c r="C180" s="375" t="s">
        <v>1104</v>
      </c>
      <c r="D180" s="389" t="s">
        <v>1106</v>
      </c>
      <c r="E180" s="343" t="str">
        <f ca="1">IF(INDIRECT("'CBS.OF'!$H$11 ",1)="Tier 3","OK","WARNING")</f>
        <v>OK</v>
      </c>
      <c r="F180" s="386"/>
    </row>
    <row r="181" spans="1:6">
      <c r="A181" s="383">
        <f t="shared" si="2"/>
        <v>180</v>
      </c>
      <c r="B181" s="375" t="s">
        <v>1071</v>
      </c>
      <c r="C181" s="375" t="s">
        <v>1104</v>
      </c>
      <c r="D181" s="389" t="s">
        <v>1501</v>
      </c>
      <c r="E181" s="343" t="str">
        <f>IF('CBS.OF'!D75&lt;&gt;"","OK","WARNING")</f>
        <v>WARNING</v>
      </c>
      <c r="F181" s="386"/>
    </row>
    <row r="182" spans="1:6">
      <c r="A182" s="383">
        <f t="shared" si="2"/>
        <v>181</v>
      </c>
      <c r="B182" s="375" t="s">
        <v>1071</v>
      </c>
      <c r="C182" s="375" t="s">
        <v>1104</v>
      </c>
      <c r="D182" s="389" t="s">
        <v>1502</v>
      </c>
      <c r="E182" s="343" t="str">
        <f>IF('CBS.OF'!D79&lt;&gt;"","OK","WARNING")</f>
        <v>WARNING</v>
      </c>
      <c r="F182" s="386"/>
    </row>
    <row r="183" spans="1:6">
      <c r="A183" s="383">
        <f t="shared" si="2"/>
        <v>182</v>
      </c>
      <c r="B183" s="375" t="s">
        <v>1071</v>
      </c>
      <c r="C183" s="375" t="s">
        <v>1104</v>
      </c>
      <c r="D183" s="389" t="s">
        <v>1503</v>
      </c>
      <c r="E183" s="343" t="str">
        <f>IF('CBS.OF'!D80&lt;&gt;"","OK","WARNING")</f>
        <v>WARNING</v>
      </c>
      <c r="F183" s="386"/>
    </row>
    <row r="184" spans="1:6">
      <c r="A184" s="383">
        <f t="shared" si="2"/>
        <v>183</v>
      </c>
      <c r="B184" s="375" t="s">
        <v>1071</v>
      </c>
      <c r="C184" s="375" t="s">
        <v>1104</v>
      </c>
      <c r="D184" s="389" t="s">
        <v>1504</v>
      </c>
      <c r="E184" s="343" t="str">
        <f>IF('CBS.OF'!D71&lt;&gt;"","OK","WARNING")</f>
        <v>WARNING</v>
      </c>
      <c r="F184" s="386"/>
    </row>
    <row r="185" spans="1:6">
      <c r="A185" s="383">
        <f t="shared" si="2"/>
        <v>184</v>
      </c>
      <c r="B185" s="375" t="s">
        <v>1071</v>
      </c>
      <c r="C185" s="375" t="s">
        <v>1104</v>
      </c>
      <c r="D185" s="389" t="s">
        <v>1505</v>
      </c>
      <c r="E185" s="343" t="str">
        <f>IF('CBS.OF'!D83&lt;&gt;"","OK","WARNING")</f>
        <v>WARNING</v>
      </c>
      <c r="F185" s="386"/>
    </row>
    <row r="186" spans="1:6">
      <c r="A186" s="383">
        <f t="shared" si="2"/>
        <v>185</v>
      </c>
      <c r="B186" s="375" t="s">
        <v>1071</v>
      </c>
      <c r="C186" s="375" t="s">
        <v>1104</v>
      </c>
      <c r="D186" s="389" t="s">
        <v>1506</v>
      </c>
      <c r="E186" s="343" t="str">
        <f>IF('CBS.OF'!D73&lt;&gt;"","OK","WARNING")</f>
        <v>WARNING</v>
      </c>
      <c r="F186" s="386"/>
    </row>
    <row r="187" spans="1:6">
      <c r="A187" s="383">
        <f t="shared" si="2"/>
        <v>186</v>
      </c>
      <c r="B187" s="375" t="s">
        <v>1071</v>
      </c>
      <c r="C187" s="375" t="s">
        <v>1104</v>
      </c>
      <c r="D187" s="389" t="s">
        <v>1494</v>
      </c>
      <c r="E187" s="343" t="str">
        <f ca="1">IF(INDIRECT("CBS.OF!$C$86",1)="R0500","OK","WARNING")</f>
        <v>OK</v>
      </c>
      <c r="F187" s="386"/>
    </row>
    <row r="188" spans="1:6">
      <c r="A188" s="383">
        <f t="shared" si="2"/>
        <v>187</v>
      </c>
      <c r="B188" s="375" t="s">
        <v>1071</v>
      </c>
      <c r="C188" s="375" t="s">
        <v>1104</v>
      </c>
      <c r="D188" s="389" t="s">
        <v>1494</v>
      </c>
      <c r="E188" s="343" t="str">
        <f ca="1">IF(INDIRECT("CBS.OF!$C$103",1)="R0700","OK","WARNING")</f>
        <v>OK</v>
      </c>
      <c r="F188" s="386"/>
    </row>
    <row r="189" spans="1:6">
      <c r="A189" s="383">
        <f t="shared" si="2"/>
        <v>188</v>
      </c>
      <c r="B189" s="375" t="s">
        <v>1071</v>
      </c>
      <c r="C189" s="375" t="s">
        <v>1104</v>
      </c>
      <c r="D189" s="389" t="s">
        <v>1557</v>
      </c>
      <c r="E189" s="343" t="str">
        <f>+IF('CBS.OF'!$D$103='CBS.BS'!$C$97,"OK","WARNING")</f>
        <v>OK</v>
      </c>
      <c r="F189" s="386"/>
    </row>
    <row r="190" spans="1:6">
      <c r="A190" s="383">
        <f t="shared" si="2"/>
        <v>189</v>
      </c>
      <c r="B190" s="375" t="s">
        <v>308</v>
      </c>
      <c r="C190" s="375" t="s">
        <v>1107</v>
      </c>
      <c r="D190" s="387" t="s">
        <v>1385</v>
      </c>
      <c r="E190" s="343" t="str">
        <f>IF(P.Gen!$D$17="Standard formula",IF('0.SCR.SF'!D15&gt;=0,"OK","WARNING"),"Not applicable")</f>
        <v>Not applicable</v>
      </c>
      <c r="F190" s="386"/>
    </row>
    <row r="191" spans="1:6">
      <c r="A191" s="383">
        <f t="shared" si="2"/>
        <v>190</v>
      </c>
      <c r="B191" s="375" t="s">
        <v>308</v>
      </c>
      <c r="C191" s="375" t="s">
        <v>1107</v>
      </c>
      <c r="D191" s="387" t="s">
        <v>1386</v>
      </c>
      <c r="E191" s="343" t="str">
        <f>IF(P.Gen!$D$17="Standard formula",IF('0.SCR.SF'!D16&gt;=0,"OK","WARNING"),"Not applicable")</f>
        <v>Not applicable</v>
      </c>
      <c r="F191" s="386"/>
    </row>
    <row r="192" spans="1:6">
      <c r="A192" s="383">
        <f t="shared" si="2"/>
        <v>191</v>
      </c>
      <c r="B192" s="375" t="s">
        <v>308</v>
      </c>
      <c r="C192" s="375" t="s">
        <v>1107</v>
      </c>
      <c r="D192" s="387" t="s">
        <v>1387</v>
      </c>
      <c r="E192" s="343" t="str">
        <f>IF(P.Gen!$D$17="Standard formula",IF('0.SCR.SF'!D17&gt;=0,"OK","WARNING"),"Not applicable")</f>
        <v>Not applicable</v>
      </c>
      <c r="F192" s="386"/>
    </row>
    <row r="193" spans="1:6">
      <c r="A193" s="383">
        <f t="shared" si="2"/>
        <v>192</v>
      </c>
      <c r="B193" s="375" t="s">
        <v>308</v>
      </c>
      <c r="C193" s="375" t="s">
        <v>1107</v>
      </c>
      <c r="D193" s="387" t="s">
        <v>1388</v>
      </c>
      <c r="E193" s="343" t="str">
        <f>IF(P.Gen!$D$17="Standard formula",IF('0.SCR.SF'!D18&gt;=0,"OK","WARNING"),"Not applicable")</f>
        <v>Not applicable</v>
      </c>
      <c r="F193" s="386"/>
    </row>
    <row r="194" spans="1:6">
      <c r="A194" s="383">
        <f t="shared" si="2"/>
        <v>193</v>
      </c>
      <c r="B194" s="375" t="s">
        <v>308</v>
      </c>
      <c r="C194" s="375" t="s">
        <v>1107</v>
      </c>
      <c r="D194" s="387" t="s">
        <v>1389</v>
      </c>
      <c r="E194" s="343" t="str">
        <f>IF(P.Gen!$D$17="Standard formula",IF('0.SCR.SF'!D19&gt;=0,"OK","WARNING"),"Not applicable")</f>
        <v>Not applicable</v>
      </c>
      <c r="F194" s="386"/>
    </row>
    <row r="195" spans="1:6">
      <c r="A195" s="383">
        <f t="shared" si="2"/>
        <v>194</v>
      </c>
      <c r="B195" s="375" t="s">
        <v>308</v>
      </c>
      <c r="C195" s="375" t="s">
        <v>1107</v>
      </c>
      <c r="D195" s="387" t="s">
        <v>1390</v>
      </c>
      <c r="E195" s="343" t="str">
        <f>IF(P.Gen!$D$17="Standard formula",IF('0.SCR.SF'!E15&gt;=0,"OK","WARNING"),"Not applicable")</f>
        <v>Not applicable</v>
      </c>
      <c r="F195" s="386"/>
    </row>
    <row r="196" spans="1:6">
      <c r="A196" s="383">
        <f t="shared" ref="A196:A259" si="3">A195+1</f>
        <v>195</v>
      </c>
      <c r="B196" s="375" t="s">
        <v>308</v>
      </c>
      <c r="C196" s="375" t="s">
        <v>1107</v>
      </c>
      <c r="D196" s="387" t="s">
        <v>1391</v>
      </c>
      <c r="E196" s="343" t="str">
        <f>IF(P.Gen!$D$17="Standard formula",IF('0.SCR.SF'!E16&gt;=0,"OK","WARNING"),"Not applicable")</f>
        <v>Not applicable</v>
      </c>
      <c r="F196" s="386"/>
    </row>
    <row r="197" spans="1:6">
      <c r="A197" s="383">
        <f t="shared" si="3"/>
        <v>196</v>
      </c>
      <c r="B197" s="375" t="s">
        <v>308</v>
      </c>
      <c r="C197" s="375" t="s">
        <v>1107</v>
      </c>
      <c r="D197" s="387" t="s">
        <v>1392</v>
      </c>
      <c r="E197" s="343" t="str">
        <f>IF(P.Gen!$D$17="Standard formula",IF('0.SCR.SF'!E17&gt;=0,"OK","WARNING"),"Not applicable")</f>
        <v>Not applicable</v>
      </c>
      <c r="F197" s="386"/>
    </row>
    <row r="198" spans="1:6">
      <c r="A198" s="383">
        <f t="shared" si="3"/>
        <v>197</v>
      </c>
      <c r="B198" s="375" t="s">
        <v>308</v>
      </c>
      <c r="C198" s="375" t="s">
        <v>1107</v>
      </c>
      <c r="D198" s="387" t="s">
        <v>1393</v>
      </c>
      <c r="E198" s="343" t="str">
        <f>IF(P.Gen!$D$17="Standard formula",IF('0.SCR.SF'!E18&gt;=0,"OK","WARNING"),"Not applicable")</f>
        <v>Not applicable</v>
      </c>
      <c r="F198" s="386"/>
    </row>
    <row r="199" spans="1:6">
      <c r="A199" s="383">
        <f t="shared" si="3"/>
        <v>198</v>
      </c>
      <c r="B199" s="375" t="s">
        <v>308</v>
      </c>
      <c r="C199" s="375" t="s">
        <v>1107</v>
      </c>
      <c r="D199" s="387" t="s">
        <v>1394</v>
      </c>
      <c r="E199" s="343" t="str">
        <f>IF(P.Gen!$D$17="Standard formula",IF('0.SCR.SF'!E19&gt;=0,"OK","WARNING"),"Not applicable")</f>
        <v>Not applicable</v>
      </c>
      <c r="F199" s="386"/>
    </row>
    <row r="200" spans="1:6">
      <c r="A200" s="383">
        <f t="shared" si="3"/>
        <v>199</v>
      </c>
      <c r="B200" s="375" t="s">
        <v>308</v>
      </c>
      <c r="C200" s="375" t="s">
        <v>1107</v>
      </c>
      <c r="D200" s="387" t="s">
        <v>1395</v>
      </c>
      <c r="E200" s="343" t="str">
        <f>IF(P.Gen!$D$17="Standard formula",IF('0.SCR.SF'!F15&gt;=0,"OK","WARNING"),"Not applicable")</f>
        <v>Not applicable</v>
      </c>
      <c r="F200" s="386"/>
    </row>
    <row r="201" spans="1:6">
      <c r="A201" s="383">
        <f t="shared" si="3"/>
        <v>200</v>
      </c>
      <c r="B201" s="375" t="s">
        <v>308</v>
      </c>
      <c r="C201" s="375" t="s">
        <v>1107</v>
      </c>
      <c r="D201" s="387" t="s">
        <v>1396</v>
      </c>
      <c r="E201" s="343" t="str">
        <f>IF(P.Gen!$D$17="Standard formula",IF('0.SCR.SF'!F16&gt;=0,"OK","WARNING"),"Not applicable")</f>
        <v>Not applicable</v>
      </c>
      <c r="F201" s="386"/>
    </row>
    <row r="202" spans="1:6">
      <c r="A202" s="383">
        <f t="shared" si="3"/>
        <v>201</v>
      </c>
      <c r="B202" s="375" t="s">
        <v>308</v>
      </c>
      <c r="C202" s="375" t="s">
        <v>1107</v>
      </c>
      <c r="D202" s="387" t="s">
        <v>1397</v>
      </c>
      <c r="E202" s="343" t="str">
        <f>IF(P.Gen!$D$17="Standard formula",IF('0.SCR.SF'!F17&gt;=0,"OK","WARNING"),"Not applicable")</f>
        <v>Not applicable</v>
      </c>
      <c r="F202" s="386"/>
    </row>
    <row r="203" spans="1:6">
      <c r="A203" s="383">
        <f t="shared" si="3"/>
        <v>202</v>
      </c>
      <c r="B203" s="375" t="s">
        <v>308</v>
      </c>
      <c r="C203" s="375" t="s">
        <v>1107</v>
      </c>
      <c r="D203" s="387" t="s">
        <v>1398</v>
      </c>
      <c r="E203" s="343" t="str">
        <f>IF(P.Gen!$D$17="Standard formula",IF('0.SCR.SF'!F18&gt;=0,"OK","WARNING"),"Not applicable")</f>
        <v>Not applicable</v>
      </c>
      <c r="F203" s="386"/>
    </row>
    <row r="204" spans="1:6">
      <c r="A204" s="383">
        <f t="shared" si="3"/>
        <v>203</v>
      </c>
      <c r="B204" s="375" t="s">
        <v>308</v>
      </c>
      <c r="C204" s="375" t="s">
        <v>1107</v>
      </c>
      <c r="D204" s="387" t="s">
        <v>1399</v>
      </c>
      <c r="E204" s="343" t="str">
        <f>IF(P.Gen!$D$17="Standard formula",IF('0.SCR.SF'!F19&gt;=0,"OK","WARNING"),"Not applicable")</f>
        <v>Not applicable</v>
      </c>
      <c r="F204" s="386"/>
    </row>
    <row r="205" spans="1:6">
      <c r="A205" s="383">
        <f t="shared" si="3"/>
        <v>204</v>
      </c>
      <c r="B205" s="375" t="s">
        <v>308</v>
      </c>
      <c r="C205" s="375" t="s">
        <v>1107</v>
      </c>
      <c r="D205" s="387" t="s">
        <v>1402</v>
      </c>
      <c r="E205" s="343" t="str">
        <f>IF(P.Gen!$D$17="Standard formula",IF('0.SCR.SF'!D20&lt;0,"OK","WARNING"),"Not applicable")</f>
        <v>Not applicable</v>
      </c>
      <c r="F205" s="386"/>
    </row>
    <row r="206" spans="1:6">
      <c r="A206" s="383">
        <f t="shared" si="3"/>
        <v>205</v>
      </c>
      <c r="B206" s="375" t="s">
        <v>308</v>
      </c>
      <c r="C206" s="375" t="s">
        <v>1107</v>
      </c>
      <c r="D206" s="387" t="s">
        <v>1400</v>
      </c>
      <c r="E206" s="343" t="str">
        <f>IF(P.Gen!$D$17="Standard formula",IF('0.SCR.SF'!D21&gt;=0,"OK","WARNING"),"Not applicable")</f>
        <v>Not applicable</v>
      </c>
      <c r="F206" s="386"/>
    </row>
    <row r="207" spans="1:6">
      <c r="A207" s="383">
        <f t="shared" si="3"/>
        <v>206</v>
      </c>
      <c r="B207" s="375" t="s">
        <v>308</v>
      </c>
      <c r="C207" s="375" t="s">
        <v>1107</v>
      </c>
      <c r="D207" s="387" t="s">
        <v>1403</v>
      </c>
      <c r="E207" s="343" t="str">
        <f>IF(P.Gen!$D$17="Standard formula",IF('0.SCR.SF'!E20&lt;0,"OK","WARNING"),"Not applicable")</f>
        <v>Not applicable</v>
      </c>
      <c r="F207" s="386"/>
    </row>
    <row r="208" spans="1:6">
      <c r="A208" s="383">
        <f t="shared" si="3"/>
        <v>207</v>
      </c>
      <c r="B208" s="375" t="s">
        <v>308</v>
      </c>
      <c r="C208" s="375" t="s">
        <v>1107</v>
      </c>
      <c r="D208" s="387" t="s">
        <v>1401</v>
      </c>
      <c r="E208" s="343" t="str">
        <f>IF(P.Gen!$D$17="Standard formula",IF('0.SCR.SF'!E21&gt;=0,"OK","WARNING"),"Not applicable")</f>
        <v>Not applicable</v>
      </c>
      <c r="F208" s="386"/>
    </row>
    <row r="209" spans="1:6">
      <c r="A209" s="383">
        <f t="shared" si="3"/>
        <v>208</v>
      </c>
      <c r="B209" s="375" t="s">
        <v>308</v>
      </c>
      <c r="C209" s="375" t="s">
        <v>1107</v>
      </c>
      <c r="D209" s="387" t="s">
        <v>1428</v>
      </c>
      <c r="E209" s="343" t="str">
        <f>IF(P.Gen!$D$17="Standard formula",IF(AND('0.SCR.SF'!D56&lt;&gt;0,SUM('0.SCR.SF'!D57:D59)&lt;&gt;0),IF(ABS('0.SCR.SF'!D56/(SUM('0.SCR.SF'!D57:D59))-1)&lt;1%,"OK","WARNING"),"Not applicable"),"Not applicable")</f>
        <v>Not applicable</v>
      </c>
      <c r="F209" s="386"/>
    </row>
    <row r="210" spans="1:6">
      <c r="A210" s="383">
        <f t="shared" si="3"/>
        <v>209</v>
      </c>
      <c r="B210" s="375" t="s">
        <v>308</v>
      </c>
      <c r="C210" s="375" t="s">
        <v>1107</v>
      </c>
      <c r="D210" s="387" t="s">
        <v>1404</v>
      </c>
      <c r="E210" s="343" t="str">
        <f>IF(P.Gen!$D$17="Standard formula",IF('0.SCR.SF'!D65&lt;&gt;"",IF(ABS('0.SCR.SF'!D65/'0.OF'!D78-1)&lt;1%,"OK","WARNING"),"Not applicable"),"Not applicable")</f>
        <v>Not applicable</v>
      </c>
      <c r="F210" s="386"/>
    </row>
    <row r="211" spans="1:6">
      <c r="A211" s="383">
        <f t="shared" si="3"/>
        <v>210</v>
      </c>
      <c r="B211" s="375" t="s">
        <v>308</v>
      </c>
      <c r="C211" s="375" t="s">
        <v>1107</v>
      </c>
      <c r="D211" s="387" t="s">
        <v>1126</v>
      </c>
      <c r="E211" s="343" t="str">
        <f>IF(P.Gen!$D$17="Standard formula",IF('0.SCR.SF'!D34&gt;=0,"OK","WARNING"),"Not applicable")</f>
        <v>Not applicable</v>
      </c>
      <c r="F211" s="386"/>
    </row>
    <row r="212" spans="1:6">
      <c r="A212" s="383">
        <f t="shared" si="3"/>
        <v>211</v>
      </c>
      <c r="B212" s="375" t="s">
        <v>308</v>
      </c>
      <c r="C212" s="375" t="s">
        <v>1107</v>
      </c>
      <c r="D212" s="387" t="s">
        <v>1127</v>
      </c>
      <c r="E212" s="343" t="str">
        <f>IF(P.Gen!$D$17="Standard formula",IF('0.SCR.SF'!D35&gt;=0,"OK","WARNING"),"Not applicable")</f>
        <v>Not applicable</v>
      </c>
      <c r="F212" s="386"/>
    </row>
    <row r="213" spans="1:6">
      <c r="A213" s="383">
        <f t="shared" si="3"/>
        <v>212</v>
      </c>
      <c r="B213" s="375" t="s">
        <v>308</v>
      </c>
      <c r="C213" s="375" t="s">
        <v>1107</v>
      </c>
      <c r="D213" s="387" t="s">
        <v>1464</v>
      </c>
      <c r="E213" s="343" t="str">
        <f>IF(P.Gen!$D$17="Standard formula",IF('0.SCR.SF'!D36&lt;=0,"OK","WARNING"),"Not applicable")</f>
        <v>Not applicable</v>
      </c>
      <c r="F213" s="386"/>
    </row>
    <row r="214" spans="1:6">
      <c r="A214" s="383">
        <f t="shared" si="3"/>
        <v>213</v>
      </c>
      <c r="B214" s="375" t="s">
        <v>308</v>
      </c>
      <c r="C214" s="375" t="s">
        <v>1107</v>
      </c>
      <c r="D214" s="387" t="s">
        <v>1465</v>
      </c>
      <c r="E214" s="343" t="str">
        <f>IF(P.Gen!$D$17="Standard formula",IF('0.SCR.SF'!D37&lt;=0,"OK","WARNING"),"Not applicable")</f>
        <v>Not applicable</v>
      </c>
      <c r="F214" s="386"/>
    </row>
    <row r="215" spans="1:6">
      <c r="A215" s="383">
        <f t="shared" si="3"/>
        <v>214</v>
      </c>
      <c r="B215" s="375" t="s">
        <v>308</v>
      </c>
      <c r="C215" s="375" t="s">
        <v>1107</v>
      </c>
      <c r="D215" s="387" t="s">
        <v>1405</v>
      </c>
      <c r="E215" s="343" t="str">
        <f>IF(P.Gen!$D$17="Standard formula",IF('0.SCR.SF'!D38&gt;=0,"OK","WARNING"),"Not applicable")</f>
        <v>Not applicable</v>
      </c>
      <c r="F215" s="386"/>
    </row>
    <row r="216" spans="1:6">
      <c r="A216" s="383">
        <f t="shared" si="3"/>
        <v>215</v>
      </c>
      <c r="B216" s="375" t="s">
        <v>308</v>
      </c>
      <c r="C216" s="375" t="s">
        <v>1107</v>
      </c>
      <c r="D216" s="387" t="s">
        <v>1406</v>
      </c>
      <c r="E216" s="343" t="str">
        <f>IF(P.Gen!$D$17="Standard formula",IF('0.SCR.SF'!D39&gt;=0,"OK","WARNING"),"Not applicable")</f>
        <v>Not applicable</v>
      </c>
      <c r="F216" s="386"/>
    </row>
    <row r="217" spans="1:6">
      <c r="A217" s="383">
        <f t="shared" si="3"/>
        <v>216</v>
      </c>
      <c r="B217" s="375" t="s">
        <v>308</v>
      </c>
      <c r="C217" s="375" t="s">
        <v>1107</v>
      </c>
      <c r="D217" s="387" t="s">
        <v>1407</v>
      </c>
      <c r="E217" s="343" t="str">
        <f>IF(P.Gen!$D$17="Standard formula",IF('0.SCR.SF'!D40&gt;=0,"OK","WARNING"),"Not applicable")</f>
        <v>Not applicable</v>
      </c>
      <c r="F217" s="386"/>
    </row>
    <row r="218" spans="1:6">
      <c r="A218" s="383">
        <f t="shared" si="3"/>
        <v>217</v>
      </c>
      <c r="B218" s="375" t="s">
        <v>308</v>
      </c>
      <c r="C218" s="375" t="s">
        <v>1107</v>
      </c>
      <c r="D218" s="387" t="s">
        <v>1408</v>
      </c>
      <c r="E218" s="343" t="str">
        <f>IF(P.Gen!$D$17="Standard formula",IF('0.SCR.SF'!D41&gt;=0,"OK","WARNING"),"Not applicable")</f>
        <v>Not applicable</v>
      </c>
      <c r="F218" s="386"/>
    </row>
    <row r="219" spans="1:6">
      <c r="A219" s="383">
        <f t="shared" si="3"/>
        <v>218</v>
      </c>
      <c r="B219" s="375" t="s">
        <v>308</v>
      </c>
      <c r="C219" s="375" t="s">
        <v>1107</v>
      </c>
      <c r="D219" s="387" t="s">
        <v>1409</v>
      </c>
      <c r="E219" s="343" t="str">
        <f>IF(P.Gen!$D$17="Standard formula",IF('0.SCR.SF'!D42&gt;=0,"OK","WARNING"),"Not applicable")</f>
        <v>Not applicable</v>
      </c>
      <c r="F219" s="386"/>
    </row>
    <row r="220" spans="1:6">
      <c r="A220" s="383">
        <f t="shared" si="3"/>
        <v>219</v>
      </c>
      <c r="B220" s="375" t="s">
        <v>308</v>
      </c>
      <c r="C220" s="375" t="s">
        <v>1107</v>
      </c>
      <c r="D220" s="387" t="s">
        <v>1410</v>
      </c>
      <c r="E220" s="343" t="str">
        <f>IF(P.Gen!$D$17="Standard formula",IF('0.SCR.SF'!D43&gt;=0,"OK","WARNING"),"Not applicable")</f>
        <v>Not applicable</v>
      </c>
      <c r="F220" s="386"/>
    </row>
    <row r="221" spans="1:6">
      <c r="A221" s="383">
        <f t="shared" si="3"/>
        <v>220</v>
      </c>
      <c r="B221" s="375" t="s">
        <v>308</v>
      </c>
      <c r="C221" s="375" t="s">
        <v>1107</v>
      </c>
      <c r="D221" s="387" t="s">
        <v>1411</v>
      </c>
      <c r="E221" s="343" t="str">
        <f>IF(P.Gen!$D$17="Standard formula",IF('0.SCR.SF'!D44&gt;=0,"OK","WARNING"),"Not applicable")</f>
        <v>Not applicable</v>
      </c>
      <c r="F221" s="386"/>
    </row>
    <row r="222" spans="1:6">
      <c r="A222" s="383">
        <f t="shared" si="3"/>
        <v>221</v>
      </c>
      <c r="B222" s="375" t="s">
        <v>308</v>
      </c>
      <c r="C222" s="375" t="s">
        <v>1107</v>
      </c>
      <c r="D222" s="387" t="s">
        <v>1561</v>
      </c>
      <c r="E222" s="343" t="str">
        <f>IF(P.Gen!$D$17="Standard formula",IF('0.SCR.SF'!D45&gt;=0,"OK","WARNING"),"Not applicable")</f>
        <v>Not applicable</v>
      </c>
      <c r="F222" s="386"/>
    </row>
    <row r="223" spans="1:6">
      <c r="A223" s="383">
        <f t="shared" si="3"/>
        <v>222</v>
      </c>
      <c r="B223" s="375" t="s">
        <v>308</v>
      </c>
      <c r="C223" s="375" t="s">
        <v>1107</v>
      </c>
      <c r="D223" s="387" t="s">
        <v>1412</v>
      </c>
      <c r="E223" s="343" t="str">
        <f>IF(P.Gen!$D$17="Standard formula",IF('0.SCR.SF'!D47&gt;=0,"OK","WARNING"),"Not applicable")</f>
        <v>Not applicable</v>
      </c>
      <c r="F223" s="386"/>
    </row>
    <row r="224" spans="1:6">
      <c r="A224" s="383">
        <f t="shared" si="3"/>
        <v>223</v>
      </c>
      <c r="B224" s="375" t="s">
        <v>308</v>
      </c>
      <c r="C224" s="375" t="s">
        <v>1107</v>
      </c>
      <c r="D224" s="387" t="s">
        <v>1413</v>
      </c>
      <c r="E224" s="343" t="str">
        <f>IF(P.Gen!$D$17="Standard formula",IF('0.SCR.SF'!D48&gt;=0,"OK","WARNING"),"Not applicable")</f>
        <v>Not applicable</v>
      </c>
      <c r="F224" s="386"/>
    </row>
    <row r="225" spans="1:9">
      <c r="A225" s="383">
        <f t="shared" si="3"/>
        <v>224</v>
      </c>
      <c r="B225" s="375" t="s">
        <v>308</v>
      </c>
      <c r="C225" s="375" t="s">
        <v>1107</v>
      </c>
      <c r="D225" s="387" t="s">
        <v>1414</v>
      </c>
      <c r="E225" s="343" t="str">
        <f>IF(P.Gen!$D$17="Standard formula",IF('0.SCR.SF'!D49&gt;=0,"OK","WARNING"),"Not applicable")</f>
        <v>Not applicable</v>
      </c>
      <c r="F225" s="386"/>
    </row>
    <row r="226" spans="1:9">
      <c r="A226" s="383">
        <f t="shared" si="3"/>
        <v>225</v>
      </c>
      <c r="B226" s="375" t="s">
        <v>308</v>
      </c>
      <c r="C226" s="375" t="s">
        <v>1107</v>
      </c>
      <c r="D226" s="387" t="s">
        <v>1415</v>
      </c>
      <c r="E226" s="343" t="str">
        <f>IF(P.Gen!$D$17="Standard formula",IF('0.SCR.SF'!D50&gt;=0,"OK","WARNING"),"Not applicable")</f>
        <v>Not applicable</v>
      </c>
      <c r="F226" s="386"/>
    </row>
    <row r="227" spans="1:9">
      <c r="A227" s="383">
        <f t="shared" si="3"/>
        <v>226</v>
      </c>
      <c r="B227" s="375" t="s">
        <v>308</v>
      </c>
      <c r="C227" s="375" t="s">
        <v>1107</v>
      </c>
      <c r="D227" s="387" t="s">
        <v>1416</v>
      </c>
      <c r="E227" s="343" t="str">
        <f>IF(P.Gen!$D$17="Standard formula",IF('0.SCR.SF'!D53&gt;=0,"OK","WARNING"),"Not applicable")</f>
        <v>Not applicable</v>
      </c>
      <c r="F227" s="386"/>
    </row>
    <row r="228" spans="1:9">
      <c r="A228" s="383">
        <f t="shared" si="3"/>
        <v>227</v>
      </c>
      <c r="B228" s="375" t="s">
        <v>308</v>
      </c>
      <c r="C228" s="375" t="s">
        <v>1107</v>
      </c>
      <c r="D228" s="387" t="s">
        <v>1417</v>
      </c>
      <c r="E228" s="343" t="str">
        <f>IF(P.Gen!$D$17="Standard formula",IF('0.SCR.SF'!D54&gt;=0,"OK","WARNING"),"Not applicable")</f>
        <v>Not applicable</v>
      </c>
      <c r="F228" s="386"/>
    </row>
    <row r="229" spans="1:9">
      <c r="A229" s="383">
        <f t="shared" si="3"/>
        <v>228</v>
      </c>
      <c r="B229" s="375" t="s">
        <v>308</v>
      </c>
      <c r="C229" s="375" t="s">
        <v>1107</v>
      </c>
      <c r="D229" s="387" t="s">
        <v>1418</v>
      </c>
      <c r="E229" s="343" t="str">
        <f>IF(P.Gen!$D$17="Standard formula",IF('0.SCR.SF'!D56&gt;=0,"OK","WARNING"),"Not applicable")</f>
        <v>Not applicable</v>
      </c>
      <c r="F229" s="386"/>
    </row>
    <row r="230" spans="1:9">
      <c r="A230" s="383">
        <f t="shared" si="3"/>
        <v>229</v>
      </c>
      <c r="B230" s="375" t="s">
        <v>308</v>
      </c>
      <c r="C230" s="375" t="s">
        <v>1107</v>
      </c>
      <c r="D230" s="387" t="s">
        <v>1419</v>
      </c>
      <c r="E230" s="343" t="str">
        <f>IF(P.Gen!$D$17="Standard formula",IF('0.SCR.SF'!D57&gt;=0,"OK","WARNING"),"Not applicable")</f>
        <v>Not applicable</v>
      </c>
      <c r="F230" s="386"/>
    </row>
    <row r="231" spans="1:9">
      <c r="A231" s="383">
        <f t="shared" si="3"/>
        <v>230</v>
      </c>
      <c r="B231" s="375" t="s">
        <v>308</v>
      </c>
      <c r="C231" s="375" t="s">
        <v>1107</v>
      </c>
      <c r="D231" s="387" t="s">
        <v>1420</v>
      </c>
      <c r="E231" s="343" t="str">
        <f>IF(P.Gen!$D$17="Standard formula",IF('0.SCR.SF'!D58&gt;=0,"OK","WARNING"),"Not applicable")</f>
        <v>Not applicable</v>
      </c>
      <c r="F231" s="386"/>
    </row>
    <row r="232" spans="1:9">
      <c r="A232" s="383">
        <f t="shared" si="3"/>
        <v>231</v>
      </c>
      <c r="B232" s="375" t="s">
        <v>308</v>
      </c>
      <c r="C232" s="375" t="s">
        <v>1107</v>
      </c>
      <c r="D232" s="387" t="s">
        <v>1421</v>
      </c>
      <c r="E232" s="343" t="str">
        <f>IF(P.Gen!$D$17="Standard formula",IF('0.SCR.SF'!D59&gt;=0,"OK","WARNING"),"Not applicable")</f>
        <v>Not applicable</v>
      </c>
      <c r="F232" s="386"/>
    </row>
    <row r="233" spans="1:9">
      <c r="A233" s="383">
        <f t="shared" si="3"/>
        <v>232</v>
      </c>
      <c r="B233" s="375" t="s">
        <v>308</v>
      </c>
      <c r="C233" s="375" t="s">
        <v>1107</v>
      </c>
      <c r="D233" s="387" t="s">
        <v>1422</v>
      </c>
      <c r="E233" s="343" t="str">
        <f>IF(P.Gen!$D$17="Standard formula",IF('0.SCR.SF'!D60&gt;=0,"OK","WARNING"),"Not applicable")</f>
        <v>Not applicable</v>
      </c>
      <c r="F233" s="386"/>
    </row>
    <row r="234" spans="1:9">
      <c r="A234" s="383">
        <f t="shared" si="3"/>
        <v>233</v>
      </c>
      <c r="B234" s="375" t="s">
        <v>308</v>
      </c>
      <c r="C234" s="375" t="s">
        <v>1107</v>
      </c>
      <c r="D234" s="387" t="s">
        <v>1423</v>
      </c>
      <c r="E234" s="343" t="str">
        <f>IF(P.Gen!$D$17="Standard formula",IF('0.SCR.SF'!D61&gt;=0,"OK","WARNING"),"Not applicable")</f>
        <v>Not applicable</v>
      </c>
      <c r="F234" s="386"/>
    </row>
    <row r="235" spans="1:9">
      <c r="A235" s="383">
        <f t="shared" si="3"/>
        <v>234</v>
      </c>
      <c r="B235" s="375" t="s">
        <v>308</v>
      </c>
      <c r="C235" s="375" t="s">
        <v>1107</v>
      </c>
      <c r="D235" s="387" t="s">
        <v>1424</v>
      </c>
      <c r="E235" s="343" t="str">
        <f>IF(P.Gen!$D$17="Standard formula",IF('0.SCR.SF'!D62&gt;=0,"OK","WARNING"),"Not applicable")</f>
        <v>Not applicable</v>
      </c>
      <c r="F235" s="386"/>
    </row>
    <row r="236" spans="1:9">
      <c r="A236" s="383">
        <f t="shared" si="3"/>
        <v>235</v>
      </c>
      <c r="B236" s="375" t="s">
        <v>308</v>
      </c>
      <c r="C236" s="375" t="s">
        <v>1107</v>
      </c>
      <c r="D236" s="387" t="s">
        <v>1425</v>
      </c>
      <c r="E236" s="343" t="str">
        <f>IF(P.Gen!$D$17="Standard formula",IF('0.SCR.SF'!D64&gt;=0,"OK","WARNING"),"Not applicable")</f>
        <v>Not applicable</v>
      </c>
      <c r="F236" s="386"/>
    </row>
    <row r="237" spans="1:9">
      <c r="A237" s="383">
        <f t="shared" si="3"/>
        <v>236</v>
      </c>
      <c r="B237" s="375" t="s">
        <v>308</v>
      </c>
      <c r="C237" s="375" t="s">
        <v>1107</v>
      </c>
      <c r="D237" s="387" t="s">
        <v>1463</v>
      </c>
      <c r="E237" s="343" t="str">
        <f>IF(P.Gen!$D$17="Standard formula",IF(AND('0.SCR.SF'!D65&gt;=0,ISBLANK('0.SCR.SF'!D65)=FALSE),"OK","WARNING"),"Not applicable")</f>
        <v>Not applicable</v>
      </c>
      <c r="F237" s="386"/>
    </row>
    <row r="238" spans="1:9">
      <c r="A238" s="383">
        <f t="shared" si="3"/>
        <v>237</v>
      </c>
      <c r="B238" s="375" t="s">
        <v>308</v>
      </c>
      <c r="C238" s="375" t="s">
        <v>1107</v>
      </c>
      <c r="D238" s="387" t="s">
        <v>1426</v>
      </c>
      <c r="E238" s="343" t="str">
        <f>IF(P.Gen!$D$17="Standard formula",IF(OR(AND('0.SCR.SF'!D56=0,SUM('0.SCR.SF'!D57:D59)&lt;&gt;0),AND('0.SCR.SF'!D56&lt;&gt;0,SUM('0.SCR.SF'!D57:D59)=0)),"WARNING","OK"),"Not applicable")</f>
        <v>Not applicable</v>
      </c>
      <c r="F238" s="386"/>
    </row>
    <row r="239" spans="1:9">
      <c r="A239" s="383">
        <f t="shared" si="3"/>
        <v>238</v>
      </c>
      <c r="B239" s="375" t="s">
        <v>1078</v>
      </c>
      <c r="C239" s="375" t="s">
        <v>1107</v>
      </c>
      <c r="D239" s="387" t="s">
        <v>1385</v>
      </c>
      <c r="E239" s="343" t="str">
        <f>IF(P.Gen!$D$17="Standard formula",IF('FBS.SCR.SF'!D15&gt;=0,"OK","WARNING"),"Not applicable")</f>
        <v>Not applicable</v>
      </c>
      <c r="F239" s="386"/>
      <c r="I239" s="111"/>
    </row>
    <row r="240" spans="1:9">
      <c r="A240" s="383">
        <f t="shared" si="3"/>
        <v>239</v>
      </c>
      <c r="B240" s="375" t="s">
        <v>1078</v>
      </c>
      <c r="C240" s="375" t="s">
        <v>1107</v>
      </c>
      <c r="D240" s="387" t="s">
        <v>1386</v>
      </c>
      <c r="E240" s="343" t="str">
        <f>IF(P.Gen!$D$17="Standard formula",IF('FBS.SCR.SF'!D16&gt;=0,"OK","WARNING"),"Not applicable")</f>
        <v>Not applicable</v>
      </c>
      <c r="F240" s="386"/>
      <c r="I240" s="111"/>
    </row>
    <row r="241" spans="1:9">
      <c r="A241" s="383">
        <f t="shared" si="3"/>
        <v>240</v>
      </c>
      <c r="B241" s="375" t="s">
        <v>1078</v>
      </c>
      <c r="C241" s="375" t="s">
        <v>1107</v>
      </c>
      <c r="D241" s="387" t="s">
        <v>1387</v>
      </c>
      <c r="E241" s="343" t="str">
        <f>IF(P.Gen!$D$17="Standard formula",IF('FBS.SCR.SF'!D17&gt;=0,"OK","WARNING"),"Not applicable")</f>
        <v>Not applicable</v>
      </c>
      <c r="F241" s="386"/>
      <c r="I241" s="111"/>
    </row>
    <row r="242" spans="1:9">
      <c r="A242" s="383">
        <f t="shared" si="3"/>
        <v>241</v>
      </c>
      <c r="B242" s="375" t="s">
        <v>1078</v>
      </c>
      <c r="C242" s="375" t="s">
        <v>1107</v>
      </c>
      <c r="D242" s="387" t="s">
        <v>1388</v>
      </c>
      <c r="E242" s="343" t="str">
        <f>IF(P.Gen!$D$17="Standard formula",IF('FBS.SCR.SF'!D18&gt;=0,"OK","WARNING"),"Not applicable")</f>
        <v>Not applicable</v>
      </c>
      <c r="F242" s="386"/>
      <c r="I242" s="111"/>
    </row>
    <row r="243" spans="1:9">
      <c r="A243" s="383">
        <f t="shared" si="3"/>
        <v>242</v>
      </c>
      <c r="B243" s="375" t="s">
        <v>1078</v>
      </c>
      <c r="C243" s="375" t="s">
        <v>1107</v>
      </c>
      <c r="D243" s="387" t="s">
        <v>1389</v>
      </c>
      <c r="E243" s="343" t="str">
        <f>IF(P.Gen!$D$17="Standard formula",IF('FBS.SCR.SF'!D19&gt;=0,"OK","WARNING"),"Not applicable")</f>
        <v>Not applicable</v>
      </c>
      <c r="F243" s="386"/>
      <c r="I243" s="111"/>
    </row>
    <row r="244" spans="1:9">
      <c r="A244" s="383">
        <f t="shared" si="3"/>
        <v>243</v>
      </c>
      <c r="B244" s="375" t="s">
        <v>1078</v>
      </c>
      <c r="C244" s="375" t="s">
        <v>1107</v>
      </c>
      <c r="D244" s="387" t="s">
        <v>1390</v>
      </c>
      <c r="E244" s="343" t="str">
        <f>IF(P.Gen!$D$17="Standard formula",IF('FBS.SCR.SF'!E15&gt;=0,"OK","WARNING"),"Not applicable")</f>
        <v>Not applicable</v>
      </c>
      <c r="F244" s="386"/>
      <c r="I244" s="111"/>
    </row>
    <row r="245" spans="1:9">
      <c r="A245" s="383">
        <f t="shared" si="3"/>
        <v>244</v>
      </c>
      <c r="B245" s="375" t="s">
        <v>1078</v>
      </c>
      <c r="C245" s="375" t="s">
        <v>1107</v>
      </c>
      <c r="D245" s="387" t="s">
        <v>1391</v>
      </c>
      <c r="E245" s="343" t="str">
        <f>IF(P.Gen!$D$17="Standard formula",IF('FBS.SCR.SF'!E16&gt;=0,"OK","WARNING"),"Not applicable")</f>
        <v>Not applicable</v>
      </c>
      <c r="F245" s="386"/>
      <c r="I245" s="111"/>
    </row>
    <row r="246" spans="1:9">
      <c r="A246" s="383">
        <f t="shared" si="3"/>
        <v>245</v>
      </c>
      <c r="B246" s="375" t="s">
        <v>1078</v>
      </c>
      <c r="C246" s="375" t="s">
        <v>1107</v>
      </c>
      <c r="D246" s="387" t="s">
        <v>1392</v>
      </c>
      <c r="E246" s="343" t="str">
        <f>IF(P.Gen!$D$17="Standard formula",IF('FBS.SCR.SF'!E17&gt;=0,"OK","WARNING"),"Not applicable")</f>
        <v>Not applicable</v>
      </c>
      <c r="F246" s="386"/>
      <c r="I246" s="111"/>
    </row>
    <row r="247" spans="1:9">
      <c r="A247" s="383">
        <f t="shared" si="3"/>
        <v>246</v>
      </c>
      <c r="B247" s="375" t="s">
        <v>1078</v>
      </c>
      <c r="C247" s="375" t="s">
        <v>1107</v>
      </c>
      <c r="D247" s="387" t="s">
        <v>1393</v>
      </c>
      <c r="E247" s="343" t="str">
        <f>IF(P.Gen!$D$17="Standard formula",IF('FBS.SCR.SF'!E18&gt;=0,"OK","WARNING"),"Not applicable")</f>
        <v>Not applicable</v>
      </c>
      <c r="F247" s="386"/>
      <c r="I247" s="111"/>
    </row>
    <row r="248" spans="1:9">
      <c r="A248" s="383">
        <f t="shared" si="3"/>
        <v>247</v>
      </c>
      <c r="B248" s="375" t="s">
        <v>1078</v>
      </c>
      <c r="C248" s="375" t="s">
        <v>1107</v>
      </c>
      <c r="D248" s="387" t="s">
        <v>1394</v>
      </c>
      <c r="E248" s="343" t="str">
        <f>IF(P.Gen!$D$17="Standard formula",IF('FBS.SCR.SF'!E19&gt;=0,"OK","WARNING"),"Not applicable")</f>
        <v>Not applicable</v>
      </c>
      <c r="F248" s="386"/>
      <c r="I248" s="111"/>
    </row>
    <row r="249" spans="1:9">
      <c r="A249" s="383">
        <f t="shared" si="3"/>
        <v>248</v>
      </c>
      <c r="B249" s="375" t="s">
        <v>1078</v>
      </c>
      <c r="C249" s="375" t="s">
        <v>1107</v>
      </c>
      <c r="D249" s="387" t="s">
        <v>1395</v>
      </c>
      <c r="E249" s="343" t="str">
        <f>IF(P.Gen!$D$17="Standard formula",IF('FBS.SCR.SF'!F15&gt;=0,"OK","WARNING"),"Not applicable")</f>
        <v>Not applicable</v>
      </c>
      <c r="F249" s="386"/>
      <c r="I249" s="111"/>
    </row>
    <row r="250" spans="1:9">
      <c r="A250" s="383">
        <f t="shared" si="3"/>
        <v>249</v>
      </c>
      <c r="B250" s="375" t="s">
        <v>1078</v>
      </c>
      <c r="C250" s="375" t="s">
        <v>1107</v>
      </c>
      <c r="D250" s="387" t="s">
        <v>1396</v>
      </c>
      <c r="E250" s="343" t="str">
        <f>IF(P.Gen!$D$17="Standard formula",IF('FBS.SCR.SF'!F16&gt;=0,"OK","WARNING"),"Not applicable")</f>
        <v>Not applicable</v>
      </c>
      <c r="F250" s="386"/>
      <c r="I250" s="111"/>
    </row>
    <row r="251" spans="1:9">
      <c r="A251" s="383">
        <f t="shared" si="3"/>
        <v>250</v>
      </c>
      <c r="B251" s="375" t="s">
        <v>1078</v>
      </c>
      <c r="C251" s="375" t="s">
        <v>1107</v>
      </c>
      <c r="D251" s="387" t="s">
        <v>1397</v>
      </c>
      <c r="E251" s="343" t="str">
        <f>IF(P.Gen!$D$17="Standard formula",IF('FBS.SCR.SF'!F17&gt;=0,"OK","WARNING"),"Not applicable")</f>
        <v>Not applicable</v>
      </c>
      <c r="F251" s="386"/>
      <c r="I251" s="111"/>
    </row>
    <row r="252" spans="1:9">
      <c r="A252" s="383">
        <f t="shared" si="3"/>
        <v>251</v>
      </c>
      <c r="B252" s="375" t="s">
        <v>1078</v>
      </c>
      <c r="C252" s="375" t="s">
        <v>1107</v>
      </c>
      <c r="D252" s="387" t="s">
        <v>1398</v>
      </c>
      <c r="E252" s="343" t="str">
        <f>IF(P.Gen!$D$17="Standard formula",IF('FBS.SCR.SF'!F18&gt;=0,"OK","WARNING"),"Not applicable")</f>
        <v>Not applicable</v>
      </c>
      <c r="F252" s="386"/>
      <c r="I252" s="111"/>
    </row>
    <row r="253" spans="1:9">
      <c r="A253" s="383">
        <f t="shared" si="3"/>
        <v>252</v>
      </c>
      <c r="B253" s="375" t="s">
        <v>1078</v>
      </c>
      <c r="C253" s="375" t="s">
        <v>1107</v>
      </c>
      <c r="D253" s="387" t="s">
        <v>1399</v>
      </c>
      <c r="E253" s="343" t="str">
        <f>IF(P.Gen!$D$17="Standard formula",IF('FBS.SCR.SF'!F19&gt;=0,"OK","WARNING"),"Not applicable")</f>
        <v>Not applicable</v>
      </c>
      <c r="F253" s="386"/>
      <c r="I253" s="111"/>
    </row>
    <row r="254" spans="1:9">
      <c r="A254" s="383">
        <f t="shared" si="3"/>
        <v>253</v>
      </c>
      <c r="B254" s="375" t="s">
        <v>1078</v>
      </c>
      <c r="C254" s="375" t="s">
        <v>1107</v>
      </c>
      <c r="D254" s="387" t="s">
        <v>1402</v>
      </c>
      <c r="E254" s="343" t="str">
        <f>IF(P.Gen!$D$17="Standard formula",IF('FBS.SCR.SF'!D20&lt;0,"OK","WARNING"),"Not applicable")</f>
        <v>Not applicable</v>
      </c>
      <c r="F254" s="386"/>
      <c r="I254" s="111"/>
    </row>
    <row r="255" spans="1:9">
      <c r="A255" s="383">
        <f t="shared" si="3"/>
        <v>254</v>
      </c>
      <c r="B255" s="375" t="s">
        <v>1078</v>
      </c>
      <c r="C255" s="375" t="s">
        <v>1107</v>
      </c>
      <c r="D255" s="387" t="s">
        <v>1400</v>
      </c>
      <c r="E255" s="343" t="str">
        <f>IF(P.Gen!$D$17="Standard formula",IF('FBS.SCR.SF'!D21&gt;=0,"OK","WARNING"),"Not applicable")</f>
        <v>Not applicable</v>
      </c>
      <c r="F255" s="386"/>
      <c r="I255" s="111"/>
    </row>
    <row r="256" spans="1:9">
      <c r="A256" s="383">
        <f t="shared" si="3"/>
        <v>255</v>
      </c>
      <c r="B256" s="375" t="s">
        <v>1078</v>
      </c>
      <c r="C256" s="375" t="s">
        <v>1107</v>
      </c>
      <c r="D256" s="387" t="s">
        <v>1403</v>
      </c>
      <c r="E256" s="343" t="str">
        <f>IF(P.Gen!$D$17="Standard formula",IF('FBS.SCR.SF'!E20&lt;0,"OK","WARNING"),"Not applicable")</f>
        <v>Not applicable</v>
      </c>
      <c r="F256" s="386"/>
      <c r="I256" s="111"/>
    </row>
    <row r="257" spans="1:9">
      <c r="A257" s="383">
        <f t="shared" si="3"/>
        <v>256</v>
      </c>
      <c r="B257" s="375" t="s">
        <v>1078</v>
      </c>
      <c r="C257" s="375" t="s">
        <v>1107</v>
      </c>
      <c r="D257" s="387" t="s">
        <v>1401</v>
      </c>
      <c r="E257" s="343" t="str">
        <f>IF(P.Gen!$D$17="Standard formula",IF('FBS.SCR.SF'!E21&gt;=0,"OK","WARNING"),"Not applicable")</f>
        <v>Not applicable</v>
      </c>
      <c r="F257" s="386"/>
      <c r="I257" s="111"/>
    </row>
    <row r="258" spans="1:9">
      <c r="A258" s="383">
        <f t="shared" si="3"/>
        <v>257</v>
      </c>
      <c r="B258" s="375" t="s">
        <v>1078</v>
      </c>
      <c r="C258" s="375" t="s">
        <v>1107</v>
      </c>
      <c r="D258" s="387" t="s">
        <v>1428</v>
      </c>
      <c r="E258" s="343" t="str">
        <f>IF(P.Gen!$D$17="Standard formula",IF(AND('FBS.SCR.SF'!D56&lt;&gt;0,SUM('FBS.SCR.SF'!D57:D59)&lt;&gt;0),IF(ABS('FBS.SCR.SF'!D56/(SUM('FBS.SCR.SF'!D57:D59))-1)&lt;1%,"OK","WARNING"),"Not applicable"),"Not applicable")</f>
        <v>Not applicable</v>
      </c>
      <c r="F258" s="386"/>
      <c r="I258" s="111"/>
    </row>
    <row r="259" spans="1:9">
      <c r="A259" s="383">
        <f t="shared" si="3"/>
        <v>258</v>
      </c>
      <c r="B259" s="375" t="s">
        <v>1078</v>
      </c>
      <c r="C259" s="375" t="s">
        <v>1107</v>
      </c>
      <c r="D259" s="387" t="s">
        <v>1404</v>
      </c>
      <c r="E259" s="343" t="str">
        <f>IF(P.Gen!$D$17="Standard formula",IF('FBS.SCR.SF'!D65&lt;&gt;"",IF(ABS('FBS.SCR.SF'!D65/'0.OF'!D78-1)&lt;1%,"OK","WARNING"),"Not applicable"),"Not applicable")</f>
        <v>Not applicable</v>
      </c>
      <c r="F259" s="386"/>
      <c r="I259" s="111"/>
    </row>
    <row r="260" spans="1:9">
      <c r="A260" s="383">
        <f t="shared" ref="A260:A323" si="4">A259+1</f>
        <v>259</v>
      </c>
      <c r="B260" s="375" t="s">
        <v>1078</v>
      </c>
      <c r="C260" s="375" t="s">
        <v>1107</v>
      </c>
      <c r="D260" s="387" t="s">
        <v>1126</v>
      </c>
      <c r="E260" s="343" t="str">
        <f>IF(P.Gen!$D$17="Standard formula",IF('FBS.SCR.SF'!D34&gt;=0,"OK","WARNING"),"Not applicable")</f>
        <v>Not applicable</v>
      </c>
      <c r="F260" s="386"/>
      <c r="I260" s="111"/>
    </row>
    <row r="261" spans="1:9">
      <c r="A261" s="383">
        <f t="shared" si="4"/>
        <v>260</v>
      </c>
      <c r="B261" s="375" t="s">
        <v>1078</v>
      </c>
      <c r="C261" s="375" t="s">
        <v>1107</v>
      </c>
      <c r="D261" s="387" t="s">
        <v>1127</v>
      </c>
      <c r="E261" s="343" t="str">
        <f>IF(P.Gen!$D$17="Standard formula",IF('FBS.SCR.SF'!D35&gt;=0,"OK","WARNING"),"Not applicable")</f>
        <v>Not applicable</v>
      </c>
      <c r="F261" s="386"/>
      <c r="I261" s="111"/>
    </row>
    <row r="262" spans="1:9">
      <c r="A262" s="383">
        <f t="shared" si="4"/>
        <v>261</v>
      </c>
      <c r="B262" s="375" t="s">
        <v>1078</v>
      </c>
      <c r="C262" s="375" t="s">
        <v>1107</v>
      </c>
      <c r="D262" s="387" t="s">
        <v>1464</v>
      </c>
      <c r="E262" s="343" t="str">
        <f>IF(P.Gen!$D$17="Standard formula",IF('FBS.SCR.SF'!D36&lt;=0,"OK","WARNING"),"Not applicable")</f>
        <v>Not applicable</v>
      </c>
      <c r="F262" s="386"/>
      <c r="I262" s="111"/>
    </row>
    <row r="263" spans="1:9">
      <c r="A263" s="383">
        <f t="shared" si="4"/>
        <v>262</v>
      </c>
      <c r="B263" s="375" t="s">
        <v>1078</v>
      </c>
      <c r="C263" s="375" t="s">
        <v>1107</v>
      </c>
      <c r="D263" s="387" t="s">
        <v>1465</v>
      </c>
      <c r="E263" s="343" t="str">
        <f>IF(P.Gen!$D$17="Standard formula",IF('FBS.SCR.SF'!D37&lt;=0,"OK","WARNING"),"Not applicable")</f>
        <v>Not applicable</v>
      </c>
      <c r="F263" s="386"/>
      <c r="I263" s="111"/>
    </row>
    <row r="264" spans="1:9">
      <c r="A264" s="383">
        <f t="shared" si="4"/>
        <v>263</v>
      </c>
      <c r="B264" s="375" t="s">
        <v>1078</v>
      </c>
      <c r="C264" s="375" t="s">
        <v>1107</v>
      </c>
      <c r="D264" s="387" t="s">
        <v>1405</v>
      </c>
      <c r="E264" s="343" t="str">
        <f>IF(P.Gen!$D$17="Standard formula",IF('FBS.SCR.SF'!D38&gt;=0,"OK","WARNING"),"Not applicable")</f>
        <v>Not applicable</v>
      </c>
      <c r="F264" s="386"/>
      <c r="I264" s="111"/>
    </row>
    <row r="265" spans="1:9">
      <c r="A265" s="383">
        <f t="shared" si="4"/>
        <v>264</v>
      </c>
      <c r="B265" s="375" t="s">
        <v>1078</v>
      </c>
      <c r="C265" s="375" t="s">
        <v>1107</v>
      </c>
      <c r="D265" s="387" t="s">
        <v>1406</v>
      </c>
      <c r="E265" s="343" t="str">
        <f>IF(P.Gen!$D$17="Standard formula",IF('FBS.SCR.SF'!D39&gt;=0,"OK","WARNING"),"Not applicable")</f>
        <v>Not applicable</v>
      </c>
      <c r="F265" s="386"/>
      <c r="I265" s="111"/>
    </row>
    <row r="266" spans="1:9">
      <c r="A266" s="383">
        <f t="shared" si="4"/>
        <v>265</v>
      </c>
      <c r="B266" s="375" t="s">
        <v>1078</v>
      </c>
      <c r="C266" s="375" t="s">
        <v>1107</v>
      </c>
      <c r="D266" s="387" t="s">
        <v>1407</v>
      </c>
      <c r="E266" s="343" t="str">
        <f>IF(P.Gen!$D$17="Standard formula",IF('FBS.SCR.SF'!D40&gt;=0,"OK","WARNING"),"Not applicable")</f>
        <v>Not applicable</v>
      </c>
      <c r="F266" s="386"/>
      <c r="I266" s="111"/>
    </row>
    <row r="267" spans="1:9">
      <c r="A267" s="383">
        <f t="shared" si="4"/>
        <v>266</v>
      </c>
      <c r="B267" s="375" t="s">
        <v>1078</v>
      </c>
      <c r="C267" s="375" t="s">
        <v>1107</v>
      </c>
      <c r="D267" s="387" t="s">
        <v>1408</v>
      </c>
      <c r="E267" s="343" t="str">
        <f>IF(P.Gen!$D$17="Standard formula",IF('FBS.SCR.SF'!D41&gt;=0,"OK","WARNING"),"Not applicable")</f>
        <v>Not applicable</v>
      </c>
      <c r="F267" s="386"/>
      <c r="I267" s="111"/>
    </row>
    <row r="268" spans="1:9">
      <c r="A268" s="383">
        <f t="shared" si="4"/>
        <v>267</v>
      </c>
      <c r="B268" s="375" t="s">
        <v>1078</v>
      </c>
      <c r="C268" s="375" t="s">
        <v>1107</v>
      </c>
      <c r="D268" s="387" t="s">
        <v>1409</v>
      </c>
      <c r="E268" s="343" t="str">
        <f>IF(P.Gen!$D$17="Standard formula",IF('FBS.SCR.SF'!D42&gt;=0,"OK","WARNING"),"Not applicable")</f>
        <v>Not applicable</v>
      </c>
      <c r="F268" s="386"/>
      <c r="I268" s="111"/>
    </row>
    <row r="269" spans="1:9">
      <c r="A269" s="383">
        <f t="shared" si="4"/>
        <v>268</v>
      </c>
      <c r="B269" s="375" t="s">
        <v>1078</v>
      </c>
      <c r="C269" s="375" t="s">
        <v>1107</v>
      </c>
      <c r="D269" s="387" t="s">
        <v>1410</v>
      </c>
      <c r="E269" s="343" t="str">
        <f>IF(P.Gen!$D$17="Standard formula",IF('FBS.SCR.SF'!D43&gt;=0,"OK","WARNING"),"Not applicable")</f>
        <v>Not applicable</v>
      </c>
      <c r="F269" s="386"/>
      <c r="I269" s="111"/>
    </row>
    <row r="270" spans="1:9">
      <c r="A270" s="383">
        <f t="shared" si="4"/>
        <v>269</v>
      </c>
      <c r="B270" s="375" t="s">
        <v>1078</v>
      </c>
      <c r="C270" s="375" t="s">
        <v>1107</v>
      </c>
      <c r="D270" s="387" t="s">
        <v>1411</v>
      </c>
      <c r="E270" s="343" t="str">
        <f>IF(P.Gen!$D$17="Standard formula",IF('FBS.SCR.SF'!D44&gt;=0,"OK","WARNING"),"Not applicable")</f>
        <v>Not applicable</v>
      </c>
      <c r="F270" s="386"/>
      <c r="I270" s="111"/>
    </row>
    <row r="271" spans="1:9">
      <c r="A271" s="383">
        <f t="shared" si="4"/>
        <v>270</v>
      </c>
      <c r="B271" s="375" t="s">
        <v>1078</v>
      </c>
      <c r="C271" s="375" t="s">
        <v>1107</v>
      </c>
      <c r="D271" s="387" t="s">
        <v>1562</v>
      </c>
      <c r="E271" s="343" t="str">
        <f>IF(P.Gen!$D$17="Standard formula",IF('FBS.SCR.SF'!D45&gt;=0,"OK","WARNING"),"Not applicable")</f>
        <v>Not applicable</v>
      </c>
      <c r="F271" s="386"/>
      <c r="I271" s="111"/>
    </row>
    <row r="272" spans="1:9">
      <c r="A272" s="383">
        <f t="shared" si="4"/>
        <v>271</v>
      </c>
      <c r="B272" s="375" t="s">
        <v>1078</v>
      </c>
      <c r="C272" s="375" t="s">
        <v>1107</v>
      </c>
      <c r="D272" s="387" t="s">
        <v>1412</v>
      </c>
      <c r="E272" s="343" t="str">
        <f>IF(P.Gen!$D$17="Standard formula",IF('FBS.SCR.SF'!D47&gt;=0,"OK","WARNING"),"Not applicable")</f>
        <v>Not applicable</v>
      </c>
      <c r="F272" s="386"/>
      <c r="I272" s="111"/>
    </row>
    <row r="273" spans="1:9">
      <c r="A273" s="383">
        <f t="shared" si="4"/>
        <v>272</v>
      </c>
      <c r="B273" s="375" t="s">
        <v>1078</v>
      </c>
      <c r="C273" s="375" t="s">
        <v>1107</v>
      </c>
      <c r="D273" s="387" t="s">
        <v>1413</v>
      </c>
      <c r="E273" s="343" t="str">
        <f>IF(P.Gen!$D$17="Standard formula",IF('FBS.SCR.SF'!D48&gt;=0,"OK","WARNING"),"Not applicable")</f>
        <v>Not applicable</v>
      </c>
      <c r="F273" s="386"/>
      <c r="I273" s="111"/>
    </row>
    <row r="274" spans="1:9">
      <c r="A274" s="383">
        <f t="shared" si="4"/>
        <v>273</v>
      </c>
      <c r="B274" s="375" t="s">
        <v>1078</v>
      </c>
      <c r="C274" s="375" t="s">
        <v>1107</v>
      </c>
      <c r="D274" s="387" t="s">
        <v>1414</v>
      </c>
      <c r="E274" s="343" t="str">
        <f>IF(P.Gen!$D$17="Standard formula",IF('FBS.SCR.SF'!D49&gt;=0,"OK","WARNING"),"Not applicable")</f>
        <v>Not applicable</v>
      </c>
      <c r="F274" s="386"/>
      <c r="I274" s="111"/>
    </row>
    <row r="275" spans="1:9">
      <c r="A275" s="383">
        <f t="shared" si="4"/>
        <v>274</v>
      </c>
      <c r="B275" s="375" t="s">
        <v>1078</v>
      </c>
      <c r="C275" s="375" t="s">
        <v>1107</v>
      </c>
      <c r="D275" s="387" t="s">
        <v>1415</v>
      </c>
      <c r="E275" s="343" t="str">
        <f>IF(P.Gen!$D$17="Standard formula",IF('FBS.SCR.SF'!D50&gt;=0,"OK","WARNING"),"Not applicable")</f>
        <v>Not applicable</v>
      </c>
      <c r="F275" s="386"/>
      <c r="I275" s="111"/>
    </row>
    <row r="276" spans="1:9">
      <c r="A276" s="383">
        <f t="shared" si="4"/>
        <v>275</v>
      </c>
      <c r="B276" s="375" t="s">
        <v>1078</v>
      </c>
      <c r="C276" s="375" t="s">
        <v>1107</v>
      </c>
      <c r="D276" s="387" t="s">
        <v>1416</v>
      </c>
      <c r="E276" s="343" t="str">
        <f>IF(P.Gen!$D$17="Standard formula",IF('FBS.SCR.SF'!D53&gt;=0,"OK","WARNING"),"Not applicable")</f>
        <v>Not applicable</v>
      </c>
      <c r="F276" s="386"/>
      <c r="I276" s="111"/>
    </row>
    <row r="277" spans="1:9">
      <c r="A277" s="383">
        <f t="shared" si="4"/>
        <v>276</v>
      </c>
      <c r="B277" s="375" t="s">
        <v>1078</v>
      </c>
      <c r="C277" s="375" t="s">
        <v>1107</v>
      </c>
      <c r="D277" s="387" t="s">
        <v>1417</v>
      </c>
      <c r="E277" s="343" t="str">
        <f>IF(P.Gen!$D$17="Standard formula",IF('FBS.SCR.SF'!D54&gt;=0,"OK","WARNING"),"Not applicable")</f>
        <v>Not applicable</v>
      </c>
      <c r="F277" s="386"/>
      <c r="I277" s="111"/>
    </row>
    <row r="278" spans="1:9">
      <c r="A278" s="383">
        <f t="shared" si="4"/>
        <v>277</v>
      </c>
      <c r="B278" s="375" t="s">
        <v>1078</v>
      </c>
      <c r="C278" s="375" t="s">
        <v>1107</v>
      </c>
      <c r="D278" s="387" t="s">
        <v>1418</v>
      </c>
      <c r="E278" s="343" t="str">
        <f>IF(P.Gen!$D$17="Standard formula",IF('FBS.SCR.SF'!D56&gt;=0,"OK","WARNING"),"Not applicable")</f>
        <v>Not applicable</v>
      </c>
      <c r="F278" s="386"/>
      <c r="I278" s="111"/>
    </row>
    <row r="279" spans="1:9" ht="14.1" customHeight="1">
      <c r="A279" s="383">
        <f t="shared" si="4"/>
        <v>278</v>
      </c>
      <c r="B279" s="375" t="s">
        <v>1078</v>
      </c>
      <c r="C279" s="375" t="s">
        <v>1107</v>
      </c>
      <c r="D279" s="387" t="s">
        <v>1419</v>
      </c>
      <c r="E279" s="343" t="str">
        <f>IF(P.Gen!$D$17="Standard formula",IF('FBS.SCR.SF'!D57&gt;=0,"OK","WARNING"),"Not applicable")</f>
        <v>Not applicable</v>
      </c>
      <c r="F279" s="386"/>
      <c r="I279" s="111"/>
    </row>
    <row r="280" spans="1:9">
      <c r="A280" s="383">
        <f t="shared" si="4"/>
        <v>279</v>
      </c>
      <c r="B280" s="375" t="s">
        <v>1078</v>
      </c>
      <c r="C280" s="375" t="s">
        <v>1107</v>
      </c>
      <c r="D280" s="387" t="s">
        <v>1420</v>
      </c>
      <c r="E280" s="343" t="str">
        <f>IF(P.Gen!$D$17="Standard formula",IF('FBS.SCR.SF'!D58&gt;=0,"OK","WARNING"),"Not applicable")</f>
        <v>Not applicable</v>
      </c>
      <c r="F280" s="386"/>
      <c r="I280" s="111"/>
    </row>
    <row r="281" spans="1:9">
      <c r="A281" s="383">
        <f t="shared" si="4"/>
        <v>280</v>
      </c>
      <c r="B281" s="375" t="s">
        <v>1078</v>
      </c>
      <c r="C281" s="375" t="s">
        <v>1107</v>
      </c>
      <c r="D281" s="387" t="s">
        <v>1421</v>
      </c>
      <c r="E281" s="343" t="str">
        <f>IF(P.Gen!$D$17="Standard formula",IF('FBS.SCR.SF'!D59&gt;=0,"OK","WARNING"),"Not applicable")</f>
        <v>Not applicable</v>
      </c>
      <c r="F281" s="386"/>
      <c r="I281" s="111"/>
    </row>
    <row r="282" spans="1:9">
      <c r="A282" s="383">
        <f t="shared" si="4"/>
        <v>281</v>
      </c>
      <c r="B282" s="375" t="s">
        <v>1078</v>
      </c>
      <c r="C282" s="375" t="s">
        <v>1107</v>
      </c>
      <c r="D282" s="387" t="s">
        <v>1422</v>
      </c>
      <c r="E282" s="343" t="str">
        <f>IF(P.Gen!$D$17="Standard formula",IF('FBS.SCR.SF'!D60&gt;=0,"OK","WARNING"),"Not applicable")</f>
        <v>Not applicable</v>
      </c>
      <c r="F282" s="386"/>
      <c r="I282" s="111"/>
    </row>
    <row r="283" spans="1:9">
      <c r="A283" s="383">
        <f t="shared" si="4"/>
        <v>282</v>
      </c>
      <c r="B283" s="375" t="s">
        <v>1078</v>
      </c>
      <c r="C283" s="375" t="s">
        <v>1107</v>
      </c>
      <c r="D283" s="387" t="s">
        <v>1423</v>
      </c>
      <c r="E283" s="343" t="str">
        <f>IF(P.Gen!$D$17="Standard formula",IF('FBS.SCR.SF'!D61&gt;=0,"OK","WARNING"),"Not applicable")</f>
        <v>Not applicable</v>
      </c>
      <c r="F283" s="386"/>
      <c r="I283" s="111"/>
    </row>
    <row r="284" spans="1:9">
      <c r="A284" s="383">
        <f t="shared" si="4"/>
        <v>283</v>
      </c>
      <c r="B284" s="375" t="s">
        <v>1078</v>
      </c>
      <c r="C284" s="375" t="s">
        <v>1107</v>
      </c>
      <c r="D284" s="387" t="s">
        <v>1424</v>
      </c>
      <c r="E284" s="343" t="str">
        <f>IF(P.Gen!$D$17="Standard formula",IF('FBS.SCR.SF'!D62&gt;=0,"OK","WARNING"),"Not applicable")</f>
        <v>Not applicable</v>
      </c>
      <c r="F284" s="386"/>
      <c r="I284" s="111"/>
    </row>
    <row r="285" spans="1:9">
      <c r="A285" s="383">
        <f t="shared" si="4"/>
        <v>284</v>
      </c>
      <c r="B285" s="375" t="s">
        <v>1078</v>
      </c>
      <c r="C285" s="375" t="s">
        <v>1107</v>
      </c>
      <c r="D285" s="387" t="s">
        <v>1425</v>
      </c>
      <c r="E285" s="343" t="str">
        <f>IF(P.Gen!$D$17="Standard formula",IF('FBS.SCR.SF'!D64&gt;=0,"OK","WARNING"),"Not applicable")</f>
        <v>Not applicable</v>
      </c>
      <c r="F285" s="386"/>
      <c r="I285" s="111"/>
    </row>
    <row r="286" spans="1:9">
      <c r="A286" s="383">
        <f t="shared" si="4"/>
        <v>285</v>
      </c>
      <c r="B286" s="375" t="s">
        <v>1078</v>
      </c>
      <c r="C286" s="375" t="s">
        <v>1107</v>
      </c>
      <c r="D286" s="387" t="s">
        <v>1463</v>
      </c>
      <c r="E286" s="343" t="str">
        <f>IF(P.Gen!$D$17="Standard formula",IF(AND('FBS.SCR.SF'!D65&gt;=0,ISBLANK('FBS.SCR.SF'!D65)=FALSE),"OK","WARNING"),"Not applicable")</f>
        <v>Not applicable</v>
      </c>
      <c r="F286" s="386"/>
      <c r="I286" s="111"/>
    </row>
    <row r="287" spans="1:9">
      <c r="A287" s="383">
        <f t="shared" si="4"/>
        <v>286</v>
      </c>
      <c r="B287" s="375" t="s">
        <v>1078</v>
      </c>
      <c r="C287" s="375" t="s">
        <v>1107</v>
      </c>
      <c r="D287" s="387" t="s">
        <v>1426</v>
      </c>
      <c r="E287" s="343" t="str">
        <f>IF(P.Gen!$D$17="Standard formula",IF(OR(AND('FBS.SCR.SF'!D56=0,SUM('FBS.SCR.SF'!D57:D59)&lt;&gt;0),AND('FBS.SCR.SF'!D56&lt;&gt;0,SUM('FBS.SCR.SF'!D57:D59)=0)),"WARNING","OK"),"Not applicable")</f>
        <v>Not applicable</v>
      </c>
      <c r="F287" s="386"/>
      <c r="I287" s="111"/>
    </row>
    <row r="288" spans="1:9">
      <c r="A288" s="383">
        <f t="shared" si="4"/>
        <v>287</v>
      </c>
      <c r="B288" s="375" t="s">
        <v>1072</v>
      </c>
      <c r="C288" s="375" t="s">
        <v>1107</v>
      </c>
      <c r="D288" s="387" t="s">
        <v>1385</v>
      </c>
      <c r="E288" s="343" t="str">
        <f>IF(P.Gen!$D$17="Standard formula",IF('CBS.SCR.SF'!D15&gt;=0,"OK","WARNING"),"Not applicable")</f>
        <v>Not applicable</v>
      </c>
      <c r="F288" s="386"/>
    </row>
    <row r="289" spans="1:6">
      <c r="A289" s="383">
        <f t="shared" si="4"/>
        <v>288</v>
      </c>
      <c r="B289" s="375" t="s">
        <v>1072</v>
      </c>
      <c r="C289" s="375" t="s">
        <v>1107</v>
      </c>
      <c r="D289" s="387" t="s">
        <v>1386</v>
      </c>
      <c r="E289" s="343" t="str">
        <f>IF(P.Gen!$D$17="Standard formula",IF('CBS.SCR.SF'!D16&gt;=0,"OK","WARNING"),"Not applicable")</f>
        <v>Not applicable</v>
      </c>
      <c r="F289" s="386"/>
    </row>
    <row r="290" spans="1:6">
      <c r="A290" s="383">
        <f t="shared" si="4"/>
        <v>289</v>
      </c>
      <c r="B290" s="375" t="s">
        <v>1072</v>
      </c>
      <c r="C290" s="375" t="s">
        <v>1107</v>
      </c>
      <c r="D290" s="387" t="s">
        <v>1387</v>
      </c>
      <c r="E290" s="343" t="str">
        <f>IF(P.Gen!$D$17="Standard formula",IF('CBS.SCR.SF'!D17&gt;=0,"OK","WARNING"),"Not applicable")</f>
        <v>Not applicable</v>
      </c>
      <c r="F290" s="386"/>
    </row>
    <row r="291" spans="1:6">
      <c r="A291" s="383">
        <f t="shared" si="4"/>
        <v>290</v>
      </c>
      <c r="B291" s="375" t="s">
        <v>1072</v>
      </c>
      <c r="C291" s="375" t="s">
        <v>1107</v>
      </c>
      <c r="D291" s="387" t="s">
        <v>1388</v>
      </c>
      <c r="E291" s="343" t="str">
        <f>IF(P.Gen!$D$17="Standard formula",IF('CBS.SCR.SF'!D18&gt;=0,"OK","WARNING"),"Not applicable")</f>
        <v>Not applicable</v>
      </c>
      <c r="F291" s="386"/>
    </row>
    <row r="292" spans="1:6">
      <c r="A292" s="383">
        <f t="shared" si="4"/>
        <v>291</v>
      </c>
      <c r="B292" s="375" t="s">
        <v>1072</v>
      </c>
      <c r="C292" s="375" t="s">
        <v>1107</v>
      </c>
      <c r="D292" s="387" t="s">
        <v>1389</v>
      </c>
      <c r="E292" s="343" t="str">
        <f>IF(P.Gen!$D$17="Standard formula",IF('CBS.SCR.SF'!D19&gt;=0,"OK","WARNING"),"Not applicable")</f>
        <v>Not applicable</v>
      </c>
      <c r="F292" s="386"/>
    </row>
    <row r="293" spans="1:6">
      <c r="A293" s="383">
        <f t="shared" si="4"/>
        <v>292</v>
      </c>
      <c r="B293" s="375" t="s">
        <v>1072</v>
      </c>
      <c r="C293" s="375" t="s">
        <v>1107</v>
      </c>
      <c r="D293" s="387" t="s">
        <v>1390</v>
      </c>
      <c r="E293" s="343" t="str">
        <f>IF(P.Gen!$D$17="Standard formula",IF('CBS.SCR.SF'!E15&gt;=0,"OK","WARNING"),"Not applicable")</f>
        <v>Not applicable</v>
      </c>
      <c r="F293" s="386"/>
    </row>
    <row r="294" spans="1:6">
      <c r="A294" s="383">
        <f t="shared" si="4"/>
        <v>293</v>
      </c>
      <c r="B294" s="375" t="s">
        <v>1072</v>
      </c>
      <c r="C294" s="375" t="s">
        <v>1107</v>
      </c>
      <c r="D294" s="387" t="s">
        <v>1391</v>
      </c>
      <c r="E294" s="343" t="str">
        <f>IF(P.Gen!$D$17="Standard formula",IF('CBS.SCR.SF'!E16&gt;=0,"OK","WARNING"),"Not applicable")</f>
        <v>Not applicable</v>
      </c>
      <c r="F294" s="386"/>
    </row>
    <row r="295" spans="1:6">
      <c r="A295" s="383">
        <f t="shared" si="4"/>
        <v>294</v>
      </c>
      <c r="B295" s="375" t="s">
        <v>1072</v>
      </c>
      <c r="C295" s="375" t="s">
        <v>1107</v>
      </c>
      <c r="D295" s="387" t="s">
        <v>1392</v>
      </c>
      <c r="E295" s="343" t="str">
        <f>IF(P.Gen!$D$17="Standard formula",IF('CBS.SCR.SF'!E17&gt;=0,"OK","WARNING"),"Not applicable")</f>
        <v>Not applicable</v>
      </c>
      <c r="F295" s="386"/>
    </row>
    <row r="296" spans="1:6">
      <c r="A296" s="383">
        <f t="shared" si="4"/>
        <v>295</v>
      </c>
      <c r="B296" s="375" t="s">
        <v>1072</v>
      </c>
      <c r="C296" s="375" t="s">
        <v>1107</v>
      </c>
      <c r="D296" s="387" t="s">
        <v>1393</v>
      </c>
      <c r="E296" s="343" t="str">
        <f>IF(P.Gen!$D$17="Standard formula",IF('CBS.SCR.SF'!E18&gt;=0,"OK","WARNING"),"Not applicable")</f>
        <v>Not applicable</v>
      </c>
      <c r="F296" s="386"/>
    </row>
    <row r="297" spans="1:6">
      <c r="A297" s="383">
        <f t="shared" si="4"/>
        <v>296</v>
      </c>
      <c r="B297" s="375" t="s">
        <v>1072</v>
      </c>
      <c r="C297" s="375" t="s">
        <v>1107</v>
      </c>
      <c r="D297" s="387" t="s">
        <v>1394</v>
      </c>
      <c r="E297" s="343" t="str">
        <f>IF(P.Gen!$D$17="Standard formula",IF('CBS.SCR.SF'!E19&gt;=0,"OK","WARNING"),"Not applicable")</f>
        <v>Not applicable</v>
      </c>
      <c r="F297" s="386"/>
    </row>
    <row r="298" spans="1:6">
      <c r="A298" s="383">
        <f t="shared" si="4"/>
        <v>297</v>
      </c>
      <c r="B298" s="375" t="s">
        <v>1072</v>
      </c>
      <c r="C298" s="375" t="s">
        <v>1107</v>
      </c>
      <c r="D298" s="387" t="s">
        <v>1395</v>
      </c>
      <c r="E298" s="343" t="str">
        <f>IF(P.Gen!$D$17="Standard formula",IF('CBS.SCR.SF'!F15&gt;=0,"OK","WARNING"),"Not applicable")</f>
        <v>Not applicable</v>
      </c>
      <c r="F298" s="386"/>
    </row>
    <row r="299" spans="1:6">
      <c r="A299" s="383">
        <f t="shared" si="4"/>
        <v>298</v>
      </c>
      <c r="B299" s="375" t="s">
        <v>1072</v>
      </c>
      <c r="C299" s="375" t="s">
        <v>1107</v>
      </c>
      <c r="D299" s="387" t="s">
        <v>1396</v>
      </c>
      <c r="E299" s="343" t="str">
        <f>IF(P.Gen!$D$17="Standard formula",IF('CBS.SCR.SF'!F16&gt;=0,"OK","WARNING"),"Not applicable")</f>
        <v>Not applicable</v>
      </c>
      <c r="F299" s="386"/>
    </row>
    <row r="300" spans="1:6">
      <c r="A300" s="383">
        <f t="shared" si="4"/>
        <v>299</v>
      </c>
      <c r="B300" s="375" t="s">
        <v>1072</v>
      </c>
      <c r="C300" s="375" t="s">
        <v>1107</v>
      </c>
      <c r="D300" s="387" t="s">
        <v>1397</v>
      </c>
      <c r="E300" s="343" t="str">
        <f>IF(P.Gen!$D$17="Standard formula",IF('CBS.SCR.SF'!F17&gt;=0,"OK","WARNING"),"Not applicable")</f>
        <v>Not applicable</v>
      </c>
      <c r="F300" s="386"/>
    </row>
    <row r="301" spans="1:6">
      <c r="A301" s="383">
        <f t="shared" si="4"/>
        <v>300</v>
      </c>
      <c r="B301" s="375" t="s">
        <v>1072</v>
      </c>
      <c r="C301" s="375" t="s">
        <v>1107</v>
      </c>
      <c r="D301" s="387" t="s">
        <v>1398</v>
      </c>
      <c r="E301" s="343" t="str">
        <f>IF(P.Gen!$D$17="Standard formula",IF('CBS.SCR.SF'!F18&gt;=0,"OK","WARNING"),"Not applicable")</f>
        <v>Not applicable</v>
      </c>
      <c r="F301" s="386"/>
    </row>
    <row r="302" spans="1:6">
      <c r="A302" s="383">
        <f t="shared" si="4"/>
        <v>301</v>
      </c>
      <c r="B302" s="375" t="s">
        <v>1072</v>
      </c>
      <c r="C302" s="375" t="s">
        <v>1107</v>
      </c>
      <c r="D302" s="387" t="s">
        <v>1399</v>
      </c>
      <c r="E302" s="343" t="str">
        <f>IF(P.Gen!$D$17="Standard formula",IF('CBS.SCR.SF'!F19&gt;=0,"OK","WARNING"),"Not applicable")</f>
        <v>Not applicable</v>
      </c>
      <c r="F302" s="386"/>
    </row>
    <row r="303" spans="1:6">
      <c r="A303" s="383">
        <f t="shared" si="4"/>
        <v>302</v>
      </c>
      <c r="B303" s="375" t="s">
        <v>1072</v>
      </c>
      <c r="C303" s="375" t="s">
        <v>1107</v>
      </c>
      <c r="D303" s="387" t="s">
        <v>1402</v>
      </c>
      <c r="E303" s="343" t="str">
        <f>IF(P.Gen!$D$17="Standard formula",IF('CBS.SCR.SF'!D20&lt;0,"OK","WARNING"),"Not applicable")</f>
        <v>Not applicable</v>
      </c>
      <c r="F303" s="386"/>
    </row>
    <row r="304" spans="1:6">
      <c r="A304" s="383">
        <f t="shared" si="4"/>
        <v>303</v>
      </c>
      <c r="B304" s="375" t="s">
        <v>1072</v>
      </c>
      <c r="C304" s="375" t="s">
        <v>1107</v>
      </c>
      <c r="D304" s="387" t="s">
        <v>1400</v>
      </c>
      <c r="E304" s="343" t="str">
        <f>IF(P.Gen!$D$17="Standard formula",IF('CBS.SCR.SF'!D21&gt;=0,"OK","WARNING"),"Not applicable")</f>
        <v>Not applicable</v>
      </c>
      <c r="F304" s="386"/>
    </row>
    <row r="305" spans="1:6">
      <c r="A305" s="383">
        <f t="shared" si="4"/>
        <v>304</v>
      </c>
      <c r="B305" s="375" t="s">
        <v>1072</v>
      </c>
      <c r="C305" s="375" t="s">
        <v>1107</v>
      </c>
      <c r="D305" s="387" t="s">
        <v>1403</v>
      </c>
      <c r="E305" s="343" t="str">
        <f>IF(P.Gen!$D$17="Standard formula",IF('CBS.SCR.SF'!E20&lt;0,"OK","WARNING"),"Not applicable")</f>
        <v>Not applicable</v>
      </c>
      <c r="F305" s="386"/>
    </row>
    <row r="306" spans="1:6">
      <c r="A306" s="383">
        <f t="shared" si="4"/>
        <v>305</v>
      </c>
      <c r="B306" s="375" t="s">
        <v>1072</v>
      </c>
      <c r="C306" s="375" t="s">
        <v>1107</v>
      </c>
      <c r="D306" s="387" t="s">
        <v>1401</v>
      </c>
      <c r="E306" s="343" t="str">
        <f>IF(P.Gen!$D$17="Standard formula",IF('CBS.SCR.SF'!E21&gt;=0,"OK","WARNING"),"Not applicable")</f>
        <v>Not applicable</v>
      </c>
      <c r="F306" s="386"/>
    </row>
    <row r="307" spans="1:6">
      <c r="A307" s="383">
        <f t="shared" si="4"/>
        <v>306</v>
      </c>
      <c r="B307" s="375" t="s">
        <v>1072</v>
      </c>
      <c r="C307" s="375" t="s">
        <v>1107</v>
      </c>
      <c r="D307" s="387" t="s">
        <v>1428</v>
      </c>
      <c r="E307" s="343" t="str">
        <f>IF(P.Gen!$D$17="Standard formula",IF(AND('CBS.SCR.SF'!#REF!&lt;&gt;0,SUM('CBS.SCR.SF'!D57:D59)&lt;&gt;0),IF(ABS('CBS.SCR.SF'!#REF!/(SUM('CBS.SCR.SF'!D57:D59))-1)&lt;1%,"OK","WARNING"),"Not applicable"),"Not applicable")</f>
        <v>Not applicable</v>
      </c>
      <c r="F307" s="386"/>
    </row>
    <row r="308" spans="1:6">
      <c r="A308" s="383">
        <f t="shared" si="4"/>
        <v>307</v>
      </c>
      <c r="B308" s="375" t="s">
        <v>1072</v>
      </c>
      <c r="C308" s="375" t="s">
        <v>1107</v>
      </c>
      <c r="D308" s="387" t="s">
        <v>1404</v>
      </c>
      <c r="E308" s="343" t="str">
        <f>IF(P.Gen!$D$17="Standard formula",IF('CBS.SCR.SF'!D65&lt;&gt;"",IF(ABS('CBS.SCR.SF'!D65/'0.OF'!D78-1)&lt;1%,"OK","WARNING"),"Not applicable"),"Not applicable")</f>
        <v>Not applicable</v>
      </c>
      <c r="F308" s="386"/>
    </row>
    <row r="309" spans="1:6">
      <c r="A309" s="383">
        <f t="shared" si="4"/>
        <v>308</v>
      </c>
      <c r="B309" s="375" t="s">
        <v>1072</v>
      </c>
      <c r="C309" s="375" t="s">
        <v>1107</v>
      </c>
      <c r="D309" s="387" t="s">
        <v>1126</v>
      </c>
      <c r="E309" s="343" t="str">
        <f>IF(P.Gen!$D$17="Standard formula",IF('CBS.SCR.SF'!D34&gt;=0,"OK","WARNING"),"Not applicable")</f>
        <v>Not applicable</v>
      </c>
      <c r="F309" s="386"/>
    </row>
    <row r="310" spans="1:6">
      <c r="A310" s="383">
        <f t="shared" si="4"/>
        <v>309</v>
      </c>
      <c r="B310" s="375" t="s">
        <v>1072</v>
      </c>
      <c r="C310" s="375" t="s">
        <v>1107</v>
      </c>
      <c r="D310" s="387" t="s">
        <v>1127</v>
      </c>
      <c r="E310" s="343" t="str">
        <f>IF(P.Gen!$D$17="Standard formula",IF('CBS.SCR.SF'!D35&gt;=0,"OK","WARNING"),"Not applicable")</f>
        <v>Not applicable</v>
      </c>
      <c r="F310" s="386"/>
    </row>
    <row r="311" spans="1:6">
      <c r="A311" s="383">
        <f t="shared" si="4"/>
        <v>310</v>
      </c>
      <c r="B311" s="375" t="s">
        <v>1072</v>
      </c>
      <c r="C311" s="375" t="s">
        <v>1107</v>
      </c>
      <c r="D311" s="387" t="s">
        <v>1464</v>
      </c>
      <c r="E311" s="343" t="str">
        <f>IF(P.Gen!$D$17="Standard formula",IF('CBS.SCR.SF'!D36&lt;=0,"OK","WARNING"),"Not applicable")</f>
        <v>Not applicable</v>
      </c>
      <c r="F311" s="386"/>
    </row>
    <row r="312" spans="1:6">
      <c r="A312" s="383">
        <f t="shared" si="4"/>
        <v>311</v>
      </c>
      <c r="B312" s="375" t="s">
        <v>1072</v>
      </c>
      <c r="C312" s="375" t="s">
        <v>1107</v>
      </c>
      <c r="D312" s="387" t="s">
        <v>1465</v>
      </c>
      <c r="E312" s="343" t="str">
        <f>IF(P.Gen!$D$17="Standard formula",IF('CBS.SCR.SF'!D37&lt;=0,"OK","WARNING"),"Not applicable")</f>
        <v>Not applicable</v>
      </c>
      <c r="F312" s="386"/>
    </row>
    <row r="313" spans="1:6">
      <c r="A313" s="383">
        <f t="shared" si="4"/>
        <v>312</v>
      </c>
      <c r="B313" s="375" t="s">
        <v>1072</v>
      </c>
      <c r="C313" s="375" t="s">
        <v>1107</v>
      </c>
      <c r="D313" s="387" t="s">
        <v>1405</v>
      </c>
      <c r="E313" s="343" t="str">
        <f>IF(P.Gen!$D$17="Standard formula",IF('CBS.SCR.SF'!D38&gt;=0,"OK","WARNING"),"Not applicable")</f>
        <v>Not applicable</v>
      </c>
      <c r="F313" s="386"/>
    </row>
    <row r="314" spans="1:6">
      <c r="A314" s="383">
        <f t="shared" si="4"/>
        <v>313</v>
      </c>
      <c r="B314" s="375" t="s">
        <v>1072</v>
      </c>
      <c r="C314" s="375" t="s">
        <v>1107</v>
      </c>
      <c r="D314" s="387" t="s">
        <v>1406</v>
      </c>
      <c r="E314" s="343" t="str">
        <f>IF(P.Gen!$D$17="Standard formula",IF('CBS.SCR.SF'!D39&gt;=0,"OK","WARNING"),"Not applicable")</f>
        <v>Not applicable</v>
      </c>
      <c r="F314" s="386"/>
    </row>
    <row r="315" spans="1:6">
      <c r="A315" s="383">
        <f t="shared" si="4"/>
        <v>314</v>
      </c>
      <c r="B315" s="375" t="s">
        <v>1072</v>
      </c>
      <c r="C315" s="375" t="s">
        <v>1107</v>
      </c>
      <c r="D315" s="387" t="s">
        <v>1407</v>
      </c>
      <c r="E315" s="343" t="str">
        <f>IF(P.Gen!$D$17="Standard formula",IF('CBS.SCR.SF'!D40&gt;=0,"OK","WARNING"),"Not applicable")</f>
        <v>Not applicable</v>
      </c>
      <c r="F315" s="386"/>
    </row>
    <row r="316" spans="1:6">
      <c r="A316" s="383">
        <f t="shared" si="4"/>
        <v>315</v>
      </c>
      <c r="B316" s="375" t="s">
        <v>1072</v>
      </c>
      <c r="C316" s="375" t="s">
        <v>1107</v>
      </c>
      <c r="D316" s="387" t="s">
        <v>1408</v>
      </c>
      <c r="E316" s="343" t="str">
        <f>IF(P.Gen!$D$17="Standard formula",IF('CBS.SCR.SF'!D41&gt;=0,"OK","WARNING"),"Not applicable")</f>
        <v>Not applicable</v>
      </c>
      <c r="F316" s="386"/>
    </row>
    <row r="317" spans="1:6">
      <c r="A317" s="383">
        <f t="shared" si="4"/>
        <v>316</v>
      </c>
      <c r="B317" s="375" t="s">
        <v>1072</v>
      </c>
      <c r="C317" s="375" t="s">
        <v>1107</v>
      </c>
      <c r="D317" s="387" t="s">
        <v>1409</v>
      </c>
      <c r="E317" s="343" t="str">
        <f>IF(P.Gen!$D$17="Standard formula",IF('CBS.SCR.SF'!D42&gt;=0,"OK","WARNING"),"Not applicable")</f>
        <v>Not applicable</v>
      </c>
      <c r="F317" s="386"/>
    </row>
    <row r="318" spans="1:6">
      <c r="A318" s="383">
        <f t="shared" si="4"/>
        <v>317</v>
      </c>
      <c r="B318" s="375" t="s">
        <v>1072</v>
      </c>
      <c r="C318" s="375" t="s">
        <v>1107</v>
      </c>
      <c r="D318" s="387" t="s">
        <v>1410</v>
      </c>
      <c r="E318" s="343" t="str">
        <f>IF(P.Gen!$D$17="Standard formula",IF('CBS.SCR.SF'!D43&gt;=0,"OK","WARNING"),"Not applicable")</f>
        <v>Not applicable</v>
      </c>
      <c r="F318" s="386"/>
    </row>
    <row r="319" spans="1:6">
      <c r="A319" s="383">
        <f t="shared" si="4"/>
        <v>318</v>
      </c>
      <c r="B319" s="375" t="s">
        <v>1072</v>
      </c>
      <c r="C319" s="375" t="s">
        <v>1107</v>
      </c>
      <c r="D319" s="387" t="s">
        <v>1411</v>
      </c>
      <c r="E319" s="343" t="str">
        <f>IF(P.Gen!$D$17="Standard formula",IF('CBS.SCR.SF'!D44&gt;=0,"OK","WARNING"),"Not applicable")</f>
        <v>Not applicable</v>
      </c>
      <c r="F319" s="386"/>
    </row>
    <row r="320" spans="1:6">
      <c r="A320" s="383">
        <f t="shared" si="4"/>
        <v>319</v>
      </c>
      <c r="B320" s="375" t="s">
        <v>1072</v>
      </c>
      <c r="C320" s="375" t="s">
        <v>1107</v>
      </c>
      <c r="D320" s="387" t="s">
        <v>1562</v>
      </c>
      <c r="E320" s="343" t="str">
        <f>IF(P.Gen!$D$17="Standard formula",IF('CBS.SCR.SF'!D45&gt;=0,"OK","WARNING"),"Not applicable")</f>
        <v>Not applicable</v>
      </c>
      <c r="F320" s="386"/>
    </row>
    <row r="321" spans="1:6">
      <c r="A321" s="383">
        <f t="shared" si="4"/>
        <v>320</v>
      </c>
      <c r="B321" s="375" t="s">
        <v>1072</v>
      </c>
      <c r="C321" s="375" t="s">
        <v>1107</v>
      </c>
      <c r="D321" s="387" t="s">
        <v>1412</v>
      </c>
      <c r="E321" s="343" t="str">
        <f>IF(P.Gen!$D$17="Standard formula",IF('CBS.SCR.SF'!D47&gt;=0,"OK","WARNING"),"Not applicable")</f>
        <v>Not applicable</v>
      </c>
      <c r="F321" s="386"/>
    </row>
    <row r="322" spans="1:6">
      <c r="A322" s="383">
        <f t="shared" si="4"/>
        <v>321</v>
      </c>
      <c r="B322" s="375" t="s">
        <v>1072</v>
      </c>
      <c r="C322" s="375" t="s">
        <v>1107</v>
      </c>
      <c r="D322" s="387" t="s">
        <v>1413</v>
      </c>
      <c r="E322" s="343" t="str">
        <f>IF(P.Gen!$D$17="Standard formula",IF('CBS.SCR.SF'!D48&gt;=0,"OK","WARNING"),"Not applicable")</f>
        <v>Not applicable</v>
      </c>
      <c r="F322" s="386"/>
    </row>
    <row r="323" spans="1:6">
      <c r="A323" s="383">
        <f t="shared" si="4"/>
        <v>322</v>
      </c>
      <c r="B323" s="375" t="s">
        <v>1072</v>
      </c>
      <c r="C323" s="375" t="s">
        <v>1107</v>
      </c>
      <c r="D323" s="387" t="s">
        <v>1414</v>
      </c>
      <c r="E323" s="343" t="str">
        <f>IF(P.Gen!$D$17="Standard formula",IF('CBS.SCR.SF'!D49&gt;=0,"OK","WARNING"),"Not applicable")</f>
        <v>Not applicable</v>
      </c>
      <c r="F323" s="386"/>
    </row>
    <row r="324" spans="1:6">
      <c r="A324" s="383">
        <f t="shared" ref="A324:A387" si="5">A323+1</f>
        <v>323</v>
      </c>
      <c r="B324" s="375" t="s">
        <v>1072</v>
      </c>
      <c r="C324" s="375" t="s">
        <v>1107</v>
      </c>
      <c r="D324" s="387" t="s">
        <v>1415</v>
      </c>
      <c r="E324" s="343" t="str">
        <f>IF(P.Gen!$D$17="Standard formula",IF('CBS.SCR.SF'!D50&gt;=0,"OK","WARNING"),"Not applicable")</f>
        <v>Not applicable</v>
      </c>
      <c r="F324" s="386"/>
    </row>
    <row r="325" spans="1:6">
      <c r="A325" s="383">
        <f t="shared" si="5"/>
        <v>324</v>
      </c>
      <c r="B325" s="375" t="s">
        <v>1072</v>
      </c>
      <c r="C325" s="375" t="s">
        <v>1107</v>
      </c>
      <c r="D325" s="387" t="s">
        <v>1416</v>
      </c>
      <c r="E325" s="343" t="str">
        <f>IF(P.Gen!$D$17="Standard formula",IF('CBS.SCR.SF'!D53&gt;=0,"OK","WARNING"),"Not applicable")</f>
        <v>Not applicable</v>
      </c>
      <c r="F325" s="386"/>
    </row>
    <row r="326" spans="1:6">
      <c r="A326" s="383">
        <f t="shared" si="5"/>
        <v>325</v>
      </c>
      <c r="B326" s="375" t="s">
        <v>1072</v>
      </c>
      <c r="C326" s="375" t="s">
        <v>1107</v>
      </c>
      <c r="D326" s="387" t="s">
        <v>1417</v>
      </c>
      <c r="E326" s="343" t="str">
        <f>IF(P.Gen!$D$17="Standard formula",IF('CBS.SCR.SF'!D54&gt;=0,"OK","WARNING"),"Not applicable")</f>
        <v>Not applicable</v>
      </c>
      <c r="F326" s="386"/>
    </row>
    <row r="327" spans="1:6">
      <c r="A327" s="383">
        <f t="shared" si="5"/>
        <v>326</v>
      </c>
      <c r="B327" s="375" t="s">
        <v>1072</v>
      </c>
      <c r="C327" s="375" t="s">
        <v>1107</v>
      </c>
      <c r="D327" s="387" t="s">
        <v>1418</v>
      </c>
      <c r="E327" s="343" t="str">
        <f>IF(P.Gen!$D$17="Standard formula",IF('CBS.SCR.SF'!#REF!&gt;=0,"OK","WARNING"),"Not applicable")</f>
        <v>Not applicable</v>
      </c>
      <c r="F327" s="386"/>
    </row>
    <row r="328" spans="1:6">
      <c r="A328" s="383">
        <f t="shared" si="5"/>
        <v>327</v>
      </c>
      <c r="B328" s="375" t="s">
        <v>1072</v>
      </c>
      <c r="C328" s="375" t="s">
        <v>1107</v>
      </c>
      <c r="D328" s="387" t="s">
        <v>1419</v>
      </c>
      <c r="E328" s="343" t="str">
        <f>IF(P.Gen!$D$17="Standard formula",IF('CBS.SCR.SF'!D57&gt;=0,"OK","WARNING"),"Not applicable")</f>
        <v>Not applicable</v>
      </c>
      <c r="F328" s="386"/>
    </row>
    <row r="329" spans="1:6">
      <c r="A329" s="383">
        <f t="shared" si="5"/>
        <v>328</v>
      </c>
      <c r="B329" s="375" t="s">
        <v>1072</v>
      </c>
      <c r="C329" s="375" t="s">
        <v>1107</v>
      </c>
      <c r="D329" s="387" t="s">
        <v>1420</v>
      </c>
      <c r="E329" s="343" t="str">
        <f>IF(P.Gen!$D$17="Standard formula",IF('CBS.SCR.SF'!D58&gt;=0,"OK","WARNING"),"Not applicable")</f>
        <v>Not applicable</v>
      </c>
      <c r="F329" s="386"/>
    </row>
    <row r="330" spans="1:6">
      <c r="A330" s="383">
        <f t="shared" si="5"/>
        <v>329</v>
      </c>
      <c r="B330" s="375" t="s">
        <v>1072</v>
      </c>
      <c r="C330" s="375" t="s">
        <v>1107</v>
      </c>
      <c r="D330" s="387" t="s">
        <v>1421</v>
      </c>
      <c r="E330" s="343" t="str">
        <f>IF(P.Gen!$D$17="Standard formula",IF('CBS.SCR.SF'!D59&gt;=0,"OK","WARNING"),"Not applicable")</f>
        <v>Not applicable</v>
      </c>
      <c r="F330" s="386"/>
    </row>
    <row r="331" spans="1:6">
      <c r="A331" s="383">
        <f t="shared" si="5"/>
        <v>330</v>
      </c>
      <c r="B331" s="375" t="s">
        <v>1072</v>
      </c>
      <c r="C331" s="375" t="s">
        <v>1107</v>
      </c>
      <c r="D331" s="387" t="s">
        <v>1422</v>
      </c>
      <c r="E331" s="343" t="str">
        <f>IF(P.Gen!$D$17="Standard formula",IF('CBS.SCR.SF'!D60&gt;=0,"OK","WARNING"),"Not applicable")</f>
        <v>Not applicable</v>
      </c>
      <c r="F331" s="386"/>
    </row>
    <row r="332" spans="1:6">
      <c r="A332" s="383">
        <f t="shared" si="5"/>
        <v>331</v>
      </c>
      <c r="B332" s="375" t="s">
        <v>1072</v>
      </c>
      <c r="C332" s="375" t="s">
        <v>1107</v>
      </c>
      <c r="D332" s="387" t="s">
        <v>1423</v>
      </c>
      <c r="E332" s="343" t="str">
        <f>IF(P.Gen!$D$17="Standard formula",IF('CBS.SCR.SF'!D61&gt;=0,"OK","WARNING"),"Not applicable")</f>
        <v>Not applicable</v>
      </c>
      <c r="F332" s="386"/>
    </row>
    <row r="333" spans="1:6">
      <c r="A333" s="383">
        <f t="shared" si="5"/>
        <v>332</v>
      </c>
      <c r="B333" s="375" t="s">
        <v>1072</v>
      </c>
      <c r="C333" s="375" t="s">
        <v>1107</v>
      </c>
      <c r="D333" s="387" t="s">
        <v>1424</v>
      </c>
      <c r="E333" s="343" t="str">
        <f>IF(P.Gen!$D$17="Standard formula",IF('CBS.SCR.SF'!D62&gt;=0,"OK","WARNING"),"Not applicable")</f>
        <v>Not applicable</v>
      </c>
      <c r="F333" s="386"/>
    </row>
    <row r="334" spans="1:6">
      <c r="A334" s="383">
        <f t="shared" si="5"/>
        <v>333</v>
      </c>
      <c r="B334" s="375" t="s">
        <v>1072</v>
      </c>
      <c r="C334" s="375" t="s">
        <v>1107</v>
      </c>
      <c r="D334" s="387" t="s">
        <v>1425</v>
      </c>
      <c r="E334" s="343" t="str">
        <f>IF(P.Gen!$D$17="Standard formula",IF('CBS.SCR.SF'!D64&gt;=0,"OK","WARNING"),"Not applicable")</f>
        <v>Not applicable</v>
      </c>
      <c r="F334" s="386"/>
    </row>
    <row r="335" spans="1:6">
      <c r="A335" s="383">
        <f t="shared" si="5"/>
        <v>334</v>
      </c>
      <c r="B335" s="375" t="s">
        <v>1072</v>
      </c>
      <c r="C335" s="375" t="s">
        <v>1107</v>
      </c>
      <c r="D335" s="387" t="s">
        <v>1463</v>
      </c>
      <c r="E335" s="343" t="str">
        <f>IF(P.Gen!$D$17="Standard formula",IF(AND('CBS.SCR.SF'!D65&gt;=0,ISBLANK('CBS.SCR.SF'!D65)=FALSE),"OK","WARNING"),"Not applicable")</f>
        <v>Not applicable</v>
      </c>
      <c r="F335" s="386"/>
    </row>
    <row r="336" spans="1:6">
      <c r="A336" s="383">
        <f t="shared" si="5"/>
        <v>335</v>
      </c>
      <c r="B336" s="375" t="s">
        <v>1072</v>
      </c>
      <c r="C336" s="375" t="s">
        <v>1107</v>
      </c>
      <c r="D336" s="387" t="s">
        <v>1426</v>
      </c>
      <c r="E336" s="343" t="str">
        <f>IF(P.Gen!$D$17="Standard formula",IF(OR(AND('CBS.SCR.SF'!#REF!=0,SUM('CBS.SCR.SF'!D57:D59)&lt;&gt;0),AND('CBS.SCR.SF'!#REF!&lt;&gt;0,SUM('CBS.SCR.SF'!D57:D59)=0)),"WARNING","OK"),"Not applicable")</f>
        <v>Not applicable</v>
      </c>
      <c r="F336" s="386"/>
    </row>
    <row r="337" spans="1:7">
      <c r="A337" s="383">
        <f t="shared" si="5"/>
        <v>336</v>
      </c>
      <c r="B337" s="375" t="s">
        <v>1240</v>
      </c>
      <c r="C337" s="375" t="s">
        <v>1427</v>
      </c>
      <c r="D337" s="387" t="s">
        <v>1428</v>
      </c>
      <c r="E337" s="343" t="str">
        <f>IF(P.Gen!$D$17&lt;&gt;"Standard formula",IF(AND('0.SCR.FIM &amp; PIM'!C61&lt;&gt;0,SUM('0.SCR.FIM &amp; PIM'!C62:C64)&lt;&gt;0),IF(ABS('0.SCR.FIM &amp; PIM'!C61/(SUM('0.SCR.FIM &amp; PIM'!C62:C64))-1)&lt;1%,"OK","WARNING"),"Not applicable"),"Not applicable")</f>
        <v>Not applicable</v>
      </c>
      <c r="F337" s="386"/>
      <c r="G337" s="391"/>
    </row>
    <row r="338" spans="1:7">
      <c r="A338" s="383">
        <f t="shared" si="5"/>
        <v>337</v>
      </c>
      <c r="B338" s="375" t="s">
        <v>1240</v>
      </c>
      <c r="C338" s="375" t="s">
        <v>1427</v>
      </c>
      <c r="D338" s="387" t="s">
        <v>1426</v>
      </c>
      <c r="E338" s="343" t="str">
        <f>IF(P.Gen!$D$17&lt;&gt;"Standard formula",IF(OR(AND('0.SCR.FIM &amp; PIM'!C61=0,SUM('0.SCR.FIM &amp; PIM'!C62:C64)&lt;&gt;0),AND('0.SCR.FIM &amp; PIM'!C61&lt;&gt;0,SUM('0.SCR.FIM &amp; PIM'!C62:C64)=0)),"WARNING","OK"),"Not applicable")</f>
        <v>OK</v>
      </c>
      <c r="F338" s="386"/>
    </row>
    <row r="339" spans="1:7">
      <c r="A339" s="383">
        <f t="shared" si="5"/>
        <v>338</v>
      </c>
      <c r="B339" s="375" t="s">
        <v>1240</v>
      </c>
      <c r="C339" s="375" t="s">
        <v>1427</v>
      </c>
      <c r="D339" s="387" t="s">
        <v>1404</v>
      </c>
      <c r="E339" s="343" t="str">
        <f>IF(P.Gen!$D$17&lt;&gt;"Standard formula",IF('0.SCR.FIM &amp; PIM'!C70&lt;&gt;"",IF(ABS('0.SCR.FIM &amp; PIM'!C70/'0.OF'!D78-1)&lt;1%,"OK","WARNING"),"Not applicable"),"Not applicable")</f>
        <v>Not applicable</v>
      </c>
      <c r="F339" s="386"/>
    </row>
    <row r="340" spans="1:7">
      <c r="A340" s="383">
        <f t="shared" si="5"/>
        <v>339</v>
      </c>
      <c r="B340" s="375" t="s">
        <v>1240</v>
      </c>
      <c r="C340" s="375" t="s">
        <v>1427</v>
      </c>
      <c r="D340" s="387" t="s">
        <v>1441</v>
      </c>
      <c r="E340" s="343" t="str">
        <f>IF(P.Gen!$D$17&lt;&gt;"Standard formula",IF('0.SCR.FIM &amp; PIM'!C40&gt;=0,"OK","WARNING"),"Not applicable")</f>
        <v>OK</v>
      </c>
      <c r="F340" s="386"/>
    </row>
    <row r="341" spans="1:7">
      <c r="A341" s="383">
        <f t="shared" si="5"/>
        <v>340</v>
      </c>
      <c r="B341" s="375" t="s">
        <v>1240</v>
      </c>
      <c r="C341" s="375" t="s">
        <v>1427</v>
      </c>
      <c r="D341" s="387" t="s">
        <v>1442</v>
      </c>
      <c r="E341" s="343" t="str">
        <f>IF(P.Gen!$D$17&lt;&gt;"Standard formula",IF('0.SCR.FIM &amp; PIM'!C41&gt;=0,"OK","WARNING"),"Not applicable")</f>
        <v>OK</v>
      </c>
      <c r="F341" s="386"/>
    </row>
    <row r="342" spans="1:7">
      <c r="A342" s="383">
        <f t="shared" si="5"/>
        <v>341</v>
      </c>
      <c r="B342" s="375" t="s">
        <v>1240</v>
      </c>
      <c r="C342" s="375" t="s">
        <v>1427</v>
      </c>
      <c r="D342" s="387" t="s">
        <v>1443</v>
      </c>
      <c r="E342" s="343" t="str">
        <f>IF(P.Gen!$D$17&lt;&gt;"Standard formula",IF('0.SCR.FIM &amp; PIM'!C42&gt;=0,"OK","WARNING"),"Not applicable")</f>
        <v>OK</v>
      </c>
      <c r="F342" s="386"/>
    </row>
    <row r="343" spans="1:7">
      <c r="A343" s="383">
        <f t="shared" si="5"/>
        <v>342</v>
      </c>
      <c r="B343" s="375" t="s">
        <v>1240</v>
      </c>
      <c r="C343" s="375" t="s">
        <v>1427</v>
      </c>
      <c r="D343" s="387" t="s">
        <v>1444</v>
      </c>
      <c r="E343" s="343" t="str">
        <f>IF(P.Gen!$D$17&lt;&gt;"Standard formula",IF('0.SCR.FIM &amp; PIM'!C43&gt;=0,"OK","WARNING"),"Not applicable")</f>
        <v>OK</v>
      </c>
      <c r="F343" s="386"/>
    </row>
    <row r="344" spans="1:7">
      <c r="A344" s="383">
        <f t="shared" si="5"/>
        <v>343</v>
      </c>
      <c r="B344" s="375" t="s">
        <v>1240</v>
      </c>
      <c r="C344" s="375" t="s">
        <v>1427</v>
      </c>
      <c r="D344" s="387" t="s">
        <v>1445</v>
      </c>
      <c r="E344" s="343" t="str">
        <f>IF(P.Gen!$D$17&lt;&gt;"Standard formula",IF('0.SCR.FIM &amp; PIM'!C44&gt;=0,"OK","WARNING"),"Not applicable")</f>
        <v>OK</v>
      </c>
      <c r="F344" s="386"/>
    </row>
    <row r="345" spans="1:7">
      <c r="A345" s="383">
        <f t="shared" si="5"/>
        <v>344</v>
      </c>
      <c r="B345" s="375" t="s">
        <v>1240</v>
      </c>
      <c r="C345" s="375" t="s">
        <v>1427</v>
      </c>
      <c r="D345" s="387" t="s">
        <v>1446</v>
      </c>
      <c r="E345" s="343" t="str">
        <f>IF(P.Gen!$D$17&lt;&gt;"Standard formula",IF('0.SCR.FIM &amp; PIM'!C45&gt;=0,"OK","WARNING"),"Not applicable")</f>
        <v>OK</v>
      </c>
      <c r="F345" s="386"/>
    </row>
    <row r="346" spans="1:7">
      <c r="A346" s="383">
        <f t="shared" si="5"/>
        <v>345</v>
      </c>
      <c r="B346" s="375" t="s">
        <v>1240</v>
      </c>
      <c r="C346" s="375" t="s">
        <v>1427</v>
      </c>
      <c r="D346" s="387" t="s">
        <v>1447</v>
      </c>
      <c r="E346" s="343" t="str">
        <f>IF(P.Gen!$D$17&lt;&gt;"Standard formula",IF('0.SCR.FIM &amp; PIM'!C46&gt;=0,"OK","WARNING"),"Not applicable")</f>
        <v>OK</v>
      </c>
      <c r="F346" s="386"/>
    </row>
    <row r="347" spans="1:7">
      <c r="A347" s="383">
        <f t="shared" si="5"/>
        <v>346</v>
      </c>
      <c r="B347" s="375" t="s">
        <v>1240</v>
      </c>
      <c r="C347" s="375" t="s">
        <v>1427</v>
      </c>
      <c r="D347" s="387" t="s">
        <v>1448</v>
      </c>
      <c r="E347" s="343" t="str">
        <f>IF(P.Gen!$D$17&lt;&gt;"Standard formula",IF('0.SCR.FIM &amp; PIM'!C47&gt;=0,"OK","WARNING"),"Not applicable")</f>
        <v>OK</v>
      </c>
      <c r="F347" s="386"/>
    </row>
    <row r="348" spans="1:7">
      <c r="A348" s="383">
        <f t="shared" si="5"/>
        <v>347</v>
      </c>
      <c r="B348" s="375" t="s">
        <v>1240</v>
      </c>
      <c r="C348" s="375" t="s">
        <v>1427</v>
      </c>
      <c r="D348" s="387" t="s">
        <v>1561</v>
      </c>
      <c r="E348" s="343" t="str">
        <f>IF(P.Gen!$D$17&lt;&gt;"Standard formula",IF('0.SCR.FIM &amp; PIM'!C48&gt;=0,"OK","WARNING"),"Not applicable")</f>
        <v>OK</v>
      </c>
      <c r="F348" s="386"/>
    </row>
    <row r="349" spans="1:7">
      <c r="A349" s="383">
        <f t="shared" si="5"/>
        <v>348</v>
      </c>
      <c r="B349" s="375" t="s">
        <v>1240</v>
      </c>
      <c r="C349" s="375" t="s">
        <v>1427</v>
      </c>
      <c r="D349" s="387" t="s">
        <v>1466</v>
      </c>
      <c r="E349" s="343" t="str">
        <f>IF(P.Gen!$D$17&lt;&gt;"Standard formula",IF('0.SCR.FIM &amp; PIM'!C50&lt;=0,"OK","WARNING"),"Not applicable")</f>
        <v>OK</v>
      </c>
      <c r="F349" s="386"/>
    </row>
    <row r="350" spans="1:7">
      <c r="A350" s="383">
        <f t="shared" si="5"/>
        <v>349</v>
      </c>
      <c r="B350" s="375" t="s">
        <v>1240</v>
      </c>
      <c r="C350" s="375" t="s">
        <v>1427</v>
      </c>
      <c r="D350" s="387" t="s">
        <v>1467</v>
      </c>
      <c r="E350" s="343" t="str">
        <f>IF(P.Gen!$D$17&lt;&gt;"Standard formula",IF('0.SCR.FIM &amp; PIM'!C51&lt;=0,"OK","WARNING"),"Not applicable")</f>
        <v>OK</v>
      </c>
      <c r="F350" s="386"/>
    </row>
    <row r="351" spans="1:7">
      <c r="A351" s="383">
        <f t="shared" si="5"/>
        <v>350</v>
      </c>
      <c r="B351" s="375" t="s">
        <v>1240</v>
      </c>
      <c r="C351" s="375" t="s">
        <v>1427</v>
      </c>
      <c r="D351" s="387" t="s">
        <v>1449</v>
      </c>
      <c r="E351" s="343" t="str">
        <f>IF(P.Gen!$D$17&lt;&gt;"Standard formula",IF('0.SCR.FIM &amp; PIM'!C52&gt;=0,"OK","WARNING"),"Not applicable")</f>
        <v>OK</v>
      </c>
      <c r="F351" s="386"/>
    </row>
    <row r="352" spans="1:7">
      <c r="A352" s="383">
        <f t="shared" si="5"/>
        <v>351</v>
      </c>
      <c r="B352" s="375" t="s">
        <v>1240</v>
      </c>
      <c r="C352" s="375" t="s">
        <v>1427</v>
      </c>
      <c r="D352" s="387" t="s">
        <v>1450</v>
      </c>
      <c r="E352" s="343" t="str">
        <f>IF(P.Gen!$D$17&lt;&gt;"Standard formula",IF('0.SCR.FIM &amp; PIM'!C53&gt;=0,"OK","WARNING"),"Not applicable")</f>
        <v>OK</v>
      </c>
      <c r="F352" s="386"/>
    </row>
    <row r="353" spans="1:7">
      <c r="A353" s="383">
        <f t="shared" si="5"/>
        <v>352</v>
      </c>
      <c r="B353" s="375" t="s">
        <v>1240</v>
      </c>
      <c r="C353" s="375" t="s">
        <v>1427</v>
      </c>
      <c r="D353" s="387" t="s">
        <v>1451</v>
      </c>
      <c r="E353" s="343" t="str">
        <f>IF(P.Gen!$D$17&lt;&gt;"Standard formula",IF('0.SCR.FIM &amp; PIM'!C54&gt;=0,"OK","WARNING"),"Not applicable")</f>
        <v>OK</v>
      </c>
      <c r="F353" s="386"/>
    </row>
    <row r="354" spans="1:7">
      <c r="A354" s="383">
        <f t="shared" si="5"/>
        <v>353</v>
      </c>
      <c r="B354" s="375" t="s">
        <v>1240</v>
      </c>
      <c r="C354" s="375" t="s">
        <v>1427</v>
      </c>
      <c r="D354" s="387" t="s">
        <v>1452</v>
      </c>
      <c r="E354" s="343" t="str">
        <f>IF(P.Gen!$D$17&lt;&gt;"Standard formula",IF('0.SCR.FIM &amp; PIM'!C55&gt;=0,"OK","WARNING"),"Not applicable")</f>
        <v>OK</v>
      </c>
      <c r="F354" s="386"/>
    </row>
    <row r="355" spans="1:7">
      <c r="A355" s="383">
        <f t="shared" si="5"/>
        <v>354</v>
      </c>
      <c r="B355" s="375" t="s">
        <v>1240</v>
      </c>
      <c r="C355" s="375" t="s">
        <v>1427</v>
      </c>
      <c r="D355" s="387" t="s">
        <v>1453</v>
      </c>
      <c r="E355" s="343" t="str">
        <f>IF(P.Gen!$D$17&lt;&gt;"Standard formula",IF('0.SCR.FIM &amp; PIM'!C58&gt;=0,"OK","WARNING"),"Not applicable")</f>
        <v>OK</v>
      </c>
      <c r="F355" s="386"/>
    </row>
    <row r="356" spans="1:7">
      <c r="A356" s="383">
        <f t="shared" si="5"/>
        <v>355</v>
      </c>
      <c r="B356" s="375" t="s">
        <v>1240</v>
      </c>
      <c r="C356" s="375" t="s">
        <v>1427</v>
      </c>
      <c r="D356" s="387" t="s">
        <v>1454</v>
      </c>
      <c r="E356" s="343" t="str">
        <f>IF(P.Gen!$D$17&lt;&gt;"Standard formula",IF('0.SCR.FIM &amp; PIM'!C59&gt;=0,"OK","WARNING"),"Not applicable")</f>
        <v>OK</v>
      </c>
      <c r="F356" s="386"/>
    </row>
    <row r="357" spans="1:7">
      <c r="A357" s="383">
        <f t="shared" si="5"/>
        <v>356</v>
      </c>
      <c r="B357" s="375" t="s">
        <v>1240</v>
      </c>
      <c r="C357" s="375" t="s">
        <v>1427</v>
      </c>
      <c r="D357" s="387" t="s">
        <v>1455</v>
      </c>
      <c r="E357" s="343" t="str">
        <f>IF(P.Gen!$D$17&lt;&gt;"Standard formula",IF('0.SCR.FIM &amp; PIM'!C61&gt;=0,"OK","WARNING"),"Not applicable")</f>
        <v>OK</v>
      </c>
      <c r="F357" s="386"/>
    </row>
    <row r="358" spans="1:7">
      <c r="A358" s="383">
        <f t="shared" si="5"/>
        <v>357</v>
      </c>
      <c r="B358" s="375" t="s">
        <v>1240</v>
      </c>
      <c r="C358" s="375" t="s">
        <v>1427</v>
      </c>
      <c r="D358" s="387" t="s">
        <v>1456</v>
      </c>
      <c r="E358" s="343" t="str">
        <f>IF(P.Gen!$D$17&lt;&gt;"Standard formula",IF('0.SCR.FIM &amp; PIM'!C62&gt;=0,"OK","WARNING"),"Not applicable")</f>
        <v>OK</v>
      </c>
      <c r="F358" s="386"/>
    </row>
    <row r="359" spans="1:7">
      <c r="A359" s="383">
        <f t="shared" si="5"/>
        <v>358</v>
      </c>
      <c r="B359" s="375" t="s">
        <v>1240</v>
      </c>
      <c r="C359" s="375" t="s">
        <v>1427</v>
      </c>
      <c r="D359" s="387" t="s">
        <v>1457</v>
      </c>
      <c r="E359" s="343" t="str">
        <f>IF(P.Gen!$D$17&lt;&gt;"Standard formula",IF('0.SCR.FIM &amp; PIM'!C63&gt;=0,"OK","WARNING"),"Not applicable")</f>
        <v>OK</v>
      </c>
      <c r="F359" s="386"/>
    </row>
    <row r="360" spans="1:7">
      <c r="A360" s="383">
        <f t="shared" si="5"/>
        <v>359</v>
      </c>
      <c r="B360" s="375" t="s">
        <v>1240</v>
      </c>
      <c r="C360" s="375" t="s">
        <v>1427</v>
      </c>
      <c r="D360" s="387" t="s">
        <v>1458</v>
      </c>
      <c r="E360" s="343" t="str">
        <f>IF(P.Gen!$D$17&lt;&gt;"Standard formula",IF('0.SCR.FIM &amp; PIM'!C64&gt;=0,"OK","WARNING"),"Not applicable")</f>
        <v>OK</v>
      </c>
      <c r="F360" s="386"/>
    </row>
    <row r="361" spans="1:7">
      <c r="A361" s="383">
        <f t="shared" si="5"/>
        <v>360</v>
      </c>
      <c r="B361" s="375" t="s">
        <v>1240</v>
      </c>
      <c r="C361" s="375" t="s">
        <v>1427</v>
      </c>
      <c r="D361" s="387" t="s">
        <v>1459</v>
      </c>
      <c r="E361" s="343" t="str">
        <f>IF(P.Gen!$D$17&lt;&gt;"Standard formula",IF('0.SCR.FIM &amp; PIM'!C65&gt;=0,"OK","WARNING"),"Not applicable")</f>
        <v>OK</v>
      </c>
      <c r="F361" s="386"/>
    </row>
    <row r="362" spans="1:7">
      <c r="A362" s="383">
        <f t="shared" si="5"/>
        <v>361</v>
      </c>
      <c r="B362" s="375" t="s">
        <v>1240</v>
      </c>
      <c r="C362" s="375" t="s">
        <v>1427</v>
      </c>
      <c r="D362" s="387" t="s">
        <v>1460</v>
      </c>
      <c r="E362" s="343" t="str">
        <f>IF(P.Gen!$D$17&lt;&gt;"Standard formula",IF('0.SCR.FIM &amp; PIM'!C66&gt;=0,"OK","WARNING"),"Not applicable")</f>
        <v>OK</v>
      </c>
      <c r="F362" s="386"/>
    </row>
    <row r="363" spans="1:7">
      <c r="A363" s="383">
        <f t="shared" si="5"/>
        <v>362</v>
      </c>
      <c r="B363" s="375" t="s">
        <v>1240</v>
      </c>
      <c r="C363" s="375" t="s">
        <v>1427</v>
      </c>
      <c r="D363" s="387" t="s">
        <v>1461</v>
      </c>
      <c r="E363" s="343" t="str">
        <f>IF(P.Gen!$D$17&lt;&gt;"Standard formula",IF('0.SCR.FIM &amp; PIM'!C67&gt;=0,"OK","WARNING"),"Not applicable")</f>
        <v>OK</v>
      </c>
      <c r="F363" s="386"/>
    </row>
    <row r="364" spans="1:7">
      <c r="A364" s="383">
        <f t="shared" si="5"/>
        <v>363</v>
      </c>
      <c r="B364" s="375" t="s">
        <v>1240</v>
      </c>
      <c r="C364" s="375" t="s">
        <v>1427</v>
      </c>
      <c r="D364" s="387" t="s">
        <v>1462</v>
      </c>
      <c r="E364" s="343" t="str">
        <f>IF(P.Gen!$D$17&lt;&gt;"Standard formula",IF('0.SCR.FIM &amp; PIM'!C69&gt;=0,"OK","WARNING"),"Not applicable")</f>
        <v>OK</v>
      </c>
      <c r="F364" s="386"/>
    </row>
    <row r="365" spans="1:7">
      <c r="A365" s="383">
        <f t="shared" si="5"/>
        <v>364</v>
      </c>
      <c r="B365" s="375" t="s">
        <v>1240</v>
      </c>
      <c r="C365" s="375" t="s">
        <v>1427</v>
      </c>
      <c r="D365" s="387" t="s">
        <v>1463</v>
      </c>
      <c r="E365" s="343" t="str">
        <f>IF(P.Gen!$D$17&lt;&gt;"Standard formula",IF(AND('0.SCR.FIM &amp; PIM'!C70&gt;=0,ISBLANK('0.SCR.FIM &amp; PIM'!C70)=FALSE),"OK","WARNING"),"Not applicable")</f>
        <v>WARNING</v>
      </c>
      <c r="F365" s="386"/>
    </row>
    <row r="366" spans="1:7">
      <c r="A366" s="383">
        <f t="shared" si="5"/>
        <v>365</v>
      </c>
      <c r="B366" s="375" t="s">
        <v>1241</v>
      </c>
      <c r="C366" s="375" t="s">
        <v>1427</v>
      </c>
      <c r="D366" s="387" t="s">
        <v>1428</v>
      </c>
      <c r="E366" s="343" t="str">
        <f>IF(P.Gen!$D$17&lt;&gt;"Standard formula",IF(AND('FBS.SCR.FIM &amp; PIM'!C61&lt;&gt;0,SUM('FBS.SCR.FIM &amp; PIM'!C62:C64)&lt;&gt;0),IF(ABS('FBS.SCR.FIM &amp; PIM'!C61/(SUM('FBS.SCR.FIM &amp; PIM'!C62:C64))-1)&lt;1%,"OK","WARNING"),"Not applicable"),"Not applicable")</f>
        <v>Not applicable</v>
      </c>
      <c r="F366" s="386"/>
      <c r="G366" s="391"/>
    </row>
    <row r="367" spans="1:7">
      <c r="A367" s="383">
        <f t="shared" si="5"/>
        <v>366</v>
      </c>
      <c r="B367" s="375" t="s">
        <v>1241</v>
      </c>
      <c r="C367" s="375" t="s">
        <v>1427</v>
      </c>
      <c r="D367" s="387" t="s">
        <v>1426</v>
      </c>
      <c r="E367" s="343" t="str">
        <f>IF(P.Gen!$D$17&lt;&gt;"Standard formula",IF(OR(AND('FBS.SCR.FIM &amp; PIM'!C61=0,SUM('FBS.SCR.FIM &amp; PIM'!C62:C64)&lt;&gt;0),AND('FBS.SCR.FIM &amp; PIM'!C61&lt;&gt;0,SUM('FBS.SCR.FIM &amp; PIM'!C62:C64)=0)),"WARNING","OK"),"Not applicable")</f>
        <v>OK</v>
      </c>
      <c r="F367" s="386"/>
    </row>
    <row r="368" spans="1:7">
      <c r="A368" s="383">
        <f t="shared" si="5"/>
        <v>367</v>
      </c>
      <c r="B368" s="375" t="s">
        <v>1241</v>
      </c>
      <c r="C368" s="375" t="s">
        <v>1427</v>
      </c>
      <c r="D368" s="387" t="s">
        <v>1404</v>
      </c>
      <c r="E368" s="343" t="str">
        <f>IF(P.Gen!$D$17&lt;&gt;"Standard formula",IF('FBS.SCR.FIM &amp; PIM'!C70&lt;&gt;"",IF(ABS('FBS.SCR.FIM &amp; PIM'!C70/'0.OF'!D78-1)&lt;1%,"OK","WARNING"),"Not applicable"),"Not applicable")</f>
        <v>Not applicable</v>
      </c>
      <c r="F368" s="386"/>
    </row>
    <row r="369" spans="1:6">
      <c r="A369" s="383">
        <f t="shared" si="5"/>
        <v>368</v>
      </c>
      <c r="B369" s="375" t="s">
        <v>1241</v>
      </c>
      <c r="C369" s="375" t="s">
        <v>1427</v>
      </c>
      <c r="D369" s="387" t="s">
        <v>1441</v>
      </c>
      <c r="E369" s="343" t="str">
        <f>IF(P.Gen!$D$17&lt;&gt;"Standard formula",IF('FBS.SCR.FIM &amp; PIM'!C40&gt;=0,"OK","WARNING"),"Not applicable")</f>
        <v>OK</v>
      </c>
      <c r="F369" s="386"/>
    </row>
    <row r="370" spans="1:6">
      <c r="A370" s="383">
        <f t="shared" si="5"/>
        <v>369</v>
      </c>
      <c r="B370" s="375" t="s">
        <v>1241</v>
      </c>
      <c r="C370" s="375" t="s">
        <v>1427</v>
      </c>
      <c r="D370" s="387" t="s">
        <v>1442</v>
      </c>
      <c r="E370" s="343" t="str">
        <f>IF(P.Gen!$D$17&lt;&gt;"Standard formula",IF('FBS.SCR.FIM &amp; PIM'!C41&gt;=0,"OK","WARNING"),"Not applicable")</f>
        <v>OK</v>
      </c>
      <c r="F370" s="386"/>
    </row>
    <row r="371" spans="1:6">
      <c r="A371" s="383">
        <f t="shared" si="5"/>
        <v>370</v>
      </c>
      <c r="B371" s="375" t="s">
        <v>1241</v>
      </c>
      <c r="C371" s="375" t="s">
        <v>1427</v>
      </c>
      <c r="D371" s="387" t="s">
        <v>1443</v>
      </c>
      <c r="E371" s="343" t="str">
        <f>IF(P.Gen!$D$17&lt;&gt;"Standard formula",IF('FBS.SCR.FIM &amp; PIM'!C42&gt;=0,"OK","WARNING"),"Not applicable")</f>
        <v>OK</v>
      </c>
      <c r="F371" s="386"/>
    </row>
    <row r="372" spans="1:6">
      <c r="A372" s="383">
        <f t="shared" si="5"/>
        <v>371</v>
      </c>
      <c r="B372" s="375" t="s">
        <v>1241</v>
      </c>
      <c r="C372" s="375" t="s">
        <v>1427</v>
      </c>
      <c r="D372" s="387" t="s">
        <v>1444</v>
      </c>
      <c r="E372" s="343" t="str">
        <f>IF(P.Gen!$D$17&lt;&gt;"Standard formula",IF('FBS.SCR.FIM &amp; PIM'!C43&gt;=0,"OK","WARNING"),"Not applicable")</f>
        <v>OK</v>
      </c>
      <c r="F372" s="386"/>
    </row>
    <row r="373" spans="1:6">
      <c r="A373" s="383">
        <f t="shared" si="5"/>
        <v>372</v>
      </c>
      <c r="B373" s="375" t="s">
        <v>1241</v>
      </c>
      <c r="C373" s="375" t="s">
        <v>1427</v>
      </c>
      <c r="D373" s="387" t="s">
        <v>1445</v>
      </c>
      <c r="E373" s="343" t="str">
        <f>IF(P.Gen!$D$17&lt;&gt;"Standard formula",IF('FBS.SCR.FIM &amp; PIM'!C44&gt;=0,"OK","WARNING"),"Not applicable")</f>
        <v>OK</v>
      </c>
      <c r="F373" s="386"/>
    </row>
    <row r="374" spans="1:6">
      <c r="A374" s="383">
        <f t="shared" si="5"/>
        <v>373</v>
      </c>
      <c r="B374" s="375" t="s">
        <v>1241</v>
      </c>
      <c r="C374" s="375" t="s">
        <v>1427</v>
      </c>
      <c r="D374" s="387" t="s">
        <v>1446</v>
      </c>
      <c r="E374" s="343" t="str">
        <f>IF(P.Gen!$D$17&lt;&gt;"Standard formula",IF('FBS.SCR.FIM &amp; PIM'!C45&gt;=0,"OK","WARNING"),"Not applicable")</f>
        <v>OK</v>
      </c>
      <c r="F374" s="386"/>
    </row>
    <row r="375" spans="1:6">
      <c r="A375" s="383">
        <f t="shared" si="5"/>
        <v>374</v>
      </c>
      <c r="B375" s="375" t="s">
        <v>1241</v>
      </c>
      <c r="C375" s="375" t="s">
        <v>1427</v>
      </c>
      <c r="D375" s="387" t="s">
        <v>1447</v>
      </c>
      <c r="E375" s="343" t="str">
        <f>IF(P.Gen!$D$17&lt;&gt;"Standard formula",IF('FBS.SCR.FIM &amp; PIM'!C46&gt;=0,"OK","WARNING"),"Not applicable")</f>
        <v>OK</v>
      </c>
      <c r="F375" s="386"/>
    </row>
    <row r="376" spans="1:6">
      <c r="A376" s="383">
        <f t="shared" si="5"/>
        <v>375</v>
      </c>
      <c r="B376" s="375" t="s">
        <v>1241</v>
      </c>
      <c r="C376" s="375" t="s">
        <v>1427</v>
      </c>
      <c r="D376" s="387" t="s">
        <v>1448</v>
      </c>
      <c r="E376" s="343" t="str">
        <f>IF(P.Gen!$D$17&lt;&gt;"Standard formula",IF('FBS.SCR.FIM &amp; PIM'!C47&gt;=0,"OK","WARNING"),"Not applicable")</f>
        <v>OK</v>
      </c>
      <c r="F376" s="386"/>
    </row>
    <row r="377" spans="1:6">
      <c r="A377" s="383">
        <f t="shared" si="5"/>
        <v>376</v>
      </c>
      <c r="B377" s="375" t="s">
        <v>1241</v>
      </c>
      <c r="C377" s="375" t="s">
        <v>1427</v>
      </c>
      <c r="D377" s="387" t="s">
        <v>1561</v>
      </c>
      <c r="E377" s="343" t="str">
        <f>IF(P.Gen!$D$17&lt;&gt;"Standard formula",IF('FBS.SCR.FIM &amp; PIM'!C48&gt;=0,"OK","WARNING"),"Not applicable")</f>
        <v>OK</v>
      </c>
      <c r="F377" s="386"/>
    </row>
    <row r="378" spans="1:6">
      <c r="A378" s="383">
        <f t="shared" si="5"/>
        <v>377</v>
      </c>
      <c r="B378" s="375" t="s">
        <v>1241</v>
      </c>
      <c r="C378" s="375" t="s">
        <v>1427</v>
      </c>
      <c r="D378" s="387" t="s">
        <v>1466</v>
      </c>
      <c r="E378" s="343" t="str">
        <f>IF(P.Gen!$D$17&lt;&gt;"Standard formula",IF('FBS.SCR.FIM &amp; PIM'!C50&lt;=0,"OK","WARNING"),"Not applicable")</f>
        <v>OK</v>
      </c>
      <c r="F378" s="386"/>
    </row>
    <row r="379" spans="1:6">
      <c r="A379" s="383">
        <f t="shared" si="5"/>
        <v>378</v>
      </c>
      <c r="B379" s="375" t="s">
        <v>1241</v>
      </c>
      <c r="C379" s="375" t="s">
        <v>1427</v>
      </c>
      <c r="D379" s="387" t="s">
        <v>1467</v>
      </c>
      <c r="E379" s="343" t="str">
        <f>IF(P.Gen!$D$17&lt;&gt;"Standard formula",IF('FBS.SCR.FIM &amp; PIM'!C51&lt;=0,"OK","WARNING"),"Not applicable")</f>
        <v>OK</v>
      </c>
      <c r="F379" s="386"/>
    </row>
    <row r="380" spans="1:6">
      <c r="A380" s="383">
        <f t="shared" si="5"/>
        <v>379</v>
      </c>
      <c r="B380" s="375" t="s">
        <v>1241</v>
      </c>
      <c r="C380" s="375" t="s">
        <v>1427</v>
      </c>
      <c r="D380" s="387" t="s">
        <v>1449</v>
      </c>
      <c r="E380" s="343" t="str">
        <f>IF(P.Gen!$D$17&lt;&gt;"Standard formula",IF('FBS.SCR.FIM &amp; PIM'!C52&gt;=0,"OK","WARNING"),"Not applicable")</f>
        <v>OK</v>
      </c>
      <c r="F380" s="386"/>
    </row>
    <row r="381" spans="1:6">
      <c r="A381" s="383">
        <f t="shared" si="5"/>
        <v>380</v>
      </c>
      <c r="B381" s="375" t="s">
        <v>1241</v>
      </c>
      <c r="C381" s="375" t="s">
        <v>1427</v>
      </c>
      <c r="D381" s="387" t="s">
        <v>1450</v>
      </c>
      <c r="E381" s="343" t="str">
        <f>IF(P.Gen!$D$17&lt;&gt;"Standard formula",IF('FBS.SCR.FIM &amp; PIM'!C53&gt;=0,"OK","WARNING"),"Not applicable")</f>
        <v>OK</v>
      </c>
      <c r="F381" s="386"/>
    </row>
    <row r="382" spans="1:6">
      <c r="A382" s="383">
        <f t="shared" si="5"/>
        <v>381</v>
      </c>
      <c r="B382" s="375" t="s">
        <v>1241</v>
      </c>
      <c r="C382" s="375" t="s">
        <v>1427</v>
      </c>
      <c r="D382" s="387" t="s">
        <v>1451</v>
      </c>
      <c r="E382" s="343" t="str">
        <f>IF(P.Gen!$D$17&lt;&gt;"Standard formula",IF('FBS.SCR.FIM &amp; PIM'!C54&gt;=0,"OK","WARNING"),"Not applicable")</f>
        <v>OK</v>
      </c>
      <c r="F382" s="386"/>
    </row>
    <row r="383" spans="1:6">
      <c r="A383" s="383">
        <f t="shared" si="5"/>
        <v>382</v>
      </c>
      <c r="B383" s="375" t="s">
        <v>1241</v>
      </c>
      <c r="C383" s="375" t="s">
        <v>1427</v>
      </c>
      <c r="D383" s="387" t="s">
        <v>1452</v>
      </c>
      <c r="E383" s="343" t="str">
        <f>IF(P.Gen!$D$17&lt;&gt;"Standard formula",IF('FBS.SCR.FIM &amp; PIM'!C55&gt;=0,"OK","WARNING"),"Not applicable")</f>
        <v>OK</v>
      </c>
      <c r="F383" s="386"/>
    </row>
    <row r="384" spans="1:6">
      <c r="A384" s="383">
        <f t="shared" si="5"/>
        <v>383</v>
      </c>
      <c r="B384" s="375" t="s">
        <v>1241</v>
      </c>
      <c r="C384" s="375" t="s">
        <v>1427</v>
      </c>
      <c r="D384" s="387" t="s">
        <v>1453</v>
      </c>
      <c r="E384" s="343" t="str">
        <f>IF(P.Gen!$D$17&lt;&gt;"Standard formula",IF('FBS.SCR.FIM &amp; PIM'!C58&gt;=0,"OK","WARNING"),"Not applicable")</f>
        <v>OK</v>
      </c>
      <c r="F384" s="386"/>
    </row>
    <row r="385" spans="1:7">
      <c r="A385" s="383">
        <f t="shared" si="5"/>
        <v>384</v>
      </c>
      <c r="B385" s="375" t="s">
        <v>1241</v>
      </c>
      <c r="C385" s="375" t="s">
        <v>1427</v>
      </c>
      <c r="D385" s="387" t="s">
        <v>1454</v>
      </c>
      <c r="E385" s="343" t="str">
        <f>IF(P.Gen!$D$17&lt;&gt;"Standard formula",IF('FBS.SCR.FIM &amp; PIM'!C59&gt;=0,"OK","WARNING"),"Not applicable")</f>
        <v>OK</v>
      </c>
      <c r="F385" s="386"/>
    </row>
    <row r="386" spans="1:7">
      <c r="A386" s="383">
        <f t="shared" si="5"/>
        <v>385</v>
      </c>
      <c r="B386" s="375" t="s">
        <v>1241</v>
      </c>
      <c r="C386" s="375" t="s">
        <v>1427</v>
      </c>
      <c r="D386" s="387" t="s">
        <v>1455</v>
      </c>
      <c r="E386" s="343" t="str">
        <f>IF(P.Gen!$D$17&lt;&gt;"Standard formula",IF('FBS.SCR.FIM &amp; PIM'!C61&gt;=0,"OK","WARNING"),"Not applicable")</f>
        <v>OK</v>
      </c>
      <c r="F386" s="386"/>
    </row>
    <row r="387" spans="1:7">
      <c r="A387" s="383">
        <f t="shared" si="5"/>
        <v>386</v>
      </c>
      <c r="B387" s="375" t="s">
        <v>1241</v>
      </c>
      <c r="C387" s="375" t="s">
        <v>1427</v>
      </c>
      <c r="D387" s="387" t="s">
        <v>1456</v>
      </c>
      <c r="E387" s="343" t="str">
        <f>IF(P.Gen!$D$17&lt;&gt;"Standard formula",IF('FBS.SCR.FIM &amp; PIM'!C62&gt;=0,"OK","WARNING"),"Not applicable")</f>
        <v>OK</v>
      </c>
      <c r="F387" s="386"/>
    </row>
    <row r="388" spans="1:7">
      <c r="A388" s="383">
        <f t="shared" ref="A388:A451" si="6">A387+1</f>
        <v>387</v>
      </c>
      <c r="B388" s="375" t="s">
        <v>1241</v>
      </c>
      <c r="C388" s="375" t="s">
        <v>1427</v>
      </c>
      <c r="D388" s="387" t="s">
        <v>1457</v>
      </c>
      <c r="E388" s="343" t="str">
        <f>IF(P.Gen!$D$17&lt;&gt;"Standard formula",IF('FBS.SCR.FIM &amp; PIM'!C63&gt;=0,"OK","WARNING"),"Not applicable")</f>
        <v>OK</v>
      </c>
      <c r="F388" s="386"/>
    </row>
    <row r="389" spans="1:7">
      <c r="A389" s="383">
        <f t="shared" si="6"/>
        <v>388</v>
      </c>
      <c r="B389" s="375" t="s">
        <v>1241</v>
      </c>
      <c r="C389" s="375" t="s">
        <v>1427</v>
      </c>
      <c r="D389" s="387" t="s">
        <v>1458</v>
      </c>
      <c r="E389" s="343" t="str">
        <f>IF(P.Gen!$D$17&lt;&gt;"Standard formula",IF('FBS.SCR.FIM &amp; PIM'!C64&gt;=0,"OK","WARNING"),"Not applicable")</f>
        <v>OK</v>
      </c>
      <c r="F389" s="386"/>
    </row>
    <row r="390" spans="1:7">
      <c r="A390" s="383">
        <f t="shared" si="6"/>
        <v>389</v>
      </c>
      <c r="B390" s="375" t="s">
        <v>1241</v>
      </c>
      <c r="C390" s="375" t="s">
        <v>1427</v>
      </c>
      <c r="D390" s="387" t="s">
        <v>1459</v>
      </c>
      <c r="E390" s="343" t="str">
        <f>IF(P.Gen!$D$17&lt;&gt;"Standard formula",IF('FBS.SCR.FIM &amp; PIM'!C65&gt;=0,"OK","WARNING"),"Not applicable")</f>
        <v>OK</v>
      </c>
      <c r="F390" s="386"/>
    </row>
    <row r="391" spans="1:7">
      <c r="A391" s="383">
        <f t="shared" si="6"/>
        <v>390</v>
      </c>
      <c r="B391" s="375" t="s">
        <v>1241</v>
      </c>
      <c r="C391" s="375" t="s">
        <v>1427</v>
      </c>
      <c r="D391" s="387" t="s">
        <v>1460</v>
      </c>
      <c r="E391" s="343" t="str">
        <f>IF(P.Gen!$D$17&lt;&gt;"Standard formula",IF('FBS.SCR.FIM &amp; PIM'!C66&gt;=0,"OK","WARNING"),"Not applicable")</f>
        <v>OK</v>
      </c>
      <c r="F391" s="386"/>
    </row>
    <row r="392" spans="1:7">
      <c r="A392" s="383">
        <f t="shared" si="6"/>
        <v>391</v>
      </c>
      <c r="B392" s="375" t="s">
        <v>1241</v>
      </c>
      <c r="C392" s="375" t="s">
        <v>1427</v>
      </c>
      <c r="D392" s="387" t="s">
        <v>1461</v>
      </c>
      <c r="E392" s="343" t="str">
        <f>IF(P.Gen!$D$17&lt;&gt;"Standard formula",IF('FBS.SCR.FIM &amp; PIM'!C67&gt;=0,"OK","WARNING"),"Not applicable")</f>
        <v>OK</v>
      </c>
      <c r="F392" s="386"/>
    </row>
    <row r="393" spans="1:7">
      <c r="A393" s="383">
        <f t="shared" si="6"/>
        <v>392</v>
      </c>
      <c r="B393" s="375" t="s">
        <v>1241</v>
      </c>
      <c r="C393" s="375" t="s">
        <v>1427</v>
      </c>
      <c r="D393" s="387" t="s">
        <v>1462</v>
      </c>
      <c r="E393" s="343" t="str">
        <f>IF(P.Gen!$D$17&lt;&gt;"Standard formula",IF('FBS.SCR.FIM &amp; PIM'!C69&gt;=0,"OK","WARNING"),"Not applicable")</f>
        <v>OK</v>
      </c>
      <c r="F393" s="386"/>
    </row>
    <row r="394" spans="1:7">
      <c r="A394" s="383">
        <f t="shared" si="6"/>
        <v>393</v>
      </c>
      <c r="B394" s="375" t="s">
        <v>1241</v>
      </c>
      <c r="C394" s="375" t="s">
        <v>1427</v>
      </c>
      <c r="D394" s="387" t="s">
        <v>1463</v>
      </c>
      <c r="E394" s="343" t="str">
        <f>IF(P.Gen!$D$17&lt;&gt;"Standard formula",IF(AND('FBS.SCR.FIM &amp; PIM'!C70&gt;=0,ISBLANK('FBS.SCR.FIM &amp; PIM'!C70)=FALSE),"OK","WARNING"),"Not applicable")</f>
        <v>WARNING</v>
      </c>
      <c r="F394" s="386"/>
    </row>
    <row r="395" spans="1:7">
      <c r="A395" s="383">
        <f t="shared" si="6"/>
        <v>394</v>
      </c>
      <c r="B395" s="375" t="s">
        <v>1242</v>
      </c>
      <c r="C395" s="375" t="s">
        <v>1427</v>
      </c>
      <c r="D395" s="387" t="s">
        <v>1428</v>
      </c>
      <c r="E395" s="343" t="str">
        <f>IF(P.Gen!$D$17&lt;&gt;"Standard formula",IF(AND('CBS.SCR.FIM &amp; PIM'!C61&lt;&gt;0,SUM('CBS.SCR.FIM &amp; PIM'!C62:C64)&lt;&gt;0),IF(ABS('CBS.SCR.FIM &amp; PIM'!C61/(SUM('CBS.SCR.FIM &amp; PIM'!C62:C64))-1)&lt;1%,"OK","WARNING"),"Not applicable"),"Not applicable")</f>
        <v>Not applicable</v>
      </c>
      <c r="F395" s="386"/>
      <c r="G395" s="391"/>
    </row>
    <row r="396" spans="1:7">
      <c r="A396" s="383">
        <f t="shared" si="6"/>
        <v>395</v>
      </c>
      <c r="B396" s="375" t="s">
        <v>1242</v>
      </c>
      <c r="C396" s="375" t="s">
        <v>1427</v>
      </c>
      <c r="D396" s="387" t="s">
        <v>1426</v>
      </c>
      <c r="E396" s="343" t="str">
        <f>IF(P.Gen!$D$17&lt;&gt;"Standard formula",IF(OR(AND('CBS.SCR.FIM &amp; PIM'!C61=0,SUM('CBS.SCR.FIM &amp; PIM'!C62:C64)&lt;&gt;0),AND('CBS.SCR.FIM &amp; PIM'!C61&lt;&gt;0,SUM('CBS.SCR.FIM &amp; PIM'!C62:C64)=0)),"WARNING","OK"),"Not applicable")</f>
        <v>OK</v>
      </c>
      <c r="F396" s="386"/>
    </row>
    <row r="397" spans="1:7">
      <c r="A397" s="383">
        <f t="shared" si="6"/>
        <v>396</v>
      </c>
      <c r="B397" s="375" t="s">
        <v>1242</v>
      </c>
      <c r="C397" s="375" t="s">
        <v>1427</v>
      </c>
      <c r="D397" s="387" t="s">
        <v>1404</v>
      </c>
      <c r="E397" s="343" t="str">
        <f>IF(P.Gen!$D$17&lt;&gt;"Standard formula",IF('CBS.SCR.FIM &amp; PIM'!C70&lt;&gt;"",IF(ABS('CBS.SCR.FIM &amp; PIM'!C70/'0.OF'!D78-1)&lt;1%,"OK","WARNING"),"Not applicable"),"Not applicable")</f>
        <v>Not applicable</v>
      </c>
      <c r="F397" s="386"/>
    </row>
    <row r="398" spans="1:7">
      <c r="A398" s="383">
        <f t="shared" si="6"/>
        <v>397</v>
      </c>
      <c r="B398" s="375" t="s">
        <v>1242</v>
      </c>
      <c r="C398" s="375" t="s">
        <v>1427</v>
      </c>
      <c r="D398" s="387" t="s">
        <v>1441</v>
      </c>
      <c r="E398" s="343" t="str">
        <f>IF(P.Gen!$D$17&lt;&gt;"Standard formula",IF('CBS.SCR.FIM &amp; PIM'!C40&gt;=0,"OK","WARNING"),"Not applicable")</f>
        <v>OK</v>
      </c>
      <c r="F398" s="386"/>
    </row>
    <row r="399" spans="1:7">
      <c r="A399" s="383">
        <f t="shared" si="6"/>
        <v>398</v>
      </c>
      <c r="B399" s="375" t="s">
        <v>1242</v>
      </c>
      <c r="C399" s="375" t="s">
        <v>1427</v>
      </c>
      <c r="D399" s="387" t="s">
        <v>1442</v>
      </c>
      <c r="E399" s="343" t="str">
        <f>IF(P.Gen!$D$17&lt;&gt;"Standard formula",IF('CBS.SCR.FIM &amp; PIM'!C41&gt;=0,"OK","WARNING"),"Not applicable")</f>
        <v>OK</v>
      </c>
      <c r="F399" s="386"/>
    </row>
    <row r="400" spans="1:7">
      <c r="A400" s="383">
        <f t="shared" si="6"/>
        <v>399</v>
      </c>
      <c r="B400" s="375" t="s">
        <v>1242</v>
      </c>
      <c r="C400" s="375" t="s">
        <v>1427</v>
      </c>
      <c r="D400" s="387" t="s">
        <v>1443</v>
      </c>
      <c r="E400" s="343" t="str">
        <f>IF(P.Gen!$D$17&lt;&gt;"Standard formula",IF('CBS.SCR.FIM &amp; PIM'!C42&gt;=0,"OK","WARNING"),"Not applicable")</f>
        <v>OK</v>
      </c>
      <c r="F400" s="386"/>
    </row>
    <row r="401" spans="1:6">
      <c r="A401" s="383">
        <f t="shared" si="6"/>
        <v>400</v>
      </c>
      <c r="B401" s="375" t="s">
        <v>1242</v>
      </c>
      <c r="C401" s="375" t="s">
        <v>1427</v>
      </c>
      <c r="D401" s="387" t="s">
        <v>1444</v>
      </c>
      <c r="E401" s="343" t="str">
        <f>IF(P.Gen!$D$17&lt;&gt;"Standard formula",IF('CBS.SCR.FIM &amp; PIM'!C43&gt;=0,"OK","WARNING"),"Not applicable")</f>
        <v>OK</v>
      </c>
      <c r="F401" s="386"/>
    </row>
    <row r="402" spans="1:6">
      <c r="A402" s="383">
        <f t="shared" si="6"/>
        <v>401</v>
      </c>
      <c r="B402" s="375" t="s">
        <v>1242</v>
      </c>
      <c r="C402" s="375" t="s">
        <v>1427</v>
      </c>
      <c r="D402" s="387" t="s">
        <v>1445</v>
      </c>
      <c r="E402" s="343" t="str">
        <f>IF(P.Gen!$D$17&lt;&gt;"Standard formula",IF('CBS.SCR.FIM &amp; PIM'!C44&gt;=0,"OK","WARNING"),"Not applicable")</f>
        <v>OK</v>
      </c>
      <c r="F402" s="386"/>
    </row>
    <row r="403" spans="1:6">
      <c r="A403" s="383">
        <f t="shared" si="6"/>
        <v>402</v>
      </c>
      <c r="B403" s="375" t="s">
        <v>1242</v>
      </c>
      <c r="C403" s="375" t="s">
        <v>1427</v>
      </c>
      <c r="D403" s="387" t="s">
        <v>1446</v>
      </c>
      <c r="E403" s="343" t="str">
        <f>IF(P.Gen!$D$17&lt;&gt;"Standard formula",IF('CBS.SCR.FIM &amp; PIM'!C45&gt;=0,"OK","WARNING"),"Not applicable")</f>
        <v>OK</v>
      </c>
      <c r="F403" s="386"/>
    </row>
    <row r="404" spans="1:6">
      <c r="A404" s="383">
        <f t="shared" si="6"/>
        <v>403</v>
      </c>
      <c r="B404" s="375" t="s">
        <v>1242</v>
      </c>
      <c r="C404" s="375" t="s">
        <v>1427</v>
      </c>
      <c r="D404" s="387" t="s">
        <v>1447</v>
      </c>
      <c r="E404" s="343" t="str">
        <f>IF(P.Gen!$D$17&lt;&gt;"Standard formula",IF('CBS.SCR.FIM &amp; PIM'!C46&gt;=0,"OK","WARNING"),"Not applicable")</f>
        <v>OK</v>
      </c>
      <c r="F404" s="386"/>
    </row>
    <row r="405" spans="1:6">
      <c r="A405" s="383">
        <f t="shared" si="6"/>
        <v>404</v>
      </c>
      <c r="B405" s="375" t="s">
        <v>1242</v>
      </c>
      <c r="C405" s="375" t="s">
        <v>1427</v>
      </c>
      <c r="D405" s="387" t="s">
        <v>1448</v>
      </c>
      <c r="E405" s="343" t="str">
        <f>IF(P.Gen!$D$17&lt;&gt;"Standard formula",IF('CBS.SCR.FIM &amp; PIM'!C47&gt;=0,"OK","WARNING"),"Not applicable")</f>
        <v>OK</v>
      </c>
      <c r="F405" s="386"/>
    </row>
    <row r="406" spans="1:6">
      <c r="A406" s="383">
        <f t="shared" si="6"/>
        <v>405</v>
      </c>
      <c r="B406" s="375" t="s">
        <v>1242</v>
      </c>
      <c r="C406" s="375" t="s">
        <v>1427</v>
      </c>
      <c r="D406" s="387" t="s">
        <v>1561</v>
      </c>
      <c r="E406" s="343" t="str">
        <f>IF(P.Gen!$D$17&lt;&gt;"Standard formula",IF('CBS.SCR.FIM &amp; PIM'!C48&gt;=0,"OK","WARNING"),"Not applicable")</f>
        <v>OK</v>
      </c>
      <c r="F406" s="386"/>
    </row>
    <row r="407" spans="1:6">
      <c r="A407" s="383">
        <f t="shared" si="6"/>
        <v>406</v>
      </c>
      <c r="B407" s="375" t="s">
        <v>1242</v>
      </c>
      <c r="C407" s="375" t="s">
        <v>1427</v>
      </c>
      <c r="D407" s="387" t="s">
        <v>1466</v>
      </c>
      <c r="E407" s="343" t="str">
        <f>IF(P.Gen!$D$17&lt;&gt;"Standard formula",IF('CBS.SCR.FIM &amp; PIM'!C50&lt;=0,"OK","WARNING"),"Not applicable")</f>
        <v>OK</v>
      </c>
      <c r="F407" s="386"/>
    </row>
    <row r="408" spans="1:6">
      <c r="A408" s="383">
        <f t="shared" si="6"/>
        <v>407</v>
      </c>
      <c r="B408" s="375" t="s">
        <v>1242</v>
      </c>
      <c r="C408" s="375" t="s">
        <v>1427</v>
      </c>
      <c r="D408" s="387" t="s">
        <v>1467</v>
      </c>
      <c r="E408" s="343" t="str">
        <f>IF(P.Gen!$D$17&lt;&gt;"Standard formula",IF('CBS.SCR.FIM &amp; PIM'!C51&lt;=0,"OK","WARNING"),"Not applicable")</f>
        <v>OK</v>
      </c>
      <c r="F408" s="386"/>
    </row>
    <row r="409" spans="1:6">
      <c r="A409" s="383">
        <f t="shared" si="6"/>
        <v>408</v>
      </c>
      <c r="B409" s="375" t="s">
        <v>1242</v>
      </c>
      <c r="C409" s="375" t="s">
        <v>1427</v>
      </c>
      <c r="D409" s="387" t="s">
        <v>1449</v>
      </c>
      <c r="E409" s="343" t="str">
        <f>IF(P.Gen!$D$17&lt;&gt;"Standard formula",IF('CBS.SCR.FIM &amp; PIM'!C52&gt;=0,"OK","WARNING"),"Not applicable")</f>
        <v>OK</v>
      </c>
      <c r="F409" s="386"/>
    </row>
    <row r="410" spans="1:6">
      <c r="A410" s="383">
        <f t="shared" si="6"/>
        <v>409</v>
      </c>
      <c r="B410" s="375" t="s">
        <v>1242</v>
      </c>
      <c r="C410" s="375" t="s">
        <v>1427</v>
      </c>
      <c r="D410" s="387" t="s">
        <v>1450</v>
      </c>
      <c r="E410" s="343" t="str">
        <f>IF(P.Gen!$D$17&lt;&gt;"Standard formula",IF('CBS.SCR.FIM &amp; PIM'!C53&gt;=0,"OK","WARNING"),"Not applicable")</f>
        <v>OK</v>
      </c>
      <c r="F410" s="386"/>
    </row>
    <row r="411" spans="1:6">
      <c r="A411" s="383">
        <f t="shared" si="6"/>
        <v>410</v>
      </c>
      <c r="B411" s="375" t="s">
        <v>1242</v>
      </c>
      <c r="C411" s="375" t="s">
        <v>1427</v>
      </c>
      <c r="D411" s="387" t="s">
        <v>1451</v>
      </c>
      <c r="E411" s="343" t="str">
        <f>IF(P.Gen!$D$17&lt;&gt;"Standard formula",IF('CBS.SCR.FIM &amp; PIM'!C54&gt;=0,"OK","WARNING"),"Not applicable")</f>
        <v>OK</v>
      </c>
      <c r="F411" s="386"/>
    </row>
    <row r="412" spans="1:6">
      <c r="A412" s="383">
        <f t="shared" si="6"/>
        <v>411</v>
      </c>
      <c r="B412" s="375" t="s">
        <v>1242</v>
      </c>
      <c r="C412" s="375" t="s">
        <v>1427</v>
      </c>
      <c r="D412" s="387" t="s">
        <v>1452</v>
      </c>
      <c r="E412" s="343" t="str">
        <f>IF(P.Gen!$D$17&lt;&gt;"Standard formula",IF('CBS.SCR.FIM &amp; PIM'!C55&gt;=0,"OK","WARNING"),"Not applicable")</f>
        <v>OK</v>
      </c>
      <c r="F412" s="386"/>
    </row>
    <row r="413" spans="1:6">
      <c r="A413" s="383">
        <f t="shared" si="6"/>
        <v>412</v>
      </c>
      <c r="B413" s="375" t="s">
        <v>1242</v>
      </c>
      <c r="C413" s="375" t="s">
        <v>1427</v>
      </c>
      <c r="D413" s="387" t="s">
        <v>1453</v>
      </c>
      <c r="E413" s="343" t="str">
        <f>IF(P.Gen!$D$17&lt;&gt;"Standard formula",IF('CBS.SCR.FIM &amp; PIM'!C58&gt;=0,"OK","WARNING"),"Not applicable")</f>
        <v>OK</v>
      </c>
      <c r="F413" s="386"/>
    </row>
    <row r="414" spans="1:6">
      <c r="A414" s="383">
        <f t="shared" si="6"/>
        <v>413</v>
      </c>
      <c r="B414" s="375" t="s">
        <v>1242</v>
      </c>
      <c r="C414" s="375" t="s">
        <v>1427</v>
      </c>
      <c r="D414" s="387" t="s">
        <v>1454</v>
      </c>
      <c r="E414" s="343" t="str">
        <f>IF(P.Gen!$D$17&lt;&gt;"Standard formula",IF('CBS.SCR.FIM &amp; PIM'!C59&gt;=0,"OK","WARNING"),"Not applicable")</f>
        <v>OK</v>
      </c>
      <c r="F414" s="386"/>
    </row>
    <row r="415" spans="1:6">
      <c r="A415" s="383">
        <f t="shared" si="6"/>
        <v>414</v>
      </c>
      <c r="B415" s="375" t="s">
        <v>1242</v>
      </c>
      <c r="C415" s="375" t="s">
        <v>1427</v>
      </c>
      <c r="D415" s="387" t="s">
        <v>1455</v>
      </c>
      <c r="E415" s="343" t="str">
        <f>IF(P.Gen!$D$17&lt;&gt;"Standard formula",IF('CBS.SCR.FIM &amp; PIM'!C61&gt;=0,"OK","WARNING"),"Not applicable")</f>
        <v>OK</v>
      </c>
      <c r="F415" s="386"/>
    </row>
    <row r="416" spans="1:6">
      <c r="A416" s="383">
        <f t="shared" si="6"/>
        <v>415</v>
      </c>
      <c r="B416" s="375" t="s">
        <v>1242</v>
      </c>
      <c r="C416" s="375" t="s">
        <v>1427</v>
      </c>
      <c r="D416" s="387" t="s">
        <v>1456</v>
      </c>
      <c r="E416" s="343" t="str">
        <f>IF(P.Gen!$D$17&lt;&gt;"Standard formula",IF('CBS.SCR.FIM &amp; PIM'!C62&gt;=0,"OK","WARNING"),"Not applicable")</f>
        <v>OK</v>
      </c>
      <c r="F416" s="386"/>
    </row>
    <row r="417" spans="1:6">
      <c r="A417" s="383">
        <f t="shared" si="6"/>
        <v>416</v>
      </c>
      <c r="B417" s="375" t="s">
        <v>1242</v>
      </c>
      <c r="C417" s="375" t="s">
        <v>1427</v>
      </c>
      <c r="D417" s="387" t="s">
        <v>1457</v>
      </c>
      <c r="E417" s="343" t="str">
        <f>IF(P.Gen!$D$17&lt;&gt;"Standard formula",IF('CBS.SCR.FIM &amp; PIM'!C63&gt;=0,"OK","WARNING"),"Not applicable")</f>
        <v>OK</v>
      </c>
      <c r="F417" s="386"/>
    </row>
    <row r="418" spans="1:6">
      <c r="A418" s="383">
        <f t="shared" si="6"/>
        <v>417</v>
      </c>
      <c r="B418" s="375" t="s">
        <v>1242</v>
      </c>
      <c r="C418" s="375" t="s">
        <v>1427</v>
      </c>
      <c r="D418" s="387" t="s">
        <v>1458</v>
      </c>
      <c r="E418" s="343" t="str">
        <f>IF(P.Gen!$D$17&lt;&gt;"Standard formula",IF('CBS.SCR.FIM &amp; PIM'!C64&gt;=0,"OK","WARNING"),"Not applicable")</f>
        <v>OK</v>
      </c>
      <c r="F418" s="386"/>
    </row>
    <row r="419" spans="1:6">
      <c r="A419" s="383">
        <f t="shared" si="6"/>
        <v>418</v>
      </c>
      <c r="B419" s="375" t="s">
        <v>1242</v>
      </c>
      <c r="C419" s="375" t="s">
        <v>1427</v>
      </c>
      <c r="D419" s="387" t="s">
        <v>1459</v>
      </c>
      <c r="E419" s="343" t="str">
        <f>IF(P.Gen!$D$17&lt;&gt;"Standard formula",IF('CBS.SCR.FIM &amp; PIM'!C65&gt;=0,"OK","WARNING"),"Not applicable")</f>
        <v>OK</v>
      </c>
      <c r="F419" s="386"/>
    </row>
    <row r="420" spans="1:6">
      <c r="A420" s="383">
        <f t="shared" si="6"/>
        <v>419</v>
      </c>
      <c r="B420" s="375" t="s">
        <v>1242</v>
      </c>
      <c r="C420" s="375" t="s">
        <v>1427</v>
      </c>
      <c r="D420" s="387" t="s">
        <v>1460</v>
      </c>
      <c r="E420" s="343" t="str">
        <f>IF(P.Gen!$D$17&lt;&gt;"Standard formula",IF('CBS.SCR.FIM &amp; PIM'!C66&gt;=0,"OK","WARNING"),"Not applicable")</f>
        <v>OK</v>
      </c>
      <c r="F420" s="386"/>
    </row>
    <row r="421" spans="1:6">
      <c r="A421" s="383">
        <f t="shared" si="6"/>
        <v>420</v>
      </c>
      <c r="B421" s="375" t="s">
        <v>1242</v>
      </c>
      <c r="C421" s="375" t="s">
        <v>1427</v>
      </c>
      <c r="D421" s="387" t="s">
        <v>1461</v>
      </c>
      <c r="E421" s="343" t="str">
        <f>IF(P.Gen!$D$17&lt;&gt;"Standard formula",IF('CBS.SCR.FIM &amp; PIM'!C67&gt;=0,"OK","WARNING"),"Not applicable")</f>
        <v>OK</v>
      </c>
      <c r="F421" s="386"/>
    </row>
    <row r="422" spans="1:6">
      <c r="A422" s="383">
        <f t="shared" si="6"/>
        <v>421</v>
      </c>
      <c r="B422" s="375" t="s">
        <v>1242</v>
      </c>
      <c r="C422" s="375" t="s">
        <v>1427</v>
      </c>
      <c r="D422" s="387" t="s">
        <v>1462</v>
      </c>
      <c r="E422" s="343" t="str">
        <f>IF(P.Gen!$D$17&lt;&gt;"Standard formula",IF('CBS.SCR.FIM &amp; PIM'!C69&gt;=0,"OK","WARNING"),"Not applicable")</f>
        <v>OK</v>
      </c>
      <c r="F422" s="386"/>
    </row>
    <row r="423" spans="1:6">
      <c r="A423" s="383">
        <f t="shared" si="6"/>
        <v>422</v>
      </c>
      <c r="B423" s="375" t="s">
        <v>1242</v>
      </c>
      <c r="C423" s="375" t="s">
        <v>1427</v>
      </c>
      <c r="D423" s="387" t="s">
        <v>1463</v>
      </c>
      <c r="E423" s="343" t="str">
        <f>IF(P.Gen!$D$17&lt;&gt;"Standard formula",IF(AND('CBS.SCR.FIM &amp; PIM'!C70&gt;=0,ISBLANK('CBS.SCR.FIM &amp; PIM'!C70)=FALSE),"OK","WARNING"),"Not applicable")</f>
        <v>WARNING</v>
      </c>
      <c r="F423" s="386"/>
    </row>
    <row r="424" spans="1:6" s="111" customFormat="1">
      <c r="A424" s="383">
        <f t="shared" si="6"/>
        <v>423</v>
      </c>
      <c r="B424" s="388" t="s">
        <v>975</v>
      </c>
      <c r="C424" s="388" t="s">
        <v>1109</v>
      </c>
      <c r="D424" s="388" t="s">
        <v>1594</v>
      </c>
      <c r="E424" s="302" t="str">
        <f>IF(OR(SUM('0.Assets'!E15:M15)=0,AND(SUM('0.Assets'!E15:L15)&gt;0,'0.Assets'!M15&gt;0)),"OK","WARNING")</f>
        <v>OK</v>
      </c>
      <c r="F424" s="386"/>
    </row>
    <row r="425" spans="1:6" s="111" customFormat="1">
      <c r="A425" s="383">
        <f t="shared" si="6"/>
        <v>424</v>
      </c>
      <c r="B425" s="388" t="s">
        <v>975</v>
      </c>
      <c r="C425" s="388" t="s">
        <v>1109</v>
      </c>
      <c r="D425" s="388" t="s">
        <v>1595</v>
      </c>
      <c r="E425" s="302" t="str">
        <f>IF(OR(SUM('0.Assets'!E16:M16)=0,AND(SUM('0.Assets'!E16:L16)&gt;0,'0.Assets'!M16&gt;0)),"OK","WARNING")</f>
        <v>OK</v>
      </c>
      <c r="F425" s="386"/>
    </row>
    <row r="426" spans="1:6" s="111" customFormat="1">
      <c r="A426" s="383">
        <f t="shared" si="6"/>
        <v>425</v>
      </c>
      <c r="B426" s="388" t="s">
        <v>975</v>
      </c>
      <c r="C426" s="388" t="s">
        <v>1109</v>
      </c>
      <c r="D426" s="388" t="s">
        <v>1595</v>
      </c>
      <c r="E426" s="302" t="str">
        <f>IF(OR(SUM('0.Assets'!E17:M17)=0,AND(SUM('0.Assets'!E17:L17)&gt;0,'0.Assets'!M17&gt;0)),"OK","WARNING")</f>
        <v>OK</v>
      </c>
      <c r="F426" s="386"/>
    </row>
    <row r="427" spans="1:6" s="111" customFormat="1">
      <c r="A427" s="383">
        <f t="shared" si="6"/>
        <v>426</v>
      </c>
      <c r="B427" s="388" t="s">
        <v>975</v>
      </c>
      <c r="C427" s="388" t="s">
        <v>1109</v>
      </c>
      <c r="D427" s="388" t="s">
        <v>1595</v>
      </c>
      <c r="E427" s="302" t="str">
        <f>IF(OR(SUM('0.Assets'!E18:M18)=0,AND(SUM('0.Assets'!E18:L18)&gt;0,'0.Assets'!M18&gt;0)),"OK","WARNING")</f>
        <v>OK</v>
      </c>
      <c r="F427" s="386"/>
    </row>
    <row r="428" spans="1:6" s="111" customFormat="1">
      <c r="A428" s="383">
        <f t="shared" si="6"/>
        <v>427</v>
      </c>
      <c r="B428" s="388" t="s">
        <v>975</v>
      </c>
      <c r="C428" s="388" t="s">
        <v>1109</v>
      </c>
      <c r="D428" s="388" t="s">
        <v>1595</v>
      </c>
      <c r="E428" s="302" t="str">
        <f>IF(OR(SUM('0.Assets'!E19:M19)=0,AND(SUM('0.Assets'!E19:L19)&gt;0,'0.Assets'!M19&gt;0)),"OK","WARNING")</f>
        <v>OK</v>
      </c>
      <c r="F428" s="386"/>
    </row>
    <row r="429" spans="1:6" s="111" customFormat="1">
      <c r="A429" s="383">
        <f t="shared" si="6"/>
        <v>428</v>
      </c>
      <c r="B429" s="388" t="s">
        <v>975</v>
      </c>
      <c r="C429" s="388" t="s">
        <v>1109</v>
      </c>
      <c r="D429" s="388" t="s">
        <v>1595</v>
      </c>
      <c r="E429" s="302" t="str">
        <f>IF(OR(SUM('0.Assets'!E20:M20)=0,AND(SUM('0.Assets'!E20:L20)&gt;0,'0.Assets'!M20&gt;0)),"OK","WARNING")</f>
        <v>OK</v>
      </c>
      <c r="F429" s="386"/>
    </row>
    <row r="430" spans="1:6" s="111" customFormat="1">
      <c r="A430" s="383">
        <f t="shared" si="6"/>
        <v>429</v>
      </c>
      <c r="B430" s="388" t="s">
        <v>975</v>
      </c>
      <c r="C430" s="388" t="s">
        <v>1109</v>
      </c>
      <c r="D430" s="388" t="s">
        <v>1595</v>
      </c>
      <c r="E430" s="302" t="str">
        <f>IF(OR(SUM('0.Assets'!E21:M21)=0,AND(SUM('0.Assets'!E21:L21)&gt;0,'0.Assets'!M21&gt;0)),"OK","WARNING")</f>
        <v>OK</v>
      </c>
      <c r="F430" s="386"/>
    </row>
    <row r="431" spans="1:6" s="111" customFormat="1">
      <c r="A431" s="383">
        <f t="shared" si="6"/>
        <v>430</v>
      </c>
      <c r="B431" s="388" t="s">
        <v>975</v>
      </c>
      <c r="C431" s="388" t="s">
        <v>1109</v>
      </c>
      <c r="D431" s="388" t="s">
        <v>1595</v>
      </c>
      <c r="E431" s="302" t="str">
        <f>IF(OR(SUM('0.Assets'!E22:M22)=0,AND(SUM('0.Assets'!E22:L22)&gt;0,'0.Assets'!M22&gt;0)),"OK","WARNING")</f>
        <v>OK</v>
      </c>
      <c r="F431" s="386"/>
    </row>
    <row r="432" spans="1:6" s="111" customFormat="1">
      <c r="A432" s="383">
        <f t="shared" si="6"/>
        <v>431</v>
      </c>
      <c r="B432" s="388" t="s">
        <v>975</v>
      </c>
      <c r="C432" s="388" t="s">
        <v>1109</v>
      </c>
      <c r="D432" s="388" t="s">
        <v>1595</v>
      </c>
      <c r="E432" s="302" t="str">
        <f>IF(OR(SUM('0.Assets'!E23:M23)=0,AND(SUM('0.Assets'!E23:L23)&gt;0,'0.Assets'!M23&gt;0)),"OK","WARNING")</f>
        <v>OK</v>
      </c>
      <c r="F432" s="386"/>
    </row>
    <row r="433" spans="1:6" s="111" customFormat="1">
      <c r="A433" s="383">
        <f t="shared" si="6"/>
        <v>432</v>
      </c>
      <c r="B433" s="388" t="s">
        <v>975</v>
      </c>
      <c r="C433" s="388" t="s">
        <v>1109</v>
      </c>
      <c r="D433" s="388" t="s">
        <v>1595</v>
      </c>
      <c r="E433" s="302" t="str">
        <f>IF(OR(SUM('0.Assets'!E24:M24)=0,AND(SUM('0.Assets'!E24:L24)&gt;0,'0.Assets'!M24&gt;0)),"OK","WARNING")</f>
        <v>OK</v>
      </c>
      <c r="F433" s="386"/>
    </row>
    <row r="434" spans="1:6" s="111" customFormat="1">
      <c r="A434" s="383">
        <f t="shared" si="6"/>
        <v>433</v>
      </c>
      <c r="B434" s="388" t="s">
        <v>975</v>
      </c>
      <c r="C434" s="388" t="s">
        <v>1109</v>
      </c>
      <c r="D434" s="388" t="s">
        <v>1595</v>
      </c>
      <c r="E434" s="302" t="str">
        <f>IF(OR(SUM('0.Assets'!E25:M25)=0,AND(SUM('0.Assets'!E25:L25)&gt;0,'0.Assets'!M25&gt;0)),"OK","WARNING")</f>
        <v>OK</v>
      </c>
      <c r="F434" s="386"/>
    </row>
    <row r="435" spans="1:6" s="111" customFormat="1">
      <c r="A435" s="383">
        <f t="shared" si="6"/>
        <v>434</v>
      </c>
      <c r="B435" s="388" t="s">
        <v>975</v>
      </c>
      <c r="C435" s="388" t="s">
        <v>1109</v>
      </c>
      <c r="D435" s="388" t="s">
        <v>1595</v>
      </c>
      <c r="E435" s="302" t="str">
        <f>IF(OR(SUM('0.Assets'!E26:M26)=0,AND(SUM('0.Assets'!E26:L26)&gt;0,'0.Assets'!M26&gt;0)),"OK","WARNING")</f>
        <v>OK</v>
      </c>
      <c r="F435" s="386"/>
    </row>
    <row r="436" spans="1:6" s="111" customFormat="1">
      <c r="A436" s="383">
        <f t="shared" si="6"/>
        <v>435</v>
      </c>
      <c r="B436" s="388" t="s">
        <v>975</v>
      </c>
      <c r="C436" s="388" t="s">
        <v>1109</v>
      </c>
      <c r="D436" s="388" t="s">
        <v>1595</v>
      </c>
      <c r="E436" s="302" t="str">
        <f>IF(OR(SUM('0.Assets'!E27:M27)=0,AND(SUM('0.Assets'!E27:L27)&gt;0,'0.Assets'!M27&gt;0)),"OK","WARNING")</f>
        <v>OK</v>
      </c>
      <c r="F436" s="386"/>
    </row>
    <row r="437" spans="1:6" s="111" customFormat="1">
      <c r="A437" s="383">
        <f t="shared" si="6"/>
        <v>436</v>
      </c>
      <c r="B437" s="388" t="s">
        <v>975</v>
      </c>
      <c r="C437" s="388" t="s">
        <v>1109</v>
      </c>
      <c r="D437" s="388" t="s">
        <v>1595</v>
      </c>
      <c r="E437" s="302" t="str">
        <f>IF(OR(SUM('0.Assets'!E28:M28)=0,AND(SUM('0.Assets'!E28:L28)&gt;0,'0.Assets'!M28&gt;0)),"OK","WARNING")</f>
        <v>OK</v>
      </c>
      <c r="F437" s="386"/>
    </row>
    <row r="438" spans="1:6" s="111" customFormat="1">
      <c r="A438" s="383">
        <f t="shared" si="6"/>
        <v>437</v>
      </c>
      <c r="B438" s="388" t="s">
        <v>975</v>
      </c>
      <c r="C438" s="388" t="s">
        <v>1109</v>
      </c>
      <c r="D438" s="388" t="s">
        <v>1595</v>
      </c>
      <c r="E438" s="302" t="str">
        <f>IF(OR(SUM('0.Assets'!E29:M29)=0,AND(SUM('0.Assets'!E29:L29)&gt;0,'0.Assets'!M29&gt;0)),"OK","WARNING")</f>
        <v>OK</v>
      </c>
      <c r="F438" s="386"/>
    </row>
    <row r="439" spans="1:6" s="111" customFormat="1">
      <c r="A439" s="383">
        <f t="shared" si="6"/>
        <v>438</v>
      </c>
      <c r="B439" s="388" t="s">
        <v>975</v>
      </c>
      <c r="C439" s="388" t="s">
        <v>1109</v>
      </c>
      <c r="D439" s="388" t="s">
        <v>1595</v>
      </c>
      <c r="E439" s="302" t="str">
        <f>IF(OR(SUM('0.Assets'!E30:M30)=0,AND(SUM('0.Assets'!E30:L30)&gt;0,'0.Assets'!M30&gt;0)),"OK","WARNING")</f>
        <v>OK</v>
      </c>
      <c r="F439" s="386"/>
    </row>
    <row r="440" spans="1:6" s="111" customFormat="1">
      <c r="A440" s="383">
        <f t="shared" si="6"/>
        <v>439</v>
      </c>
      <c r="B440" s="388" t="s">
        <v>975</v>
      </c>
      <c r="C440" s="388" t="s">
        <v>1109</v>
      </c>
      <c r="D440" s="388" t="s">
        <v>1595</v>
      </c>
      <c r="E440" s="302" t="str">
        <f>IF(OR(SUM('0.Assets'!E31:M31)=0,AND(SUM('0.Assets'!E31:L31)&gt;0,'0.Assets'!M31&gt;0)),"OK","WARNING")</f>
        <v>OK</v>
      </c>
      <c r="F440" s="386"/>
    </row>
    <row r="441" spans="1:6" s="111" customFormat="1">
      <c r="A441" s="383">
        <f t="shared" si="6"/>
        <v>440</v>
      </c>
      <c r="B441" s="388" t="s">
        <v>975</v>
      </c>
      <c r="C441" s="388" t="s">
        <v>1109</v>
      </c>
      <c r="D441" s="388" t="s">
        <v>1595</v>
      </c>
      <c r="E441" s="302" t="str">
        <f>IF(OR(SUM('0.Assets'!E32:M32)=0,AND(SUM('0.Assets'!E32:L32)&gt;0,'0.Assets'!M32&gt;0)),"OK","WARNING")</f>
        <v>OK</v>
      </c>
      <c r="F441" s="386"/>
    </row>
    <row r="442" spans="1:6" s="111" customFormat="1">
      <c r="A442" s="383">
        <f t="shared" si="6"/>
        <v>441</v>
      </c>
      <c r="B442" s="388" t="s">
        <v>975</v>
      </c>
      <c r="C442" s="388" t="s">
        <v>1109</v>
      </c>
      <c r="D442" s="388" t="s">
        <v>1595</v>
      </c>
      <c r="E442" s="302" t="str">
        <f>IF(OR(SUM('0.Assets'!E33:M33)=0,AND(SUM('0.Assets'!E33:L33)&gt;0,'0.Assets'!M33&gt;0)),"OK","WARNING")</f>
        <v>OK</v>
      </c>
      <c r="F442" s="386"/>
    </row>
    <row r="443" spans="1:6" s="111" customFormat="1">
      <c r="A443" s="383">
        <f t="shared" si="6"/>
        <v>442</v>
      </c>
      <c r="B443" s="388" t="s">
        <v>975</v>
      </c>
      <c r="C443" s="388" t="s">
        <v>1109</v>
      </c>
      <c r="D443" s="388" t="s">
        <v>1595</v>
      </c>
      <c r="E443" s="302" t="str">
        <f>IF(OR(SUM('0.Assets'!E34:M34)=0,AND(SUM('0.Assets'!E34:L34)&gt;0,'0.Assets'!M34&gt;0)),"OK","WARNING")</f>
        <v>OK</v>
      </c>
      <c r="F443" s="386"/>
    </row>
    <row r="444" spans="1:6" s="111" customFormat="1">
      <c r="A444" s="383">
        <f t="shared" si="6"/>
        <v>443</v>
      </c>
      <c r="B444" s="388" t="s">
        <v>975</v>
      </c>
      <c r="C444" s="388" t="s">
        <v>1109</v>
      </c>
      <c r="D444" s="388" t="s">
        <v>1595</v>
      </c>
      <c r="E444" s="302" t="str">
        <f>IF(OR(SUM('0.Assets'!E35:M35)=0,AND(SUM('0.Assets'!E35:L35)&gt;0,'0.Assets'!M35&gt;0)),"OK","WARNING")</f>
        <v>OK</v>
      </c>
      <c r="F444" s="386"/>
    </row>
    <row r="445" spans="1:6" s="111" customFormat="1">
      <c r="A445" s="383">
        <f t="shared" si="6"/>
        <v>444</v>
      </c>
      <c r="B445" s="388" t="s">
        <v>975</v>
      </c>
      <c r="C445" s="388" t="s">
        <v>1109</v>
      </c>
      <c r="D445" s="388" t="s">
        <v>1595</v>
      </c>
      <c r="E445" s="302" t="str">
        <f>IF(OR(SUM('0.Assets'!E36:M36)=0,AND(SUM('0.Assets'!E36:L36)&gt;0,'0.Assets'!M36&gt;0)),"OK","WARNING")</f>
        <v>OK</v>
      </c>
      <c r="F445" s="386"/>
    </row>
    <row r="446" spans="1:6" s="111" customFormat="1">
      <c r="A446" s="383">
        <f t="shared" si="6"/>
        <v>445</v>
      </c>
      <c r="B446" s="388" t="s">
        <v>975</v>
      </c>
      <c r="C446" s="388" t="s">
        <v>1109</v>
      </c>
      <c r="D446" s="388" t="s">
        <v>1595</v>
      </c>
      <c r="E446" s="302" t="str">
        <f>IF(OR(SUM('0.Assets'!E37:M37)=0,AND(SUM('0.Assets'!E37:L37)&gt;0,'0.Assets'!M37&gt;0)),"OK","WARNING")</f>
        <v>OK</v>
      </c>
      <c r="F446" s="386"/>
    </row>
    <row r="447" spans="1:6" s="111" customFormat="1">
      <c r="A447" s="383">
        <f t="shared" si="6"/>
        <v>446</v>
      </c>
      <c r="B447" s="388" t="s">
        <v>975</v>
      </c>
      <c r="C447" s="388" t="s">
        <v>1109</v>
      </c>
      <c r="D447" s="388" t="s">
        <v>1595</v>
      </c>
      <c r="E447" s="302" t="str">
        <f>IF(OR(SUM('0.Assets'!E38:M38)=0,AND(SUM('0.Assets'!E38:L38)&gt;0,'0.Assets'!M38&gt;0)),"OK","WARNING")</f>
        <v>OK</v>
      </c>
      <c r="F447" s="386"/>
    </row>
    <row r="448" spans="1:6" s="111" customFormat="1">
      <c r="A448" s="383">
        <f t="shared" si="6"/>
        <v>447</v>
      </c>
      <c r="B448" s="388" t="s">
        <v>975</v>
      </c>
      <c r="C448" s="388" t="s">
        <v>1109</v>
      </c>
      <c r="D448" s="388" t="s">
        <v>1595</v>
      </c>
      <c r="E448" s="302" t="str">
        <f>IF(OR(SUM('0.Assets'!E39:M39)=0,AND(SUM('0.Assets'!E39:L39)&gt;0,'0.Assets'!M39&gt;0)),"OK","WARNING")</f>
        <v>OK</v>
      </c>
      <c r="F448" s="386"/>
    </row>
    <row r="449" spans="1:6" s="111" customFormat="1">
      <c r="A449" s="383">
        <f t="shared" si="6"/>
        <v>448</v>
      </c>
      <c r="B449" s="388" t="s">
        <v>975</v>
      </c>
      <c r="C449" s="388" t="s">
        <v>1109</v>
      </c>
      <c r="D449" s="388" t="s">
        <v>1595</v>
      </c>
      <c r="E449" s="302" t="str">
        <f>IF(OR(SUM('0.Assets'!E40:M40)=0,AND(SUM('0.Assets'!E40:L40)&gt;0,'0.Assets'!M40&gt;0)),"OK","WARNING")</f>
        <v>OK</v>
      </c>
      <c r="F449" s="386"/>
    </row>
    <row r="450" spans="1:6" s="111" customFormat="1">
      <c r="A450" s="383">
        <f t="shared" si="6"/>
        <v>449</v>
      </c>
      <c r="B450" s="388" t="s">
        <v>975</v>
      </c>
      <c r="C450" s="388" t="s">
        <v>1109</v>
      </c>
      <c r="D450" s="388" t="s">
        <v>1595</v>
      </c>
      <c r="E450" s="302" t="str">
        <f>IF(OR(SUM('0.Assets'!E41:M41)=0,AND(SUM('0.Assets'!E41:L41)&gt;0,'0.Assets'!M41&gt;0)),"OK","WARNING")</f>
        <v>OK</v>
      </c>
      <c r="F450" s="386"/>
    </row>
    <row r="451" spans="1:6" s="111" customFormat="1">
      <c r="A451" s="383">
        <f t="shared" si="6"/>
        <v>450</v>
      </c>
      <c r="B451" s="388" t="s">
        <v>975</v>
      </c>
      <c r="C451" s="388" t="s">
        <v>1109</v>
      </c>
      <c r="D451" s="388" t="s">
        <v>1595</v>
      </c>
      <c r="E451" s="302" t="str">
        <f>IF(OR(SUM('0.Assets'!E42:M42)=0,AND(SUM('0.Assets'!E42:L42)&gt;0,'0.Assets'!M42&gt;0)),"OK","WARNING")</f>
        <v>OK</v>
      </c>
      <c r="F451" s="386"/>
    </row>
    <row r="452" spans="1:6" s="111" customFormat="1">
      <c r="A452" s="383">
        <f t="shared" ref="A452:A515" si="7">A451+1</f>
        <v>451</v>
      </c>
      <c r="B452" s="388" t="s">
        <v>975</v>
      </c>
      <c r="C452" s="388" t="s">
        <v>1109</v>
      </c>
      <c r="D452" s="388" t="s">
        <v>1595</v>
      </c>
      <c r="E452" s="302" t="str">
        <f>IF(OR(SUM('0.Assets'!E43:M43)=0,AND(SUM('0.Assets'!E43:L43)&gt;0,'0.Assets'!M43&gt;0)),"OK","WARNING")</f>
        <v>OK</v>
      </c>
      <c r="F452" s="386"/>
    </row>
    <row r="453" spans="1:6" s="111" customFormat="1">
      <c r="A453" s="383">
        <f t="shared" si="7"/>
        <v>452</v>
      </c>
      <c r="B453" s="388" t="s">
        <v>975</v>
      </c>
      <c r="C453" s="388" t="s">
        <v>1109</v>
      </c>
      <c r="D453" s="388" t="s">
        <v>1595</v>
      </c>
      <c r="E453" s="302" t="str">
        <f>IF(OR(SUM('0.Assets'!E44:M44)=0,AND(SUM('0.Assets'!E44:L44)&gt;0,'0.Assets'!M44&gt;0)),"OK","WARNING")</f>
        <v>OK</v>
      </c>
      <c r="F453" s="386"/>
    </row>
    <row r="454" spans="1:6" s="111" customFormat="1">
      <c r="A454" s="383">
        <f t="shared" si="7"/>
        <v>453</v>
      </c>
      <c r="B454" s="388" t="s">
        <v>975</v>
      </c>
      <c r="C454" s="388" t="s">
        <v>1109</v>
      </c>
      <c r="D454" s="388" t="s">
        <v>1595</v>
      </c>
      <c r="E454" s="302" t="str">
        <f>IF(OR(SUM('0.Assets'!E45:M45)=0,AND(SUM('0.Assets'!E45:L45)&gt;0,'0.Assets'!M45&gt;0)),"OK","WARNING")</f>
        <v>OK</v>
      </c>
      <c r="F454" s="386"/>
    </row>
    <row r="455" spans="1:6" s="111" customFormat="1">
      <c r="A455" s="383">
        <f t="shared" si="7"/>
        <v>454</v>
      </c>
      <c r="B455" s="388" t="s">
        <v>975</v>
      </c>
      <c r="C455" s="388" t="s">
        <v>1109</v>
      </c>
      <c r="D455" s="388" t="s">
        <v>1595</v>
      </c>
      <c r="E455" s="302" t="str">
        <f>IF(OR(SUM('0.Assets'!E46:M46)=0,AND(SUM('0.Assets'!E46:L46)&gt;0,'0.Assets'!M46&gt;0)),"OK","WARNING")</f>
        <v>OK</v>
      </c>
      <c r="F455" s="386"/>
    </row>
    <row r="456" spans="1:6" s="111" customFormat="1">
      <c r="A456" s="383">
        <f t="shared" si="7"/>
        <v>455</v>
      </c>
      <c r="B456" s="388" t="s">
        <v>975</v>
      </c>
      <c r="C456" s="388" t="s">
        <v>1109</v>
      </c>
      <c r="D456" s="388" t="s">
        <v>1595</v>
      </c>
      <c r="E456" s="302" t="str">
        <f>IF(OR(SUM('0.Assets'!E47:M47)=0,AND(SUM('0.Assets'!E47:L47)&gt;0,'0.Assets'!M47&gt;0)),"OK","WARNING")</f>
        <v>OK</v>
      </c>
      <c r="F456" s="386"/>
    </row>
    <row r="457" spans="1:6" s="111" customFormat="1">
      <c r="A457" s="383">
        <f t="shared" si="7"/>
        <v>456</v>
      </c>
      <c r="B457" s="388" t="s">
        <v>975</v>
      </c>
      <c r="C457" s="388" t="s">
        <v>1109</v>
      </c>
      <c r="D457" s="388" t="s">
        <v>1595</v>
      </c>
      <c r="E457" s="302" t="str">
        <f>IF(OR(SUM('0.Assets'!E48:M48)=0,AND(SUM('0.Assets'!E48:L48)&gt;0,'0.Assets'!M48&gt;0)),"OK","WARNING")</f>
        <v>OK</v>
      </c>
      <c r="F457" s="386"/>
    </row>
    <row r="458" spans="1:6" s="111" customFormat="1">
      <c r="A458" s="383">
        <f t="shared" si="7"/>
        <v>457</v>
      </c>
      <c r="B458" s="388" t="s">
        <v>975</v>
      </c>
      <c r="C458" s="388" t="s">
        <v>1109</v>
      </c>
      <c r="D458" s="388" t="s">
        <v>1595</v>
      </c>
      <c r="E458" s="302" t="str">
        <f>IF(OR(SUM('0.Assets'!E49:M49)=0,AND(SUM('0.Assets'!E49:L49)&gt;0,'0.Assets'!M49&gt;0)),"OK","WARNING")</f>
        <v>OK</v>
      </c>
      <c r="F458" s="386"/>
    </row>
    <row r="459" spans="1:6" s="111" customFormat="1">
      <c r="A459" s="383">
        <f t="shared" si="7"/>
        <v>458</v>
      </c>
      <c r="B459" s="388" t="s">
        <v>975</v>
      </c>
      <c r="C459" s="388" t="s">
        <v>1109</v>
      </c>
      <c r="D459" s="388" t="s">
        <v>1595</v>
      </c>
      <c r="E459" s="302" t="str">
        <f>IF(OR(SUM('0.Assets'!E50:M50)=0,AND(SUM('0.Assets'!E50:L50)&gt;0,'0.Assets'!M50&gt;0)),"OK","WARNING")</f>
        <v>OK</v>
      </c>
      <c r="F459" s="386"/>
    </row>
    <row r="460" spans="1:6" s="111" customFormat="1">
      <c r="A460" s="383">
        <f t="shared" si="7"/>
        <v>459</v>
      </c>
      <c r="B460" s="388" t="s">
        <v>975</v>
      </c>
      <c r="C460" s="388" t="s">
        <v>1109</v>
      </c>
      <c r="D460" s="388" t="s">
        <v>1596</v>
      </c>
      <c r="E460" s="302" t="str">
        <f>IF(OR(SUM('0.Assets'!P15:X15)=0,AND(SUM('0.Assets'!P15:W15)&gt;0,'0.Assets'!X15&gt;0)),"OK","WARNING")</f>
        <v>OK</v>
      </c>
      <c r="F460" s="386"/>
    </row>
    <row r="461" spans="1:6" s="111" customFormat="1">
      <c r="A461" s="383">
        <f t="shared" si="7"/>
        <v>460</v>
      </c>
      <c r="B461" s="388" t="s">
        <v>975</v>
      </c>
      <c r="C461" s="388" t="s">
        <v>1109</v>
      </c>
      <c r="D461" s="388" t="s">
        <v>1596</v>
      </c>
      <c r="E461" s="302" t="str">
        <f>IF(OR(SUM('0.Assets'!P16:X16)=0,AND(SUM('0.Assets'!P16:W16)&gt;0,'0.Assets'!X16&gt;0)),"OK","WARNING")</f>
        <v>OK</v>
      </c>
      <c r="F461" s="386"/>
    </row>
    <row r="462" spans="1:6" s="111" customFormat="1">
      <c r="A462" s="383">
        <f t="shared" si="7"/>
        <v>461</v>
      </c>
      <c r="B462" s="388" t="s">
        <v>975</v>
      </c>
      <c r="C462" s="388" t="s">
        <v>1109</v>
      </c>
      <c r="D462" s="388" t="s">
        <v>1596</v>
      </c>
      <c r="E462" s="302" t="str">
        <f>IF(OR(SUM('0.Assets'!P17:X17)=0,AND(SUM('0.Assets'!P17:W17)&gt;0,'0.Assets'!X17&gt;0)),"OK","WARNING")</f>
        <v>OK</v>
      </c>
      <c r="F462" s="386"/>
    </row>
    <row r="463" spans="1:6" s="111" customFormat="1">
      <c r="A463" s="383">
        <f t="shared" si="7"/>
        <v>462</v>
      </c>
      <c r="B463" s="388" t="s">
        <v>975</v>
      </c>
      <c r="C463" s="388" t="s">
        <v>1109</v>
      </c>
      <c r="D463" s="388" t="s">
        <v>1596</v>
      </c>
      <c r="E463" s="302" t="str">
        <f>IF(OR(SUM('0.Assets'!P18:X18)=0,AND(SUM('0.Assets'!P18:W18)&gt;0,'0.Assets'!X18&gt;0)),"OK","WARNING")</f>
        <v>OK</v>
      </c>
      <c r="F463" s="386"/>
    </row>
    <row r="464" spans="1:6" s="111" customFormat="1">
      <c r="A464" s="383">
        <f t="shared" si="7"/>
        <v>463</v>
      </c>
      <c r="B464" s="388" t="s">
        <v>975</v>
      </c>
      <c r="C464" s="388" t="s">
        <v>1109</v>
      </c>
      <c r="D464" s="388" t="s">
        <v>1596</v>
      </c>
      <c r="E464" s="302" t="str">
        <f>IF(OR(SUM('0.Assets'!P19:X19)=0,AND(SUM('0.Assets'!P19:W19)&gt;0,'0.Assets'!X19&gt;0)),"OK","WARNING")</f>
        <v>OK</v>
      </c>
      <c r="F464" s="386"/>
    </row>
    <row r="465" spans="1:6" s="111" customFormat="1">
      <c r="A465" s="383">
        <f t="shared" si="7"/>
        <v>464</v>
      </c>
      <c r="B465" s="388" t="s">
        <v>975</v>
      </c>
      <c r="C465" s="388" t="s">
        <v>1109</v>
      </c>
      <c r="D465" s="388" t="s">
        <v>1596</v>
      </c>
      <c r="E465" s="302" t="str">
        <f>IF(OR(SUM('0.Assets'!P20:X20)=0,AND(SUM('0.Assets'!P20:W20)&gt;0,'0.Assets'!X20&gt;0)),"OK","WARNING")</f>
        <v>OK</v>
      </c>
      <c r="F465" s="386"/>
    </row>
    <row r="466" spans="1:6" s="111" customFormat="1">
      <c r="A466" s="383">
        <f t="shared" si="7"/>
        <v>465</v>
      </c>
      <c r="B466" s="388" t="s">
        <v>975</v>
      </c>
      <c r="C466" s="388" t="s">
        <v>1109</v>
      </c>
      <c r="D466" s="388" t="s">
        <v>1596</v>
      </c>
      <c r="E466" s="302" t="str">
        <f>IF(OR(SUM('0.Assets'!P21:X21)=0,AND(SUM('0.Assets'!P21:W21)&gt;0,'0.Assets'!X21&gt;0)),"OK","WARNING")</f>
        <v>OK</v>
      </c>
      <c r="F466" s="386"/>
    </row>
    <row r="467" spans="1:6" s="111" customFormat="1">
      <c r="A467" s="383">
        <f t="shared" si="7"/>
        <v>466</v>
      </c>
      <c r="B467" s="388" t="s">
        <v>975</v>
      </c>
      <c r="C467" s="388" t="s">
        <v>1109</v>
      </c>
      <c r="D467" s="388" t="s">
        <v>1596</v>
      </c>
      <c r="E467" s="302" t="str">
        <f>IF(OR(SUM('0.Assets'!P22:X22)=0,AND(SUM('0.Assets'!P22:W22)&gt;0,'0.Assets'!X22&gt;0)),"OK","WARNING")</f>
        <v>OK</v>
      </c>
      <c r="F467" s="386"/>
    </row>
    <row r="468" spans="1:6" s="111" customFormat="1">
      <c r="A468" s="383">
        <f t="shared" si="7"/>
        <v>467</v>
      </c>
      <c r="B468" s="388" t="s">
        <v>975</v>
      </c>
      <c r="C468" s="388" t="s">
        <v>1109</v>
      </c>
      <c r="D468" s="388" t="s">
        <v>1596</v>
      </c>
      <c r="E468" s="302" t="str">
        <f>IF(OR(SUM('0.Assets'!P23:X23)=0,AND(SUM('0.Assets'!P23:W23)&gt;0,'0.Assets'!X23&gt;0)),"OK","WARNING")</f>
        <v>OK</v>
      </c>
      <c r="F468" s="386"/>
    </row>
    <row r="469" spans="1:6" s="111" customFormat="1">
      <c r="A469" s="383">
        <f t="shared" si="7"/>
        <v>468</v>
      </c>
      <c r="B469" s="388" t="s">
        <v>975</v>
      </c>
      <c r="C469" s="388" t="s">
        <v>1109</v>
      </c>
      <c r="D469" s="388" t="s">
        <v>1596</v>
      </c>
      <c r="E469" s="302" t="str">
        <f>IF(OR(SUM('0.Assets'!P24:X24)=0,AND(SUM('0.Assets'!P24:W24)&gt;0,'0.Assets'!X24&gt;0)),"OK","WARNING")</f>
        <v>OK</v>
      </c>
      <c r="F469" s="386"/>
    </row>
    <row r="470" spans="1:6" s="111" customFormat="1">
      <c r="A470" s="383">
        <f t="shared" si="7"/>
        <v>469</v>
      </c>
      <c r="B470" s="388" t="s">
        <v>975</v>
      </c>
      <c r="C470" s="388" t="s">
        <v>1109</v>
      </c>
      <c r="D470" s="388" t="s">
        <v>1596</v>
      </c>
      <c r="E470" s="302" t="str">
        <f>IF(OR(SUM('0.Assets'!P25:X25)=0,AND(SUM('0.Assets'!P25:W25)&gt;0,'0.Assets'!X25&gt;0)),"OK","WARNING")</f>
        <v>OK</v>
      </c>
      <c r="F470" s="386"/>
    </row>
    <row r="471" spans="1:6" s="111" customFormat="1">
      <c r="A471" s="383">
        <f t="shared" si="7"/>
        <v>470</v>
      </c>
      <c r="B471" s="388" t="s">
        <v>975</v>
      </c>
      <c r="C471" s="388" t="s">
        <v>1109</v>
      </c>
      <c r="D471" s="388" t="s">
        <v>1596</v>
      </c>
      <c r="E471" s="302" t="str">
        <f>IF(OR(SUM('0.Assets'!P26:X26)=0,AND(SUM('0.Assets'!P26:W26)&gt;0,'0.Assets'!X26&gt;0)),"OK","WARNING")</f>
        <v>OK</v>
      </c>
      <c r="F471" s="386"/>
    </row>
    <row r="472" spans="1:6" s="111" customFormat="1">
      <c r="A472" s="383">
        <f t="shared" si="7"/>
        <v>471</v>
      </c>
      <c r="B472" s="388" t="s">
        <v>975</v>
      </c>
      <c r="C472" s="388" t="s">
        <v>1109</v>
      </c>
      <c r="D472" s="388" t="s">
        <v>1596</v>
      </c>
      <c r="E472" s="302" t="str">
        <f>IF(OR(SUM('0.Assets'!P27:X27)=0,AND(SUM('0.Assets'!P27:W27)&gt;0,'0.Assets'!X27&gt;0)),"OK","WARNING")</f>
        <v>OK</v>
      </c>
      <c r="F472" s="386"/>
    </row>
    <row r="473" spans="1:6" s="111" customFormat="1">
      <c r="A473" s="383">
        <f t="shared" si="7"/>
        <v>472</v>
      </c>
      <c r="B473" s="388" t="s">
        <v>975</v>
      </c>
      <c r="C473" s="388" t="s">
        <v>1109</v>
      </c>
      <c r="D473" s="388" t="s">
        <v>1596</v>
      </c>
      <c r="E473" s="302" t="str">
        <f>IF(OR(SUM('0.Assets'!P28:X28)=0,AND(SUM('0.Assets'!P28:W28)&gt;0,'0.Assets'!X28&gt;0)),"OK","WARNING")</f>
        <v>OK</v>
      </c>
      <c r="F473" s="386"/>
    </row>
    <row r="474" spans="1:6" s="111" customFormat="1">
      <c r="A474" s="383">
        <f t="shared" si="7"/>
        <v>473</v>
      </c>
      <c r="B474" s="388" t="s">
        <v>975</v>
      </c>
      <c r="C474" s="388" t="s">
        <v>1109</v>
      </c>
      <c r="D474" s="388" t="s">
        <v>1596</v>
      </c>
      <c r="E474" s="302" t="str">
        <f>IF(OR(SUM('0.Assets'!P29:X29)=0,AND(SUM('0.Assets'!P29:W29)&gt;0,'0.Assets'!X29&gt;0)),"OK","WARNING")</f>
        <v>OK</v>
      </c>
      <c r="F474" s="386"/>
    </row>
    <row r="475" spans="1:6" s="111" customFormat="1">
      <c r="A475" s="383">
        <f t="shared" si="7"/>
        <v>474</v>
      </c>
      <c r="B475" s="388" t="s">
        <v>975</v>
      </c>
      <c r="C475" s="388" t="s">
        <v>1109</v>
      </c>
      <c r="D475" s="388" t="s">
        <v>1596</v>
      </c>
      <c r="E475" s="302" t="str">
        <f>IF(OR(SUM('0.Assets'!P30:X30)=0,AND(SUM('0.Assets'!P30:W30)&gt;0,'0.Assets'!X30&gt;0)),"OK","WARNING")</f>
        <v>OK</v>
      </c>
      <c r="F475" s="386"/>
    </row>
    <row r="476" spans="1:6" s="111" customFormat="1">
      <c r="A476" s="383">
        <f t="shared" si="7"/>
        <v>475</v>
      </c>
      <c r="B476" s="388" t="s">
        <v>975</v>
      </c>
      <c r="C476" s="388" t="s">
        <v>1109</v>
      </c>
      <c r="D476" s="388" t="s">
        <v>1596</v>
      </c>
      <c r="E476" s="302" t="str">
        <f>IF(OR(SUM('0.Assets'!P31:X31)=0,AND(SUM('0.Assets'!P31:W31)&gt;0,'0.Assets'!X31&gt;0)),"OK","WARNING")</f>
        <v>OK</v>
      </c>
      <c r="F476" s="386"/>
    </row>
    <row r="477" spans="1:6" s="111" customFormat="1">
      <c r="A477" s="383">
        <f t="shared" si="7"/>
        <v>476</v>
      </c>
      <c r="B477" s="388" t="s">
        <v>975</v>
      </c>
      <c r="C477" s="388" t="s">
        <v>1109</v>
      </c>
      <c r="D477" s="388" t="s">
        <v>1596</v>
      </c>
      <c r="E477" s="302" t="str">
        <f>IF(OR(SUM('0.Assets'!P32:X32)=0,AND(SUM('0.Assets'!P32:W32)&gt;0,'0.Assets'!X32&gt;0)),"OK","WARNING")</f>
        <v>OK</v>
      </c>
      <c r="F477" s="386"/>
    </row>
    <row r="478" spans="1:6" s="111" customFormat="1">
      <c r="A478" s="383">
        <f t="shared" si="7"/>
        <v>477</v>
      </c>
      <c r="B478" s="388" t="s">
        <v>975</v>
      </c>
      <c r="C478" s="388" t="s">
        <v>1109</v>
      </c>
      <c r="D478" s="388" t="s">
        <v>1596</v>
      </c>
      <c r="E478" s="302" t="str">
        <f>IF(OR(SUM('0.Assets'!P33:X33)=0,AND(SUM('0.Assets'!P33:W33)&gt;0,'0.Assets'!X33&gt;0)),"OK","WARNING")</f>
        <v>OK</v>
      </c>
      <c r="F478" s="386"/>
    </row>
    <row r="479" spans="1:6" s="111" customFormat="1">
      <c r="A479" s="383">
        <f t="shared" si="7"/>
        <v>478</v>
      </c>
      <c r="B479" s="388" t="s">
        <v>975</v>
      </c>
      <c r="C479" s="388" t="s">
        <v>1109</v>
      </c>
      <c r="D479" s="388" t="s">
        <v>1596</v>
      </c>
      <c r="E479" s="302" t="str">
        <f>IF(OR(SUM('0.Assets'!P34:X34)=0,AND(SUM('0.Assets'!P34:W34)&gt;0,'0.Assets'!X34&gt;0)),"OK","WARNING")</f>
        <v>OK</v>
      </c>
      <c r="F479" s="386"/>
    </row>
    <row r="480" spans="1:6" s="111" customFormat="1">
      <c r="A480" s="383">
        <f t="shared" si="7"/>
        <v>479</v>
      </c>
      <c r="B480" s="388" t="s">
        <v>975</v>
      </c>
      <c r="C480" s="388" t="s">
        <v>1109</v>
      </c>
      <c r="D480" s="388" t="s">
        <v>1596</v>
      </c>
      <c r="E480" s="302" t="str">
        <f>IF(OR(SUM('0.Assets'!P35:X35)=0,AND(SUM('0.Assets'!P35:W35)&gt;0,'0.Assets'!X35&gt;0)),"OK","WARNING")</f>
        <v>OK</v>
      </c>
      <c r="F480" s="386"/>
    </row>
    <row r="481" spans="1:6" s="111" customFormat="1">
      <c r="A481" s="383">
        <f t="shared" si="7"/>
        <v>480</v>
      </c>
      <c r="B481" s="388" t="s">
        <v>975</v>
      </c>
      <c r="C481" s="388" t="s">
        <v>1109</v>
      </c>
      <c r="D481" s="388" t="s">
        <v>1596</v>
      </c>
      <c r="E481" s="302" t="str">
        <f>IF(OR(SUM('0.Assets'!P36:X36)=0,AND(SUM('0.Assets'!P36:W36)&gt;0,'0.Assets'!X36&gt;0)),"OK","WARNING")</f>
        <v>OK</v>
      </c>
      <c r="F481" s="386"/>
    </row>
    <row r="482" spans="1:6" s="111" customFormat="1">
      <c r="A482" s="383">
        <f t="shared" si="7"/>
        <v>481</v>
      </c>
      <c r="B482" s="388" t="s">
        <v>975</v>
      </c>
      <c r="C482" s="388" t="s">
        <v>1109</v>
      </c>
      <c r="D482" s="388" t="s">
        <v>1596</v>
      </c>
      <c r="E482" s="302" t="str">
        <f>IF(OR(SUM('0.Assets'!P37:X37)=0,AND(SUM('0.Assets'!P37:W37)&gt;0,'0.Assets'!X37&gt;0)),"OK","WARNING")</f>
        <v>OK</v>
      </c>
      <c r="F482" s="386"/>
    </row>
    <row r="483" spans="1:6" s="111" customFormat="1">
      <c r="A483" s="383">
        <f t="shared" si="7"/>
        <v>482</v>
      </c>
      <c r="B483" s="388" t="s">
        <v>975</v>
      </c>
      <c r="C483" s="388" t="s">
        <v>1109</v>
      </c>
      <c r="D483" s="388" t="s">
        <v>1596</v>
      </c>
      <c r="E483" s="302" t="str">
        <f>IF(OR(SUM('0.Assets'!P38:X38)=0,AND(SUM('0.Assets'!P38:W38)&gt;0,'0.Assets'!X38&gt;0)),"OK","WARNING")</f>
        <v>OK</v>
      </c>
      <c r="F483" s="386"/>
    </row>
    <row r="484" spans="1:6" s="111" customFormat="1">
      <c r="A484" s="383">
        <f t="shared" si="7"/>
        <v>483</v>
      </c>
      <c r="B484" s="388" t="s">
        <v>975</v>
      </c>
      <c r="C484" s="388" t="s">
        <v>1109</v>
      </c>
      <c r="D484" s="388" t="s">
        <v>1596</v>
      </c>
      <c r="E484" s="302" t="str">
        <f>IF(OR(SUM('0.Assets'!P39:X39)=0,AND(SUM('0.Assets'!P39:W39)&gt;0,'0.Assets'!X39&gt;0)),"OK","WARNING")</f>
        <v>OK</v>
      </c>
      <c r="F484" s="386"/>
    </row>
    <row r="485" spans="1:6" s="111" customFormat="1">
      <c r="A485" s="383">
        <f t="shared" si="7"/>
        <v>484</v>
      </c>
      <c r="B485" s="388" t="s">
        <v>975</v>
      </c>
      <c r="C485" s="388" t="s">
        <v>1109</v>
      </c>
      <c r="D485" s="388" t="s">
        <v>1596</v>
      </c>
      <c r="E485" s="302" t="str">
        <f>IF(OR(SUM('0.Assets'!P40:X40)=0,AND(SUM('0.Assets'!P40:W40)&gt;0,'0.Assets'!X40&gt;0)),"OK","WARNING")</f>
        <v>OK</v>
      </c>
      <c r="F485" s="386"/>
    </row>
    <row r="486" spans="1:6" s="111" customFormat="1">
      <c r="A486" s="383">
        <f t="shared" si="7"/>
        <v>485</v>
      </c>
      <c r="B486" s="388" t="s">
        <v>975</v>
      </c>
      <c r="C486" s="388" t="s">
        <v>1109</v>
      </c>
      <c r="D486" s="388" t="s">
        <v>1596</v>
      </c>
      <c r="E486" s="302" t="str">
        <f>IF(OR(SUM('0.Assets'!P41:X41)=0,AND(SUM('0.Assets'!P41:W41)&gt;0,'0.Assets'!X41&gt;0)),"OK","WARNING")</f>
        <v>OK</v>
      </c>
      <c r="F486" s="386"/>
    </row>
    <row r="487" spans="1:6" s="111" customFormat="1">
      <c r="A487" s="383">
        <f t="shared" si="7"/>
        <v>486</v>
      </c>
      <c r="B487" s="388" t="s">
        <v>975</v>
      </c>
      <c r="C487" s="388" t="s">
        <v>1109</v>
      </c>
      <c r="D487" s="388" t="s">
        <v>1596</v>
      </c>
      <c r="E487" s="302" t="str">
        <f>IF(OR(SUM('0.Assets'!P42:X42)=0,AND(SUM('0.Assets'!P42:W42)&gt;0,'0.Assets'!X42&gt;0)),"OK","WARNING")</f>
        <v>OK</v>
      </c>
      <c r="F487" s="386"/>
    </row>
    <row r="488" spans="1:6" s="111" customFormat="1">
      <c r="A488" s="383">
        <f t="shared" si="7"/>
        <v>487</v>
      </c>
      <c r="B488" s="388" t="s">
        <v>975</v>
      </c>
      <c r="C488" s="388" t="s">
        <v>1109</v>
      </c>
      <c r="D488" s="388" t="s">
        <v>1596</v>
      </c>
      <c r="E488" s="302" t="str">
        <f>IF(OR(SUM('0.Assets'!P43:X43)=0,AND(SUM('0.Assets'!P43:W43)&gt;0,'0.Assets'!X43&gt;0)),"OK","WARNING")</f>
        <v>OK</v>
      </c>
      <c r="F488" s="386"/>
    </row>
    <row r="489" spans="1:6" s="111" customFormat="1">
      <c r="A489" s="383">
        <f t="shared" si="7"/>
        <v>488</v>
      </c>
      <c r="B489" s="388" t="s">
        <v>975</v>
      </c>
      <c r="C489" s="388" t="s">
        <v>1109</v>
      </c>
      <c r="D489" s="388" t="s">
        <v>1596</v>
      </c>
      <c r="E489" s="302" t="str">
        <f>IF(OR(SUM('0.Assets'!P44:X44)=0,AND(SUM('0.Assets'!P44:W44)&gt;0,'0.Assets'!X44&gt;0)),"OK","WARNING")</f>
        <v>OK</v>
      </c>
      <c r="F489" s="386"/>
    </row>
    <row r="490" spans="1:6" s="111" customFormat="1">
      <c r="A490" s="383">
        <f t="shared" si="7"/>
        <v>489</v>
      </c>
      <c r="B490" s="388" t="s">
        <v>975</v>
      </c>
      <c r="C490" s="388" t="s">
        <v>1109</v>
      </c>
      <c r="D490" s="388" t="s">
        <v>1596</v>
      </c>
      <c r="E490" s="302" t="str">
        <f>IF(OR(SUM('0.Assets'!P45:X45)=0,AND(SUM('0.Assets'!P45:W45)&gt;0,'0.Assets'!X45&gt;0)),"OK","WARNING")</f>
        <v>OK</v>
      </c>
      <c r="F490" s="386"/>
    </row>
    <row r="491" spans="1:6" s="111" customFormat="1">
      <c r="A491" s="383">
        <f t="shared" si="7"/>
        <v>490</v>
      </c>
      <c r="B491" s="388" t="s">
        <v>975</v>
      </c>
      <c r="C491" s="388" t="s">
        <v>1109</v>
      </c>
      <c r="D491" s="388" t="s">
        <v>1596</v>
      </c>
      <c r="E491" s="302" t="str">
        <f>IF(OR(SUM('0.Assets'!P46:X46)=0,AND(SUM('0.Assets'!P46:W46)&gt;0,'0.Assets'!X46&gt;0)),"OK","WARNING")</f>
        <v>OK</v>
      </c>
      <c r="F491" s="386"/>
    </row>
    <row r="492" spans="1:6" s="111" customFormat="1">
      <c r="A492" s="383">
        <f t="shared" si="7"/>
        <v>491</v>
      </c>
      <c r="B492" s="388" t="s">
        <v>975</v>
      </c>
      <c r="C492" s="388" t="s">
        <v>1109</v>
      </c>
      <c r="D492" s="388" t="s">
        <v>1596</v>
      </c>
      <c r="E492" s="302" t="str">
        <f>IF(OR(SUM('0.Assets'!P47:X47)=0,AND(SUM('0.Assets'!P47:W47)&gt;0,'0.Assets'!X47&gt;0)),"OK","WARNING")</f>
        <v>OK</v>
      </c>
      <c r="F492" s="386"/>
    </row>
    <row r="493" spans="1:6" s="111" customFormat="1">
      <c r="A493" s="383">
        <f t="shared" si="7"/>
        <v>492</v>
      </c>
      <c r="B493" s="388" t="s">
        <v>975</v>
      </c>
      <c r="C493" s="388" t="s">
        <v>1109</v>
      </c>
      <c r="D493" s="388" t="s">
        <v>1596</v>
      </c>
      <c r="E493" s="302" t="str">
        <f>IF(OR(SUM('0.Assets'!P48:X48)=0,AND(SUM('0.Assets'!P48:W48)&gt;0,'0.Assets'!X48&gt;0)),"OK","WARNING")</f>
        <v>OK</v>
      </c>
      <c r="F493" s="386"/>
    </row>
    <row r="494" spans="1:6" s="111" customFormat="1">
      <c r="A494" s="383">
        <f t="shared" si="7"/>
        <v>493</v>
      </c>
      <c r="B494" s="388" t="s">
        <v>975</v>
      </c>
      <c r="C494" s="388" t="s">
        <v>1109</v>
      </c>
      <c r="D494" s="388" t="s">
        <v>1596</v>
      </c>
      <c r="E494" s="302" t="str">
        <f>IF(OR(SUM('0.Assets'!P49:X49)=0,AND(SUM('0.Assets'!P49:W49)&gt;0,'0.Assets'!X49&gt;0)),"OK","WARNING")</f>
        <v>OK</v>
      </c>
      <c r="F494" s="386"/>
    </row>
    <row r="495" spans="1:6" s="111" customFormat="1">
      <c r="A495" s="383">
        <f t="shared" si="7"/>
        <v>494</v>
      </c>
      <c r="B495" s="388" t="s">
        <v>975</v>
      </c>
      <c r="C495" s="388" t="s">
        <v>1109</v>
      </c>
      <c r="D495" s="388" t="s">
        <v>1596</v>
      </c>
      <c r="E495" s="302" t="str">
        <f>IF(OR(SUM('0.Assets'!P50:X50)=0,AND(SUM('0.Assets'!P50:W50)&gt;0,'0.Assets'!X50&gt;0)),"OK","WARNING")</f>
        <v>OK</v>
      </c>
      <c r="F495" s="386"/>
    </row>
    <row r="496" spans="1:6" s="111" customFormat="1">
      <c r="A496" s="383">
        <f t="shared" si="7"/>
        <v>495</v>
      </c>
      <c r="B496" s="388" t="s">
        <v>975</v>
      </c>
      <c r="C496" s="388" t="s">
        <v>1109</v>
      </c>
      <c r="D496" s="388" t="s">
        <v>1597</v>
      </c>
      <c r="E496" s="302" t="str">
        <f>IF(OR(SUM('0.Assets'!F62:M62)=0,AND(SUM('0.Assets'!F62:L62)&gt;0,'0.Assets'!M62&gt;0)),"OK","WARNING")</f>
        <v>OK</v>
      </c>
      <c r="F496" s="386"/>
    </row>
    <row r="497" spans="1:6" s="111" customFormat="1">
      <c r="A497" s="383">
        <f t="shared" si="7"/>
        <v>496</v>
      </c>
      <c r="B497" s="388" t="s">
        <v>975</v>
      </c>
      <c r="C497" s="388" t="s">
        <v>1109</v>
      </c>
      <c r="D497" s="388" t="s">
        <v>1597</v>
      </c>
      <c r="E497" s="302" t="str">
        <f>IF(OR(SUM('0.Assets'!F63:M63)=0,AND(SUM('0.Assets'!F63:L63)&gt;0,'0.Assets'!M63&gt;0)),"OK","WARNING")</f>
        <v>OK</v>
      </c>
      <c r="F497" s="386"/>
    </row>
    <row r="498" spans="1:6" s="111" customFormat="1">
      <c r="A498" s="383">
        <f t="shared" si="7"/>
        <v>497</v>
      </c>
      <c r="B498" s="388" t="s">
        <v>975</v>
      </c>
      <c r="C498" s="388" t="s">
        <v>1109</v>
      </c>
      <c r="D498" s="388" t="s">
        <v>1597</v>
      </c>
      <c r="E498" s="302" t="str">
        <f>IF(OR(SUM('0.Assets'!F64:M64)=0,AND(SUM('0.Assets'!F64:L64)&gt;0,'0.Assets'!M64&gt;0)),"OK","WARNING")</f>
        <v>OK</v>
      </c>
      <c r="F498" s="386"/>
    </row>
    <row r="499" spans="1:6" s="111" customFormat="1">
      <c r="A499" s="383">
        <f t="shared" si="7"/>
        <v>498</v>
      </c>
      <c r="B499" s="388" t="s">
        <v>975</v>
      </c>
      <c r="C499" s="388" t="s">
        <v>1109</v>
      </c>
      <c r="D499" s="388" t="s">
        <v>1597</v>
      </c>
      <c r="E499" s="302" t="str">
        <f>IF(OR(SUM('0.Assets'!F65:M65)=0,AND(SUM('0.Assets'!F65:L65)&gt;0,'0.Assets'!M65&gt;0)),"OK","WARNING")</f>
        <v>OK</v>
      </c>
      <c r="F499" s="386"/>
    </row>
    <row r="500" spans="1:6" s="111" customFormat="1">
      <c r="A500" s="383">
        <f t="shared" si="7"/>
        <v>499</v>
      </c>
      <c r="B500" s="388" t="s">
        <v>975</v>
      </c>
      <c r="C500" s="388" t="s">
        <v>1109</v>
      </c>
      <c r="D500" s="388" t="s">
        <v>1597</v>
      </c>
      <c r="E500" s="302" t="str">
        <f>IF(OR(SUM('0.Assets'!F66:M66)=0,AND(SUM('0.Assets'!F66:L66)&gt;0,'0.Assets'!M66&gt;0)),"OK","WARNING")</f>
        <v>OK</v>
      </c>
      <c r="F500" s="386"/>
    </row>
    <row r="501" spans="1:6" s="111" customFormat="1">
      <c r="A501" s="383">
        <f t="shared" si="7"/>
        <v>500</v>
      </c>
      <c r="B501" s="388" t="s">
        <v>975</v>
      </c>
      <c r="C501" s="388" t="s">
        <v>1109</v>
      </c>
      <c r="D501" s="388" t="s">
        <v>1597</v>
      </c>
      <c r="E501" s="302" t="str">
        <f>IF(OR(SUM('0.Assets'!F67:M67)=0,AND(SUM('0.Assets'!F67:L67)&gt;0,'0.Assets'!M67&gt;0)),"OK","WARNING")</f>
        <v>OK</v>
      </c>
      <c r="F501" s="386"/>
    </row>
    <row r="502" spans="1:6" s="111" customFormat="1">
      <c r="A502" s="383">
        <f t="shared" si="7"/>
        <v>501</v>
      </c>
      <c r="B502" s="388" t="s">
        <v>975</v>
      </c>
      <c r="C502" s="388" t="s">
        <v>1109</v>
      </c>
      <c r="D502" s="388" t="s">
        <v>1597</v>
      </c>
      <c r="E502" s="302" t="str">
        <f>IF(OR(SUM('0.Assets'!F68:M68)=0,AND(SUM('0.Assets'!F68:L68)&gt;0,'0.Assets'!M68&gt;0)),"OK","WARNING")</f>
        <v>OK</v>
      </c>
      <c r="F502" s="386"/>
    </row>
    <row r="503" spans="1:6" s="111" customFormat="1">
      <c r="A503" s="383">
        <f t="shared" si="7"/>
        <v>502</v>
      </c>
      <c r="B503" s="388" t="s">
        <v>975</v>
      </c>
      <c r="C503" s="388" t="s">
        <v>1109</v>
      </c>
      <c r="D503" s="388" t="s">
        <v>1597</v>
      </c>
      <c r="E503" s="302" t="str">
        <f>IF(OR(SUM('0.Assets'!F69:M69)=0,AND(SUM('0.Assets'!F69:L69)&gt;0,'0.Assets'!M69&gt;0)),"OK","WARNING")</f>
        <v>OK</v>
      </c>
      <c r="F503" s="386"/>
    </row>
    <row r="504" spans="1:6" s="111" customFormat="1">
      <c r="A504" s="383">
        <f t="shared" si="7"/>
        <v>503</v>
      </c>
      <c r="B504" s="388" t="s">
        <v>975</v>
      </c>
      <c r="C504" s="388" t="s">
        <v>1109</v>
      </c>
      <c r="D504" s="388" t="s">
        <v>1597</v>
      </c>
      <c r="E504" s="302" t="str">
        <f>IF(OR(SUM('0.Assets'!F70:M70)=0,AND(SUM('0.Assets'!F70:L70)&gt;0,'0.Assets'!M70&gt;0)),"OK","WARNING")</f>
        <v>OK</v>
      </c>
      <c r="F504" s="386"/>
    </row>
    <row r="505" spans="1:6" s="111" customFormat="1">
      <c r="A505" s="383">
        <f t="shared" si="7"/>
        <v>504</v>
      </c>
      <c r="B505" s="388" t="s">
        <v>975</v>
      </c>
      <c r="C505" s="388" t="s">
        <v>1109</v>
      </c>
      <c r="D505" s="388" t="s">
        <v>1597</v>
      </c>
      <c r="E505" s="302" t="str">
        <f>IF(OR(SUM('0.Assets'!F71:M71)=0,AND(SUM('0.Assets'!F71:L71)&gt;0,'0.Assets'!M71&gt;0)),"OK","WARNING")</f>
        <v>OK</v>
      </c>
      <c r="F505" s="386"/>
    </row>
    <row r="506" spans="1:6" s="111" customFormat="1">
      <c r="A506" s="383">
        <f t="shared" si="7"/>
        <v>505</v>
      </c>
      <c r="B506" s="388" t="s">
        <v>975</v>
      </c>
      <c r="C506" s="388" t="s">
        <v>1109</v>
      </c>
      <c r="D506" s="388" t="s">
        <v>1598</v>
      </c>
      <c r="E506" s="302" t="str">
        <f>IF(OR(SUM('0.Assets'!Q62:X62)=0,AND(SUM('0.Assets'!Q62:W62)&gt;0,'0.Assets'!X62&gt;0)),"OK","WARNING")</f>
        <v>OK</v>
      </c>
      <c r="F506" s="386"/>
    </row>
    <row r="507" spans="1:6" s="111" customFormat="1">
      <c r="A507" s="383">
        <f t="shared" si="7"/>
        <v>506</v>
      </c>
      <c r="B507" s="388" t="s">
        <v>975</v>
      </c>
      <c r="C507" s="388" t="s">
        <v>1109</v>
      </c>
      <c r="D507" s="388" t="s">
        <v>1598</v>
      </c>
      <c r="E507" s="302" t="str">
        <f>IF(OR(SUM('0.Assets'!Q63:X63)=0,AND(SUM('0.Assets'!Q63:W63)&gt;0,'0.Assets'!X63&gt;0)),"OK","WARNING")</f>
        <v>OK</v>
      </c>
      <c r="F507" s="386"/>
    </row>
    <row r="508" spans="1:6" s="111" customFormat="1">
      <c r="A508" s="383">
        <f t="shared" si="7"/>
        <v>507</v>
      </c>
      <c r="B508" s="388" t="s">
        <v>975</v>
      </c>
      <c r="C508" s="388" t="s">
        <v>1109</v>
      </c>
      <c r="D508" s="388" t="s">
        <v>1598</v>
      </c>
      <c r="E508" s="302" t="str">
        <f>IF(OR(SUM('0.Assets'!Q64:X64)=0,AND(SUM('0.Assets'!Q64:W64)&gt;0,'0.Assets'!X64&gt;0)),"OK","WARNING")</f>
        <v>OK</v>
      </c>
      <c r="F508" s="386"/>
    </row>
    <row r="509" spans="1:6" s="111" customFormat="1">
      <c r="A509" s="383">
        <f t="shared" si="7"/>
        <v>508</v>
      </c>
      <c r="B509" s="388" t="s">
        <v>975</v>
      </c>
      <c r="C509" s="388" t="s">
        <v>1109</v>
      </c>
      <c r="D509" s="388" t="s">
        <v>1598</v>
      </c>
      <c r="E509" s="302" t="str">
        <f>IF(OR(SUM('0.Assets'!Q65:X65)=0,AND(SUM('0.Assets'!Q65:W65)&gt;0,'0.Assets'!X65&gt;0)),"OK","WARNING")</f>
        <v>OK</v>
      </c>
      <c r="F509" s="386"/>
    </row>
    <row r="510" spans="1:6" s="111" customFormat="1">
      <c r="A510" s="383">
        <f t="shared" si="7"/>
        <v>509</v>
      </c>
      <c r="B510" s="388" t="s">
        <v>975</v>
      </c>
      <c r="C510" s="388" t="s">
        <v>1109</v>
      </c>
      <c r="D510" s="388" t="s">
        <v>1598</v>
      </c>
      <c r="E510" s="302" t="str">
        <f>IF(OR(SUM('0.Assets'!Q66:X66)=0,AND(SUM('0.Assets'!Q66:W66)&gt;0,'0.Assets'!X66&gt;0)),"OK","WARNING")</f>
        <v>OK</v>
      </c>
      <c r="F510" s="386"/>
    </row>
    <row r="511" spans="1:6" s="111" customFormat="1">
      <c r="A511" s="383">
        <f t="shared" si="7"/>
        <v>510</v>
      </c>
      <c r="B511" s="388" t="s">
        <v>975</v>
      </c>
      <c r="C511" s="388" t="s">
        <v>1109</v>
      </c>
      <c r="D511" s="388" t="s">
        <v>1598</v>
      </c>
      <c r="E511" s="302" t="str">
        <f>IF(OR(SUM('0.Assets'!Q67:X67)=0,AND(SUM('0.Assets'!Q67:W67)&gt;0,'0.Assets'!X67&gt;0)),"OK","WARNING")</f>
        <v>OK</v>
      </c>
      <c r="F511" s="386"/>
    </row>
    <row r="512" spans="1:6" s="111" customFormat="1">
      <c r="A512" s="383">
        <f t="shared" si="7"/>
        <v>511</v>
      </c>
      <c r="B512" s="388" t="s">
        <v>975</v>
      </c>
      <c r="C512" s="388" t="s">
        <v>1109</v>
      </c>
      <c r="D512" s="388" t="s">
        <v>1598</v>
      </c>
      <c r="E512" s="302" t="str">
        <f>IF(OR(SUM('0.Assets'!Q68:X68)=0,AND(SUM('0.Assets'!Q68:W68)&gt;0,'0.Assets'!X68&gt;0)),"OK","WARNING")</f>
        <v>OK</v>
      </c>
      <c r="F512" s="386"/>
    </row>
    <row r="513" spans="1:6" s="111" customFormat="1">
      <c r="A513" s="383">
        <f t="shared" si="7"/>
        <v>512</v>
      </c>
      <c r="B513" s="388" t="s">
        <v>975</v>
      </c>
      <c r="C513" s="388" t="s">
        <v>1109</v>
      </c>
      <c r="D513" s="388" t="s">
        <v>1598</v>
      </c>
      <c r="E513" s="302" t="str">
        <f>IF(OR(SUM('0.Assets'!Q69:X69)=0,AND(SUM('0.Assets'!Q69:W69)&gt;0,'0.Assets'!X69&gt;0)),"OK","WARNING")</f>
        <v>OK</v>
      </c>
      <c r="F513" s="386"/>
    </row>
    <row r="514" spans="1:6" s="111" customFormat="1">
      <c r="A514" s="383">
        <f t="shared" si="7"/>
        <v>513</v>
      </c>
      <c r="B514" s="388" t="s">
        <v>975</v>
      </c>
      <c r="C514" s="388" t="s">
        <v>1109</v>
      </c>
      <c r="D514" s="388" t="s">
        <v>1598</v>
      </c>
      <c r="E514" s="302" t="str">
        <f>IF(OR(SUM('0.Assets'!Q70:X70)=0,AND(SUM('0.Assets'!Q70:W70)&gt;0,'0.Assets'!X70&gt;0)),"OK","WARNING")</f>
        <v>OK</v>
      </c>
      <c r="F514" s="386"/>
    </row>
    <row r="515" spans="1:6" s="111" customFormat="1">
      <c r="A515" s="383">
        <f t="shared" si="7"/>
        <v>514</v>
      </c>
      <c r="B515" s="388" t="s">
        <v>975</v>
      </c>
      <c r="C515" s="388" t="s">
        <v>1109</v>
      </c>
      <c r="D515" s="388" t="s">
        <v>1598</v>
      </c>
      <c r="E515" s="302" t="str">
        <f>IF(OR(SUM('0.Assets'!Q71:X71)=0,AND(SUM('0.Assets'!Q71:W71)&gt;0,'0.Assets'!X71&gt;0)),"OK","WARNING")</f>
        <v>OK</v>
      </c>
      <c r="F515" s="386"/>
    </row>
    <row r="516" spans="1:6" s="111" customFormat="1">
      <c r="A516" s="383">
        <f t="shared" ref="A516:A579" si="8">A515+1</f>
        <v>515</v>
      </c>
      <c r="B516" s="388" t="s">
        <v>975</v>
      </c>
      <c r="C516" s="388" t="s">
        <v>1109</v>
      </c>
      <c r="D516" s="388" t="s">
        <v>1599</v>
      </c>
      <c r="E516" s="302" t="str">
        <f>IF(OR(SUM('0.Assets'!F83:J83)=0,AND(SUM('0.Assets'!F83:I83)&gt;0,'0.Assets'!J83&gt;0)),"OK","WARNING")</f>
        <v>OK</v>
      </c>
      <c r="F516" s="386"/>
    </row>
    <row r="517" spans="1:6" s="111" customFormat="1">
      <c r="A517" s="383">
        <f t="shared" si="8"/>
        <v>516</v>
      </c>
      <c r="B517" s="388" t="s">
        <v>975</v>
      </c>
      <c r="C517" s="388" t="s">
        <v>1109</v>
      </c>
      <c r="D517" s="388" t="s">
        <v>1599</v>
      </c>
      <c r="E517" s="302" t="str">
        <f>IF(OR(SUM('0.Assets'!F84:J84)=0,AND(SUM('0.Assets'!F84:I84)&gt;0,'0.Assets'!J84&gt;0)),"OK","WARNING")</f>
        <v>OK</v>
      </c>
      <c r="F517" s="386"/>
    </row>
    <row r="518" spans="1:6" s="111" customFormat="1">
      <c r="A518" s="383">
        <f t="shared" si="8"/>
        <v>517</v>
      </c>
      <c r="B518" s="388" t="s">
        <v>975</v>
      </c>
      <c r="C518" s="388" t="s">
        <v>1109</v>
      </c>
      <c r="D518" s="388" t="s">
        <v>1599</v>
      </c>
      <c r="E518" s="302" t="str">
        <f>IF(OR(SUM('0.Assets'!F85:J85)=0,AND(SUM('0.Assets'!F85:I85)&gt;0,'0.Assets'!J85&gt;0)),"OK","WARNING")</f>
        <v>OK</v>
      </c>
      <c r="F518" s="386"/>
    </row>
    <row r="519" spans="1:6" s="111" customFormat="1">
      <c r="A519" s="383">
        <f t="shared" si="8"/>
        <v>518</v>
      </c>
      <c r="B519" s="388" t="s">
        <v>975</v>
      </c>
      <c r="C519" s="388" t="s">
        <v>1109</v>
      </c>
      <c r="D519" s="388" t="s">
        <v>1599</v>
      </c>
      <c r="E519" s="302" t="str">
        <f>IF(OR(SUM('0.Assets'!F86:J86)=0,AND(SUM('0.Assets'!F86:I86)&gt;0,'0.Assets'!J86&gt;0)),"OK","WARNING")</f>
        <v>OK</v>
      </c>
      <c r="F519" s="386"/>
    </row>
    <row r="520" spans="1:6" s="111" customFormat="1">
      <c r="A520" s="383">
        <f t="shared" si="8"/>
        <v>519</v>
      </c>
      <c r="B520" s="388" t="s">
        <v>975</v>
      </c>
      <c r="C520" s="388" t="s">
        <v>1109</v>
      </c>
      <c r="D520" s="388" t="s">
        <v>1599</v>
      </c>
      <c r="E520" s="302" t="str">
        <f>IF(OR(SUM('0.Assets'!F87:J87)=0,AND(SUM('0.Assets'!F87:I87)&gt;0,'0.Assets'!J87&gt;0)),"OK","WARNING")</f>
        <v>OK</v>
      </c>
      <c r="F520" s="386"/>
    </row>
    <row r="521" spans="1:6" s="111" customFormat="1">
      <c r="A521" s="383">
        <f t="shared" si="8"/>
        <v>520</v>
      </c>
      <c r="B521" s="388" t="s">
        <v>975</v>
      </c>
      <c r="C521" s="388" t="s">
        <v>1109</v>
      </c>
      <c r="D521" s="388" t="s">
        <v>1599</v>
      </c>
      <c r="E521" s="302" t="str">
        <f>IF(OR(SUM('0.Assets'!F88:J88)=0,AND(SUM('0.Assets'!F88:I88)&gt;0,'0.Assets'!J88&gt;0)),"OK","WARNING")</f>
        <v>OK</v>
      </c>
      <c r="F521" s="386"/>
    </row>
    <row r="522" spans="1:6" s="111" customFormat="1">
      <c r="A522" s="383">
        <f t="shared" si="8"/>
        <v>521</v>
      </c>
      <c r="B522" s="388" t="s">
        <v>975</v>
      </c>
      <c r="C522" s="388" t="s">
        <v>1109</v>
      </c>
      <c r="D522" s="388" t="s">
        <v>1599</v>
      </c>
      <c r="E522" s="302" t="str">
        <f>IF(OR(SUM('0.Assets'!F89:J89)=0,AND(SUM('0.Assets'!F89:I89)&gt;0,'0.Assets'!J89&gt;0)),"OK","WARNING")</f>
        <v>OK</v>
      </c>
      <c r="F522" s="386"/>
    </row>
    <row r="523" spans="1:6" s="111" customFormat="1">
      <c r="A523" s="383">
        <f t="shared" si="8"/>
        <v>522</v>
      </c>
      <c r="B523" s="388" t="s">
        <v>975</v>
      </c>
      <c r="C523" s="388" t="s">
        <v>1109</v>
      </c>
      <c r="D523" s="388" t="s">
        <v>1599</v>
      </c>
      <c r="E523" s="302" t="str">
        <f>IF(OR(SUM('0.Assets'!F90:J90)=0,AND(SUM('0.Assets'!F90:I90)&gt;0,'0.Assets'!J90&gt;0)),"OK","WARNING")</f>
        <v>OK</v>
      </c>
      <c r="F523" s="386"/>
    </row>
    <row r="524" spans="1:6" s="111" customFormat="1">
      <c r="A524" s="383">
        <f t="shared" si="8"/>
        <v>523</v>
      </c>
      <c r="B524" s="388" t="s">
        <v>975</v>
      </c>
      <c r="C524" s="388" t="s">
        <v>1109</v>
      </c>
      <c r="D524" s="388" t="s">
        <v>1599</v>
      </c>
      <c r="E524" s="302" t="str">
        <f>IF(OR(SUM('0.Assets'!F91:J91)=0,AND(SUM('0.Assets'!F91:I91)&gt;0,'0.Assets'!J91&gt;0)),"OK","WARNING")</f>
        <v>OK</v>
      </c>
      <c r="F524" s="386"/>
    </row>
    <row r="525" spans="1:6" s="111" customFormat="1">
      <c r="A525" s="383">
        <f t="shared" si="8"/>
        <v>524</v>
      </c>
      <c r="B525" s="388" t="s">
        <v>975</v>
      </c>
      <c r="C525" s="388" t="s">
        <v>1109</v>
      </c>
      <c r="D525" s="388" t="s">
        <v>1599</v>
      </c>
      <c r="E525" s="302" t="str">
        <f>IF(OR(SUM('0.Assets'!F92:J92)=0,AND(SUM('0.Assets'!F92:I92)&gt;0,'0.Assets'!J92&gt;0)),"OK","WARNING")</f>
        <v>OK</v>
      </c>
      <c r="F525" s="386"/>
    </row>
    <row r="526" spans="1:6" s="111" customFormat="1">
      <c r="A526" s="383">
        <f t="shared" si="8"/>
        <v>525</v>
      </c>
      <c r="B526" s="388" t="s">
        <v>975</v>
      </c>
      <c r="C526" s="388" t="s">
        <v>1109</v>
      </c>
      <c r="D526" s="388" t="s">
        <v>1600</v>
      </c>
      <c r="E526" s="302" t="str">
        <f>IF(OR(SUM('0.Assets'!Q83:U83)=0,AND(SUM('0.Assets'!Q83:T83)&gt;0,'0.Assets'!U83&gt;0)),"OK","WARNING")</f>
        <v>OK</v>
      </c>
      <c r="F526" s="386"/>
    </row>
    <row r="527" spans="1:6" s="111" customFormat="1">
      <c r="A527" s="383">
        <f t="shared" si="8"/>
        <v>526</v>
      </c>
      <c r="B527" s="388" t="s">
        <v>975</v>
      </c>
      <c r="C527" s="388" t="s">
        <v>1109</v>
      </c>
      <c r="D527" s="388" t="s">
        <v>1600</v>
      </c>
      <c r="E527" s="302" t="str">
        <f>IF(OR(SUM('0.Assets'!Q84:U84)=0,AND(SUM('0.Assets'!Q84:T84)&gt;0,'0.Assets'!U84&gt;0)),"OK","WARNING")</f>
        <v>OK</v>
      </c>
      <c r="F527" s="386"/>
    </row>
    <row r="528" spans="1:6" s="111" customFormat="1">
      <c r="A528" s="383">
        <f t="shared" si="8"/>
        <v>527</v>
      </c>
      <c r="B528" s="388" t="s">
        <v>975</v>
      </c>
      <c r="C528" s="388" t="s">
        <v>1109</v>
      </c>
      <c r="D528" s="388" t="s">
        <v>1600</v>
      </c>
      <c r="E528" s="302" t="str">
        <f>IF(OR(SUM('0.Assets'!Q85:U85)=0,AND(SUM('0.Assets'!Q85:T85)&gt;0,'0.Assets'!U85&gt;0)),"OK","WARNING")</f>
        <v>OK</v>
      </c>
      <c r="F528" s="386"/>
    </row>
    <row r="529" spans="1:6" s="111" customFormat="1">
      <c r="A529" s="383">
        <f t="shared" si="8"/>
        <v>528</v>
      </c>
      <c r="B529" s="388" t="s">
        <v>975</v>
      </c>
      <c r="C529" s="388" t="s">
        <v>1109</v>
      </c>
      <c r="D529" s="388" t="s">
        <v>1600</v>
      </c>
      <c r="E529" s="302" t="str">
        <f>IF(OR(SUM('0.Assets'!Q86:U86)=0,AND(SUM('0.Assets'!Q86:T86)&gt;0,'0.Assets'!U86&gt;0)),"OK","WARNING")</f>
        <v>OK</v>
      </c>
      <c r="F529" s="386"/>
    </row>
    <row r="530" spans="1:6" s="111" customFormat="1">
      <c r="A530" s="383">
        <f t="shared" si="8"/>
        <v>529</v>
      </c>
      <c r="B530" s="388" t="s">
        <v>975</v>
      </c>
      <c r="C530" s="388" t="s">
        <v>1109</v>
      </c>
      <c r="D530" s="388" t="s">
        <v>1600</v>
      </c>
      <c r="E530" s="302" t="str">
        <f>IF(OR(SUM('0.Assets'!Q87:U87)=0,AND(SUM('0.Assets'!Q87:T87)&gt;0,'0.Assets'!U87&gt;0)),"OK","WARNING")</f>
        <v>OK</v>
      </c>
      <c r="F530" s="386"/>
    </row>
    <row r="531" spans="1:6" s="111" customFormat="1">
      <c r="A531" s="383">
        <f t="shared" si="8"/>
        <v>530</v>
      </c>
      <c r="B531" s="388" t="s">
        <v>975</v>
      </c>
      <c r="C531" s="388" t="s">
        <v>1109</v>
      </c>
      <c r="D531" s="388" t="s">
        <v>1600</v>
      </c>
      <c r="E531" s="302" t="str">
        <f>IF(OR(SUM('0.Assets'!Q88:U88)=0,AND(SUM('0.Assets'!Q88:T88)&gt;0,'0.Assets'!U88&gt;0)),"OK","WARNING")</f>
        <v>OK</v>
      </c>
      <c r="F531" s="386"/>
    </row>
    <row r="532" spans="1:6" s="111" customFormat="1">
      <c r="A532" s="383">
        <f t="shared" si="8"/>
        <v>531</v>
      </c>
      <c r="B532" s="388" t="s">
        <v>975</v>
      </c>
      <c r="C532" s="388" t="s">
        <v>1109</v>
      </c>
      <c r="D532" s="388" t="s">
        <v>1600</v>
      </c>
      <c r="E532" s="302" t="str">
        <f>IF(OR(SUM('0.Assets'!Q89:U89)=0,AND(SUM('0.Assets'!Q89:T89)&gt;0,'0.Assets'!U89&gt;0)),"OK","WARNING")</f>
        <v>OK</v>
      </c>
      <c r="F532" s="386"/>
    </row>
    <row r="533" spans="1:6" s="111" customFormat="1">
      <c r="A533" s="383">
        <f t="shared" si="8"/>
        <v>532</v>
      </c>
      <c r="B533" s="388" t="s">
        <v>975</v>
      </c>
      <c r="C533" s="388" t="s">
        <v>1109</v>
      </c>
      <c r="D533" s="388" t="s">
        <v>1600</v>
      </c>
      <c r="E533" s="302" t="str">
        <f>IF(OR(SUM('0.Assets'!Q90:U90)=0,AND(SUM('0.Assets'!Q90:T90)&gt;0,'0.Assets'!U90&gt;0)),"OK","WARNING")</f>
        <v>OK</v>
      </c>
      <c r="F533" s="386"/>
    </row>
    <row r="534" spans="1:6" s="111" customFormat="1">
      <c r="A534" s="383">
        <f t="shared" si="8"/>
        <v>533</v>
      </c>
      <c r="B534" s="388" t="s">
        <v>975</v>
      </c>
      <c r="C534" s="388" t="s">
        <v>1109</v>
      </c>
      <c r="D534" s="388" t="s">
        <v>1600</v>
      </c>
      <c r="E534" s="302" t="str">
        <f>IF(OR(SUM('0.Assets'!Q91:U91)=0,AND(SUM('0.Assets'!Q91:T91)&gt;0,'0.Assets'!U91&gt;0)),"OK","WARNING")</f>
        <v>OK</v>
      </c>
      <c r="F534" s="386"/>
    </row>
    <row r="535" spans="1:6" s="111" customFormat="1">
      <c r="A535" s="383">
        <f t="shared" si="8"/>
        <v>534</v>
      </c>
      <c r="B535" s="388" t="s">
        <v>975</v>
      </c>
      <c r="C535" s="388" t="s">
        <v>1109</v>
      </c>
      <c r="D535" s="388" t="s">
        <v>1600</v>
      </c>
      <c r="E535" s="302" t="str">
        <f>IF(OR(SUM('0.Assets'!Q92:U92)=0,AND(SUM('0.Assets'!Q92:T92)&gt;0,'0.Assets'!U92&gt;0)),"OK","WARNING")</f>
        <v>OK</v>
      </c>
      <c r="F535" s="386"/>
    </row>
    <row r="536" spans="1:6" s="111" customFormat="1">
      <c r="A536" s="383">
        <f t="shared" si="8"/>
        <v>535</v>
      </c>
      <c r="B536" s="388" t="s">
        <v>975</v>
      </c>
      <c r="C536" s="388" t="s">
        <v>1109</v>
      </c>
      <c r="D536" s="388" t="s">
        <v>1601</v>
      </c>
      <c r="E536" s="302" t="str">
        <f>IF(OR(SUM('0.Assets'!E104:I104)=0,AND(SUM('0.Assets'!E104:H104)&gt;0,'0.Assets'!I104&gt;0)),"OK","WARNING")</f>
        <v>OK</v>
      </c>
      <c r="F536" s="386"/>
    </row>
    <row r="537" spans="1:6" s="111" customFormat="1">
      <c r="A537" s="383">
        <f t="shared" si="8"/>
        <v>536</v>
      </c>
      <c r="B537" s="388" t="s">
        <v>975</v>
      </c>
      <c r="C537" s="388" t="s">
        <v>1109</v>
      </c>
      <c r="D537" s="388" t="s">
        <v>1601</v>
      </c>
      <c r="E537" s="302" t="str">
        <f>IF(OR(SUM('0.Assets'!E105:I105)=0,AND(SUM('0.Assets'!E105:H105)&gt;0,'0.Assets'!I105&gt;0)),"OK","WARNING")</f>
        <v>OK</v>
      </c>
      <c r="F537" s="386"/>
    </row>
    <row r="538" spans="1:6" s="111" customFormat="1">
      <c r="A538" s="383">
        <f t="shared" si="8"/>
        <v>537</v>
      </c>
      <c r="B538" s="388" t="s">
        <v>975</v>
      </c>
      <c r="C538" s="388" t="s">
        <v>1109</v>
      </c>
      <c r="D538" s="388" t="s">
        <v>1601</v>
      </c>
      <c r="E538" s="302" t="str">
        <f>IF(OR(SUM('0.Assets'!E106:I106)=0,AND(SUM('0.Assets'!E106:H106)&gt;0,'0.Assets'!I106&gt;0)),"OK","WARNING")</f>
        <v>OK</v>
      </c>
      <c r="F538" s="386"/>
    </row>
    <row r="539" spans="1:6" s="111" customFormat="1">
      <c r="A539" s="383">
        <f t="shared" si="8"/>
        <v>538</v>
      </c>
      <c r="B539" s="388" t="s">
        <v>975</v>
      </c>
      <c r="C539" s="388" t="s">
        <v>1109</v>
      </c>
      <c r="D539" s="388" t="s">
        <v>1601</v>
      </c>
      <c r="E539" s="302" t="str">
        <f>IF(OR(SUM('0.Assets'!E107:I107)=0,AND(SUM('0.Assets'!E107:H107)&gt;0,'0.Assets'!I107&gt;0)),"OK","WARNING")</f>
        <v>OK</v>
      </c>
      <c r="F539" s="386"/>
    </row>
    <row r="540" spans="1:6" s="111" customFormat="1">
      <c r="A540" s="383">
        <f t="shared" si="8"/>
        <v>539</v>
      </c>
      <c r="B540" s="388" t="s">
        <v>975</v>
      </c>
      <c r="C540" s="388" t="s">
        <v>1109</v>
      </c>
      <c r="D540" s="388" t="s">
        <v>1601</v>
      </c>
      <c r="E540" s="302" t="str">
        <f>IF(OR(SUM('0.Assets'!E108:I108)=0,AND(SUM('0.Assets'!E108:H108)&gt;0,'0.Assets'!I108&gt;0)),"OK","WARNING")</f>
        <v>OK</v>
      </c>
      <c r="F540" s="386"/>
    </row>
    <row r="541" spans="1:6" s="111" customFormat="1">
      <c r="A541" s="383">
        <f t="shared" si="8"/>
        <v>540</v>
      </c>
      <c r="B541" s="388" t="s">
        <v>975</v>
      </c>
      <c r="C541" s="388" t="s">
        <v>1109</v>
      </c>
      <c r="D541" s="388" t="s">
        <v>1601</v>
      </c>
      <c r="E541" s="302" t="str">
        <f>IF(OR(SUM('0.Assets'!E109:I109)=0,AND(SUM('0.Assets'!E109:H109)&gt;0,'0.Assets'!I109&gt;0)),"OK","WARNING")</f>
        <v>OK</v>
      </c>
      <c r="F541" s="386"/>
    </row>
    <row r="542" spans="1:6" s="111" customFormat="1">
      <c r="A542" s="383">
        <f t="shared" si="8"/>
        <v>541</v>
      </c>
      <c r="B542" s="388" t="s">
        <v>975</v>
      </c>
      <c r="C542" s="388" t="s">
        <v>1109</v>
      </c>
      <c r="D542" s="388" t="s">
        <v>1602</v>
      </c>
      <c r="E542" s="302" t="str">
        <f>IF(OR(SUM('0.Assets'!P104:T104)=0,AND(SUM('0.Assets'!P104:S104)&gt;0,'0.Assets'!T104&gt;0)),"OK","WARNING")</f>
        <v>OK</v>
      </c>
      <c r="F542" s="386"/>
    </row>
    <row r="543" spans="1:6" s="111" customFormat="1">
      <c r="A543" s="383">
        <f t="shared" si="8"/>
        <v>542</v>
      </c>
      <c r="B543" s="388" t="s">
        <v>975</v>
      </c>
      <c r="C543" s="388" t="s">
        <v>1109</v>
      </c>
      <c r="D543" s="388" t="s">
        <v>1602</v>
      </c>
      <c r="E543" s="302" t="str">
        <f>IF(OR(SUM('0.Assets'!P105:T105)=0,AND(SUM('0.Assets'!P105:S105)&gt;0,'0.Assets'!T105&gt;0)),"OK","WARNING")</f>
        <v>OK</v>
      </c>
      <c r="F543" s="386"/>
    </row>
    <row r="544" spans="1:6" s="111" customFormat="1">
      <c r="A544" s="383">
        <f t="shared" si="8"/>
        <v>543</v>
      </c>
      <c r="B544" s="388" t="s">
        <v>975</v>
      </c>
      <c r="C544" s="388" t="s">
        <v>1109</v>
      </c>
      <c r="D544" s="388" t="s">
        <v>1602</v>
      </c>
      <c r="E544" s="302" t="str">
        <f>IF(OR(SUM('0.Assets'!P106:T106)=0,AND(SUM('0.Assets'!P106:S106)&gt;0,'0.Assets'!T106&gt;0)),"OK","WARNING")</f>
        <v>OK</v>
      </c>
      <c r="F544" s="386"/>
    </row>
    <row r="545" spans="1:6" s="111" customFormat="1">
      <c r="A545" s="383">
        <f t="shared" si="8"/>
        <v>544</v>
      </c>
      <c r="B545" s="388" t="s">
        <v>975</v>
      </c>
      <c r="C545" s="388" t="s">
        <v>1109</v>
      </c>
      <c r="D545" s="388" t="s">
        <v>1602</v>
      </c>
      <c r="E545" s="302" t="str">
        <f>IF(OR(SUM('0.Assets'!P107:T107)=0,AND(SUM('0.Assets'!P107:S107)&gt;0,'0.Assets'!T107&gt;0)),"OK","WARNING")</f>
        <v>OK</v>
      </c>
      <c r="F545" s="386"/>
    </row>
    <row r="546" spans="1:6" s="111" customFormat="1">
      <c r="A546" s="383">
        <f t="shared" si="8"/>
        <v>545</v>
      </c>
      <c r="B546" s="388" t="s">
        <v>975</v>
      </c>
      <c r="C546" s="388" t="s">
        <v>1109</v>
      </c>
      <c r="D546" s="388" t="s">
        <v>1602</v>
      </c>
      <c r="E546" s="302" t="str">
        <f>IF(OR(SUM('0.Assets'!P108:T108)=0,AND(SUM('0.Assets'!P108:S108)&gt;0,'0.Assets'!T108&gt;0)),"OK","WARNING")</f>
        <v>OK</v>
      </c>
      <c r="F546" s="386"/>
    </row>
    <row r="547" spans="1:6" s="111" customFormat="1">
      <c r="A547" s="383">
        <f t="shared" si="8"/>
        <v>546</v>
      </c>
      <c r="B547" s="388" t="s">
        <v>975</v>
      </c>
      <c r="C547" s="388" t="s">
        <v>1109</v>
      </c>
      <c r="D547" s="388" t="s">
        <v>1602</v>
      </c>
      <c r="E547" s="302" t="str">
        <f>IF(OR(SUM('0.Assets'!P109:T109)=0,AND(SUM('0.Assets'!P109:S109)&gt;0,'0.Assets'!T109&gt;0)),"OK","WARNING")</f>
        <v>OK</v>
      </c>
      <c r="F547" s="386"/>
    </row>
    <row r="548" spans="1:6" s="111" customFormat="1">
      <c r="A548" s="383">
        <f t="shared" si="8"/>
        <v>547</v>
      </c>
      <c r="B548" s="388" t="s">
        <v>975</v>
      </c>
      <c r="C548" s="388" t="s">
        <v>1109</v>
      </c>
      <c r="D548" s="388" t="s">
        <v>1603</v>
      </c>
      <c r="E548" s="343" t="str">
        <f>IF(OR(SUM('0.Assets'!E114:G114)=0,AND(SUM('0.Assets'!E114:F114)&gt;0,'0.Assets'!G114&gt;0)),"OK","WARNING")</f>
        <v>OK</v>
      </c>
      <c r="F548" s="386"/>
    </row>
    <row r="549" spans="1:6" s="111" customFormat="1">
      <c r="A549" s="383">
        <f t="shared" si="8"/>
        <v>548</v>
      </c>
      <c r="B549" s="388" t="s">
        <v>975</v>
      </c>
      <c r="C549" s="388" t="s">
        <v>1109</v>
      </c>
      <c r="D549" s="388" t="s">
        <v>1603</v>
      </c>
      <c r="E549" s="343" t="str">
        <f>IF(OR(SUM('0.Assets'!E115:G115)=0,AND(SUM('0.Assets'!E115:F115)&gt;0,'0.Assets'!G115&gt;0)),"OK","WARNING")</f>
        <v>OK</v>
      </c>
      <c r="F549" s="386"/>
    </row>
    <row r="550" spans="1:6" s="111" customFormat="1">
      <c r="A550" s="383">
        <f t="shared" si="8"/>
        <v>549</v>
      </c>
      <c r="B550" s="388" t="s">
        <v>975</v>
      </c>
      <c r="C550" s="388" t="s">
        <v>1109</v>
      </c>
      <c r="D550" s="388" t="s">
        <v>1603</v>
      </c>
      <c r="E550" s="343" t="str">
        <f>IF(OR(SUM('0.Assets'!E116:G116)=0,AND(SUM('0.Assets'!E116:F116)&gt;0,'0.Assets'!G116&gt;0)),"OK","WARNING")</f>
        <v>OK</v>
      </c>
      <c r="F550" s="386"/>
    </row>
    <row r="551" spans="1:6" s="111" customFormat="1">
      <c r="A551" s="383">
        <f t="shared" si="8"/>
        <v>550</v>
      </c>
      <c r="B551" s="388" t="s">
        <v>975</v>
      </c>
      <c r="C551" s="388" t="s">
        <v>1109</v>
      </c>
      <c r="D551" s="388" t="s">
        <v>1603</v>
      </c>
      <c r="E551" s="343" t="str">
        <f>IF(OR(SUM('0.Assets'!E117:G117)=0,AND(SUM('0.Assets'!E117:F117)&gt;0,'0.Assets'!G117&gt;0)),"OK","WARNING")</f>
        <v>OK</v>
      </c>
      <c r="F551" s="386"/>
    </row>
    <row r="552" spans="1:6" s="111" customFormat="1">
      <c r="A552" s="383">
        <f t="shared" si="8"/>
        <v>551</v>
      </c>
      <c r="B552" s="388" t="s">
        <v>975</v>
      </c>
      <c r="C552" s="388" t="s">
        <v>1109</v>
      </c>
      <c r="D552" s="388" t="s">
        <v>1603</v>
      </c>
      <c r="E552" s="343" t="str">
        <f>IF(OR(SUM('0.Assets'!E118:G118)=0,AND(SUM('0.Assets'!E118:F118)&gt;0,'0.Assets'!G118&gt;0)),"OK","WARNING")</f>
        <v>OK</v>
      </c>
      <c r="F552" s="386"/>
    </row>
    <row r="553" spans="1:6" s="111" customFormat="1">
      <c r="A553" s="383">
        <f t="shared" si="8"/>
        <v>552</v>
      </c>
      <c r="B553" s="388" t="s">
        <v>975</v>
      </c>
      <c r="C553" s="388" t="s">
        <v>1109</v>
      </c>
      <c r="D553" s="388" t="s">
        <v>1603</v>
      </c>
      <c r="E553" s="343" t="str">
        <f>IF(OR(SUM('0.Assets'!E119:G119)=0,AND(SUM('0.Assets'!E119:F119)&gt;0,'0.Assets'!G119&gt;0)),"OK","WARNING")</f>
        <v>OK</v>
      </c>
      <c r="F553" s="386"/>
    </row>
    <row r="554" spans="1:6" s="111" customFormat="1">
      <c r="A554" s="383">
        <f t="shared" si="8"/>
        <v>553</v>
      </c>
      <c r="B554" s="388" t="s">
        <v>975</v>
      </c>
      <c r="C554" s="388" t="s">
        <v>1109</v>
      </c>
      <c r="D554" s="388" t="s">
        <v>1604</v>
      </c>
      <c r="E554" s="343" t="str">
        <f>IF(OR(SUM('0.Assets'!P114:R114)=0,AND(SUM('0.Assets'!P114:Q114)&gt;0,'0.Assets'!R114&gt;0)),"OK","WARNING")</f>
        <v>OK</v>
      </c>
      <c r="F554" s="386"/>
    </row>
    <row r="555" spans="1:6" s="111" customFormat="1">
      <c r="A555" s="383">
        <f t="shared" si="8"/>
        <v>554</v>
      </c>
      <c r="B555" s="388" t="s">
        <v>975</v>
      </c>
      <c r="C555" s="388" t="s">
        <v>1109</v>
      </c>
      <c r="D555" s="388" t="s">
        <v>1604</v>
      </c>
      <c r="E555" s="343" t="str">
        <f>IF(OR(SUM('0.Assets'!P115:R115)=0,AND(SUM('0.Assets'!P115:Q115)&gt;0,'0.Assets'!R115&gt;0)),"OK","WARNING")</f>
        <v>OK</v>
      </c>
      <c r="F555" s="386"/>
    </row>
    <row r="556" spans="1:6" s="111" customFormat="1">
      <c r="A556" s="383">
        <f t="shared" si="8"/>
        <v>555</v>
      </c>
      <c r="B556" s="388" t="s">
        <v>975</v>
      </c>
      <c r="C556" s="388" t="s">
        <v>1109</v>
      </c>
      <c r="D556" s="388" t="s">
        <v>1604</v>
      </c>
      <c r="E556" s="343" t="str">
        <f>IF(OR(SUM('0.Assets'!P116:R116)=0,AND(SUM('0.Assets'!P116:Q116)&gt;0,'0.Assets'!R116&gt;0)),"OK","WARNING")</f>
        <v>OK</v>
      </c>
      <c r="F556" s="386"/>
    </row>
    <row r="557" spans="1:6" s="111" customFormat="1">
      <c r="A557" s="383">
        <f t="shared" si="8"/>
        <v>556</v>
      </c>
      <c r="B557" s="388" t="s">
        <v>975</v>
      </c>
      <c r="C557" s="388" t="s">
        <v>1109</v>
      </c>
      <c r="D557" s="388" t="s">
        <v>1604</v>
      </c>
      <c r="E557" s="343" t="str">
        <f>IF(OR(SUM('0.Assets'!P117:R117)=0,AND(SUM('0.Assets'!P117:Q117)&gt;0,'0.Assets'!R117&gt;0)),"OK","WARNING")</f>
        <v>OK</v>
      </c>
      <c r="F557" s="386"/>
    </row>
    <row r="558" spans="1:6" s="111" customFormat="1">
      <c r="A558" s="383">
        <f t="shared" si="8"/>
        <v>557</v>
      </c>
      <c r="B558" s="388" t="s">
        <v>975</v>
      </c>
      <c r="C558" s="388" t="s">
        <v>1109</v>
      </c>
      <c r="D558" s="388" t="s">
        <v>1604</v>
      </c>
      <c r="E558" s="343" t="str">
        <f>IF(OR(SUM('0.Assets'!P118:R118)=0,AND(SUM('0.Assets'!P118:Q118)&gt;0,'0.Assets'!R118&gt;0)),"OK","WARNING")</f>
        <v>OK</v>
      </c>
      <c r="F558" s="386"/>
    </row>
    <row r="559" spans="1:6" s="111" customFormat="1">
      <c r="A559" s="383">
        <f t="shared" si="8"/>
        <v>558</v>
      </c>
      <c r="B559" s="388" t="s">
        <v>975</v>
      </c>
      <c r="C559" s="388" t="s">
        <v>1109</v>
      </c>
      <c r="D559" s="388" t="s">
        <v>1604</v>
      </c>
      <c r="E559" s="343" t="str">
        <f>IF(OR(SUM('0.Assets'!P119:R119)=0,AND(SUM('0.Assets'!P119:Q119)&gt;0,'0.Assets'!R119&gt;0)),"OK","WARNING")</f>
        <v>OK</v>
      </c>
      <c r="F559" s="386"/>
    </row>
    <row r="560" spans="1:6" s="111" customFormat="1">
      <c r="A560" s="383">
        <f t="shared" si="8"/>
        <v>559</v>
      </c>
      <c r="B560" s="388" t="s">
        <v>975</v>
      </c>
      <c r="C560" s="388" t="s">
        <v>1109</v>
      </c>
      <c r="D560" s="388" t="s">
        <v>1580</v>
      </c>
      <c r="E560" s="302" t="str">
        <f>IF(COUNTIF('0.Assets'!E128:E135,"&lt;0"),"WARNING","OK")</f>
        <v>OK</v>
      </c>
      <c r="F560" s="386"/>
    </row>
    <row r="561" spans="1:6" s="111" customFormat="1">
      <c r="A561" s="383">
        <f t="shared" si="8"/>
        <v>560</v>
      </c>
      <c r="B561" s="388" t="s">
        <v>975</v>
      </c>
      <c r="C561" s="388" t="s">
        <v>1109</v>
      </c>
      <c r="D561" s="388" t="s">
        <v>1579</v>
      </c>
      <c r="E561" s="302" t="str">
        <f>IF(COUNTIF('0.Assets'!P128:P135,"&lt;0"),"WARNING","OK")</f>
        <v>OK</v>
      </c>
      <c r="F561" s="386"/>
    </row>
    <row r="562" spans="1:6" s="111" customFormat="1">
      <c r="A562" s="383">
        <f t="shared" si="8"/>
        <v>561</v>
      </c>
      <c r="B562" s="388" t="s">
        <v>975</v>
      </c>
      <c r="C562" s="388" t="s">
        <v>1109</v>
      </c>
      <c r="D562" s="388" t="s">
        <v>1589</v>
      </c>
      <c r="E562" s="302" t="str">
        <f>IF(COUNTIF('0.Assets'!E146:F179,"&lt;0"),"WARNING","OK")</f>
        <v>OK</v>
      </c>
      <c r="F562" s="386"/>
    </row>
    <row r="563" spans="1:6" s="111" customFormat="1">
      <c r="A563" s="383">
        <f t="shared" si="8"/>
        <v>562</v>
      </c>
      <c r="B563" s="388" t="s">
        <v>975</v>
      </c>
      <c r="C563" s="388" t="s">
        <v>1109</v>
      </c>
      <c r="D563" s="388" t="s">
        <v>1581</v>
      </c>
      <c r="E563" s="302" t="str">
        <f>IF(COUNTIF('0.Assets'!P146:Q179,"&lt;0"),"WARNING","OK")</f>
        <v>OK</v>
      </c>
      <c r="F563" s="386"/>
    </row>
    <row r="564" spans="1:6" s="111" customFormat="1">
      <c r="A564" s="383">
        <f t="shared" si="8"/>
        <v>563</v>
      </c>
      <c r="B564" s="388" t="s">
        <v>975</v>
      </c>
      <c r="C564" s="388" t="s">
        <v>1109</v>
      </c>
      <c r="D564" s="388" t="s">
        <v>1585</v>
      </c>
      <c r="E564" s="302" t="str">
        <f>IF(COUNTIF('0.Assets'!D192:J192,"&lt;0"),"WARNING","OK")</f>
        <v>OK</v>
      </c>
      <c r="F564" s="386"/>
    </row>
    <row r="565" spans="1:6" s="111" customFormat="1">
      <c r="A565" s="383">
        <f t="shared" si="8"/>
        <v>564</v>
      </c>
      <c r="B565" s="388" t="s">
        <v>975</v>
      </c>
      <c r="C565" s="388" t="s">
        <v>1109</v>
      </c>
      <c r="D565" s="388" t="s">
        <v>1586</v>
      </c>
      <c r="E565" s="302" t="str">
        <f>IF(COUNTIF('0.Assets'!O192:U192,"&lt;0"),"WARNING","OK")</f>
        <v>OK</v>
      </c>
      <c r="F565" s="386"/>
    </row>
    <row r="566" spans="1:6" s="111" customFormat="1">
      <c r="A566" s="383">
        <f t="shared" si="8"/>
        <v>565</v>
      </c>
      <c r="B566" s="388" t="s">
        <v>975</v>
      </c>
      <c r="C566" s="388" t="s">
        <v>1109</v>
      </c>
      <c r="D566" s="388" t="s">
        <v>1588</v>
      </c>
      <c r="E566" s="302" t="str">
        <f>IF(COUNTIF('0.Assets'!D197:I197,"&lt;0"),"WARNING","OK")</f>
        <v>OK</v>
      </c>
      <c r="F566" s="386"/>
    </row>
    <row r="567" spans="1:6" s="111" customFormat="1">
      <c r="A567" s="383">
        <f t="shared" si="8"/>
        <v>566</v>
      </c>
      <c r="B567" s="388" t="s">
        <v>975</v>
      </c>
      <c r="C567" s="388" t="s">
        <v>1109</v>
      </c>
      <c r="D567" s="388" t="s">
        <v>1590</v>
      </c>
      <c r="E567" s="302" t="str">
        <f>IF(COUNTIF('0.Assets'!O197:T197,"&lt;0"),"WARNING","OK")</f>
        <v>OK</v>
      </c>
      <c r="F567" s="386"/>
    </row>
    <row r="568" spans="1:6" s="111" customFormat="1">
      <c r="A568" s="383">
        <f t="shared" si="8"/>
        <v>567</v>
      </c>
      <c r="B568" s="388" t="s">
        <v>1079</v>
      </c>
      <c r="C568" s="388" t="s">
        <v>1109</v>
      </c>
      <c r="D568" s="388" t="s">
        <v>1569</v>
      </c>
      <c r="E568" s="302" t="str">
        <f>IF(OR(SUM(FBS.Assets!E15:L15)=0,SUM(FBS.Assets!E15:L15)&gt;0),"OK","WARNING")</f>
        <v>OK</v>
      </c>
      <c r="F568" s="386"/>
    </row>
    <row r="569" spans="1:6" s="111" customFormat="1">
      <c r="A569" s="383">
        <f t="shared" si="8"/>
        <v>568</v>
      </c>
      <c r="B569" s="388" t="s">
        <v>1079</v>
      </c>
      <c r="C569" s="388" t="s">
        <v>1109</v>
      </c>
      <c r="D569" s="388" t="s">
        <v>1570</v>
      </c>
      <c r="E569" s="302" t="str">
        <f>IF(OR(SUM(FBS.Assets!E16:L16)=0,SUM(FBS.Assets!E16:L16)&gt;0),"OK","WARNING")</f>
        <v>OK</v>
      </c>
      <c r="F569" s="386"/>
    </row>
    <row r="570" spans="1:6" s="111" customFormat="1">
      <c r="A570" s="383">
        <f t="shared" si="8"/>
        <v>569</v>
      </c>
      <c r="B570" s="388" t="s">
        <v>1079</v>
      </c>
      <c r="C570" s="388" t="s">
        <v>1109</v>
      </c>
      <c r="D570" s="388" t="s">
        <v>1570</v>
      </c>
      <c r="E570" s="302" t="str">
        <f>IF(OR(SUM(FBS.Assets!E17:L17)=0,SUM(FBS.Assets!E17:L17)&gt;0),"OK","WARNING")</f>
        <v>OK</v>
      </c>
      <c r="F570" s="386"/>
    </row>
    <row r="571" spans="1:6" s="111" customFormat="1">
      <c r="A571" s="383">
        <f t="shared" si="8"/>
        <v>570</v>
      </c>
      <c r="B571" s="388" t="s">
        <v>1079</v>
      </c>
      <c r="C571" s="388" t="s">
        <v>1109</v>
      </c>
      <c r="D571" s="388" t="s">
        <v>1570</v>
      </c>
      <c r="E571" s="302" t="str">
        <f>IF(OR(SUM(FBS.Assets!E18:L18)=0,SUM(FBS.Assets!E18:L18)&gt;0),"OK","WARNING")</f>
        <v>OK</v>
      </c>
      <c r="F571" s="386"/>
    </row>
    <row r="572" spans="1:6" s="111" customFormat="1">
      <c r="A572" s="383">
        <f t="shared" si="8"/>
        <v>571</v>
      </c>
      <c r="B572" s="388" t="s">
        <v>1079</v>
      </c>
      <c r="C572" s="388" t="s">
        <v>1109</v>
      </c>
      <c r="D572" s="388" t="s">
        <v>1570</v>
      </c>
      <c r="E572" s="302" t="str">
        <f>IF(OR(SUM(FBS.Assets!E19:L19)=0,SUM(FBS.Assets!E19:L19)&gt;0),"OK","WARNING")</f>
        <v>OK</v>
      </c>
      <c r="F572" s="386"/>
    </row>
    <row r="573" spans="1:6" s="111" customFormat="1">
      <c r="A573" s="383">
        <f t="shared" si="8"/>
        <v>572</v>
      </c>
      <c r="B573" s="388" t="s">
        <v>1079</v>
      </c>
      <c r="C573" s="388" t="s">
        <v>1109</v>
      </c>
      <c r="D573" s="388" t="s">
        <v>1570</v>
      </c>
      <c r="E573" s="302" t="str">
        <f>IF(OR(SUM(FBS.Assets!E20:L20)=0,SUM(FBS.Assets!E20:L20)&gt;0),"OK","WARNING")</f>
        <v>OK</v>
      </c>
      <c r="F573" s="386"/>
    </row>
    <row r="574" spans="1:6" s="111" customFormat="1">
      <c r="A574" s="383">
        <f t="shared" si="8"/>
        <v>573</v>
      </c>
      <c r="B574" s="388" t="s">
        <v>1079</v>
      </c>
      <c r="C574" s="388" t="s">
        <v>1109</v>
      </c>
      <c r="D574" s="388" t="s">
        <v>1570</v>
      </c>
      <c r="E574" s="302" t="str">
        <f>IF(OR(SUM(FBS.Assets!E21:L21)=0,SUM(FBS.Assets!E21:L21)&gt;0),"OK","WARNING")</f>
        <v>OK</v>
      </c>
      <c r="F574" s="386"/>
    </row>
    <row r="575" spans="1:6" s="111" customFormat="1">
      <c r="A575" s="383">
        <f t="shared" si="8"/>
        <v>574</v>
      </c>
      <c r="B575" s="388" t="s">
        <v>1079</v>
      </c>
      <c r="C575" s="388" t="s">
        <v>1109</v>
      </c>
      <c r="D575" s="388" t="s">
        <v>1570</v>
      </c>
      <c r="E575" s="302" t="str">
        <f>IF(OR(SUM(FBS.Assets!E22:L22)=0,SUM(FBS.Assets!E22:L22)&gt;0),"OK","WARNING")</f>
        <v>OK</v>
      </c>
      <c r="F575" s="386"/>
    </row>
    <row r="576" spans="1:6" s="111" customFormat="1">
      <c r="A576" s="383">
        <f t="shared" si="8"/>
        <v>575</v>
      </c>
      <c r="B576" s="388" t="s">
        <v>1079</v>
      </c>
      <c r="C576" s="388" t="s">
        <v>1109</v>
      </c>
      <c r="D576" s="388" t="s">
        <v>1570</v>
      </c>
      <c r="E576" s="302" t="str">
        <f>IF(OR(SUM(FBS.Assets!E23:L23)=0,SUM(FBS.Assets!E23:L23)&gt;0),"OK","WARNING")</f>
        <v>OK</v>
      </c>
      <c r="F576" s="386"/>
    </row>
    <row r="577" spans="1:6" s="111" customFormat="1">
      <c r="A577" s="383">
        <f t="shared" si="8"/>
        <v>576</v>
      </c>
      <c r="B577" s="388" t="s">
        <v>1079</v>
      </c>
      <c r="C577" s="388" t="s">
        <v>1109</v>
      </c>
      <c r="D577" s="388" t="s">
        <v>1570</v>
      </c>
      <c r="E577" s="302" t="str">
        <f>IF(OR(SUM(FBS.Assets!E24:L24)=0,SUM(FBS.Assets!E24:L24)&gt;0),"OK","WARNING")</f>
        <v>OK</v>
      </c>
      <c r="F577" s="386"/>
    </row>
    <row r="578" spans="1:6" s="111" customFormat="1">
      <c r="A578" s="383">
        <f t="shared" si="8"/>
        <v>577</v>
      </c>
      <c r="B578" s="388" t="s">
        <v>1079</v>
      </c>
      <c r="C578" s="388" t="s">
        <v>1109</v>
      </c>
      <c r="D578" s="388" t="s">
        <v>1570</v>
      </c>
      <c r="E578" s="302" t="str">
        <f>IF(OR(SUM(FBS.Assets!E25:L25)=0,SUM(FBS.Assets!E25:L25)&gt;0),"OK","WARNING")</f>
        <v>OK</v>
      </c>
      <c r="F578" s="386"/>
    </row>
    <row r="579" spans="1:6" s="111" customFormat="1">
      <c r="A579" s="383">
        <f t="shared" si="8"/>
        <v>578</v>
      </c>
      <c r="B579" s="388" t="s">
        <v>1079</v>
      </c>
      <c r="C579" s="388" t="s">
        <v>1109</v>
      </c>
      <c r="D579" s="388" t="s">
        <v>1570</v>
      </c>
      <c r="E579" s="302" t="str">
        <f>IF(OR(SUM(FBS.Assets!E26:L26)=0,SUM(FBS.Assets!E26:L26)&gt;0),"OK","WARNING")</f>
        <v>OK</v>
      </c>
      <c r="F579" s="386"/>
    </row>
    <row r="580" spans="1:6" s="111" customFormat="1">
      <c r="A580" s="383">
        <f t="shared" ref="A580:A643" si="9">A579+1</f>
        <v>579</v>
      </c>
      <c r="B580" s="388" t="s">
        <v>1079</v>
      </c>
      <c r="C580" s="388" t="s">
        <v>1109</v>
      </c>
      <c r="D580" s="388" t="s">
        <v>1570</v>
      </c>
      <c r="E580" s="302" t="str">
        <f>IF(OR(SUM(FBS.Assets!E27:L27)=0,SUM(FBS.Assets!E27:L27)&gt;0),"OK","WARNING")</f>
        <v>OK</v>
      </c>
      <c r="F580" s="386"/>
    </row>
    <row r="581" spans="1:6" s="111" customFormat="1">
      <c r="A581" s="383">
        <f t="shared" si="9"/>
        <v>580</v>
      </c>
      <c r="B581" s="388" t="s">
        <v>1079</v>
      </c>
      <c r="C581" s="388" t="s">
        <v>1109</v>
      </c>
      <c r="D581" s="388" t="s">
        <v>1570</v>
      </c>
      <c r="E581" s="302" t="str">
        <f>IF(OR(SUM(FBS.Assets!E28:L28)=0,SUM(FBS.Assets!E28:L28)&gt;0),"OK","WARNING")</f>
        <v>OK</v>
      </c>
      <c r="F581" s="386"/>
    </row>
    <row r="582" spans="1:6" s="111" customFormat="1">
      <c r="A582" s="383">
        <f t="shared" si="9"/>
        <v>581</v>
      </c>
      <c r="B582" s="388" t="s">
        <v>1079</v>
      </c>
      <c r="C582" s="388" t="s">
        <v>1109</v>
      </c>
      <c r="D582" s="388" t="s">
        <v>1570</v>
      </c>
      <c r="E582" s="302" t="str">
        <f>IF(OR(SUM(FBS.Assets!E29:L29)=0,SUM(FBS.Assets!E29:L29)&gt;0),"OK","WARNING")</f>
        <v>OK</v>
      </c>
      <c r="F582" s="386"/>
    </row>
    <row r="583" spans="1:6" s="111" customFormat="1">
      <c r="A583" s="383">
        <f t="shared" si="9"/>
        <v>582</v>
      </c>
      <c r="B583" s="388" t="s">
        <v>1079</v>
      </c>
      <c r="C583" s="388" t="s">
        <v>1109</v>
      </c>
      <c r="D583" s="388" t="s">
        <v>1570</v>
      </c>
      <c r="E583" s="302" t="str">
        <f>IF(OR(SUM(FBS.Assets!E30:L30)=0,SUM(FBS.Assets!E30:L30)&gt;0),"OK","WARNING")</f>
        <v>OK</v>
      </c>
      <c r="F583" s="386"/>
    </row>
    <row r="584" spans="1:6" s="111" customFormat="1">
      <c r="A584" s="383">
        <f t="shared" si="9"/>
        <v>583</v>
      </c>
      <c r="B584" s="388" t="s">
        <v>1079</v>
      </c>
      <c r="C584" s="388" t="s">
        <v>1109</v>
      </c>
      <c r="D584" s="388" t="s">
        <v>1570</v>
      </c>
      <c r="E584" s="302" t="str">
        <f>IF(OR(SUM(FBS.Assets!E31:L31)=0,SUM(FBS.Assets!E31:L31)&gt;0),"OK","WARNING")</f>
        <v>OK</v>
      </c>
      <c r="F584" s="386"/>
    </row>
    <row r="585" spans="1:6" s="111" customFormat="1">
      <c r="A585" s="383">
        <f t="shared" si="9"/>
        <v>584</v>
      </c>
      <c r="B585" s="388" t="s">
        <v>1079</v>
      </c>
      <c r="C585" s="388" t="s">
        <v>1109</v>
      </c>
      <c r="D585" s="388" t="s">
        <v>1570</v>
      </c>
      <c r="E585" s="302" t="str">
        <f>IF(OR(SUM(FBS.Assets!E32:L32)=0,SUM(FBS.Assets!E32:L32)&gt;0),"OK","WARNING")</f>
        <v>OK</v>
      </c>
      <c r="F585" s="386"/>
    </row>
    <row r="586" spans="1:6" s="111" customFormat="1">
      <c r="A586" s="383">
        <f t="shared" si="9"/>
        <v>585</v>
      </c>
      <c r="B586" s="388" t="s">
        <v>1079</v>
      </c>
      <c r="C586" s="388" t="s">
        <v>1109</v>
      </c>
      <c r="D586" s="388" t="s">
        <v>1570</v>
      </c>
      <c r="E586" s="302" t="str">
        <f>IF(OR(SUM(FBS.Assets!E33:L33)=0,SUM(FBS.Assets!E33:L33)&gt;0),"OK","WARNING")</f>
        <v>OK</v>
      </c>
      <c r="F586" s="386"/>
    </row>
    <row r="587" spans="1:6" s="111" customFormat="1">
      <c r="A587" s="383">
        <f t="shared" si="9"/>
        <v>586</v>
      </c>
      <c r="B587" s="388" t="s">
        <v>1079</v>
      </c>
      <c r="C587" s="388" t="s">
        <v>1109</v>
      </c>
      <c r="D587" s="388" t="s">
        <v>1570</v>
      </c>
      <c r="E587" s="302" t="str">
        <f>IF(OR(SUM(FBS.Assets!E34:L34)=0,SUM(FBS.Assets!E34:L34)&gt;0),"OK","WARNING")</f>
        <v>OK</v>
      </c>
      <c r="F587" s="386"/>
    </row>
    <row r="588" spans="1:6" s="111" customFormat="1">
      <c r="A588" s="383">
        <f t="shared" si="9"/>
        <v>587</v>
      </c>
      <c r="B588" s="388" t="s">
        <v>1079</v>
      </c>
      <c r="C588" s="388" t="s">
        <v>1109</v>
      </c>
      <c r="D588" s="388" t="s">
        <v>1570</v>
      </c>
      <c r="E588" s="302" t="str">
        <f>IF(OR(SUM(FBS.Assets!E35:L35)=0,SUM(FBS.Assets!E35:L35)&gt;0),"OK","WARNING")</f>
        <v>OK</v>
      </c>
      <c r="F588" s="386"/>
    </row>
    <row r="589" spans="1:6" s="111" customFormat="1">
      <c r="A589" s="383">
        <f t="shared" si="9"/>
        <v>588</v>
      </c>
      <c r="B589" s="388" t="s">
        <v>1079</v>
      </c>
      <c r="C589" s="388" t="s">
        <v>1109</v>
      </c>
      <c r="D589" s="388" t="s">
        <v>1570</v>
      </c>
      <c r="E589" s="302" t="str">
        <f>IF(OR(SUM(FBS.Assets!E36:L36)=0,SUM(FBS.Assets!E36:L36)&gt;0),"OK","WARNING")</f>
        <v>OK</v>
      </c>
      <c r="F589" s="386"/>
    </row>
    <row r="590" spans="1:6" s="111" customFormat="1">
      <c r="A590" s="383">
        <f t="shared" si="9"/>
        <v>589</v>
      </c>
      <c r="B590" s="388" t="s">
        <v>1079</v>
      </c>
      <c r="C590" s="388" t="s">
        <v>1109</v>
      </c>
      <c r="D590" s="388" t="s">
        <v>1570</v>
      </c>
      <c r="E590" s="302" t="str">
        <f>IF(OR(SUM(FBS.Assets!E37:L37)=0,SUM(FBS.Assets!E37:L37)&gt;0),"OK","WARNING")</f>
        <v>OK</v>
      </c>
      <c r="F590" s="386"/>
    </row>
    <row r="591" spans="1:6" s="111" customFormat="1">
      <c r="A591" s="383">
        <f t="shared" si="9"/>
        <v>590</v>
      </c>
      <c r="B591" s="388" t="s">
        <v>1079</v>
      </c>
      <c r="C591" s="388" t="s">
        <v>1109</v>
      </c>
      <c r="D591" s="388" t="s">
        <v>1570</v>
      </c>
      <c r="E591" s="302" t="str">
        <f>IF(OR(SUM(FBS.Assets!E38:L38)=0,SUM(FBS.Assets!E38:L38)&gt;0),"OK","WARNING")</f>
        <v>OK</v>
      </c>
      <c r="F591" s="386"/>
    </row>
    <row r="592" spans="1:6" s="111" customFormat="1">
      <c r="A592" s="383">
        <f t="shared" si="9"/>
        <v>591</v>
      </c>
      <c r="B592" s="388" t="s">
        <v>1079</v>
      </c>
      <c r="C592" s="388" t="s">
        <v>1109</v>
      </c>
      <c r="D592" s="388" t="s">
        <v>1570</v>
      </c>
      <c r="E592" s="302" t="str">
        <f>IF(OR(SUM(FBS.Assets!E39:L39)=0,SUM(FBS.Assets!E39:L39)&gt;0),"OK","WARNING")</f>
        <v>OK</v>
      </c>
      <c r="F592" s="386"/>
    </row>
    <row r="593" spans="1:6" s="111" customFormat="1">
      <c r="A593" s="383">
        <f t="shared" si="9"/>
        <v>592</v>
      </c>
      <c r="B593" s="388" t="s">
        <v>1079</v>
      </c>
      <c r="C593" s="388" t="s">
        <v>1109</v>
      </c>
      <c r="D593" s="388" t="s">
        <v>1570</v>
      </c>
      <c r="E593" s="302" t="str">
        <f>IF(OR(SUM(FBS.Assets!E40:L40)=0,SUM(FBS.Assets!E40:L40)&gt;0),"OK","WARNING")</f>
        <v>OK</v>
      </c>
      <c r="F593" s="386"/>
    </row>
    <row r="594" spans="1:6" s="111" customFormat="1">
      <c r="A594" s="383">
        <f t="shared" si="9"/>
        <v>593</v>
      </c>
      <c r="B594" s="388" t="s">
        <v>1079</v>
      </c>
      <c r="C594" s="388" t="s">
        <v>1109</v>
      </c>
      <c r="D594" s="388" t="s">
        <v>1570</v>
      </c>
      <c r="E594" s="302" t="str">
        <f>IF(OR(SUM(FBS.Assets!E41:L41)=0,SUM(FBS.Assets!E41:L41)&gt;0),"OK","WARNING")</f>
        <v>OK</v>
      </c>
      <c r="F594" s="386"/>
    </row>
    <row r="595" spans="1:6" s="111" customFormat="1">
      <c r="A595" s="383">
        <f t="shared" si="9"/>
        <v>594</v>
      </c>
      <c r="B595" s="388" t="s">
        <v>1079</v>
      </c>
      <c r="C595" s="388" t="s">
        <v>1109</v>
      </c>
      <c r="D595" s="388" t="s">
        <v>1570</v>
      </c>
      <c r="E595" s="302" t="str">
        <f>IF(OR(SUM(FBS.Assets!E42:L42)=0,SUM(FBS.Assets!E42:L42)&gt;0),"OK","WARNING")</f>
        <v>OK</v>
      </c>
      <c r="F595" s="386"/>
    </row>
    <row r="596" spans="1:6" s="111" customFormat="1">
      <c r="A596" s="383">
        <f t="shared" si="9"/>
        <v>595</v>
      </c>
      <c r="B596" s="388" t="s">
        <v>1079</v>
      </c>
      <c r="C596" s="388" t="s">
        <v>1109</v>
      </c>
      <c r="D596" s="388" t="s">
        <v>1570</v>
      </c>
      <c r="E596" s="302" t="str">
        <f>IF(OR(SUM(FBS.Assets!E43:L43)=0,SUM(FBS.Assets!E43:L43)&gt;0),"OK","WARNING")</f>
        <v>OK</v>
      </c>
      <c r="F596" s="386"/>
    </row>
    <row r="597" spans="1:6" s="111" customFormat="1">
      <c r="A597" s="383">
        <f t="shared" si="9"/>
        <v>596</v>
      </c>
      <c r="B597" s="388" t="s">
        <v>1079</v>
      </c>
      <c r="C597" s="388" t="s">
        <v>1109</v>
      </c>
      <c r="D597" s="388" t="s">
        <v>1570</v>
      </c>
      <c r="E597" s="302" t="str">
        <f>IF(OR(SUM(FBS.Assets!E44:L44)=0,SUM(FBS.Assets!E44:L44)&gt;0),"OK","WARNING")</f>
        <v>OK</v>
      </c>
      <c r="F597" s="386"/>
    </row>
    <row r="598" spans="1:6" s="111" customFormat="1">
      <c r="A598" s="383">
        <f t="shared" si="9"/>
        <v>597</v>
      </c>
      <c r="B598" s="388" t="s">
        <v>1079</v>
      </c>
      <c r="C598" s="388" t="s">
        <v>1109</v>
      </c>
      <c r="D598" s="388" t="s">
        <v>1570</v>
      </c>
      <c r="E598" s="302" t="str">
        <f>IF(OR(SUM(FBS.Assets!E45:L45)=0,SUM(FBS.Assets!E45:L45)&gt;0),"OK","WARNING")</f>
        <v>OK</v>
      </c>
      <c r="F598" s="386"/>
    </row>
    <row r="599" spans="1:6" s="111" customFormat="1">
      <c r="A599" s="383">
        <f t="shared" si="9"/>
        <v>598</v>
      </c>
      <c r="B599" s="388" t="s">
        <v>1079</v>
      </c>
      <c r="C599" s="388" t="s">
        <v>1109</v>
      </c>
      <c r="D599" s="388" t="s">
        <v>1570</v>
      </c>
      <c r="E599" s="302" t="str">
        <f>IF(OR(SUM(FBS.Assets!E46:L46)=0,SUM(FBS.Assets!E46:L46)&gt;0),"OK","WARNING")</f>
        <v>OK</v>
      </c>
      <c r="F599" s="386"/>
    </row>
    <row r="600" spans="1:6" s="111" customFormat="1">
      <c r="A600" s="383">
        <f t="shared" si="9"/>
        <v>599</v>
      </c>
      <c r="B600" s="388" t="s">
        <v>1079</v>
      </c>
      <c r="C600" s="388" t="s">
        <v>1109</v>
      </c>
      <c r="D600" s="388" t="s">
        <v>1570</v>
      </c>
      <c r="E600" s="302" t="str">
        <f>IF(OR(SUM(FBS.Assets!E47:L47)=0,SUM(FBS.Assets!E47:L47)&gt;0),"OK","WARNING")</f>
        <v>OK</v>
      </c>
      <c r="F600" s="386"/>
    </row>
    <row r="601" spans="1:6" s="111" customFormat="1">
      <c r="A601" s="383">
        <f t="shared" si="9"/>
        <v>600</v>
      </c>
      <c r="B601" s="388" t="s">
        <v>1079</v>
      </c>
      <c r="C601" s="388" t="s">
        <v>1109</v>
      </c>
      <c r="D601" s="388" t="s">
        <v>1570</v>
      </c>
      <c r="E601" s="302" t="str">
        <f>IF(OR(SUM(FBS.Assets!E48:L48)=0,SUM(FBS.Assets!E48:L48)&gt;0),"OK","WARNING")</f>
        <v>OK</v>
      </c>
      <c r="F601" s="386"/>
    </row>
    <row r="602" spans="1:6" s="111" customFormat="1">
      <c r="A602" s="383">
        <f t="shared" si="9"/>
        <v>601</v>
      </c>
      <c r="B602" s="388" t="s">
        <v>1079</v>
      </c>
      <c r="C602" s="388" t="s">
        <v>1109</v>
      </c>
      <c r="D602" s="388" t="s">
        <v>1570</v>
      </c>
      <c r="E602" s="302" t="str">
        <f>IF(OR(SUM(FBS.Assets!E49:L49)=0,SUM(FBS.Assets!E49:L49)&gt;0),"OK","WARNING")</f>
        <v>OK</v>
      </c>
      <c r="F602" s="386"/>
    </row>
    <row r="603" spans="1:6" s="111" customFormat="1">
      <c r="A603" s="383">
        <f t="shared" si="9"/>
        <v>602</v>
      </c>
      <c r="B603" s="388" t="s">
        <v>1079</v>
      </c>
      <c r="C603" s="388" t="s">
        <v>1109</v>
      </c>
      <c r="D603" s="388" t="s">
        <v>1570</v>
      </c>
      <c r="E603" s="302" t="str">
        <f>IF(OR(SUM(FBS.Assets!E50:L50)=0,SUM(FBS.Assets!E50:L50)&gt;0),"OK","WARNING")</f>
        <v>OK</v>
      </c>
      <c r="F603" s="386"/>
    </row>
    <row r="604" spans="1:6" s="111" customFormat="1">
      <c r="A604" s="383">
        <f t="shared" si="9"/>
        <v>603</v>
      </c>
      <c r="B604" s="388" t="s">
        <v>1079</v>
      </c>
      <c r="C604" s="388" t="s">
        <v>1109</v>
      </c>
      <c r="D604" s="388" t="s">
        <v>1571</v>
      </c>
      <c r="E604" s="302" t="str">
        <f>IF(OR(SUM(FBS.Assets!P15:W15)=0,SUM(FBS.Assets!P15:W15)&gt;0),"OK","WARNING")</f>
        <v>OK</v>
      </c>
      <c r="F604" s="386"/>
    </row>
    <row r="605" spans="1:6" s="111" customFormat="1">
      <c r="A605" s="383">
        <f t="shared" si="9"/>
        <v>604</v>
      </c>
      <c r="B605" s="388" t="s">
        <v>1079</v>
      </c>
      <c r="C605" s="388" t="s">
        <v>1109</v>
      </c>
      <c r="D605" s="388" t="s">
        <v>1571</v>
      </c>
      <c r="E605" s="302" t="str">
        <f>IF(OR(SUM(FBS.Assets!P16:W16)=0,SUM(FBS.Assets!P16:W16)&gt;0),"OK","WARNING")</f>
        <v>OK</v>
      </c>
      <c r="F605" s="386"/>
    </row>
    <row r="606" spans="1:6" s="111" customFormat="1">
      <c r="A606" s="383">
        <f t="shared" si="9"/>
        <v>605</v>
      </c>
      <c r="B606" s="388" t="s">
        <v>1079</v>
      </c>
      <c r="C606" s="388" t="s">
        <v>1109</v>
      </c>
      <c r="D606" s="388" t="s">
        <v>1571</v>
      </c>
      <c r="E606" s="302" t="str">
        <f>IF(OR(SUM(FBS.Assets!P17:W17)=0,SUM(FBS.Assets!P17:W17)&gt;0),"OK","WARNING")</f>
        <v>OK</v>
      </c>
      <c r="F606" s="386"/>
    </row>
    <row r="607" spans="1:6" s="111" customFormat="1">
      <c r="A607" s="383">
        <f t="shared" si="9"/>
        <v>606</v>
      </c>
      <c r="B607" s="388" t="s">
        <v>1079</v>
      </c>
      <c r="C607" s="388" t="s">
        <v>1109</v>
      </c>
      <c r="D607" s="388" t="s">
        <v>1571</v>
      </c>
      <c r="E607" s="302" t="str">
        <f>IF(OR(SUM(FBS.Assets!P18:W18)=0,SUM(FBS.Assets!P18:W18)&gt;0),"OK","WARNING")</f>
        <v>OK</v>
      </c>
      <c r="F607" s="386"/>
    </row>
    <row r="608" spans="1:6" s="111" customFormat="1">
      <c r="A608" s="383">
        <f t="shared" si="9"/>
        <v>607</v>
      </c>
      <c r="B608" s="388" t="s">
        <v>1079</v>
      </c>
      <c r="C608" s="388" t="s">
        <v>1109</v>
      </c>
      <c r="D608" s="388" t="s">
        <v>1571</v>
      </c>
      <c r="E608" s="302" t="str">
        <f>IF(OR(SUM(FBS.Assets!P19:W19)=0,SUM(FBS.Assets!P19:W19)&gt;0),"OK","WARNING")</f>
        <v>OK</v>
      </c>
      <c r="F608" s="386"/>
    </row>
    <row r="609" spans="1:6" s="111" customFormat="1">
      <c r="A609" s="383">
        <f t="shared" si="9"/>
        <v>608</v>
      </c>
      <c r="B609" s="388" t="s">
        <v>1079</v>
      </c>
      <c r="C609" s="388" t="s">
        <v>1109</v>
      </c>
      <c r="D609" s="388" t="s">
        <v>1571</v>
      </c>
      <c r="E609" s="302" t="str">
        <f>IF(OR(SUM(FBS.Assets!P20:W20)=0,SUM(FBS.Assets!P20:W20)&gt;0),"OK","WARNING")</f>
        <v>OK</v>
      </c>
      <c r="F609" s="386"/>
    </row>
    <row r="610" spans="1:6" s="111" customFormat="1">
      <c r="A610" s="383">
        <f t="shared" si="9"/>
        <v>609</v>
      </c>
      <c r="B610" s="388" t="s">
        <v>1079</v>
      </c>
      <c r="C610" s="388" t="s">
        <v>1109</v>
      </c>
      <c r="D610" s="388" t="s">
        <v>1571</v>
      </c>
      <c r="E610" s="302" t="str">
        <f>IF(OR(SUM(FBS.Assets!P21:W21)=0,SUM(FBS.Assets!P21:W21)&gt;0),"OK","WARNING")</f>
        <v>OK</v>
      </c>
      <c r="F610" s="386"/>
    </row>
    <row r="611" spans="1:6" s="111" customFormat="1">
      <c r="A611" s="383">
        <f t="shared" si="9"/>
        <v>610</v>
      </c>
      <c r="B611" s="388" t="s">
        <v>1079</v>
      </c>
      <c r="C611" s="388" t="s">
        <v>1109</v>
      </c>
      <c r="D611" s="388" t="s">
        <v>1571</v>
      </c>
      <c r="E611" s="302" t="str">
        <f>IF(OR(SUM(FBS.Assets!P22:W22)=0,SUM(FBS.Assets!P22:W22)&gt;0),"OK","WARNING")</f>
        <v>OK</v>
      </c>
      <c r="F611" s="386"/>
    </row>
    <row r="612" spans="1:6" s="111" customFormat="1">
      <c r="A612" s="383">
        <f t="shared" si="9"/>
        <v>611</v>
      </c>
      <c r="B612" s="388" t="s">
        <v>1079</v>
      </c>
      <c r="C612" s="388" t="s">
        <v>1109</v>
      </c>
      <c r="D612" s="388" t="s">
        <v>1571</v>
      </c>
      <c r="E612" s="302" t="str">
        <f>IF(OR(SUM(FBS.Assets!P23:W23)=0,SUM(FBS.Assets!P23:W23)&gt;0),"OK","WARNING")</f>
        <v>OK</v>
      </c>
      <c r="F612" s="386"/>
    </row>
    <row r="613" spans="1:6" s="111" customFormat="1">
      <c r="A613" s="383">
        <f t="shared" si="9"/>
        <v>612</v>
      </c>
      <c r="B613" s="388" t="s">
        <v>1079</v>
      </c>
      <c r="C613" s="388" t="s">
        <v>1109</v>
      </c>
      <c r="D613" s="388" t="s">
        <v>1571</v>
      </c>
      <c r="E613" s="302" t="str">
        <f>IF(OR(SUM(FBS.Assets!P24:W24)=0,SUM(FBS.Assets!P24:W24)&gt;0),"OK","WARNING")</f>
        <v>OK</v>
      </c>
      <c r="F613" s="386"/>
    </row>
    <row r="614" spans="1:6" s="111" customFormat="1">
      <c r="A614" s="383">
        <f t="shared" si="9"/>
        <v>613</v>
      </c>
      <c r="B614" s="388" t="s">
        <v>1079</v>
      </c>
      <c r="C614" s="388" t="s">
        <v>1109</v>
      </c>
      <c r="D614" s="388" t="s">
        <v>1571</v>
      </c>
      <c r="E614" s="302" t="str">
        <f>IF(OR(SUM(FBS.Assets!P25:W25)=0,SUM(FBS.Assets!P25:W25)&gt;0),"OK","WARNING")</f>
        <v>OK</v>
      </c>
      <c r="F614" s="386"/>
    </row>
    <row r="615" spans="1:6" s="111" customFormat="1">
      <c r="A615" s="383">
        <f t="shared" si="9"/>
        <v>614</v>
      </c>
      <c r="B615" s="388" t="s">
        <v>1079</v>
      </c>
      <c r="C615" s="388" t="s">
        <v>1109</v>
      </c>
      <c r="D615" s="388" t="s">
        <v>1571</v>
      </c>
      <c r="E615" s="302" t="str">
        <f>IF(OR(SUM(FBS.Assets!P26:W26)=0,SUM(FBS.Assets!P26:W26)&gt;0),"OK","WARNING")</f>
        <v>OK</v>
      </c>
      <c r="F615" s="386"/>
    </row>
    <row r="616" spans="1:6" s="111" customFormat="1">
      <c r="A616" s="383">
        <f t="shared" si="9"/>
        <v>615</v>
      </c>
      <c r="B616" s="388" t="s">
        <v>1079</v>
      </c>
      <c r="C616" s="388" t="s">
        <v>1109</v>
      </c>
      <c r="D616" s="388" t="s">
        <v>1571</v>
      </c>
      <c r="E616" s="302" t="str">
        <f>IF(OR(SUM(FBS.Assets!P27:W27)=0,SUM(FBS.Assets!P27:W27)&gt;0),"OK","WARNING")</f>
        <v>OK</v>
      </c>
      <c r="F616" s="386"/>
    </row>
    <row r="617" spans="1:6" s="111" customFormat="1">
      <c r="A617" s="383">
        <f t="shared" si="9"/>
        <v>616</v>
      </c>
      <c r="B617" s="388" t="s">
        <v>1079</v>
      </c>
      <c r="C617" s="388" t="s">
        <v>1109</v>
      </c>
      <c r="D617" s="388" t="s">
        <v>1571</v>
      </c>
      <c r="E617" s="302" t="str">
        <f>IF(OR(SUM(FBS.Assets!P28:W28)=0,SUM(FBS.Assets!P28:W28)&gt;0),"OK","WARNING")</f>
        <v>OK</v>
      </c>
      <c r="F617" s="386"/>
    </row>
    <row r="618" spans="1:6" s="111" customFormat="1">
      <c r="A618" s="383">
        <f t="shared" si="9"/>
        <v>617</v>
      </c>
      <c r="B618" s="388" t="s">
        <v>1079</v>
      </c>
      <c r="C618" s="388" t="s">
        <v>1109</v>
      </c>
      <c r="D618" s="388" t="s">
        <v>1571</v>
      </c>
      <c r="E618" s="302" t="str">
        <f>IF(OR(SUM(FBS.Assets!P29:W29)=0,SUM(FBS.Assets!P29:W29)&gt;0),"OK","WARNING")</f>
        <v>OK</v>
      </c>
      <c r="F618" s="386"/>
    </row>
    <row r="619" spans="1:6" s="111" customFormat="1">
      <c r="A619" s="383">
        <f t="shared" si="9"/>
        <v>618</v>
      </c>
      <c r="B619" s="388" t="s">
        <v>1079</v>
      </c>
      <c r="C619" s="388" t="s">
        <v>1109</v>
      </c>
      <c r="D619" s="388" t="s">
        <v>1571</v>
      </c>
      <c r="E619" s="302" t="str">
        <f>IF(OR(SUM(FBS.Assets!P30:W30)=0,SUM(FBS.Assets!P30:W30)&gt;0),"OK","WARNING")</f>
        <v>OK</v>
      </c>
      <c r="F619" s="386"/>
    </row>
    <row r="620" spans="1:6" s="111" customFormat="1">
      <c r="A620" s="383">
        <f t="shared" si="9"/>
        <v>619</v>
      </c>
      <c r="B620" s="388" t="s">
        <v>1079</v>
      </c>
      <c r="C620" s="388" t="s">
        <v>1109</v>
      </c>
      <c r="D620" s="388" t="s">
        <v>1571</v>
      </c>
      <c r="E620" s="302" t="str">
        <f>IF(OR(SUM(FBS.Assets!P31:W31)=0,SUM(FBS.Assets!P31:W31)&gt;0),"OK","WARNING")</f>
        <v>OK</v>
      </c>
      <c r="F620" s="386"/>
    </row>
    <row r="621" spans="1:6" s="111" customFormat="1">
      <c r="A621" s="383">
        <f t="shared" si="9"/>
        <v>620</v>
      </c>
      <c r="B621" s="388" t="s">
        <v>1079</v>
      </c>
      <c r="C621" s="388" t="s">
        <v>1109</v>
      </c>
      <c r="D621" s="388" t="s">
        <v>1571</v>
      </c>
      <c r="E621" s="302" t="str">
        <f>IF(OR(SUM(FBS.Assets!P32:W32)=0,SUM(FBS.Assets!P32:W32)&gt;0),"OK","WARNING")</f>
        <v>OK</v>
      </c>
      <c r="F621" s="386"/>
    </row>
    <row r="622" spans="1:6" s="111" customFormat="1">
      <c r="A622" s="383">
        <f t="shared" si="9"/>
        <v>621</v>
      </c>
      <c r="B622" s="388" t="s">
        <v>1079</v>
      </c>
      <c r="C622" s="388" t="s">
        <v>1109</v>
      </c>
      <c r="D622" s="388" t="s">
        <v>1571</v>
      </c>
      <c r="E622" s="302" t="str">
        <f>IF(OR(SUM(FBS.Assets!P33:W33)=0,SUM(FBS.Assets!P33:W33)&gt;0),"OK","WARNING")</f>
        <v>OK</v>
      </c>
      <c r="F622" s="386"/>
    </row>
    <row r="623" spans="1:6" s="111" customFormat="1">
      <c r="A623" s="383">
        <f t="shared" si="9"/>
        <v>622</v>
      </c>
      <c r="B623" s="388" t="s">
        <v>1079</v>
      </c>
      <c r="C623" s="388" t="s">
        <v>1109</v>
      </c>
      <c r="D623" s="388" t="s">
        <v>1571</v>
      </c>
      <c r="E623" s="302" t="str">
        <f>IF(OR(SUM(FBS.Assets!P34:W34)=0,SUM(FBS.Assets!P34:W34)&gt;0),"OK","WARNING")</f>
        <v>OK</v>
      </c>
      <c r="F623" s="386"/>
    </row>
    <row r="624" spans="1:6" s="111" customFormat="1">
      <c r="A624" s="383">
        <f t="shared" si="9"/>
        <v>623</v>
      </c>
      <c r="B624" s="388" t="s">
        <v>1079</v>
      </c>
      <c r="C624" s="388" t="s">
        <v>1109</v>
      </c>
      <c r="D624" s="388" t="s">
        <v>1571</v>
      </c>
      <c r="E624" s="302" t="str">
        <f>IF(OR(SUM(FBS.Assets!P35:W35)=0,SUM(FBS.Assets!P35:W35)&gt;0),"OK","WARNING")</f>
        <v>OK</v>
      </c>
      <c r="F624" s="386"/>
    </row>
    <row r="625" spans="1:6" s="111" customFormat="1">
      <c r="A625" s="383">
        <f t="shared" si="9"/>
        <v>624</v>
      </c>
      <c r="B625" s="388" t="s">
        <v>1079</v>
      </c>
      <c r="C625" s="388" t="s">
        <v>1109</v>
      </c>
      <c r="D625" s="388" t="s">
        <v>1571</v>
      </c>
      <c r="E625" s="302" t="str">
        <f>IF(OR(SUM(FBS.Assets!P36:W36)=0,SUM(FBS.Assets!P36:W36)&gt;0),"OK","WARNING")</f>
        <v>OK</v>
      </c>
      <c r="F625" s="386"/>
    </row>
    <row r="626" spans="1:6" s="111" customFormat="1">
      <c r="A626" s="383">
        <f t="shared" si="9"/>
        <v>625</v>
      </c>
      <c r="B626" s="388" t="s">
        <v>1079</v>
      </c>
      <c r="C626" s="388" t="s">
        <v>1109</v>
      </c>
      <c r="D626" s="388" t="s">
        <v>1571</v>
      </c>
      <c r="E626" s="302" t="str">
        <f>IF(OR(SUM(FBS.Assets!P37:W37)=0,SUM(FBS.Assets!P37:W37)&gt;0),"OK","WARNING")</f>
        <v>OK</v>
      </c>
      <c r="F626" s="386"/>
    </row>
    <row r="627" spans="1:6" s="111" customFormat="1">
      <c r="A627" s="383">
        <f t="shared" si="9"/>
        <v>626</v>
      </c>
      <c r="B627" s="388" t="s">
        <v>1079</v>
      </c>
      <c r="C627" s="388" t="s">
        <v>1109</v>
      </c>
      <c r="D627" s="388" t="s">
        <v>1571</v>
      </c>
      <c r="E627" s="302" t="str">
        <f>IF(OR(SUM(FBS.Assets!P38:W38)=0,SUM(FBS.Assets!P38:W38)&gt;0),"OK","WARNING")</f>
        <v>OK</v>
      </c>
      <c r="F627" s="386"/>
    </row>
    <row r="628" spans="1:6" s="111" customFormat="1">
      <c r="A628" s="383">
        <f t="shared" si="9"/>
        <v>627</v>
      </c>
      <c r="B628" s="388" t="s">
        <v>1079</v>
      </c>
      <c r="C628" s="388" t="s">
        <v>1109</v>
      </c>
      <c r="D628" s="388" t="s">
        <v>1571</v>
      </c>
      <c r="E628" s="302" t="str">
        <f>IF(OR(SUM(FBS.Assets!P39:W39)=0,SUM(FBS.Assets!P39:W39)&gt;0),"OK","WARNING")</f>
        <v>OK</v>
      </c>
      <c r="F628" s="386"/>
    </row>
    <row r="629" spans="1:6" s="111" customFormat="1">
      <c r="A629" s="383">
        <f t="shared" si="9"/>
        <v>628</v>
      </c>
      <c r="B629" s="388" t="s">
        <v>1079</v>
      </c>
      <c r="C629" s="388" t="s">
        <v>1109</v>
      </c>
      <c r="D629" s="388" t="s">
        <v>1571</v>
      </c>
      <c r="E629" s="302" t="str">
        <f>IF(OR(SUM(FBS.Assets!P40:W40)=0,SUM(FBS.Assets!P40:W40)&gt;0),"OK","WARNING")</f>
        <v>OK</v>
      </c>
      <c r="F629" s="386"/>
    </row>
    <row r="630" spans="1:6" s="111" customFormat="1">
      <c r="A630" s="383">
        <f t="shared" si="9"/>
        <v>629</v>
      </c>
      <c r="B630" s="388" t="s">
        <v>1079</v>
      </c>
      <c r="C630" s="388" t="s">
        <v>1109</v>
      </c>
      <c r="D630" s="388" t="s">
        <v>1571</v>
      </c>
      <c r="E630" s="302" t="str">
        <f>IF(OR(SUM(FBS.Assets!P41:W41)=0,SUM(FBS.Assets!P41:W41)&gt;0),"OK","WARNING")</f>
        <v>OK</v>
      </c>
      <c r="F630" s="386"/>
    </row>
    <row r="631" spans="1:6" s="111" customFormat="1">
      <c r="A631" s="383">
        <f t="shared" si="9"/>
        <v>630</v>
      </c>
      <c r="B631" s="388" t="s">
        <v>1079</v>
      </c>
      <c r="C631" s="388" t="s">
        <v>1109</v>
      </c>
      <c r="D631" s="388" t="s">
        <v>1571</v>
      </c>
      <c r="E631" s="302" t="str">
        <f>IF(OR(SUM(FBS.Assets!P42:W42)=0,SUM(FBS.Assets!P42:W42)&gt;0),"OK","WARNING")</f>
        <v>OK</v>
      </c>
      <c r="F631" s="386"/>
    </row>
    <row r="632" spans="1:6" s="111" customFormat="1">
      <c r="A632" s="383">
        <f t="shared" si="9"/>
        <v>631</v>
      </c>
      <c r="B632" s="388" t="s">
        <v>1079</v>
      </c>
      <c r="C632" s="388" t="s">
        <v>1109</v>
      </c>
      <c r="D632" s="388" t="s">
        <v>1571</v>
      </c>
      <c r="E632" s="302" t="str">
        <f>IF(OR(SUM(FBS.Assets!P43:W43)=0,SUM(FBS.Assets!P43:W43)&gt;0),"OK","WARNING")</f>
        <v>OK</v>
      </c>
      <c r="F632" s="386"/>
    </row>
    <row r="633" spans="1:6" s="111" customFormat="1">
      <c r="A633" s="383">
        <f t="shared" si="9"/>
        <v>632</v>
      </c>
      <c r="B633" s="388" t="s">
        <v>1079</v>
      </c>
      <c r="C633" s="388" t="s">
        <v>1109</v>
      </c>
      <c r="D633" s="388" t="s">
        <v>1571</v>
      </c>
      <c r="E633" s="302" t="str">
        <f>IF(OR(SUM(FBS.Assets!P44:W44)=0,SUM(FBS.Assets!P44:W44)&gt;0),"OK","WARNING")</f>
        <v>OK</v>
      </c>
      <c r="F633" s="386"/>
    </row>
    <row r="634" spans="1:6" s="111" customFormat="1">
      <c r="A634" s="383">
        <f t="shared" si="9"/>
        <v>633</v>
      </c>
      <c r="B634" s="388" t="s">
        <v>1079</v>
      </c>
      <c r="C634" s="388" t="s">
        <v>1109</v>
      </c>
      <c r="D634" s="388" t="s">
        <v>1571</v>
      </c>
      <c r="E634" s="302" t="str">
        <f>IF(OR(SUM(FBS.Assets!P45:W45)=0,SUM(FBS.Assets!P45:W45)&gt;0),"OK","WARNING")</f>
        <v>OK</v>
      </c>
      <c r="F634" s="386"/>
    </row>
    <row r="635" spans="1:6" s="111" customFormat="1">
      <c r="A635" s="383">
        <f t="shared" si="9"/>
        <v>634</v>
      </c>
      <c r="B635" s="388" t="s">
        <v>1079</v>
      </c>
      <c r="C635" s="388" t="s">
        <v>1109</v>
      </c>
      <c r="D635" s="388" t="s">
        <v>1571</v>
      </c>
      <c r="E635" s="302" t="str">
        <f>IF(OR(SUM(FBS.Assets!P46:W46)=0,SUM(FBS.Assets!P46:W46)&gt;0),"OK","WARNING")</f>
        <v>OK</v>
      </c>
      <c r="F635" s="386"/>
    </row>
    <row r="636" spans="1:6" s="111" customFormat="1">
      <c r="A636" s="383">
        <f t="shared" si="9"/>
        <v>635</v>
      </c>
      <c r="B636" s="388" t="s">
        <v>1079</v>
      </c>
      <c r="C636" s="388" t="s">
        <v>1109</v>
      </c>
      <c r="D636" s="388" t="s">
        <v>1571</v>
      </c>
      <c r="E636" s="302" t="str">
        <f>IF(OR(SUM(FBS.Assets!P47:W47)=0,SUM(FBS.Assets!P47:W47)&gt;0),"OK","WARNING")</f>
        <v>OK</v>
      </c>
      <c r="F636" s="386"/>
    </row>
    <row r="637" spans="1:6" s="111" customFormat="1">
      <c r="A637" s="383">
        <f t="shared" si="9"/>
        <v>636</v>
      </c>
      <c r="B637" s="388" t="s">
        <v>1079</v>
      </c>
      <c r="C637" s="388" t="s">
        <v>1109</v>
      </c>
      <c r="D637" s="388" t="s">
        <v>1571</v>
      </c>
      <c r="E637" s="302" t="str">
        <f>IF(OR(SUM(FBS.Assets!P48:W48)=0,SUM(FBS.Assets!P48:W48)&gt;0),"OK","WARNING")</f>
        <v>OK</v>
      </c>
      <c r="F637" s="386"/>
    </row>
    <row r="638" spans="1:6" s="111" customFormat="1">
      <c r="A638" s="383">
        <f t="shared" si="9"/>
        <v>637</v>
      </c>
      <c r="B638" s="388" t="s">
        <v>1079</v>
      </c>
      <c r="C638" s="388" t="s">
        <v>1109</v>
      </c>
      <c r="D638" s="388" t="s">
        <v>1571</v>
      </c>
      <c r="E638" s="302" t="str">
        <f>IF(OR(SUM(FBS.Assets!P49:W49)=0,SUM(FBS.Assets!P49:W49)&gt;0),"OK","WARNING")</f>
        <v>OK</v>
      </c>
      <c r="F638" s="386"/>
    </row>
    <row r="639" spans="1:6" s="111" customFormat="1">
      <c r="A639" s="383">
        <f t="shared" si="9"/>
        <v>638</v>
      </c>
      <c r="B639" s="388" t="s">
        <v>1079</v>
      </c>
      <c r="C639" s="388" t="s">
        <v>1109</v>
      </c>
      <c r="D639" s="388" t="s">
        <v>1571</v>
      </c>
      <c r="E639" s="302" t="str">
        <f>IF(OR(SUM(FBS.Assets!P50:W50)=0,SUM(FBS.Assets!P50:W50)&gt;0),"OK","WARNING")</f>
        <v>OK</v>
      </c>
      <c r="F639" s="386"/>
    </row>
    <row r="640" spans="1:6" s="111" customFormat="1">
      <c r="A640" s="383">
        <f t="shared" si="9"/>
        <v>639</v>
      </c>
      <c r="B640" s="388" t="s">
        <v>1079</v>
      </c>
      <c r="C640" s="388" t="s">
        <v>1109</v>
      </c>
      <c r="D640" s="388" t="s">
        <v>1572</v>
      </c>
      <c r="E640" s="302" t="str">
        <f>IF(OR(SUM(FBS.Assets!F62:L62)=0,SUM(FBS.Assets!F62:L62)&gt;0),"OK","WARNING")</f>
        <v>OK</v>
      </c>
      <c r="F640" s="386"/>
    </row>
    <row r="641" spans="1:6" s="111" customFormat="1">
      <c r="A641" s="383">
        <f t="shared" si="9"/>
        <v>640</v>
      </c>
      <c r="B641" s="388" t="s">
        <v>1079</v>
      </c>
      <c r="C641" s="388" t="s">
        <v>1109</v>
      </c>
      <c r="D641" s="388" t="s">
        <v>1572</v>
      </c>
      <c r="E641" s="302" t="str">
        <f>IF(OR(SUM(FBS.Assets!F63:L63)=0,SUM(FBS.Assets!F63:L63)&gt;0),"OK","WARNING")</f>
        <v>OK</v>
      </c>
      <c r="F641" s="386"/>
    </row>
    <row r="642" spans="1:6" s="111" customFormat="1">
      <c r="A642" s="383">
        <f t="shared" si="9"/>
        <v>641</v>
      </c>
      <c r="B642" s="388" t="s">
        <v>1079</v>
      </c>
      <c r="C642" s="388" t="s">
        <v>1109</v>
      </c>
      <c r="D642" s="388" t="s">
        <v>1572</v>
      </c>
      <c r="E642" s="302" t="str">
        <f>IF(OR(SUM(FBS.Assets!F64:L64)=0,SUM(FBS.Assets!F64:L64)&gt;0),"OK","WARNING")</f>
        <v>OK</v>
      </c>
      <c r="F642" s="386"/>
    </row>
    <row r="643" spans="1:6" s="111" customFormat="1">
      <c r="A643" s="383">
        <f t="shared" si="9"/>
        <v>642</v>
      </c>
      <c r="B643" s="388" t="s">
        <v>1079</v>
      </c>
      <c r="C643" s="388" t="s">
        <v>1109</v>
      </c>
      <c r="D643" s="388" t="s">
        <v>1572</v>
      </c>
      <c r="E643" s="302" t="str">
        <f>IF(OR(SUM(FBS.Assets!F65:L65)=0,SUM(FBS.Assets!F65:L65)&gt;0),"OK","WARNING")</f>
        <v>OK</v>
      </c>
      <c r="F643" s="386"/>
    </row>
    <row r="644" spans="1:6" s="111" customFormat="1">
      <c r="A644" s="383">
        <f t="shared" ref="A644:A707" si="10">A643+1</f>
        <v>643</v>
      </c>
      <c r="B644" s="388" t="s">
        <v>1079</v>
      </c>
      <c r="C644" s="388" t="s">
        <v>1109</v>
      </c>
      <c r="D644" s="388" t="s">
        <v>1572</v>
      </c>
      <c r="E644" s="302" t="str">
        <f>IF(OR(SUM(FBS.Assets!F66:L66)=0,SUM(FBS.Assets!F66:L66)&gt;0),"OK","WARNING")</f>
        <v>OK</v>
      </c>
      <c r="F644" s="386"/>
    </row>
    <row r="645" spans="1:6" s="111" customFormat="1">
      <c r="A645" s="383">
        <f t="shared" si="10"/>
        <v>644</v>
      </c>
      <c r="B645" s="388" t="s">
        <v>1079</v>
      </c>
      <c r="C645" s="388" t="s">
        <v>1109</v>
      </c>
      <c r="D645" s="388" t="s">
        <v>1572</v>
      </c>
      <c r="E645" s="302" t="str">
        <f>IF(OR(SUM(FBS.Assets!F67:L67)=0,SUM(FBS.Assets!F67:L67)&gt;0),"OK","WARNING")</f>
        <v>OK</v>
      </c>
      <c r="F645" s="386"/>
    </row>
    <row r="646" spans="1:6" s="111" customFormat="1">
      <c r="A646" s="383">
        <f t="shared" si="10"/>
        <v>645</v>
      </c>
      <c r="B646" s="388" t="s">
        <v>1079</v>
      </c>
      <c r="C646" s="388" t="s">
        <v>1109</v>
      </c>
      <c r="D646" s="388" t="s">
        <v>1572</v>
      </c>
      <c r="E646" s="302" t="str">
        <f>IF(OR(SUM(FBS.Assets!F68:L68)=0,SUM(FBS.Assets!F68:L68)&gt;0),"OK","WARNING")</f>
        <v>OK</v>
      </c>
      <c r="F646" s="386"/>
    </row>
    <row r="647" spans="1:6" s="111" customFormat="1">
      <c r="A647" s="383">
        <f t="shared" si="10"/>
        <v>646</v>
      </c>
      <c r="B647" s="388" t="s">
        <v>1079</v>
      </c>
      <c r="C647" s="388" t="s">
        <v>1109</v>
      </c>
      <c r="D647" s="388" t="s">
        <v>1572</v>
      </c>
      <c r="E647" s="302" t="str">
        <f>IF(OR(SUM(FBS.Assets!F69:L69)=0,SUM(FBS.Assets!F69:L69)&gt;0),"OK","WARNING")</f>
        <v>OK</v>
      </c>
      <c r="F647" s="386"/>
    </row>
    <row r="648" spans="1:6" s="111" customFormat="1">
      <c r="A648" s="383">
        <f t="shared" si="10"/>
        <v>647</v>
      </c>
      <c r="B648" s="388" t="s">
        <v>1079</v>
      </c>
      <c r="C648" s="388" t="s">
        <v>1109</v>
      </c>
      <c r="D648" s="388" t="s">
        <v>1572</v>
      </c>
      <c r="E648" s="302" t="str">
        <f>IF(OR(SUM(FBS.Assets!F70:L70)=0,SUM(FBS.Assets!F70:L70)&gt;0),"OK","WARNING")</f>
        <v>OK</v>
      </c>
      <c r="F648" s="386"/>
    </row>
    <row r="649" spans="1:6" s="111" customFormat="1">
      <c r="A649" s="383">
        <f t="shared" si="10"/>
        <v>648</v>
      </c>
      <c r="B649" s="388" t="s">
        <v>1079</v>
      </c>
      <c r="C649" s="388" t="s">
        <v>1109</v>
      </c>
      <c r="D649" s="388" t="s">
        <v>1572</v>
      </c>
      <c r="E649" s="302" t="str">
        <f>IF(OR(SUM(FBS.Assets!F71:L71)=0,SUM(FBS.Assets!F71:L71)&gt;0),"OK","WARNING")</f>
        <v>OK</v>
      </c>
      <c r="F649" s="386"/>
    </row>
    <row r="650" spans="1:6" s="111" customFormat="1">
      <c r="A650" s="383">
        <f t="shared" si="10"/>
        <v>649</v>
      </c>
      <c r="B650" s="388" t="s">
        <v>1079</v>
      </c>
      <c r="C650" s="388" t="s">
        <v>1109</v>
      </c>
      <c r="D650" s="388" t="s">
        <v>1573</v>
      </c>
      <c r="E650" s="302" t="str">
        <f>IF(OR(SUM(FBS.Assets!Q62:W62)=0,SUM(FBS.Assets!Q62:W62)&gt;0),"OK","WARNING")</f>
        <v>OK</v>
      </c>
      <c r="F650" s="386"/>
    </row>
    <row r="651" spans="1:6" s="111" customFormat="1">
      <c r="A651" s="383">
        <f t="shared" si="10"/>
        <v>650</v>
      </c>
      <c r="B651" s="388" t="s">
        <v>1079</v>
      </c>
      <c r="C651" s="388" t="s">
        <v>1109</v>
      </c>
      <c r="D651" s="388" t="s">
        <v>1573</v>
      </c>
      <c r="E651" s="302" t="str">
        <f>IF(OR(SUM(FBS.Assets!Q63:W63)=0,SUM(FBS.Assets!Q63:W63)&gt;0),"OK","WARNING")</f>
        <v>OK</v>
      </c>
      <c r="F651" s="386"/>
    </row>
    <row r="652" spans="1:6" s="111" customFormat="1">
      <c r="A652" s="383">
        <f t="shared" si="10"/>
        <v>651</v>
      </c>
      <c r="B652" s="388" t="s">
        <v>1079</v>
      </c>
      <c r="C652" s="388" t="s">
        <v>1109</v>
      </c>
      <c r="D652" s="388" t="s">
        <v>1573</v>
      </c>
      <c r="E652" s="302" t="str">
        <f>IF(OR(SUM(FBS.Assets!Q64:W64)=0,SUM(FBS.Assets!Q64:W64)&gt;0),"OK","WARNING")</f>
        <v>OK</v>
      </c>
      <c r="F652" s="386"/>
    </row>
    <row r="653" spans="1:6" s="111" customFormat="1">
      <c r="A653" s="383">
        <f t="shared" si="10"/>
        <v>652</v>
      </c>
      <c r="B653" s="388" t="s">
        <v>1079</v>
      </c>
      <c r="C653" s="388" t="s">
        <v>1109</v>
      </c>
      <c r="D653" s="388" t="s">
        <v>1573</v>
      </c>
      <c r="E653" s="302" t="str">
        <f>IF(OR(SUM(FBS.Assets!Q65:W65)=0,SUM(FBS.Assets!Q65:W65)&gt;0),"OK","WARNING")</f>
        <v>OK</v>
      </c>
      <c r="F653" s="386"/>
    </row>
    <row r="654" spans="1:6" s="111" customFormat="1">
      <c r="A654" s="383">
        <f t="shared" si="10"/>
        <v>653</v>
      </c>
      <c r="B654" s="388" t="s">
        <v>1079</v>
      </c>
      <c r="C654" s="388" t="s">
        <v>1109</v>
      </c>
      <c r="D654" s="388" t="s">
        <v>1573</v>
      </c>
      <c r="E654" s="302" t="str">
        <f>IF(OR(SUM(FBS.Assets!Q66:W66)=0,SUM(FBS.Assets!Q66:W66)&gt;0),"OK","WARNING")</f>
        <v>OK</v>
      </c>
      <c r="F654" s="386"/>
    </row>
    <row r="655" spans="1:6" s="111" customFormat="1">
      <c r="A655" s="383">
        <f t="shared" si="10"/>
        <v>654</v>
      </c>
      <c r="B655" s="388" t="s">
        <v>1079</v>
      </c>
      <c r="C655" s="388" t="s">
        <v>1109</v>
      </c>
      <c r="D655" s="388" t="s">
        <v>1573</v>
      </c>
      <c r="E655" s="302" t="str">
        <f>IF(OR(SUM(FBS.Assets!Q67:W67)=0,SUM(FBS.Assets!Q67:W67)&gt;0),"OK","WARNING")</f>
        <v>OK</v>
      </c>
      <c r="F655" s="386"/>
    </row>
    <row r="656" spans="1:6" s="111" customFormat="1">
      <c r="A656" s="383">
        <f t="shared" si="10"/>
        <v>655</v>
      </c>
      <c r="B656" s="388" t="s">
        <v>1079</v>
      </c>
      <c r="C656" s="388" t="s">
        <v>1109</v>
      </c>
      <c r="D656" s="388" t="s">
        <v>1573</v>
      </c>
      <c r="E656" s="302" t="str">
        <f>IF(OR(SUM(FBS.Assets!Q68:W68)=0,SUM(FBS.Assets!Q68:W68)&gt;0),"OK","WARNING")</f>
        <v>OK</v>
      </c>
      <c r="F656" s="386"/>
    </row>
    <row r="657" spans="1:6" s="111" customFormat="1">
      <c r="A657" s="383">
        <f t="shared" si="10"/>
        <v>656</v>
      </c>
      <c r="B657" s="388" t="s">
        <v>1079</v>
      </c>
      <c r="C657" s="388" t="s">
        <v>1109</v>
      </c>
      <c r="D657" s="388" t="s">
        <v>1573</v>
      </c>
      <c r="E657" s="302" t="str">
        <f>IF(OR(SUM(FBS.Assets!Q69:W69)=0,SUM(FBS.Assets!Q69:W69)&gt;0),"OK","WARNING")</f>
        <v>OK</v>
      </c>
      <c r="F657" s="386"/>
    </row>
    <row r="658" spans="1:6" s="111" customFormat="1">
      <c r="A658" s="383">
        <f t="shared" si="10"/>
        <v>657</v>
      </c>
      <c r="B658" s="388" t="s">
        <v>1079</v>
      </c>
      <c r="C658" s="388" t="s">
        <v>1109</v>
      </c>
      <c r="D658" s="388" t="s">
        <v>1573</v>
      </c>
      <c r="E658" s="302" t="str">
        <f>IF(OR(SUM(FBS.Assets!Q70:W70)=0,SUM(FBS.Assets!Q70:W70)&gt;0),"OK","WARNING")</f>
        <v>OK</v>
      </c>
      <c r="F658" s="386"/>
    </row>
    <row r="659" spans="1:6" s="111" customFormat="1">
      <c r="A659" s="383">
        <f t="shared" si="10"/>
        <v>658</v>
      </c>
      <c r="B659" s="388" t="s">
        <v>1079</v>
      </c>
      <c r="C659" s="388" t="s">
        <v>1109</v>
      </c>
      <c r="D659" s="388" t="s">
        <v>1573</v>
      </c>
      <c r="E659" s="302" t="str">
        <f>IF(OR(SUM(FBS.Assets!Q71:W71)=0,SUM(FBS.Assets!Q71:W71)&gt;0),"OK","WARNING")</f>
        <v>OK</v>
      </c>
      <c r="F659" s="386"/>
    </row>
    <row r="660" spans="1:6" s="111" customFormat="1">
      <c r="A660" s="383">
        <f t="shared" si="10"/>
        <v>659</v>
      </c>
      <c r="B660" s="388" t="s">
        <v>1079</v>
      </c>
      <c r="C660" s="388" t="s">
        <v>1109</v>
      </c>
      <c r="D660" s="388" t="s">
        <v>1574</v>
      </c>
      <c r="E660" s="302" t="str">
        <f>IF(OR(SUM(FBS.Assets!F83:I83)=0,SUM(FBS.Assets!F83:I83)&gt;0),"OK","WARNING")</f>
        <v>OK</v>
      </c>
      <c r="F660" s="386"/>
    </row>
    <row r="661" spans="1:6" s="111" customFormat="1">
      <c r="A661" s="383">
        <f t="shared" si="10"/>
        <v>660</v>
      </c>
      <c r="B661" s="388" t="s">
        <v>1079</v>
      </c>
      <c r="C661" s="388" t="s">
        <v>1109</v>
      </c>
      <c r="D661" s="388" t="s">
        <v>1574</v>
      </c>
      <c r="E661" s="302" t="str">
        <f>IF(OR(SUM(FBS.Assets!F84:I84)=0,SUM(FBS.Assets!F84:I84)&gt;0),"OK","WARNING")</f>
        <v>OK</v>
      </c>
      <c r="F661" s="386"/>
    </row>
    <row r="662" spans="1:6" s="111" customFormat="1">
      <c r="A662" s="383">
        <f t="shared" si="10"/>
        <v>661</v>
      </c>
      <c r="B662" s="388" t="s">
        <v>1079</v>
      </c>
      <c r="C662" s="388" t="s">
        <v>1109</v>
      </c>
      <c r="D662" s="388" t="s">
        <v>1574</v>
      </c>
      <c r="E662" s="302" t="str">
        <f>IF(OR(SUM(FBS.Assets!F85:I85)=0,SUM(FBS.Assets!F85:I85)&gt;0),"OK","WARNING")</f>
        <v>OK</v>
      </c>
      <c r="F662" s="386"/>
    </row>
    <row r="663" spans="1:6" s="111" customFormat="1">
      <c r="A663" s="383">
        <f t="shared" si="10"/>
        <v>662</v>
      </c>
      <c r="B663" s="388" t="s">
        <v>1079</v>
      </c>
      <c r="C663" s="388" t="s">
        <v>1109</v>
      </c>
      <c r="D663" s="388" t="s">
        <v>1574</v>
      </c>
      <c r="E663" s="302" t="str">
        <f>IF(OR(SUM(FBS.Assets!F86:I86)=0,SUM(FBS.Assets!F86:I86)&gt;0),"OK","WARNING")</f>
        <v>OK</v>
      </c>
      <c r="F663" s="386"/>
    </row>
    <row r="664" spans="1:6" s="111" customFormat="1">
      <c r="A664" s="383">
        <f t="shared" si="10"/>
        <v>663</v>
      </c>
      <c r="B664" s="388" t="s">
        <v>1079</v>
      </c>
      <c r="C664" s="388" t="s">
        <v>1109</v>
      </c>
      <c r="D664" s="388" t="s">
        <v>1574</v>
      </c>
      <c r="E664" s="302" t="str">
        <f>IF(OR(SUM(FBS.Assets!F87:I87)=0,SUM(FBS.Assets!F87:I87)&gt;0),"OK","WARNING")</f>
        <v>OK</v>
      </c>
      <c r="F664" s="386"/>
    </row>
    <row r="665" spans="1:6" s="111" customFormat="1">
      <c r="A665" s="383">
        <f t="shared" si="10"/>
        <v>664</v>
      </c>
      <c r="B665" s="388" t="s">
        <v>1079</v>
      </c>
      <c r="C665" s="388" t="s">
        <v>1109</v>
      </c>
      <c r="D665" s="388" t="s">
        <v>1574</v>
      </c>
      <c r="E665" s="302" t="str">
        <f>IF(OR(SUM(FBS.Assets!F88:I88)=0,SUM(FBS.Assets!F88:I88)&gt;0),"OK","WARNING")</f>
        <v>OK</v>
      </c>
      <c r="F665" s="386"/>
    </row>
    <row r="666" spans="1:6" s="111" customFormat="1">
      <c r="A666" s="383">
        <f t="shared" si="10"/>
        <v>665</v>
      </c>
      <c r="B666" s="388" t="s">
        <v>1079</v>
      </c>
      <c r="C666" s="388" t="s">
        <v>1109</v>
      </c>
      <c r="D666" s="388" t="s">
        <v>1574</v>
      </c>
      <c r="E666" s="302" t="str">
        <f>IF(OR(SUM(FBS.Assets!F89:I89)=0,SUM(FBS.Assets!F89:I89)&gt;0),"OK","WARNING")</f>
        <v>OK</v>
      </c>
      <c r="F666" s="386"/>
    </row>
    <row r="667" spans="1:6" s="111" customFormat="1">
      <c r="A667" s="383">
        <f t="shared" si="10"/>
        <v>666</v>
      </c>
      <c r="B667" s="388" t="s">
        <v>1079</v>
      </c>
      <c r="C667" s="388" t="s">
        <v>1109</v>
      </c>
      <c r="D667" s="388" t="s">
        <v>1574</v>
      </c>
      <c r="E667" s="302" t="str">
        <f>IF(OR(SUM(FBS.Assets!F90:I90)=0,SUM(FBS.Assets!F90:I90)&gt;0),"OK","WARNING")</f>
        <v>OK</v>
      </c>
      <c r="F667" s="386"/>
    </row>
    <row r="668" spans="1:6" s="111" customFormat="1">
      <c r="A668" s="383">
        <f t="shared" si="10"/>
        <v>667</v>
      </c>
      <c r="B668" s="388" t="s">
        <v>1079</v>
      </c>
      <c r="C668" s="388" t="s">
        <v>1109</v>
      </c>
      <c r="D668" s="388" t="s">
        <v>1574</v>
      </c>
      <c r="E668" s="302" t="str">
        <f>IF(OR(SUM(FBS.Assets!F91:I91)=0,SUM(FBS.Assets!F91:I91)&gt;0),"OK","WARNING")</f>
        <v>OK</v>
      </c>
      <c r="F668" s="386"/>
    </row>
    <row r="669" spans="1:6" s="111" customFormat="1">
      <c r="A669" s="383">
        <f t="shared" si="10"/>
        <v>668</v>
      </c>
      <c r="B669" s="388" t="s">
        <v>1079</v>
      </c>
      <c r="C669" s="388" t="s">
        <v>1109</v>
      </c>
      <c r="D669" s="388" t="s">
        <v>1574</v>
      </c>
      <c r="E669" s="302" t="str">
        <f>IF(OR(SUM(FBS.Assets!F92:I92)=0,SUM(FBS.Assets!F92:I92)&gt;0),"OK","WARNING")</f>
        <v>OK</v>
      </c>
      <c r="F669" s="386"/>
    </row>
    <row r="670" spans="1:6" s="111" customFormat="1">
      <c r="A670" s="383">
        <f t="shared" si="10"/>
        <v>669</v>
      </c>
      <c r="B670" s="388" t="s">
        <v>1079</v>
      </c>
      <c r="C670" s="388" t="s">
        <v>1109</v>
      </c>
      <c r="D670" s="388" t="s">
        <v>1575</v>
      </c>
      <c r="E670" s="302" t="str">
        <f>IF(OR(SUM(FBS.Assets!Q83:T83)=0,SUM(FBS.Assets!Q83:T83)&gt;0),"OK","WARNING")</f>
        <v>OK</v>
      </c>
      <c r="F670" s="386"/>
    </row>
    <row r="671" spans="1:6" s="111" customFormat="1">
      <c r="A671" s="383">
        <f t="shared" si="10"/>
        <v>670</v>
      </c>
      <c r="B671" s="388" t="s">
        <v>1079</v>
      </c>
      <c r="C671" s="388" t="s">
        <v>1109</v>
      </c>
      <c r="D671" s="388" t="s">
        <v>1575</v>
      </c>
      <c r="E671" s="302" t="str">
        <f>IF(OR(SUM(FBS.Assets!Q84:T84)=0,SUM(FBS.Assets!Q84:T84)&gt;0),"OK","WARNING")</f>
        <v>OK</v>
      </c>
      <c r="F671" s="386"/>
    </row>
    <row r="672" spans="1:6" s="111" customFormat="1">
      <c r="A672" s="383">
        <f t="shared" si="10"/>
        <v>671</v>
      </c>
      <c r="B672" s="388" t="s">
        <v>1079</v>
      </c>
      <c r="C672" s="388" t="s">
        <v>1109</v>
      </c>
      <c r="D672" s="388" t="s">
        <v>1575</v>
      </c>
      <c r="E672" s="302" t="str">
        <f>IF(OR(SUM(FBS.Assets!Q85:T85)=0,SUM(FBS.Assets!Q85:T85)&gt;0),"OK","WARNING")</f>
        <v>OK</v>
      </c>
      <c r="F672" s="386"/>
    </row>
    <row r="673" spans="1:6" s="111" customFormat="1">
      <c r="A673" s="383">
        <f t="shared" si="10"/>
        <v>672</v>
      </c>
      <c r="B673" s="388" t="s">
        <v>1079</v>
      </c>
      <c r="C673" s="388" t="s">
        <v>1109</v>
      </c>
      <c r="D673" s="388" t="s">
        <v>1575</v>
      </c>
      <c r="E673" s="302" t="str">
        <f>IF(OR(SUM(FBS.Assets!Q86:T86)=0,SUM(FBS.Assets!Q86:T86)&gt;0),"OK","WARNING")</f>
        <v>OK</v>
      </c>
      <c r="F673" s="386"/>
    </row>
    <row r="674" spans="1:6" s="111" customFormat="1">
      <c r="A674" s="383">
        <f t="shared" si="10"/>
        <v>673</v>
      </c>
      <c r="B674" s="388" t="s">
        <v>1079</v>
      </c>
      <c r="C674" s="388" t="s">
        <v>1109</v>
      </c>
      <c r="D674" s="388" t="s">
        <v>1575</v>
      </c>
      <c r="E674" s="302" t="str">
        <f>IF(OR(SUM(FBS.Assets!Q87:T87)=0,SUM(FBS.Assets!Q87:T87)&gt;0),"OK","WARNING")</f>
        <v>OK</v>
      </c>
      <c r="F674" s="386"/>
    </row>
    <row r="675" spans="1:6" s="111" customFormat="1">
      <c r="A675" s="383">
        <f t="shared" si="10"/>
        <v>674</v>
      </c>
      <c r="B675" s="388" t="s">
        <v>1079</v>
      </c>
      <c r="C675" s="388" t="s">
        <v>1109</v>
      </c>
      <c r="D675" s="388" t="s">
        <v>1575</v>
      </c>
      <c r="E675" s="302" t="str">
        <f>IF(OR(SUM(FBS.Assets!Q88:T88)=0,SUM(FBS.Assets!Q88:T88)&gt;0),"OK","WARNING")</f>
        <v>OK</v>
      </c>
      <c r="F675" s="386"/>
    </row>
    <row r="676" spans="1:6" s="111" customFormat="1">
      <c r="A676" s="383">
        <f t="shared" si="10"/>
        <v>675</v>
      </c>
      <c r="B676" s="388" t="s">
        <v>1079</v>
      </c>
      <c r="C676" s="388" t="s">
        <v>1109</v>
      </c>
      <c r="D676" s="388" t="s">
        <v>1575</v>
      </c>
      <c r="E676" s="302" t="str">
        <f>IF(OR(SUM(FBS.Assets!Q89:T89)=0,SUM(FBS.Assets!Q89:T89)&gt;0),"OK","WARNING")</f>
        <v>OK</v>
      </c>
      <c r="F676" s="386"/>
    </row>
    <row r="677" spans="1:6" s="111" customFormat="1">
      <c r="A677" s="383">
        <f t="shared" si="10"/>
        <v>676</v>
      </c>
      <c r="B677" s="388" t="s">
        <v>1079</v>
      </c>
      <c r="C677" s="388" t="s">
        <v>1109</v>
      </c>
      <c r="D677" s="388" t="s">
        <v>1575</v>
      </c>
      <c r="E677" s="302" t="str">
        <f>IF(OR(SUM(FBS.Assets!Q90:T90)=0,SUM(FBS.Assets!Q90:T90)&gt;0),"OK","WARNING")</f>
        <v>OK</v>
      </c>
      <c r="F677" s="386"/>
    </row>
    <row r="678" spans="1:6" s="111" customFormat="1">
      <c r="A678" s="383">
        <f t="shared" si="10"/>
        <v>677</v>
      </c>
      <c r="B678" s="388" t="s">
        <v>1079</v>
      </c>
      <c r="C678" s="388" t="s">
        <v>1109</v>
      </c>
      <c r="D678" s="388" t="s">
        <v>1575</v>
      </c>
      <c r="E678" s="302" t="str">
        <f>IF(OR(SUM(FBS.Assets!Q91:T91)=0,SUM(FBS.Assets!Q91:T91)&gt;0),"OK","WARNING")</f>
        <v>OK</v>
      </c>
      <c r="F678" s="386"/>
    </row>
    <row r="679" spans="1:6" s="111" customFormat="1">
      <c r="A679" s="383">
        <f t="shared" si="10"/>
        <v>678</v>
      </c>
      <c r="B679" s="388" t="s">
        <v>1079</v>
      </c>
      <c r="C679" s="388" t="s">
        <v>1109</v>
      </c>
      <c r="D679" s="388" t="s">
        <v>1575</v>
      </c>
      <c r="E679" s="302" t="str">
        <f>IF(OR(SUM(FBS.Assets!Q92:T92)=0,SUM(FBS.Assets!Q92:T92)&gt;0),"OK","WARNING")</f>
        <v>OK</v>
      </c>
      <c r="F679" s="386"/>
    </row>
    <row r="680" spans="1:6" s="111" customFormat="1">
      <c r="A680" s="383">
        <f t="shared" si="10"/>
        <v>679</v>
      </c>
      <c r="B680" s="388" t="s">
        <v>1079</v>
      </c>
      <c r="C680" s="388" t="s">
        <v>1109</v>
      </c>
      <c r="D680" s="388" t="s">
        <v>1576</v>
      </c>
      <c r="E680" s="302" t="str">
        <f>IF(OR(SUM(FBS.Assets!E104:H104)=0,SUM(FBS.Assets!E104:H104)&gt;0),"OK","WARNING")</f>
        <v>OK</v>
      </c>
      <c r="F680" s="386"/>
    </row>
    <row r="681" spans="1:6" s="111" customFormat="1">
      <c r="A681" s="383">
        <f t="shared" si="10"/>
        <v>680</v>
      </c>
      <c r="B681" s="388" t="s">
        <v>1079</v>
      </c>
      <c r="C681" s="388" t="s">
        <v>1109</v>
      </c>
      <c r="D681" s="388" t="s">
        <v>1576</v>
      </c>
      <c r="E681" s="302" t="str">
        <f>IF(OR(SUM(FBS.Assets!E105:H105)=0,SUM(FBS.Assets!E105:H105)&gt;0),"OK","WARNING")</f>
        <v>OK</v>
      </c>
      <c r="F681" s="386"/>
    </row>
    <row r="682" spans="1:6" s="111" customFormat="1">
      <c r="A682" s="383">
        <f t="shared" si="10"/>
        <v>681</v>
      </c>
      <c r="B682" s="388" t="s">
        <v>1079</v>
      </c>
      <c r="C682" s="388" t="s">
        <v>1109</v>
      </c>
      <c r="D682" s="388" t="s">
        <v>1576</v>
      </c>
      <c r="E682" s="302" t="str">
        <f>IF(OR(SUM(FBS.Assets!E106:H106)=0,SUM(FBS.Assets!E106:H106)&gt;0),"OK","WARNING")</f>
        <v>OK</v>
      </c>
      <c r="F682" s="386"/>
    </row>
    <row r="683" spans="1:6" s="111" customFormat="1">
      <c r="A683" s="383">
        <f t="shared" si="10"/>
        <v>682</v>
      </c>
      <c r="B683" s="388" t="s">
        <v>1079</v>
      </c>
      <c r="C683" s="388" t="s">
        <v>1109</v>
      </c>
      <c r="D683" s="388" t="s">
        <v>1576</v>
      </c>
      <c r="E683" s="302" t="str">
        <f>IF(OR(SUM(FBS.Assets!E107:H107)=0,SUM(FBS.Assets!E107:H107)&gt;0),"OK","WARNING")</f>
        <v>OK</v>
      </c>
      <c r="F683" s="386"/>
    </row>
    <row r="684" spans="1:6" s="111" customFormat="1">
      <c r="A684" s="383">
        <f t="shared" si="10"/>
        <v>683</v>
      </c>
      <c r="B684" s="388" t="s">
        <v>1079</v>
      </c>
      <c r="C684" s="388" t="s">
        <v>1109</v>
      </c>
      <c r="D684" s="388" t="s">
        <v>1576</v>
      </c>
      <c r="E684" s="302" t="str">
        <f>IF(OR(SUM(FBS.Assets!E108:H108)=0,SUM(FBS.Assets!E108:H108)&gt;0),"OK","WARNING")</f>
        <v>OK</v>
      </c>
      <c r="F684" s="386"/>
    </row>
    <row r="685" spans="1:6" s="111" customFormat="1">
      <c r="A685" s="383">
        <f t="shared" si="10"/>
        <v>684</v>
      </c>
      <c r="B685" s="388" t="s">
        <v>1079</v>
      </c>
      <c r="C685" s="388" t="s">
        <v>1109</v>
      </c>
      <c r="D685" s="388" t="s">
        <v>1576</v>
      </c>
      <c r="E685" s="302" t="str">
        <f>IF(OR(SUM(FBS.Assets!E109:H109)=0,SUM(FBS.Assets!E109:H109)&gt;0),"OK","WARNING")</f>
        <v>OK</v>
      </c>
      <c r="F685" s="386"/>
    </row>
    <row r="686" spans="1:6" s="111" customFormat="1">
      <c r="A686" s="383">
        <f t="shared" si="10"/>
        <v>685</v>
      </c>
      <c r="B686" s="388" t="s">
        <v>1079</v>
      </c>
      <c r="C686" s="388" t="s">
        <v>1109</v>
      </c>
      <c r="D686" s="388" t="s">
        <v>1577</v>
      </c>
      <c r="E686" s="302" t="str">
        <f>IF(OR(SUM(FBS.Assets!P104:S104)=0,SUM(FBS.Assets!P104:S104)&gt;0),"OK","WARNING")</f>
        <v>OK</v>
      </c>
      <c r="F686" s="386"/>
    </row>
    <row r="687" spans="1:6" s="111" customFormat="1">
      <c r="A687" s="383">
        <f t="shared" si="10"/>
        <v>686</v>
      </c>
      <c r="B687" s="388" t="s">
        <v>1079</v>
      </c>
      <c r="C687" s="388" t="s">
        <v>1109</v>
      </c>
      <c r="D687" s="388" t="s">
        <v>1577</v>
      </c>
      <c r="E687" s="302" t="str">
        <f>IF(OR(SUM(FBS.Assets!P105:S105)=0,SUM(FBS.Assets!P105:S105)&gt;0),"OK","WARNING")</f>
        <v>OK</v>
      </c>
      <c r="F687" s="386"/>
    </row>
    <row r="688" spans="1:6" s="111" customFormat="1">
      <c r="A688" s="383">
        <f t="shared" si="10"/>
        <v>687</v>
      </c>
      <c r="B688" s="388" t="s">
        <v>1079</v>
      </c>
      <c r="C688" s="388" t="s">
        <v>1109</v>
      </c>
      <c r="D688" s="388" t="s">
        <v>1577</v>
      </c>
      <c r="E688" s="302" t="str">
        <f>IF(OR(SUM(FBS.Assets!P106:S106)=0,SUM(FBS.Assets!P106:S106)&gt;0),"OK","WARNING")</f>
        <v>OK</v>
      </c>
      <c r="F688" s="386"/>
    </row>
    <row r="689" spans="1:6" s="111" customFormat="1">
      <c r="A689" s="383">
        <f t="shared" si="10"/>
        <v>688</v>
      </c>
      <c r="B689" s="388" t="s">
        <v>1079</v>
      </c>
      <c r="C689" s="388" t="s">
        <v>1109</v>
      </c>
      <c r="D689" s="388" t="s">
        <v>1577</v>
      </c>
      <c r="E689" s="302" t="str">
        <f>IF(OR(SUM(FBS.Assets!P107:S107)=0,SUM(FBS.Assets!P107:S107)&gt;0),"OK","WARNING")</f>
        <v>OK</v>
      </c>
      <c r="F689" s="386"/>
    </row>
    <row r="690" spans="1:6" s="111" customFormat="1">
      <c r="A690" s="383">
        <f t="shared" si="10"/>
        <v>689</v>
      </c>
      <c r="B690" s="388" t="s">
        <v>1079</v>
      </c>
      <c r="C690" s="388" t="s">
        <v>1109</v>
      </c>
      <c r="D690" s="388" t="s">
        <v>1577</v>
      </c>
      <c r="E690" s="302" t="str">
        <f>IF(OR(SUM(FBS.Assets!P108:S108)=0,SUM(FBS.Assets!P108:S108)&gt;0),"OK","WARNING")</f>
        <v>OK</v>
      </c>
      <c r="F690" s="386"/>
    </row>
    <row r="691" spans="1:6" s="111" customFormat="1">
      <c r="A691" s="383">
        <f t="shared" si="10"/>
        <v>690</v>
      </c>
      <c r="B691" s="388" t="s">
        <v>1079</v>
      </c>
      <c r="C691" s="388" t="s">
        <v>1109</v>
      </c>
      <c r="D691" s="388" t="s">
        <v>1577</v>
      </c>
      <c r="E691" s="302" t="str">
        <f>IF(OR(SUM(FBS.Assets!P109:S109)=0,SUM(FBS.Assets!P109:S109)&gt;0),"OK","WARNING")</f>
        <v>OK</v>
      </c>
      <c r="F691" s="386"/>
    </row>
    <row r="692" spans="1:6" s="111" customFormat="1">
      <c r="A692" s="383">
        <f t="shared" si="10"/>
        <v>691</v>
      </c>
      <c r="B692" s="388" t="s">
        <v>1079</v>
      </c>
      <c r="C692" s="388" t="s">
        <v>1109</v>
      </c>
      <c r="D692" s="388" t="s">
        <v>1578</v>
      </c>
      <c r="E692" s="392" t="str">
        <f>IF(OR(SUM(FBS.Assets!E114:F114)=0,SUM(FBS.Assets!E114:F114)&gt;0),"OK","WARNING")</f>
        <v>OK</v>
      </c>
      <c r="F692" s="386"/>
    </row>
    <row r="693" spans="1:6" s="111" customFormat="1">
      <c r="A693" s="383">
        <f t="shared" si="10"/>
        <v>692</v>
      </c>
      <c r="B693" s="388" t="s">
        <v>1079</v>
      </c>
      <c r="C693" s="388" t="s">
        <v>1109</v>
      </c>
      <c r="D693" s="388" t="s">
        <v>1578</v>
      </c>
      <c r="E693" s="392" t="str">
        <f>IF(OR(SUM(FBS.Assets!E115:F115)=0,SUM(FBS.Assets!E115:F115)&gt;0),"OK","WARNING")</f>
        <v>OK</v>
      </c>
      <c r="F693" s="386"/>
    </row>
    <row r="694" spans="1:6" s="111" customFormat="1">
      <c r="A694" s="383">
        <f t="shared" si="10"/>
        <v>693</v>
      </c>
      <c r="B694" s="388" t="s">
        <v>1079</v>
      </c>
      <c r="C694" s="388" t="s">
        <v>1109</v>
      </c>
      <c r="D694" s="388" t="s">
        <v>1578</v>
      </c>
      <c r="E694" s="392" t="str">
        <f>IF(OR(SUM(FBS.Assets!E116:F116)=0,SUM(FBS.Assets!E116:F116)&gt;0),"OK","WARNING")</f>
        <v>OK</v>
      </c>
      <c r="F694" s="386"/>
    </row>
    <row r="695" spans="1:6" s="111" customFormat="1">
      <c r="A695" s="383">
        <f t="shared" si="10"/>
        <v>694</v>
      </c>
      <c r="B695" s="388" t="s">
        <v>1079</v>
      </c>
      <c r="C695" s="388" t="s">
        <v>1109</v>
      </c>
      <c r="D695" s="388" t="s">
        <v>1578</v>
      </c>
      <c r="E695" s="392" t="str">
        <f>IF(OR(SUM(FBS.Assets!E117:F117)=0,SUM(FBS.Assets!E117:F117)&gt;0),"OK","WARNING")</f>
        <v>OK</v>
      </c>
      <c r="F695" s="386"/>
    </row>
    <row r="696" spans="1:6" s="111" customFormat="1">
      <c r="A696" s="383">
        <f t="shared" si="10"/>
        <v>695</v>
      </c>
      <c r="B696" s="388" t="s">
        <v>1079</v>
      </c>
      <c r="C696" s="388" t="s">
        <v>1109</v>
      </c>
      <c r="D696" s="388" t="s">
        <v>1578</v>
      </c>
      <c r="E696" s="392" t="str">
        <f>IF(OR(SUM(FBS.Assets!E118:F118)=0,SUM(FBS.Assets!E118:F118)&gt;0),"OK","WARNING")</f>
        <v>OK</v>
      </c>
      <c r="F696" s="386"/>
    </row>
    <row r="697" spans="1:6" s="111" customFormat="1">
      <c r="A697" s="383">
        <f t="shared" si="10"/>
        <v>696</v>
      </c>
      <c r="B697" s="388" t="s">
        <v>1079</v>
      </c>
      <c r="C697" s="388" t="s">
        <v>1109</v>
      </c>
      <c r="D697" s="388" t="s">
        <v>1578</v>
      </c>
      <c r="E697" s="392" t="str">
        <f>IF(OR(SUM(FBS.Assets!E119:F119)=0,SUM(FBS.Assets!E119:F119)&gt;0),"OK","WARNING")</f>
        <v>OK</v>
      </c>
      <c r="F697" s="386"/>
    </row>
    <row r="698" spans="1:6" s="111" customFormat="1">
      <c r="A698" s="383">
        <f t="shared" si="10"/>
        <v>697</v>
      </c>
      <c r="B698" s="388" t="s">
        <v>1079</v>
      </c>
      <c r="C698" s="388" t="s">
        <v>1109</v>
      </c>
      <c r="D698" s="388" t="s">
        <v>1591</v>
      </c>
      <c r="E698" s="392" t="str">
        <f>IF(OR(SUM(FBS.Assets!P114:Q114)=0,SUM(FBS.Assets!P114:Q114)&gt;0),"OK","WARNING")</f>
        <v>OK</v>
      </c>
      <c r="F698" s="386"/>
    </row>
    <row r="699" spans="1:6" s="111" customFormat="1">
      <c r="A699" s="383">
        <f t="shared" si="10"/>
        <v>698</v>
      </c>
      <c r="B699" s="388" t="s">
        <v>1079</v>
      </c>
      <c r="C699" s="388" t="s">
        <v>1109</v>
      </c>
      <c r="D699" s="388" t="s">
        <v>1591</v>
      </c>
      <c r="E699" s="392" t="str">
        <f>IF(OR(SUM(FBS.Assets!P115:Q115)=0,SUM(FBS.Assets!P115:Q115)&gt;0),"OK","WARNING")</f>
        <v>OK</v>
      </c>
      <c r="F699" s="386"/>
    </row>
    <row r="700" spans="1:6" s="111" customFormat="1">
      <c r="A700" s="383">
        <f t="shared" si="10"/>
        <v>699</v>
      </c>
      <c r="B700" s="388" t="s">
        <v>1079</v>
      </c>
      <c r="C700" s="388" t="s">
        <v>1109</v>
      </c>
      <c r="D700" s="388" t="s">
        <v>1591</v>
      </c>
      <c r="E700" s="392" t="str">
        <f>IF(OR(SUM(FBS.Assets!P116:Q116)=0,SUM(FBS.Assets!P116:Q116)&gt;0),"OK","WARNING")</f>
        <v>OK</v>
      </c>
      <c r="F700" s="386"/>
    </row>
    <row r="701" spans="1:6" s="111" customFormat="1">
      <c r="A701" s="383">
        <f t="shared" si="10"/>
        <v>700</v>
      </c>
      <c r="B701" s="388" t="s">
        <v>1079</v>
      </c>
      <c r="C701" s="388" t="s">
        <v>1109</v>
      </c>
      <c r="D701" s="388" t="s">
        <v>1591</v>
      </c>
      <c r="E701" s="392" t="str">
        <f>IF(OR(SUM(FBS.Assets!P117:Q117)=0,SUM(FBS.Assets!P117:Q117)&gt;0),"OK","WARNING")</f>
        <v>OK</v>
      </c>
      <c r="F701" s="386"/>
    </row>
    <row r="702" spans="1:6" s="111" customFormat="1">
      <c r="A702" s="383">
        <f t="shared" si="10"/>
        <v>701</v>
      </c>
      <c r="B702" s="388" t="s">
        <v>1079</v>
      </c>
      <c r="C702" s="388" t="s">
        <v>1109</v>
      </c>
      <c r="D702" s="388" t="s">
        <v>1591</v>
      </c>
      <c r="E702" s="392" t="str">
        <f>IF(OR(SUM(FBS.Assets!P118:Q118)=0,SUM(FBS.Assets!P118:Q118)&gt;0),"OK","WARNING")</f>
        <v>OK</v>
      </c>
      <c r="F702" s="386"/>
    </row>
    <row r="703" spans="1:6" s="111" customFormat="1">
      <c r="A703" s="383">
        <f t="shared" si="10"/>
        <v>702</v>
      </c>
      <c r="B703" s="388" t="s">
        <v>1079</v>
      </c>
      <c r="C703" s="388" t="s">
        <v>1109</v>
      </c>
      <c r="D703" s="388" t="s">
        <v>1591</v>
      </c>
      <c r="E703" s="392" t="str">
        <f>IF(OR(SUM(FBS.Assets!P119:Q119)=0,SUM(FBS.Assets!P119:Q119)&gt;0),"OK","WARNING")</f>
        <v>OK</v>
      </c>
      <c r="F703" s="386"/>
    </row>
    <row r="704" spans="1:6" s="111" customFormat="1">
      <c r="A704" s="383">
        <f t="shared" si="10"/>
        <v>703</v>
      </c>
      <c r="B704" s="388" t="s">
        <v>1079</v>
      </c>
      <c r="C704" s="388" t="s">
        <v>1109</v>
      </c>
      <c r="D704" s="388" t="s">
        <v>1583</v>
      </c>
      <c r="E704" s="302" t="str">
        <f>IF(COUNTIF(FBS.Assets!E128:E135,"&lt;0"),"WARNING","OK")</f>
        <v>OK</v>
      </c>
      <c r="F704" s="386"/>
    </row>
    <row r="705" spans="1:6" s="111" customFormat="1">
      <c r="A705" s="383">
        <f t="shared" si="10"/>
        <v>704</v>
      </c>
      <c r="B705" s="388" t="s">
        <v>1079</v>
      </c>
      <c r="C705" s="388" t="s">
        <v>1109</v>
      </c>
      <c r="D705" s="388" t="s">
        <v>1584</v>
      </c>
      <c r="E705" s="302" t="str">
        <f>IF(COUNTIF(FBS.Assets!P128:P135,"&lt;0"),"WARNING","OK")</f>
        <v>OK</v>
      </c>
      <c r="F705" s="386"/>
    </row>
    <row r="706" spans="1:6" s="111" customFormat="1">
      <c r="A706" s="383">
        <f t="shared" si="10"/>
        <v>705</v>
      </c>
      <c r="B706" s="388" t="s">
        <v>1079</v>
      </c>
      <c r="C706" s="388" t="s">
        <v>1109</v>
      </c>
      <c r="D706" s="388" t="s">
        <v>1582</v>
      </c>
      <c r="E706" s="302" t="str">
        <f>IF(COUNTIF(FBS.Assets!E146:F179,"&lt;0"),"WARNING","OK")</f>
        <v>OK</v>
      </c>
      <c r="F706" s="386"/>
    </row>
    <row r="707" spans="1:6" s="111" customFormat="1">
      <c r="A707" s="383">
        <f t="shared" si="10"/>
        <v>706</v>
      </c>
      <c r="B707" s="388" t="s">
        <v>1079</v>
      </c>
      <c r="C707" s="388" t="s">
        <v>1109</v>
      </c>
      <c r="D707" s="388" t="s">
        <v>1581</v>
      </c>
      <c r="E707" s="302" t="str">
        <f>IF(COUNTIF(FBS.Assets!P146:Q179,"&lt;0"),"WARNING","OK")</f>
        <v>OK</v>
      </c>
      <c r="F707" s="386"/>
    </row>
    <row r="708" spans="1:6" s="111" customFormat="1">
      <c r="A708" s="383">
        <f t="shared" ref="A708:A771" si="11">A707+1</f>
        <v>707</v>
      </c>
      <c r="B708" s="388" t="s">
        <v>1079</v>
      </c>
      <c r="C708" s="388" t="s">
        <v>1109</v>
      </c>
      <c r="D708" s="388" t="s">
        <v>1585</v>
      </c>
      <c r="E708" s="302" t="str">
        <f>IF(COUNTIF(FBS.Assets!D192:J192,"&lt;0"),"WARNING","OK")</f>
        <v>OK</v>
      </c>
      <c r="F708" s="386"/>
    </row>
    <row r="709" spans="1:6" s="111" customFormat="1">
      <c r="A709" s="383">
        <f t="shared" si="11"/>
        <v>708</v>
      </c>
      <c r="B709" s="388" t="s">
        <v>1079</v>
      </c>
      <c r="C709" s="388" t="s">
        <v>1109</v>
      </c>
      <c r="D709" s="388" t="s">
        <v>1586</v>
      </c>
      <c r="E709" s="302" t="str">
        <f>IF(COUNTIF(FBS.Assets!O192:U192,"&lt;0"),"WARNING","OK")</f>
        <v>OK</v>
      </c>
      <c r="F709" s="386"/>
    </row>
    <row r="710" spans="1:6" s="111" customFormat="1">
      <c r="A710" s="383">
        <f t="shared" si="11"/>
        <v>709</v>
      </c>
      <c r="B710" s="388" t="s">
        <v>1079</v>
      </c>
      <c r="C710" s="388" t="s">
        <v>1109</v>
      </c>
      <c r="D710" s="388" t="s">
        <v>1588</v>
      </c>
      <c r="E710" s="302" t="str">
        <f>IF(COUNTIF(FBS.Assets!D197:I197,"&lt;0"),"WARNING","OK")</f>
        <v>OK</v>
      </c>
      <c r="F710" s="386"/>
    </row>
    <row r="711" spans="1:6" s="111" customFormat="1">
      <c r="A711" s="383">
        <f t="shared" si="11"/>
        <v>710</v>
      </c>
      <c r="B711" s="388" t="s">
        <v>1079</v>
      </c>
      <c r="C711" s="388" t="s">
        <v>1109</v>
      </c>
      <c r="D711" s="388" t="s">
        <v>1587</v>
      </c>
      <c r="E711" s="302" t="str">
        <f>IF(COUNTIF(FBS.Assets!O197:T197,"&lt;0"),"WARNING","OK")</f>
        <v>OK</v>
      </c>
      <c r="F711" s="386"/>
    </row>
    <row r="712" spans="1:6" s="111" customFormat="1">
      <c r="A712" s="383">
        <f t="shared" si="11"/>
        <v>711</v>
      </c>
      <c r="B712" s="388" t="s">
        <v>1073</v>
      </c>
      <c r="C712" s="388" t="s">
        <v>1109</v>
      </c>
      <c r="D712" s="388" t="s">
        <v>1569</v>
      </c>
      <c r="E712" s="302" t="str">
        <f>IF(OR(SUM('CBS.Assets'!E15:L15)=0,SUM('CBS.Assets'!E15:L15)&gt;0),"OK","WARNING")</f>
        <v>OK</v>
      </c>
      <c r="F712" s="386"/>
    </row>
    <row r="713" spans="1:6" s="111" customFormat="1">
      <c r="A713" s="383">
        <f t="shared" si="11"/>
        <v>712</v>
      </c>
      <c r="B713" s="388" t="s">
        <v>1073</v>
      </c>
      <c r="C713" s="388" t="s">
        <v>1109</v>
      </c>
      <c r="D713" s="388" t="s">
        <v>1570</v>
      </c>
      <c r="E713" s="302" t="str">
        <f>IF(OR(SUM('CBS.Assets'!E16:L16)=0,SUM('CBS.Assets'!E16:L16)&gt;0),"OK","WARNING")</f>
        <v>OK</v>
      </c>
      <c r="F713" s="386"/>
    </row>
    <row r="714" spans="1:6" s="111" customFormat="1">
      <c r="A714" s="383">
        <f t="shared" si="11"/>
        <v>713</v>
      </c>
      <c r="B714" s="388" t="s">
        <v>1073</v>
      </c>
      <c r="C714" s="388" t="s">
        <v>1109</v>
      </c>
      <c r="D714" s="388" t="s">
        <v>1570</v>
      </c>
      <c r="E714" s="302" t="str">
        <f>IF(OR(SUM('CBS.Assets'!E17:L17)=0,SUM('CBS.Assets'!E17:L17)&gt;0),"OK","WARNING")</f>
        <v>OK</v>
      </c>
      <c r="F714" s="386"/>
    </row>
    <row r="715" spans="1:6" s="111" customFormat="1">
      <c r="A715" s="383">
        <f t="shared" si="11"/>
        <v>714</v>
      </c>
      <c r="B715" s="388" t="s">
        <v>1073</v>
      </c>
      <c r="C715" s="388" t="s">
        <v>1109</v>
      </c>
      <c r="D715" s="388" t="s">
        <v>1570</v>
      </c>
      <c r="E715" s="302" t="str">
        <f>IF(OR(SUM('CBS.Assets'!E18:L18)=0,SUM('CBS.Assets'!E18:L18)&gt;0),"OK","WARNING")</f>
        <v>OK</v>
      </c>
      <c r="F715" s="386"/>
    </row>
    <row r="716" spans="1:6" s="111" customFormat="1">
      <c r="A716" s="383">
        <f t="shared" si="11"/>
        <v>715</v>
      </c>
      <c r="B716" s="388" t="s">
        <v>1073</v>
      </c>
      <c r="C716" s="388" t="s">
        <v>1109</v>
      </c>
      <c r="D716" s="388" t="s">
        <v>1570</v>
      </c>
      <c r="E716" s="302" t="str">
        <f>IF(OR(SUM('CBS.Assets'!E19:L19)=0,SUM('CBS.Assets'!E19:L19)&gt;0),"OK","WARNING")</f>
        <v>OK</v>
      </c>
      <c r="F716" s="386"/>
    </row>
    <row r="717" spans="1:6" s="111" customFormat="1">
      <c r="A717" s="383">
        <f t="shared" si="11"/>
        <v>716</v>
      </c>
      <c r="B717" s="388" t="s">
        <v>1073</v>
      </c>
      <c r="C717" s="388" t="s">
        <v>1109</v>
      </c>
      <c r="D717" s="388" t="s">
        <v>1570</v>
      </c>
      <c r="E717" s="302" t="str">
        <f>IF(OR(SUM('CBS.Assets'!E20:L20)=0,SUM('CBS.Assets'!E20:L20)&gt;0),"OK","WARNING")</f>
        <v>OK</v>
      </c>
      <c r="F717" s="386"/>
    </row>
    <row r="718" spans="1:6" s="111" customFormat="1">
      <c r="A718" s="383">
        <f t="shared" si="11"/>
        <v>717</v>
      </c>
      <c r="B718" s="388" t="s">
        <v>1073</v>
      </c>
      <c r="C718" s="388" t="s">
        <v>1109</v>
      </c>
      <c r="D718" s="388" t="s">
        <v>1570</v>
      </c>
      <c r="E718" s="302" t="str">
        <f>IF(OR(SUM('CBS.Assets'!E21:L21)=0,SUM('CBS.Assets'!E21:L21)&gt;0),"OK","WARNING")</f>
        <v>OK</v>
      </c>
      <c r="F718" s="386"/>
    </row>
    <row r="719" spans="1:6" s="111" customFormat="1">
      <c r="A719" s="383">
        <f t="shared" si="11"/>
        <v>718</v>
      </c>
      <c r="B719" s="388" t="s">
        <v>1073</v>
      </c>
      <c r="C719" s="388" t="s">
        <v>1109</v>
      </c>
      <c r="D719" s="388" t="s">
        <v>1570</v>
      </c>
      <c r="E719" s="302" t="str">
        <f>IF(OR(SUM('CBS.Assets'!E22:L22)=0,SUM('CBS.Assets'!E22:L22)&gt;0),"OK","WARNING")</f>
        <v>OK</v>
      </c>
      <c r="F719" s="386"/>
    </row>
    <row r="720" spans="1:6" s="111" customFormat="1">
      <c r="A720" s="383">
        <f t="shared" si="11"/>
        <v>719</v>
      </c>
      <c r="B720" s="388" t="s">
        <v>1073</v>
      </c>
      <c r="C720" s="388" t="s">
        <v>1109</v>
      </c>
      <c r="D720" s="388" t="s">
        <v>1570</v>
      </c>
      <c r="E720" s="302" t="str">
        <f>IF(OR(SUM('CBS.Assets'!E23:L23)=0,SUM('CBS.Assets'!E23:L23)&gt;0),"OK","WARNING")</f>
        <v>OK</v>
      </c>
      <c r="F720" s="386"/>
    </row>
    <row r="721" spans="1:6" s="111" customFormat="1">
      <c r="A721" s="383">
        <f t="shared" si="11"/>
        <v>720</v>
      </c>
      <c r="B721" s="388" t="s">
        <v>1073</v>
      </c>
      <c r="C721" s="388" t="s">
        <v>1109</v>
      </c>
      <c r="D721" s="388" t="s">
        <v>1570</v>
      </c>
      <c r="E721" s="302" t="str">
        <f>IF(OR(SUM('CBS.Assets'!E24:L24)=0,SUM('CBS.Assets'!E24:L24)&gt;0),"OK","WARNING")</f>
        <v>OK</v>
      </c>
      <c r="F721" s="386"/>
    </row>
    <row r="722" spans="1:6" s="111" customFormat="1">
      <c r="A722" s="383">
        <f t="shared" si="11"/>
        <v>721</v>
      </c>
      <c r="B722" s="388" t="s">
        <v>1073</v>
      </c>
      <c r="C722" s="388" t="s">
        <v>1109</v>
      </c>
      <c r="D722" s="388" t="s">
        <v>1570</v>
      </c>
      <c r="E722" s="302" t="str">
        <f>IF(OR(SUM('CBS.Assets'!E25:L25)=0,SUM('CBS.Assets'!E25:L25)&gt;0),"OK","WARNING")</f>
        <v>OK</v>
      </c>
      <c r="F722" s="386"/>
    </row>
    <row r="723" spans="1:6" s="111" customFormat="1">
      <c r="A723" s="383">
        <f t="shared" si="11"/>
        <v>722</v>
      </c>
      <c r="B723" s="388" t="s">
        <v>1073</v>
      </c>
      <c r="C723" s="388" t="s">
        <v>1109</v>
      </c>
      <c r="D723" s="388" t="s">
        <v>1570</v>
      </c>
      <c r="E723" s="302" t="str">
        <f>IF(OR(SUM('CBS.Assets'!E26:L26)=0,SUM('CBS.Assets'!E26:L26)&gt;0),"OK","WARNING")</f>
        <v>OK</v>
      </c>
      <c r="F723" s="386"/>
    </row>
    <row r="724" spans="1:6" s="111" customFormat="1">
      <c r="A724" s="383">
        <f t="shared" si="11"/>
        <v>723</v>
      </c>
      <c r="B724" s="388" t="s">
        <v>1073</v>
      </c>
      <c r="C724" s="388" t="s">
        <v>1109</v>
      </c>
      <c r="D724" s="388" t="s">
        <v>1570</v>
      </c>
      <c r="E724" s="302" t="str">
        <f>IF(OR(SUM('CBS.Assets'!E27:L27)=0,SUM('CBS.Assets'!E27:L27)&gt;0),"OK","WARNING")</f>
        <v>OK</v>
      </c>
      <c r="F724" s="386"/>
    </row>
    <row r="725" spans="1:6" s="111" customFormat="1">
      <c r="A725" s="383">
        <f t="shared" si="11"/>
        <v>724</v>
      </c>
      <c r="B725" s="388" t="s">
        <v>1073</v>
      </c>
      <c r="C725" s="388" t="s">
        <v>1109</v>
      </c>
      <c r="D725" s="388" t="s">
        <v>1570</v>
      </c>
      <c r="E725" s="302" t="str">
        <f>IF(OR(SUM('CBS.Assets'!E28:L28)=0,SUM('CBS.Assets'!E28:L28)&gt;0),"OK","WARNING")</f>
        <v>OK</v>
      </c>
      <c r="F725" s="386"/>
    </row>
    <row r="726" spans="1:6" s="111" customFormat="1">
      <c r="A726" s="383">
        <f t="shared" si="11"/>
        <v>725</v>
      </c>
      <c r="B726" s="388" t="s">
        <v>1073</v>
      </c>
      <c r="C726" s="388" t="s">
        <v>1109</v>
      </c>
      <c r="D726" s="388" t="s">
        <v>1570</v>
      </c>
      <c r="E726" s="302" t="str">
        <f>IF(OR(SUM('CBS.Assets'!E29:L29)=0,SUM('CBS.Assets'!E29:L29)&gt;0),"OK","WARNING")</f>
        <v>OK</v>
      </c>
      <c r="F726" s="386"/>
    </row>
    <row r="727" spans="1:6" s="111" customFormat="1">
      <c r="A727" s="383">
        <f t="shared" si="11"/>
        <v>726</v>
      </c>
      <c r="B727" s="388" t="s">
        <v>1073</v>
      </c>
      <c r="C727" s="388" t="s">
        <v>1109</v>
      </c>
      <c r="D727" s="388" t="s">
        <v>1570</v>
      </c>
      <c r="E727" s="302" t="str">
        <f>IF(OR(SUM('CBS.Assets'!E30:L30)=0,SUM('CBS.Assets'!E30:L30)&gt;0),"OK","WARNING")</f>
        <v>OK</v>
      </c>
      <c r="F727" s="386"/>
    </row>
    <row r="728" spans="1:6" s="111" customFormat="1">
      <c r="A728" s="383">
        <f t="shared" si="11"/>
        <v>727</v>
      </c>
      <c r="B728" s="388" t="s">
        <v>1073</v>
      </c>
      <c r="C728" s="388" t="s">
        <v>1109</v>
      </c>
      <c r="D728" s="388" t="s">
        <v>1570</v>
      </c>
      <c r="E728" s="302" t="str">
        <f>IF(OR(SUM('CBS.Assets'!E31:L31)=0,SUM('CBS.Assets'!E31:L31)&gt;0),"OK","WARNING")</f>
        <v>OK</v>
      </c>
      <c r="F728" s="386"/>
    </row>
    <row r="729" spans="1:6" s="111" customFormat="1">
      <c r="A729" s="383">
        <f t="shared" si="11"/>
        <v>728</v>
      </c>
      <c r="B729" s="388" t="s">
        <v>1073</v>
      </c>
      <c r="C729" s="388" t="s">
        <v>1109</v>
      </c>
      <c r="D729" s="388" t="s">
        <v>1570</v>
      </c>
      <c r="E729" s="302" t="str">
        <f>IF(OR(SUM('CBS.Assets'!E32:L32)=0,SUM('CBS.Assets'!E32:L32)&gt;0),"OK","WARNING")</f>
        <v>OK</v>
      </c>
      <c r="F729" s="386"/>
    </row>
    <row r="730" spans="1:6" s="111" customFormat="1">
      <c r="A730" s="383">
        <f t="shared" si="11"/>
        <v>729</v>
      </c>
      <c r="B730" s="388" t="s">
        <v>1073</v>
      </c>
      <c r="C730" s="388" t="s">
        <v>1109</v>
      </c>
      <c r="D730" s="388" t="s">
        <v>1570</v>
      </c>
      <c r="E730" s="302" t="str">
        <f>IF(OR(SUM('CBS.Assets'!E33:L33)=0,SUM('CBS.Assets'!E33:L33)&gt;0),"OK","WARNING")</f>
        <v>OK</v>
      </c>
      <c r="F730" s="386"/>
    </row>
    <row r="731" spans="1:6" s="111" customFormat="1">
      <c r="A731" s="383">
        <f t="shared" si="11"/>
        <v>730</v>
      </c>
      <c r="B731" s="388" t="s">
        <v>1073</v>
      </c>
      <c r="C731" s="388" t="s">
        <v>1109</v>
      </c>
      <c r="D731" s="388" t="s">
        <v>1570</v>
      </c>
      <c r="E731" s="302" t="str">
        <f>IF(OR(SUM('CBS.Assets'!E34:L34)=0,SUM('CBS.Assets'!E34:L34)&gt;0),"OK","WARNING")</f>
        <v>OK</v>
      </c>
      <c r="F731" s="386"/>
    </row>
    <row r="732" spans="1:6" s="111" customFormat="1">
      <c r="A732" s="383">
        <f t="shared" si="11"/>
        <v>731</v>
      </c>
      <c r="B732" s="388" t="s">
        <v>1073</v>
      </c>
      <c r="C732" s="388" t="s">
        <v>1109</v>
      </c>
      <c r="D732" s="388" t="s">
        <v>1570</v>
      </c>
      <c r="E732" s="302" t="str">
        <f>IF(OR(SUM('CBS.Assets'!E35:L35)=0,SUM('CBS.Assets'!E35:L35)&gt;0),"OK","WARNING")</f>
        <v>OK</v>
      </c>
      <c r="F732" s="386"/>
    </row>
    <row r="733" spans="1:6" s="111" customFormat="1">
      <c r="A733" s="383">
        <f t="shared" si="11"/>
        <v>732</v>
      </c>
      <c r="B733" s="388" t="s">
        <v>1073</v>
      </c>
      <c r="C733" s="388" t="s">
        <v>1109</v>
      </c>
      <c r="D733" s="388" t="s">
        <v>1570</v>
      </c>
      <c r="E733" s="302" t="str">
        <f>IF(OR(SUM('CBS.Assets'!E36:L36)=0,SUM('CBS.Assets'!E36:L36)&gt;0),"OK","WARNING")</f>
        <v>OK</v>
      </c>
      <c r="F733" s="386"/>
    </row>
    <row r="734" spans="1:6" s="111" customFormat="1">
      <c r="A734" s="383">
        <f t="shared" si="11"/>
        <v>733</v>
      </c>
      <c r="B734" s="388" t="s">
        <v>1073</v>
      </c>
      <c r="C734" s="388" t="s">
        <v>1109</v>
      </c>
      <c r="D734" s="388" t="s">
        <v>1570</v>
      </c>
      <c r="E734" s="302" t="str">
        <f>IF(OR(SUM('CBS.Assets'!E37:L37)=0,SUM('CBS.Assets'!E37:L37)&gt;0),"OK","WARNING")</f>
        <v>OK</v>
      </c>
      <c r="F734" s="386"/>
    </row>
    <row r="735" spans="1:6" s="111" customFormat="1">
      <c r="A735" s="383">
        <f t="shared" si="11"/>
        <v>734</v>
      </c>
      <c r="B735" s="388" t="s">
        <v>1073</v>
      </c>
      <c r="C735" s="388" t="s">
        <v>1109</v>
      </c>
      <c r="D735" s="388" t="s">
        <v>1570</v>
      </c>
      <c r="E735" s="302" t="str">
        <f>IF(OR(SUM('CBS.Assets'!E38:L38)=0,SUM('CBS.Assets'!E38:L38)&gt;0),"OK","WARNING")</f>
        <v>OK</v>
      </c>
      <c r="F735" s="386"/>
    </row>
    <row r="736" spans="1:6" s="111" customFormat="1">
      <c r="A736" s="383">
        <f t="shared" si="11"/>
        <v>735</v>
      </c>
      <c r="B736" s="388" t="s">
        <v>1073</v>
      </c>
      <c r="C736" s="388" t="s">
        <v>1109</v>
      </c>
      <c r="D736" s="388" t="s">
        <v>1570</v>
      </c>
      <c r="E736" s="302" t="str">
        <f>IF(OR(SUM('CBS.Assets'!E39:L39)=0,SUM('CBS.Assets'!E39:L39)&gt;0),"OK","WARNING")</f>
        <v>OK</v>
      </c>
      <c r="F736" s="386"/>
    </row>
    <row r="737" spans="1:6" s="111" customFormat="1">
      <c r="A737" s="383">
        <f t="shared" si="11"/>
        <v>736</v>
      </c>
      <c r="B737" s="388" t="s">
        <v>1073</v>
      </c>
      <c r="C737" s="388" t="s">
        <v>1109</v>
      </c>
      <c r="D737" s="388" t="s">
        <v>1570</v>
      </c>
      <c r="E737" s="302" t="str">
        <f>IF(OR(SUM('CBS.Assets'!E40:L40)=0,SUM('CBS.Assets'!E40:L40)&gt;0),"OK","WARNING")</f>
        <v>OK</v>
      </c>
      <c r="F737" s="386"/>
    </row>
    <row r="738" spans="1:6" s="111" customFormat="1">
      <c r="A738" s="383">
        <f t="shared" si="11"/>
        <v>737</v>
      </c>
      <c r="B738" s="388" t="s">
        <v>1073</v>
      </c>
      <c r="C738" s="388" t="s">
        <v>1109</v>
      </c>
      <c r="D738" s="388" t="s">
        <v>1570</v>
      </c>
      <c r="E738" s="302" t="str">
        <f>IF(OR(SUM('CBS.Assets'!E41:L41)=0,SUM('CBS.Assets'!E41:L41)&gt;0),"OK","WARNING")</f>
        <v>OK</v>
      </c>
      <c r="F738" s="386"/>
    </row>
    <row r="739" spans="1:6" s="111" customFormat="1">
      <c r="A739" s="383">
        <f t="shared" si="11"/>
        <v>738</v>
      </c>
      <c r="B739" s="388" t="s">
        <v>1073</v>
      </c>
      <c r="C739" s="388" t="s">
        <v>1109</v>
      </c>
      <c r="D739" s="388" t="s">
        <v>1570</v>
      </c>
      <c r="E739" s="302" t="str">
        <f>IF(OR(SUM('CBS.Assets'!E42:L42)=0,SUM('CBS.Assets'!E42:L42)&gt;0),"OK","WARNING")</f>
        <v>OK</v>
      </c>
      <c r="F739" s="386"/>
    </row>
    <row r="740" spans="1:6" s="111" customFormat="1">
      <c r="A740" s="383">
        <f t="shared" si="11"/>
        <v>739</v>
      </c>
      <c r="B740" s="388" t="s">
        <v>1073</v>
      </c>
      <c r="C740" s="388" t="s">
        <v>1109</v>
      </c>
      <c r="D740" s="388" t="s">
        <v>1570</v>
      </c>
      <c r="E740" s="302" t="str">
        <f>IF(OR(SUM('CBS.Assets'!E43:L43)=0,SUM('CBS.Assets'!E43:L43)&gt;0),"OK","WARNING")</f>
        <v>OK</v>
      </c>
      <c r="F740" s="386"/>
    </row>
    <row r="741" spans="1:6" s="111" customFormat="1">
      <c r="A741" s="383">
        <f t="shared" si="11"/>
        <v>740</v>
      </c>
      <c r="B741" s="388" t="s">
        <v>1073</v>
      </c>
      <c r="C741" s="388" t="s">
        <v>1109</v>
      </c>
      <c r="D741" s="388" t="s">
        <v>1570</v>
      </c>
      <c r="E741" s="302" t="str">
        <f>IF(OR(SUM('CBS.Assets'!E44:L44)=0,SUM('CBS.Assets'!E44:L44)&gt;0),"OK","WARNING")</f>
        <v>OK</v>
      </c>
      <c r="F741" s="386"/>
    </row>
    <row r="742" spans="1:6" s="111" customFormat="1">
      <c r="A742" s="383">
        <f t="shared" si="11"/>
        <v>741</v>
      </c>
      <c r="B742" s="388" t="s">
        <v>1073</v>
      </c>
      <c r="C742" s="388" t="s">
        <v>1109</v>
      </c>
      <c r="D742" s="388" t="s">
        <v>1570</v>
      </c>
      <c r="E742" s="302" t="str">
        <f>IF(OR(SUM('CBS.Assets'!E45:L45)=0,SUM('CBS.Assets'!E45:L45)&gt;0),"OK","WARNING")</f>
        <v>OK</v>
      </c>
      <c r="F742" s="386"/>
    </row>
    <row r="743" spans="1:6" s="111" customFormat="1">
      <c r="A743" s="383">
        <f t="shared" si="11"/>
        <v>742</v>
      </c>
      <c r="B743" s="388" t="s">
        <v>1073</v>
      </c>
      <c r="C743" s="388" t="s">
        <v>1109</v>
      </c>
      <c r="D743" s="388" t="s">
        <v>1570</v>
      </c>
      <c r="E743" s="302" t="str">
        <f>IF(OR(SUM('CBS.Assets'!E46:L46)=0,SUM('CBS.Assets'!E46:L46)&gt;0),"OK","WARNING")</f>
        <v>OK</v>
      </c>
      <c r="F743" s="386"/>
    </row>
    <row r="744" spans="1:6" s="111" customFormat="1">
      <c r="A744" s="383">
        <f t="shared" si="11"/>
        <v>743</v>
      </c>
      <c r="B744" s="388" t="s">
        <v>1073</v>
      </c>
      <c r="C744" s="388" t="s">
        <v>1109</v>
      </c>
      <c r="D744" s="388" t="s">
        <v>1570</v>
      </c>
      <c r="E744" s="302" t="str">
        <f>IF(OR(SUM('CBS.Assets'!E47:L47)=0,SUM('CBS.Assets'!E47:L47)&gt;0),"OK","WARNING")</f>
        <v>OK</v>
      </c>
      <c r="F744" s="386"/>
    </row>
    <row r="745" spans="1:6" s="111" customFormat="1">
      <c r="A745" s="383">
        <f t="shared" si="11"/>
        <v>744</v>
      </c>
      <c r="B745" s="388" t="s">
        <v>1073</v>
      </c>
      <c r="C745" s="388" t="s">
        <v>1109</v>
      </c>
      <c r="D745" s="388" t="s">
        <v>1570</v>
      </c>
      <c r="E745" s="302" t="str">
        <f>IF(OR(SUM('CBS.Assets'!E48:L48)=0,SUM('CBS.Assets'!E48:L48)&gt;0),"OK","WARNING")</f>
        <v>OK</v>
      </c>
      <c r="F745" s="386"/>
    </row>
    <row r="746" spans="1:6" s="111" customFormat="1">
      <c r="A746" s="383">
        <f t="shared" si="11"/>
        <v>745</v>
      </c>
      <c r="B746" s="388" t="s">
        <v>1073</v>
      </c>
      <c r="C746" s="388" t="s">
        <v>1109</v>
      </c>
      <c r="D746" s="388" t="s">
        <v>1570</v>
      </c>
      <c r="E746" s="302" t="str">
        <f>IF(OR(SUM('CBS.Assets'!E49:L49)=0,SUM('CBS.Assets'!E49:L49)&gt;0),"OK","WARNING")</f>
        <v>OK</v>
      </c>
      <c r="F746" s="386"/>
    </row>
    <row r="747" spans="1:6" s="111" customFormat="1">
      <c r="A747" s="383">
        <f t="shared" si="11"/>
        <v>746</v>
      </c>
      <c r="B747" s="388" t="s">
        <v>1073</v>
      </c>
      <c r="C747" s="388" t="s">
        <v>1109</v>
      </c>
      <c r="D747" s="388" t="s">
        <v>1570</v>
      </c>
      <c r="E747" s="302" t="str">
        <f>IF(OR(SUM('CBS.Assets'!E50:L50)=0,SUM('CBS.Assets'!E50:L50)&gt;0),"OK","WARNING")</f>
        <v>OK</v>
      </c>
      <c r="F747" s="386"/>
    </row>
    <row r="748" spans="1:6" s="111" customFormat="1">
      <c r="A748" s="383">
        <f t="shared" si="11"/>
        <v>747</v>
      </c>
      <c r="B748" s="388" t="s">
        <v>1073</v>
      </c>
      <c r="C748" s="388" t="s">
        <v>1109</v>
      </c>
      <c r="D748" s="388" t="s">
        <v>1571</v>
      </c>
      <c r="E748" s="302" t="str">
        <f>IF(OR(SUM('CBS.Assets'!P15:W15)=0,SUM('CBS.Assets'!P15:W15)&gt;0),"OK","WARNING")</f>
        <v>OK</v>
      </c>
      <c r="F748" s="386"/>
    </row>
    <row r="749" spans="1:6" s="111" customFormat="1">
      <c r="A749" s="383">
        <f t="shared" si="11"/>
        <v>748</v>
      </c>
      <c r="B749" s="388" t="s">
        <v>1073</v>
      </c>
      <c r="C749" s="388" t="s">
        <v>1109</v>
      </c>
      <c r="D749" s="388" t="s">
        <v>1571</v>
      </c>
      <c r="E749" s="302" t="str">
        <f>IF(OR(SUM('CBS.Assets'!P16:W16)=0,SUM('CBS.Assets'!P16:W16)&gt;0),"OK","WARNING")</f>
        <v>OK</v>
      </c>
      <c r="F749" s="386"/>
    </row>
    <row r="750" spans="1:6" s="111" customFormat="1">
      <c r="A750" s="383">
        <f t="shared" si="11"/>
        <v>749</v>
      </c>
      <c r="B750" s="388" t="s">
        <v>1073</v>
      </c>
      <c r="C750" s="388" t="s">
        <v>1109</v>
      </c>
      <c r="D750" s="388" t="s">
        <v>1571</v>
      </c>
      <c r="E750" s="302" t="str">
        <f>IF(OR(SUM('CBS.Assets'!P17:W17)=0,SUM('CBS.Assets'!P17:W17)&gt;0),"OK","WARNING")</f>
        <v>OK</v>
      </c>
      <c r="F750" s="386"/>
    </row>
    <row r="751" spans="1:6" s="111" customFormat="1">
      <c r="A751" s="383">
        <f t="shared" si="11"/>
        <v>750</v>
      </c>
      <c r="B751" s="388" t="s">
        <v>1073</v>
      </c>
      <c r="C751" s="388" t="s">
        <v>1109</v>
      </c>
      <c r="D751" s="388" t="s">
        <v>1571</v>
      </c>
      <c r="E751" s="302" t="str">
        <f>IF(OR(SUM('CBS.Assets'!P18:W18)=0,SUM('CBS.Assets'!P18:W18)&gt;0),"OK","WARNING")</f>
        <v>OK</v>
      </c>
      <c r="F751" s="386"/>
    </row>
    <row r="752" spans="1:6" s="111" customFormat="1">
      <c r="A752" s="383">
        <f t="shared" si="11"/>
        <v>751</v>
      </c>
      <c r="B752" s="388" t="s">
        <v>1073</v>
      </c>
      <c r="C752" s="388" t="s">
        <v>1109</v>
      </c>
      <c r="D752" s="388" t="s">
        <v>1571</v>
      </c>
      <c r="E752" s="302" t="str">
        <f>IF(OR(SUM('CBS.Assets'!P19:W19)=0,SUM('CBS.Assets'!P19:W19)&gt;0),"OK","WARNING")</f>
        <v>OK</v>
      </c>
      <c r="F752" s="386"/>
    </row>
    <row r="753" spans="1:6" s="111" customFormat="1">
      <c r="A753" s="383">
        <f t="shared" si="11"/>
        <v>752</v>
      </c>
      <c r="B753" s="388" t="s">
        <v>1073</v>
      </c>
      <c r="C753" s="388" t="s">
        <v>1109</v>
      </c>
      <c r="D753" s="388" t="s">
        <v>1571</v>
      </c>
      <c r="E753" s="302" t="str">
        <f>IF(OR(SUM('CBS.Assets'!P20:W20)=0,SUM('CBS.Assets'!P20:W20)&gt;0),"OK","WARNING")</f>
        <v>OK</v>
      </c>
      <c r="F753" s="386"/>
    </row>
    <row r="754" spans="1:6" s="111" customFormat="1">
      <c r="A754" s="383">
        <f t="shared" si="11"/>
        <v>753</v>
      </c>
      <c r="B754" s="388" t="s">
        <v>1073</v>
      </c>
      <c r="C754" s="388" t="s">
        <v>1109</v>
      </c>
      <c r="D754" s="388" t="s">
        <v>1571</v>
      </c>
      <c r="E754" s="302" t="str">
        <f>IF(OR(SUM('CBS.Assets'!P21:W21)=0,SUM('CBS.Assets'!P21:W21)&gt;0),"OK","WARNING")</f>
        <v>OK</v>
      </c>
      <c r="F754" s="386"/>
    </row>
    <row r="755" spans="1:6" s="111" customFormat="1">
      <c r="A755" s="383">
        <f t="shared" si="11"/>
        <v>754</v>
      </c>
      <c r="B755" s="388" t="s">
        <v>1073</v>
      </c>
      <c r="C755" s="388" t="s">
        <v>1109</v>
      </c>
      <c r="D755" s="388" t="s">
        <v>1571</v>
      </c>
      <c r="E755" s="302" t="str">
        <f>IF(OR(SUM('CBS.Assets'!P22:W22)=0,SUM('CBS.Assets'!P22:W22)&gt;0),"OK","WARNING")</f>
        <v>OK</v>
      </c>
      <c r="F755" s="386"/>
    </row>
    <row r="756" spans="1:6" s="111" customFormat="1">
      <c r="A756" s="383">
        <f t="shared" si="11"/>
        <v>755</v>
      </c>
      <c r="B756" s="388" t="s">
        <v>1073</v>
      </c>
      <c r="C756" s="388" t="s">
        <v>1109</v>
      </c>
      <c r="D756" s="388" t="s">
        <v>1571</v>
      </c>
      <c r="E756" s="302" t="str">
        <f>IF(OR(SUM('CBS.Assets'!P23:W23)=0,SUM('CBS.Assets'!P23:W23)&gt;0),"OK","WARNING")</f>
        <v>OK</v>
      </c>
      <c r="F756" s="386"/>
    </row>
    <row r="757" spans="1:6" s="111" customFormat="1">
      <c r="A757" s="383">
        <f t="shared" si="11"/>
        <v>756</v>
      </c>
      <c r="B757" s="388" t="s">
        <v>1073</v>
      </c>
      <c r="C757" s="388" t="s">
        <v>1109</v>
      </c>
      <c r="D757" s="388" t="s">
        <v>1571</v>
      </c>
      <c r="E757" s="302" t="str">
        <f>IF(OR(SUM('CBS.Assets'!P24:W24)=0,SUM('CBS.Assets'!P24:W24)&gt;0),"OK","WARNING")</f>
        <v>OK</v>
      </c>
      <c r="F757" s="386"/>
    </row>
    <row r="758" spans="1:6" s="111" customFormat="1">
      <c r="A758" s="383">
        <f t="shared" si="11"/>
        <v>757</v>
      </c>
      <c r="B758" s="388" t="s">
        <v>1073</v>
      </c>
      <c r="C758" s="388" t="s">
        <v>1109</v>
      </c>
      <c r="D758" s="388" t="s">
        <v>1571</v>
      </c>
      <c r="E758" s="302" t="str">
        <f>IF(OR(SUM('CBS.Assets'!P25:W25)=0,SUM('CBS.Assets'!P25:W25)&gt;0),"OK","WARNING")</f>
        <v>OK</v>
      </c>
      <c r="F758" s="386"/>
    </row>
    <row r="759" spans="1:6" s="111" customFormat="1">
      <c r="A759" s="383">
        <f t="shared" si="11"/>
        <v>758</v>
      </c>
      <c r="B759" s="388" t="s">
        <v>1073</v>
      </c>
      <c r="C759" s="388" t="s">
        <v>1109</v>
      </c>
      <c r="D759" s="388" t="s">
        <v>1571</v>
      </c>
      <c r="E759" s="302" t="str">
        <f>IF(OR(SUM('CBS.Assets'!P26:W26)=0,SUM('CBS.Assets'!P26:W26)&gt;0),"OK","WARNING")</f>
        <v>OK</v>
      </c>
      <c r="F759" s="386"/>
    </row>
    <row r="760" spans="1:6" s="111" customFormat="1">
      <c r="A760" s="383">
        <f t="shared" si="11"/>
        <v>759</v>
      </c>
      <c r="B760" s="388" t="s">
        <v>1073</v>
      </c>
      <c r="C760" s="388" t="s">
        <v>1109</v>
      </c>
      <c r="D760" s="388" t="s">
        <v>1571</v>
      </c>
      <c r="E760" s="302" t="str">
        <f>IF(OR(SUM('CBS.Assets'!P27:W27)=0,SUM('CBS.Assets'!P27:W27)&gt;0),"OK","WARNING")</f>
        <v>OK</v>
      </c>
      <c r="F760" s="386"/>
    </row>
    <row r="761" spans="1:6" s="111" customFormat="1">
      <c r="A761" s="383">
        <f t="shared" si="11"/>
        <v>760</v>
      </c>
      <c r="B761" s="388" t="s">
        <v>1073</v>
      </c>
      <c r="C761" s="388" t="s">
        <v>1109</v>
      </c>
      <c r="D761" s="388" t="s">
        <v>1571</v>
      </c>
      <c r="E761" s="302" t="str">
        <f>IF(OR(SUM('CBS.Assets'!P28:W28)=0,SUM('CBS.Assets'!P28:W28)&gt;0),"OK","WARNING")</f>
        <v>OK</v>
      </c>
      <c r="F761" s="386"/>
    </row>
    <row r="762" spans="1:6" s="111" customFormat="1">
      <c r="A762" s="383">
        <f t="shared" si="11"/>
        <v>761</v>
      </c>
      <c r="B762" s="388" t="s">
        <v>1073</v>
      </c>
      <c r="C762" s="388" t="s">
        <v>1109</v>
      </c>
      <c r="D762" s="388" t="s">
        <v>1571</v>
      </c>
      <c r="E762" s="302" t="str">
        <f>IF(OR(SUM('CBS.Assets'!P29:W29)=0,SUM('CBS.Assets'!P29:W29)&gt;0),"OK","WARNING")</f>
        <v>OK</v>
      </c>
      <c r="F762" s="386"/>
    </row>
    <row r="763" spans="1:6" s="111" customFormat="1">
      <c r="A763" s="383">
        <f t="shared" si="11"/>
        <v>762</v>
      </c>
      <c r="B763" s="388" t="s">
        <v>1073</v>
      </c>
      <c r="C763" s="388" t="s">
        <v>1109</v>
      </c>
      <c r="D763" s="388" t="s">
        <v>1571</v>
      </c>
      <c r="E763" s="302" t="str">
        <f>IF(OR(SUM('CBS.Assets'!P30:W30)=0,SUM('CBS.Assets'!P30:W30)&gt;0),"OK","WARNING")</f>
        <v>OK</v>
      </c>
      <c r="F763" s="386"/>
    </row>
    <row r="764" spans="1:6" s="111" customFormat="1">
      <c r="A764" s="383">
        <f t="shared" si="11"/>
        <v>763</v>
      </c>
      <c r="B764" s="388" t="s">
        <v>1073</v>
      </c>
      <c r="C764" s="388" t="s">
        <v>1109</v>
      </c>
      <c r="D764" s="388" t="s">
        <v>1571</v>
      </c>
      <c r="E764" s="302" t="str">
        <f>IF(OR(SUM('CBS.Assets'!P31:W31)=0,SUM('CBS.Assets'!P31:W31)&gt;0),"OK","WARNING")</f>
        <v>OK</v>
      </c>
      <c r="F764" s="386"/>
    </row>
    <row r="765" spans="1:6" s="111" customFormat="1">
      <c r="A765" s="383">
        <f t="shared" si="11"/>
        <v>764</v>
      </c>
      <c r="B765" s="388" t="s">
        <v>1073</v>
      </c>
      <c r="C765" s="388" t="s">
        <v>1109</v>
      </c>
      <c r="D765" s="388" t="s">
        <v>1571</v>
      </c>
      <c r="E765" s="302" t="str">
        <f>IF(OR(SUM('CBS.Assets'!P32:W32)=0,SUM('CBS.Assets'!P32:W32)&gt;0),"OK","WARNING")</f>
        <v>OK</v>
      </c>
      <c r="F765" s="386"/>
    </row>
    <row r="766" spans="1:6" s="111" customFormat="1">
      <c r="A766" s="383">
        <f t="shared" si="11"/>
        <v>765</v>
      </c>
      <c r="B766" s="388" t="s">
        <v>1073</v>
      </c>
      <c r="C766" s="388" t="s">
        <v>1109</v>
      </c>
      <c r="D766" s="388" t="s">
        <v>1571</v>
      </c>
      <c r="E766" s="302" t="str">
        <f>IF(OR(SUM('CBS.Assets'!P33:W33)=0,SUM('CBS.Assets'!P33:W33)&gt;0),"OK","WARNING")</f>
        <v>OK</v>
      </c>
      <c r="F766" s="386"/>
    </row>
    <row r="767" spans="1:6" s="111" customFormat="1">
      <c r="A767" s="383">
        <f t="shared" si="11"/>
        <v>766</v>
      </c>
      <c r="B767" s="388" t="s">
        <v>1073</v>
      </c>
      <c r="C767" s="388" t="s">
        <v>1109</v>
      </c>
      <c r="D767" s="388" t="s">
        <v>1571</v>
      </c>
      <c r="E767" s="302" t="str">
        <f>IF(OR(SUM('CBS.Assets'!P34:W34)=0,SUM('CBS.Assets'!P34:W34)&gt;0),"OK","WARNING")</f>
        <v>OK</v>
      </c>
      <c r="F767" s="386"/>
    </row>
    <row r="768" spans="1:6" s="111" customFormat="1">
      <c r="A768" s="383">
        <f t="shared" si="11"/>
        <v>767</v>
      </c>
      <c r="B768" s="388" t="s">
        <v>1073</v>
      </c>
      <c r="C768" s="388" t="s">
        <v>1109</v>
      </c>
      <c r="D768" s="388" t="s">
        <v>1571</v>
      </c>
      <c r="E768" s="302" t="str">
        <f>IF(OR(SUM('CBS.Assets'!P35:W35)=0,SUM('CBS.Assets'!P35:W35)&gt;0),"OK","WARNING")</f>
        <v>OK</v>
      </c>
      <c r="F768" s="386"/>
    </row>
    <row r="769" spans="1:6" s="111" customFormat="1">
      <c r="A769" s="383">
        <f t="shared" si="11"/>
        <v>768</v>
      </c>
      <c r="B769" s="388" t="s">
        <v>1073</v>
      </c>
      <c r="C769" s="388" t="s">
        <v>1109</v>
      </c>
      <c r="D769" s="388" t="s">
        <v>1571</v>
      </c>
      <c r="E769" s="302" t="str">
        <f>IF(OR(SUM('CBS.Assets'!P36:W36)=0,SUM('CBS.Assets'!P36:W36)&gt;0),"OK","WARNING")</f>
        <v>OK</v>
      </c>
      <c r="F769" s="386"/>
    </row>
    <row r="770" spans="1:6" s="111" customFormat="1">
      <c r="A770" s="383">
        <f t="shared" si="11"/>
        <v>769</v>
      </c>
      <c r="B770" s="388" t="s">
        <v>1073</v>
      </c>
      <c r="C770" s="388" t="s">
        <v>1109</v>
      </c>
      <c r="D770" s="388" t="s">
        <v>1571</v>
      </c>
      <c r="E770" s="302" t="str">
        <f>IF(OR(SUM('CBS.Assets'!P37:W37)=0,SUM('CBS.Assets'!P37:W37)&gt;0),"OK","WARNING")</f>
        <v>OK</v>
      </c>
      <c r="F770" s="386"/>
    </row>
    <row r="771" spans="1:6" s="111" customFormat="1">
      <c r="A771" s="383">
        <f t="shared" si="11"/>
        <v>770</v>
      </c>
      <c r="B771" s="388" t="s">
        <v>1073</v>
      </c>
      <c r="C771" s="388" t="s">
        <v>1109</v>
      </c>
      <c r="D771" s="388" t="s">
        <v>1571</v>
      </c>
      <c r="E771" s="302" t="str">
        <f>IF(OR(SUM('CBS.Assets'!P38:W38)=0,SUM('CBS.Assets'!P38:W38)&gt;0),"OK","WARNING")</f>
        <v>OK</v>
      </c>
      <c r="F771" s="386"/>
    </row>
    <row r="772" spans="1:6" s="111" customFormat="1">
      <c r="A772" s="383">
        <f t="shared" ref="A772:A835" si="12">A771+1</f>
        <v>771</v>
      </c>
      <c r="B772" s="388" t="s">
        <v>1073</v>
      </c>
      <c r="C772" s="388" t="s">
        <v>1109</v>
      </c>
      <c r="D772" s="388" t="s">
        <v>1571</v>
      </c>
      <c r="E772" s="302" t="str">
        <f>IF(OR(SUM('CBS.Assets'!P39:W39)=0,SUM('CBS.Assets'!P39:W39)&gt;0),"OK","WARNING")</f>
        <v>OK</v>
      </c>
      <c r="F772" s="386"/>
    </row>
    <row r="773" spans="1:6" s="111" customFormat="1">
      <c r="A773" s="383">
        <f t="shared" si="12"/>
        <v>772</v>
      </c>
      <c r="B773" s="388" t="s">
        <v>1073</v>
      </c>
      <c r="C773" s="388" t="s">
        <v>1109</v>
      </c>
      <c r="D773" s="388" t="s">
        <v>1571</v>
      </c>
      <c r="E773" s="302" t="str">
        <f>IF(OR(SUM('CBS.Assets'!P40:W40)=0,SUM('CBS.Assets'!P40:W40)&gt;0),"OK","WARNING")</f>
        <v>OK</v>
      </c>
      <c r="F773" s="386"/>
    </row>
    <row r="774" spans="1:6" s="111" customFormat="1">
      <c r="A774" s="383">
        <f t="shared" si="12"/>
        <v>773</v>
      </c>
      <c r="B774" s="388" t="s">
        <v>1073</v>
      </c>
      <c r="C774" s="388" t="s">
        <v>1109</v>
      </c>
      <c r="D774" s="388" t="s">
        <v>1571</v>
      </c>
      <c r="E774" s="302" t="str">
        <f>IF(OR(SUM('CBS.Assets'!P41:W41)=0,SUM('CBS.Assets'!P41:W41)&gt;0),"OK","WARNING")</f>
        <v>OK</v>
      </c>
      <c r="F774" s="386"/>
    </row>
    <row r="775" spans="1:6" s="111" customFormat="1">
      <c r="A775" s="383">
        <f t="shared" si="12"/>
        <v>774</v>
      </c>
      <c r="B775" s="388" t="s">
        <v>1073</v>
      </c>
      <c r="C775" s="388" t="s">
        <v>1109</v>
      </c>
      <c r="D775" s="388" t="s">
        <v>1571</v>
      </c>
      <c r="E775" s="302" t="str">
        <f>IF(OR(SUM('CBS.Assets'!P42:W42)=0,SUM('CBS.Assets'!P42:W42)&gt;0),"OK","WARNING")</f>
        <v>OK</v>
      </c>
      <c r="F775" s="386"/>
    </row>
    <row r="776" spans="1:6" s="111" customFormat="1">
      <c r="A776" s="383">
        <f t="shared" si="12"/>
        <v>775</v>
      </c>
      <c r="B776" s="388" t="s">
        <v>1073</v>
      </c>
      <c r="C776" s="388" t="s">
        <v>1109</v>
      </c>
      <c r="D776" s="388" t="s">
        <v>1571</v>
      </c>
      <c r="E776" s="302" t="str">
        <f>IF(OR(SUM('CBS.Assets'!P43:W43)=0,SUM('CBS.Assets'!P43:W43)&gt;0),"OK","WARNING")</f>
        <v>OK</v>
      </c>
      <c r="F776" s="386"/>
    </row>
    <row r="777" spans="1:6" s="111" customFormat="1">
      <c r="A777" s="383">
        <f t="shared" si="12"/>
        <v>776</v>
      </c>
      <c r="B777" s="388" t="s">
        <v>1073</v>
      </c>
      <c r="C777" s="388" t="s">
        <v>1109</v>
      </c>
      <c r="D777" s="388" t="s">
        <v>1571</v>
      </c>
      <c r="E777" s="302" t="str">
        <f>IF(OR(SUM('CBS.Assets'!P44:W44)=0,SUM('CBS.Assets'!P44:W44)&gt;0),"OK","WARNING")</f>
        <v>OK</v>
      </c>
      <c r="F777" s="386"/>
    </row>
    <row r="778" spans="1:6" s="111" customFormat="1">
      <c r="A778" s="383">
        <f t="shared" si="12"/>
        <v>777</v>
      </c>
      <c r="B778" s="388" t="s">
        <v>1073</v>
      </c>
      <c r="C778" s="388" t="s">
        <v>1109</v>
      </c>
      <c r="D778" s="388" t="s">
        <v>1571</v>
      </c>
      <c r="E778" s="302" t="str">
        <f>IF(OR(SUM('CBS.Assets'!P45:W45)=0,SUM('CBS.Assets'!P45:W45)&gt;0),"OK","WARNING")</f>
        <v>OK</v>
      </c>
      <c r="F778" s="386"/>
    </row>
    <row r="779" spans="1:6" s="111" customFormat="1">
      <c r="A779" s="383">
        <f t="shared" si="12"/>
        <v>778</v>
      </c>
      <c r="B779" s="388" t="s">
        <v>1073</v>
      </c>
      <c r="C779" s="388" t="s">
        <v>1109</v>
      </c>
      <c r="D779" s="388" t="s">
        <v>1571</v>
      </c>
      <c r="E779" s="302" t="str">
        <f>IF(OR(SUM('CBS.Assets'!P46:W46)=0,SUM('CBS.Assets'!P46:W46)&gt;0),"OK","WARNING")</f>
        <v>OK</v>
      </c>
      <c r="F779" s="386"/>
    </row>
    <row r="780" spans="1:6" s="111" customFormat="1">
      <c r="A780" s="383">
        <f t="shared" si="12"/>
        <v>779</v>
      </c>
      <c r="B780" s="388" t="s">
        <v>1073</v>
      </c>
      <c r="C780" s="388" t="s">
        <v>1109</v>
      </c>
      <c r="D780" s="388" t="s">
        <v>1571</v>
      </c>
      <c r="E780" s="302" t="str">
        <f>IF(OR(SUM('CBS.Assets'!P47:W47)=0,SUM('CBS.Assets'!P47:W47)&gt;0),"OK","WARNING")</f>
        <v>OK</v>
      </c>
      <c r="F780" s="386"/>
    </row>
    <row r="781" spans="1:6" s="111" customFormat="1">
      <c r="A781" s="383">
        <f t="shared" si="12"/>
        <v>780</v>
      </c>
      <c r="B781" s="388" t="s">
        <v>1073</v>
      </c>
      <c r="C781" s="388" t="s">
        <v>1109</v>
      </c>
      <c r="D781" s="388" t="s">
        <v>1571</v>
      </c>
      <c r="E781" s="302" t="str">
        <f>IF(OR(SUM('CBS.Assets'!P48:W48)=0,SUM('CBS.Assets'!P48:W48)&gt;0),"OK","WARNING")</f>
        <v>OK</v>
      </c>
      <c r="F781" s="386"/>
    </row>
    <row r="782" spans="1:6" s="111" customFormat="1">
      <c r="A782" s="383">
        <f t="shared" si="12"/>
        <v>781</v>
      </c>
      <c r="B782" s="388" t="s">
        <v>1073</v>
      </c>
      <c r="C782" s="388" t="s">
        <v>1109</v>
      </c>
      <c r="D782" s="388" t="s">
        <v>1571</v>
      </c>
      <c r="E782" s="302" t="str">
        <f>IF(OR(SUM('CBS.Assets'!P49:W49)=0,SUM('CBS.Assets'!P49:W49)&gt;0),"OK","WARNING")</f>
        <v>OK</v>
      </c>
      <c r="F782" s="386"/>
    </row>
    <row r="783" spans="1:6" s="111" customFormat="1">
      <c r="A783" s="383">
        <f t="shared" si="12"/>
        <v>782</v>
      </c>
      <c r="B783" s="388" t="s">
        <v>1073</v>
      </c>
      <c r="C783" s="388" t="s">
        <v>1109</v>
      </c>
      <c r="D783" s="388" t="s">
        <v>1571</v>
      </c>
      <c r="E783" s="302" t="str">
        <f>IF(OR(SUM('CBS.Assets'!P50:W50)=0,SUM('CBS.Assets'!P50:W50)&gt;0),"OK","WARNING")</f>
        <v>OK</v>
      </c>
      <c r="F783" s="386"/>
    </row>
    <row r="784" spans="1:6" s="111" customFormat="1">
      <c r="A784" s="383">
        <f t="shared" si="12"/>
        <v>783</v>
      </c>
      <c r="B784" s="388" t="s">
        <v>1073</v>
      </c>
      <c r="C784" s="388" t="s">
        <v>1109</v>
      </c>
      <c r="D784" s="388" t="s">
        <v>1572</v>
      </c>
      <c r="E784" s="302" t="str">
        <f>IF(OR(SUM('CBS.Assets'!F62:L62)=0,SUM('CBS.Assets'!F62:L62)&gt;0),"OK","WARNING")</f>
        <v>OK</v>
      </c>
      <c r="F784" s="386"/>
    </row>
    <row r="785" spans="1:6" s="111" customFormat="1">
      <c r="A785" s="383">
        <f t="shared" si="12"/>
        <v>784</v>
      </c>
      <c r="B785" s="388" t="s">
        <v>1073</v>
      </c>
      <c r="C785" s="388" t="s">
        <v>1109</v>
      </c>
      <c r="D785" s="388" t="s">
        <v>1572</v>
      </c>
      <c r="E785" s="302" t="str">
        <f>IF(OR(SUM('CBS.Assets'!F63:L63)=0,SUM('CBS.Assets'!F63:L63)&gt;0),"OK","WARNING")</f>
        <v>OK</v>
      </c>
      <c r="F785" s="386"/>
    </row>
    <row r="786" spans="1:6" s="111" customFormat="1">
      <c r="A786" s="383">
        <f t="shared" si="12"/>
        <v>785</v>
      </c>
      <c r="B786" s="388" t="s">
        <v>1073</v>
      </c>
      <c r="C786" s="388" t="s">
        <v>1109</v>
      </c>
      <c r="D786" s="388" t="s">
        <v>1572</v>
      </c>
      <c r="E786" s="302" t="str">
        <f>IF(OR(SUM('CBS.Assets'!F64:L64)=0,SUM('CBS.Assets'!F64:L64)&gt;0),"OK","WARNING")</f>
        <v>OK</v>
      </c>
      <c r="F786" s="386"/>
    </row>
    <row r="787" spans="1:6" s="111" customFormat="1">
      <c r="A787" s="383">
        <f t="shared" si="12"/>
        <v>786</v>
      </c>
      <c r="B787" s="388" t="s">
        <v>1073</v>
      </c>
      <c r="C787" s="388" t="s">
        <v>1109</v>
      </c>
      <c r="D787" s="388" t="s">
        <v>1572</v>
      </c>
      <c r="E787" s="302" t="str">
        <f>IF(OR(SUM('CBS.Assets'!F65:L65)=0,SUM('CBS.Assets'!F65:L65)&gt;0),"OK","WARNING")</f>
        <v>OK</v>
      </c>
      <c r="F787" s="386"/>
    </row>
    <row r="788" spans="1:6" s="111" customFormat="1">
      <c r="A788" s="383">
        <f t="shared" si="12"/>
        <v>787</v>
      </c>
      <c r="B788" s="388" t="s">
        <v>1073</v>
      </c>
      <c r="C788" s="388" t="s">
        <v>1109</v>
      </c>
      <c r="D788" s="388" t="s">
        <v>1572</v>
      </c>
      <c r="E788" s="302" t="str">
        <f>IF(OR(SUM('CBS.Assets'!F66:L66)=0,SUM('CBS.Assets'!F66:L66)&gt;0),"OK","WARNING")</f>
        <v>OK</v>
      </c>
      <c r="F788" s="386"/>
    </row>
    <row r="789" spans="1:6" s="111" customFormat="1">
      <c r="A789" s="383">
        <f t="shared" si="12"/>
        <v>788</v>
      </c>
      <c r="B789" s="388" t="s">
        <v>1073</v>
      </c>
      <c r="C789" s="388" t="s">
        <v>1109</v>
      </c>
      <c r="D789" s="388" t="s">
        <v>1572</v>
      </c>
      <c r="E789" s="302" t="str">
        <f>IF(OR(SUM('CBS.Assets'!F67:L67)=0,SUM('CBS.Assets'!F67:L67)&gt;0),"OK","WARNING")</f>
        <v>OK</v>
      </c>
      <c r="F789" s="386"/>
    </row>
    <row r="790" spans="1:6" s="111" customFormat="1">
      <c r="A790" s="383">
        <f t="shared" si="12"/>
        <v>789</v>
      </c>
      <c r="B790" s="388" t="s">
        <v>1073</v>
      </c>
      <c r="C790" s="388" t="s">
        <v>1109</v>
      </c>
      <c r="D790" s="388" t="s">
        <v>1572</v>
      </c>
      <c r="E790" s="302" t="str">
        <f>IF(OR(SUM('CBS.Assets'!F68:L68)=0,SUM('CBS.Assets'!F68:L68)&gt;0),"OK","WARNING")</f>
        <v>OK</v>
      </c>
      <c r="F790" s="386"/>
    </row>
    <row r="791" spans="1:6" s="111" customFormat="1">
      <c r="A791" s="383">
        <f t="shared" si="12"/>
        <v>790</v>
      </c>
      <c r="B791" s="388" t="s">
        <v>1073</v>
      </c>
      <c r="C791" s="388" t="s">
        <v>1109</v>
      </c>
      <c r="D791" s="388" t="s">
        <v>1572</v>
      </c>
      <c r="E791" s="302" t="str">
        <f>IF(OR(SUM('CBS.Assets'!F69:L69)=0,SUM('CBS.Assets'!F69:L69)&gt;0),"OK","WARNING")</f>
        <v>OK</v>
      </c>
      <c r="F791" s="386"/>
    </row>
    <row r="792" spans="1:6" s="111" customFormat="1">
      <c r="A792" s="383">
        <f t="shared" si="12"/>
        <v>791</v>
      </c>
      <c r="B792" s="388" t="s">
        <v>1073</v>
      </c>
      <c r="C792" s="388" t="s">
        <v>1109</v>
      </c>
      <c r="D792" s="388" t="s">
        <v>1572</v>
      </c>
      <c r="E792" s="302" t="str">
        <f>IF(OR(SUM('CBS.Assets'!F70:L70)=0,SUM('CBS.Assets'!F70:L70)&gt;0),"OK","WARNING")</f>
        <v>OK</v>
      </c>
      <c r="F792" s="386"/>
    </row>
    <row r="793" spans="1:6" s="111" customFormat="1">
      <c r="A793" s="383">
        <f t="shared" si="12"/>
        <v>792</v>
      </c>
      <c r="B793" s="388" t="s">
        <v>1073</v>
      </c>
      <c r="C793" s="388" t="s">
        <v>1109</v>
      </c>
      <c r="D793" s="388" t="s">
        <v>1572</v>
      </c>
      <c r="E793" s="302" t="str">
        <f>IF(OR(SUM('CBS.Assets'!F71:L71)=0,SUM('CBS.Assets'!F71:L71)&gt;0),"OK","WARNING")</f>
        <v>OK</v>
      </c>
      <c r="F793" s="386"/>
    </row>
    <row r="794" spans="1:6" s="111" customFormat="1">
      <c r="A794" s="383">
        <f t="shared" si="12"/>
        <v>793</v>
      </c>
      <c r="B794" s="388" t="s">
        <v>1073</v>
      </c>
      <c r="C794" s="388" t="s">
        <v>1109</v>
      </c>
      <c r="D794" s="388" t="s">
        <v>1573</v>
      </c>
      <c r="E794" s="302" t="str">
        <f>IF(OR(SUM('CBS.Assets'!Q62:W62)=0,SUM('CBS.Assets'!Q62:W62)&gt;0),"OK","WARNING")</f>
        <v>OK</v>
      </c>
      <c r="F794" s="386"/>
    </row>
    <row r="795" spans="1:6" s="111" customFormat="1">
      <c r="A795" s="383">
        <f t="shared" si="12"/>
        <v>794</v>
      </c>
      <c r="B795" s="388" t="s">
        <v>1073</v>
      </c>
      <c r="C795" s="388" t="s">
        <v>1109</v>
      </c>
      <c r="D795" s="388" t="s">
        <v>1573</v>
      </c>
      <c r="E795" s="302" t="str">
        <f>IF(OR(SUM('CBS.Assets'!Q63:W63)=0,SUM('CBS.Assets'!Q63:W63)&gt;0),"OK","WARNING")</f>
        <v>OK</v>
      </c>
      <c r="F795" s="386"/>
    </row>
    <row r="796" spans="1:6" s="111" customFormat="1">
      <c r="A796" s="383">
        <f t="shared" si="12"/>
        <v>795</v>
      </c>
      <c r="B796" s="388" t="s">
        <v>1073</v>
      </c>
      <c r="C796" s="388" t="s">
        <v>1109</v>
      </c>
      <c r="D796" s="388" t="s">
        <v>1573</v>
      </c>
      <c r="E796" s="302" t="str">
        <f>IF(OR(SUM('CBS.Assets'!Q64:W64)=0,SUM('CBS.Assets'!Q64:W64)&gt;0),"OK","WARNING")</f>
        <v>OK</v>
      </c>
      <c r="F796" s="386"/>
    </row>
    <row r="797" spans="1:6" s="111" customFormat="1">
      <c r="A797" s="383">
        <f t="shared" si="12"/>
        <v>796</v>
      </c>
      <c r="B797" s="388" t="s">
        <v>1073</v>
      </c>
      <c r="C797" s="388" t="s">
        <v>1109</v>
      </c>
      <c r="D797" s="388" t="s">
        <v>1573</v>
      </c>
      <c r="E797" s="302" t="str">
        <f>IF(OR(SUM('CBS.Assets'!Q65:W65)=0,SUM('CBS.Assets'!Q65:W65)&gt;0),"OK","WARNING")</f>
        <v>OK</v>
      </c>
      <c r="F797" s="386"/>
    </row>
    <row r="798" spans="1:6" s="111" customFormat="1">
      <c r="A798" s="383">
        <f t="shared" si="12"/>
        <v>797</v>
      </c>
      <c r="B798" s="388" t="s">
        <v>1073</v>
      </c>
      <c r="C798" s="388" t="s">
        <v>1109</v>
      </c>
      <c r="D798" s="388" t="s">
        <v>1573</v>
      </c>
      <c r="E798" s="302" t="str">
        <f>IF(OR(SUM('CBS.Assets'!Q66:W66)=0,SUM('CBS.Assets'!Q66:W66)&gt;0),"OK","WARNING")</f>
        <v>OK</v>
      </c>
      <c r="F798" s="386"/>
    </row>
    <row r="799" spans="1:6" s="111" customFormat="1">
      <c r="A799" s="383">
        <f t="shared" si="12"/>
        <v>798</v>
      </c>
      <c r="B799" s="388" t="s">
        <v>1073</v>
      </c>
      <c r="C799" s="388" t="s">
        <v>1109</v>
      </c>
      <c r="D799" s="388" t="s">
        <v>1573</v>
      </c>
      <c r="E799" s="302" t="str">
        <f>IF(OR(SUM('CBS.Assets'!Q67:W67)=0,SUM('CBS.Assets'!Q67:W67)&gt;0),"OK","WARNING")</f>
        <v>OK</v>
      </c>
      <c r="F799" s="386"/>
    </row>
    <row r="800" spans="1:6" s="111" customFormat="1">
      <c r="A800" s="383">
        <f t="shared" si="12"/>
        <v>799</v>
      </c>
      <c r="B800" s="388" t="s">
        <v>1073</v>
      </c>
      <c r="C800" s="388" t="s">
        <v>1109</v>
      </c>
      <c r="D800" s="388" t="s">
        <v>1573</v>
      </c>
      <c r="E800" s="302" t="str">
        <f>IF(OR(SUM('CBS.Assets'!Q68:W68)=0,SUM('CBS.Assets'!Q68:W68)&gt;0),"OK","WARNING")</f>
        <v>OK</v>
      </c>
      <c r="F800" s="386"/>
    </row>
    <row r="801" spans="1:6" s="111" customFormat="1">
      <c r="A801" s="383">
        <f t="shared" si="12"/>
        <v>800</v>
      </c>
      <c r="B801" s="388" t="s">
        <v>1073</v>
      </c>
      <c r="C801" s="388" t="s">
        <v>1109</v>
      </c>
      <c r="D801" s="388" t="s">
        <v>1573</v>
      </c>
      <c r="E801" s="302" t="str">
        <f>IF(OR(SUM('CBS.Assets'!Q69:W69)=0,SUM('CBS.Assets'!Q69:W69)&gt;0),"OK","WARNING")</f>
        <v>OK</v>
      </c>
      <c r="F801" s="386"/>
    </row>
    <row r="802" spans="1:6" s="111" customFormat="1">
      <c r="A802" s="383">
        <f t="shared" si="12"/>
        <v>801</v>
      </c>
      <c r="B802" s="388" t="s">
        <v>1073</v>
      </c>
      <c r="C802" s="388" t="s">
        <v>1109</v>
      </c>
      <c r="D802" s="388" t="s">
        <v>1573</v>
      </c>
      <c r="E802" s="302" t="str">
        <f>IF(OR(SUM('CBS.Assets'!Q70:W70)=0,SUM('CBS.Assets'!Q70:W70)&gt;0),"OK","WARNING")</f>
        <v>OK</v>
      </c>
      <c r="F802" s="386"/>
    </row>
    <row r="803" spans="1:6" s="111" customFormat="1">
      <c r="A803" s="383">
        <f t="shared" si="12"/>
        <v>802</v>
      </c>
      <c r="B803" s="388" t="s">
        <v>1073</v>
      </c>
      <c r="C803" s="388" t="s">
        <v>1109</v>
      </c>
      <c r="D803" s="388" t="s">
        <v>1573</v>
      </c>
      <c r="E803" s="302" t="str">
        <f>IF(OR(SUM('CBS.Assets'!Q71:W71)=0,SUM('CBS.Assets'!Q71:W71)&gt;0),"OK","WARNING")</f>
        <v>OK</v>
      </c>
      <c r="F803" s="386"/>
    </row>
    <row r="804" spans="1:6" s="111" customFormat="1">
      <c r="A804" s="383">
        <f t="shared" si="12"/>
        <v>803</v>
      </c>
      <c r="B804" s="388" t="s">
        <v>1073</v>
      </c>
      <c r="C804" s="388" t="s">
        <v>1109</v>
      </c>
      <c r="D804" s="388" t="s">
        <v>1574</v>
      </c>
      <c r="E804" s="302" t="str">
        <f>IF(OR(SUM('CBS.Assets'!F83:I83)=0,SUM('CBS.Assets'!F83:I83)&gt;0),"OK","WARNING")</f>
        <v>OK</v>
      </c>
      <c r="F804" s="386"/>
    </row>
    <row r="805" spans="1:6" s="111" customFormat="1">
      <c r="A805" s="383">
        <f t="shared" si="12"/>
        <v>804</v>
      </c>
      <c r="B805" s="388" t="s">
        <v>1073</v>
      </c>
      <c r="C805" s="388" t="s">
        <v>1109</v>
      </c>
      <c r="D805" s="388" t="s">
        <v>1574</v>
      </c>
      <c r="E805" s="302" t="str">
        <f>IF(OR(SUM('CBS.Assets'!F84:I84)=0,SUM('CBS.Assets'!F84:I84)&gt;0),"OK","WARNING")</f>
        <v>OK</v>
      </c>
      <c r="F805" s="386"/>
    </row>
    <row r="806" spans="1:6" s="111" customFormat="1">
      <c r="A806" s="383">
        <f t="shared" si="12"/>
        <v>805</v>
      </c>
      <c r="B806" s="388" t="s">
        <v>1073</v>
      </c>
      <c r="C806" s="388" t="s">
        <v>1109</v>
      </c>
      <c r="D806" s="388" t="s">
        <v>1574</v>
      </c>
      <c r="E806" s="302" t="str">
        <f>IF(OR(SUM('CBS.Assets'!F85:I85)=0,SUM('CBS.Assets'!F85:I85)&gt;0),"OK","WARNING")</f>
        <v>OK</v>
      </c>
      <c r="F806" s="386"/>
    </row>
    <row r="807" spans="1:6" s="111" customFormat="1">
      <c r="A807" s="383">
        <f t="shared" si="12"/>
        <v>806</v>
      </c>
      <c r="B807" s="388" t="s">
        <v>1073</v>
      </c>
      <c r="C807" s="388" t="s">
        <v>1109</v>
      </c>
      <c r="D807" s="388" t="s">
        <v>1574</v>
      </c>
      <c r="E807" s="302" t="str">
        <f>IF(OR(SUM('CBS.Assets'!F86:I86)=0,SUM('CBS.Assets'!F86:I86)&gt;0),"OK","WARNING")</f>
        <v>OK</v>
      </c>
      <c r="F807" s="386"/>
    </row>
    <row r="808" spans="1:6" s="111" customFormat="1">
      <c r="A808" s="383">
        <f t="shared" si="12"/>
        <v>807</v>
      </c>
      <c r="B808" s="388" t="s">
        <v>1073</v>
      </c>
      <c r="C808" s="388" t="s">
        <v>1109</v>
      </c>
      <c r="D808" s="388" t="s">
        <v>1574</v>
      </c>
      <c r="E808" s="302" t="str">
        <f>IF(OR(SUM('CBS.Assets'!F87:I87)=0,SUM('CBS.Assets'!F87:I87)&gt;0),"OK","WARNING")</f>
        <v>OK</v>
      </c>
      <c r="F808" s="386"/>
    </row>
    <row r="809" spans="1:6" s="111" customFormat="1">
      <c r="A809" s="383">
        <f t="shared" si="12"/>
        <v>808</v>
      </c>
      <c r="B809" s="388" t="s">
        <v>1073</v>
      </c>
      <c r="C809" s="388" t="s">
        <v>1109</v>
      </c>
      <c r="D809" s="388" t="s">
        <v>1574</v>
      </c>
      <c r="E809" s="302" t="str">
        <f>IF(OR(SUM('CBS.Assets'!F88:I88)=0,SUM('CBS.Assets'!F88:I88)&gt;0),"OK","WARNING")</f>
        <v>OK</v>
      </c>
      <c r="F809" s="386"/>
    </row>
    <row r="810" spans="1:6" s="111" customFormat="1">
      <c r="A810" s="383">
        <f t="shared" si="12"/>
        <v>809</v>
      </c>
      <c r="B810" s="388" t="s">
        <v>1073</v>
      </c>
      <c r="C810" s="388" t="s">
        <v>1109</v>
      </c>
      <c r="D810" s="388" t="s">
        <v>1574</v>
      </c>
      <c r="E810" s="302" t="str">
        <f>IF(OR(SUM('CBS.Assets'!F89:I89)=0,SUM('CBS.Assets'!F89:I89)&gt;0),"OK","WARNING")</f>
        <v>OK</v>
      </c>
      <c r="F810" s="386"/>
    </row>
    <row r="811" spans="1:6" s="111" customFormat="1">
      <c r="A811" s="383">
        <f t="shared" si="12"/>
        <v>810</v>
      </c>
      <c r="B811" s="388" t="s">
        <v>1073</v>
      </c>
      <c r="C811" s="388" t="s">
        <v>1109</v>
      </c>
      <c r="D811" s="388" t="s">
        <v>1574</v>
      </c>
      <c r="E811" s="302" t="str">
        <f>IF(OR(SUM('CBS.Assets'!F90:I90)=0,SUM('CBS.Assets'!F90:I90)&gt;0),"OK","WARNING")</f>
        <v>OK</v>
      </c>
      <c r="F811" s="386"/>
    </row>
    <row r="812" spans="1:6" s="111" customFormat="1">
      <c r="A812" s="383">
        <f t="shared" si="12"/>
        <v>811</v>
      </c>
      <c r="B812" s="388" t="s">
        <v>1073</v>
      </c>
      <c r="C812" s="388" t="s">
        <v>1109</v>
      </c>
      <c r="D812" s="388" t="s">
        <v>1574</v>
      </c>
      <c r="E812" s="302" t="str">
        <f>IF(OR(SUM('CBS.Assets'!F91:I91)=0,SUM('CBS.Assets'!F91:I91)&gt;0),"OK","WARNING")</f>
        <v>OK</v>
      </c>
      <c r="F812" s="386"/>
    </row>
    <row r="813" spans="1:6" s="111" customFormat="1">
      <c r="A813" s="383">
        <f t="shared" si="12"/>
        <v>812</v>
      </c>
      <c r="B813" s="388" t="s">
        <v>1073</v>
      </c>
      <c r="C813" s="388" t="s">
        <v>1109</v>
      </c>
      <c r="D813" s="388" t="s">
        <v>1574</v>
      </c>
      <c r="E813" s="302" t="str">
        <f>IF(OR(SUM('CBS.Assets'!F92:I92)=0,SUM('CBS.Assets'!F92:I92)&gt;0),"OK","WARNING")</f>
        <v>OK</v>
      </c>
      <c r="F813" s="386"/>
    </row>
    <row r="814" spans="1:6" s="111" customFormat="1">
      <c r="A814" s="383">
        <f t="shared" si="12"/>
        <v>813</v>
      </c>
      <c r="B814" s="388" t="s">
        <v>1073</v>
      </c>
      <c r="C814" s="388" t="s">
        <v>1109</v>
      </c>
      <c r="D814" s="388" t="s">
        <v>1575</v>
      </c>
      <c r="E814" s="302" t="str">
        <f>IF(OR(SUM('CBS.Assets'!Q83:T83)=0,SUM('CBS.Assets'!Q83:T83)&gt;0),"OK","WARNING")</f>
        <v>OK</v>
      </c>
      <c r="F814" s="386"/>
    </row>
    <row r="815" spans="1:6" s="111" customFormat="1">
      <c r="A815" s="383">
        <f t="shared" si="12"/>
        <v>814</v>
      </c>
      <c r="B815" s="388" t="s">
        <v>1073</v>
      </c>
      <c r="C815" s="388" t="s">
        <v>1109</v>
      </c>
      <c r="D815" s="388" t="s">
        <v>1575</v>
      </c>
      <c r="E815" s="302" t="str">
        <f>IF(OR(SUM('CBS.Assets'!Q84:T84)=0,SUM('CBS.Assets'!Q84:T84)&gt;0),"OK","WARNING")</f>
        <v>OK</v>
      </c>
      <c r="F815" s="386"/>
    </row>
    <row r="816" spans="1:6" s="111" customFormat="1">
      <c r="A816" s="383">
        <f t="shared" si="12"/>
        <v>815</v>
      </c>
      <c r="B816" s="388" t="s">
        <v>1073</v>
      </c>
      <c r="C816" s="388" t="s">
        <v>1109</v>
      </c>
      <c r="D816" s="388" t="s">
        <v>1575</v>
      </c>
      <c r="E816" s="302" t="str">
        <f>IF(OR(SUM('CBS.Assets'!Q85:T85)=0,SUM('CBS.Assets'!Q85:T85)&gt;0),"OK","WARNING")</f>
        <v>OK</v>
      </c>
      <c r="F816" s="386"/>
    </row>
    <row r="817" spans="1:6" s="111" customFormat="1">
      <c r="A817" s="383">
        <f t="shared" si="12"/>
        <v>816</v>
      </c>
      <c r="B817" s="388" t="s">
        <v>1073</v>
      </c>
      <c r="C817" s="388" t="s">
        <v>1109</v>
      </c>
      <c r="D817" s="388" t="s">
        <v>1575</v>
      </c>
      <c r="E817" s="302" t="str">
        <f>IF(OR(SUM('CBS.Assets'!Q86:T86)=0,SUM('CBS.Assets'!Q86:T86)&gt;0),"OK","WARNING")</f>
        <v>OK</v>
      </c>
      <c r="F817" s="386"/>
    </row>
    <row r="818" spans="1:6" s="111" customFormat="1">
      <c r="A818" s="383">
        <f t="shared" si="12"/>
        <v>817</v>
      </c>
      <c r="B818" s="388" t="s">
        <v>1073</v>
      </c>
      <c r="C818" s="388" t="s">
        <v>1109</v>
      </c>
      <c r="D818" s="388" t="s">
        <v>1575</v>
      </c>
      <c r="E818" s="302" t="str">
        <f>IF(OR(SUM('CBS.Assets'!Q87:T87)=0,SUM('CBS.Assets'!Q87:T87)&gt;0),"OK","WARNING")</f>
        <v>OK</v>
      </c>
      <c r="F818" s="386"/>
    </row>
    <row r="819" spans="1:6" s="111" customFormat="1">
      <c r="A819" s="383">
        <f t="shared" si="12"/>
        <v>818</v>
      </c>
      <c r="B819" s="388" t="s">
        <v>1073</v>
      </c>
      <c r="C819" s="388" t="s">
        <v>1109</v>
      </c>
      <c r="D819" s="388" t="s">
        <v>1575</v>
      </c>
      <c r="E819" s="302" t="str">
        <f>IF(OR(SUM('CBS.Assets'!Q88:T88)=0,SUM('CBS.Assets'!Q88:T88)&gt;0),"OK","WARNING")</f>
        <v>OK</v>
      </c>
      <c r="F819" s="386"/>
    </row>
    <row r="820" spans="1:6" s="111" customFormat="1">
      <c r="A820" s="383">
        <f t="shared" si="12"/>
        <v>819</v>
      </c>
      <c r="B820" s="388" t="s">
        <v>1073</v>
      </c>
      <c r="C820" s="388" t="s">
        <v>1109</v>
      </c>
      <c r="D820" s="388" t="s">
        <v>1575</v>
      </c>
      <c r="E820" s="302" t="str">
        <f>IF(OR(SUM('CBS.Assets'!Q89:T89)=0,SUM('CBS.Assets'!Q89:T89)&gt;0),"OK","WARNING")</f>
        <v>OK</v>
      </c>
      <c r="F820" s="386"/>
    </row>
    <row r="821" spans="1:6" s="111" customFormat="1">
      <c r="A821" s="383">
        <f t="shared" si="12"/>
        <v>820</v>
      </c>
      <c r="B821" s="388" t="s">
        <v>1073</v>
      </c>
      <c r="C821" s="388" t="s">
        <v>1109</v>
      </c>
      <c r="D821" s="388" t="s">
        <v>1575</v>
      </c>
      <c r="E821" s="302" t="str">
        <f>IF(OR(SUM('CBS.Assets'!Q90:T90)=0,SUM('CBS.Assets'!Q90:T90)&gt;0),"OK","WARNING")</f>
        <v>OK</v>
      </c>
      <c r="F821" s="386"/>
    </row>
    <row r="822" spans="1:6" s="111" customFormat="1">
      <c r="A822" s="383">
        <f t="shared" si="12"/>
        <v>821</v>
      </c>
      <c r="B822" s="388" t="s">
        <v>1073</v>
      </c>
      <c r="C822" s="388" t="s">
        <v>1109</v>
      </c>
      <c r="D822" s="388" t="s">
        <v>1575</v>
      </c>
      <c r="E822" s="302" t="str">
        <f>IF(OR(SUM('CBS.Assets'!Q91:T91)=0,SUM('CBS.Assets'!Q91:T91)&gt;0),"OK","WARNING")</f>
        <v>OK</v>
      </c>
      <c r="F822" s="386"/>
    </row>
    <row r="823" spans="1:6" s="111" customFormat="1">
      <c r="A823" s="383">
        <f t="shared" si="12"/>
        <v>822</v>
      </c>
      <c r="B823" s="388" t="s">
        <v>1073</v>
      </c>
      <c r="C823" s="388" t="s">
        <v>1109</v>
      </c>
      <c r="D823" s="388" t="s">
        <v>1575</v>
      </c>
      <c r="E823" s="302" t="str">
        <f>IF(OR(SUM('CBS.Assets'!Q92:T92)=0,SUM('CBS.Assets'!Q92:T92)&gt;0),"OK","WARNING")</f>
        <v>OK</v>
      </c>
      <c r="F823" s="386"/>
    </row>
    <row r="824" spans="1:6" s="111" customFormat="1">
      <c r="A824" s="383">
        <f t="shared" si="12"/>
        <v>823</v>
      </c>
      <c r="B824" s="388" t="s">
        <v>1073</v>
      </c>
      <c r="C824" s="388" t="s">
        <v>1109</v>
      </c>
      <c r="D824" s="388" t="s">
        <v>1576</v>
      </c>
      <c r="E824" s="302" t="str">
        <f>IF(OR(SUM('CBS.Assets'!E104:H104)=0,SUM('CBS.Assets'!E104:H104)&gt;0),"OK","WARNING")</f>
        <v>OK</v>
      </c>
      <c r="F824" s="386"/>
    </row>
    <row r="825" spans="1:6" s="111" customFormat="1">
      <c r="A825" s="383">
        <f t="shared" si="12"/>
        <v>824</v>
      </c>
      <c r="B825" s="388" t="s">
        <v>1073</v>
      </c>
      <c r="C825" s="388" t="s">
        <v>1109</v>
      </c>
      <c r="D825" s="388" t="s">
        <v>1576</v>
      </c>
      <c r="E825" s="302" t="str">
        <f>IF(OR(SUM('CBS.Assets'!E105:H105)=0,SUM('CBS.Assets'!E105:H105)&gt;0),"OK","WARNING")</f>
        <v>OK</v>
      </c>
      <c r="F825" s="386"/>
    </row>
    <row r="826" spans="1:6" s="111" customFormat="1">
      <c r="A826" s="383">
        <f t="shared" si="12"/>
        <v>825</v>
      </c>
      <c r="B826" s="388" t="s">
        <v>1073</v>
      </c>
      <c r="C826" s="388" t="s">
        <v>1109</v>
      </c>
      <c r="D826" s="388" t="s">
        <v>1576</v>
      </c>
      <c r="E826" s="302" t="str">
        <f>IF(OR(SUM('CBS.Assets'!E106:H106)=0,SUM('CBS.Assets'!E106:H106)&gt;0),"OK","WARNING")</f>
        <v>OK</v>
      </c>
      <c r="F826" s="386"/>
    </row>
    <row r="827" spans="1:6" s="111" customFormat="1">
      <c r="A827" s="383">
        <f t="shared" si="12"/>
        <v>826</v>
      </c>
      <c r="B827" s="388" t="s">
        <v>1073</v>
      </c>
      <c r="C827" s="388" t="s">
        <v>1109</v>
      </c>
      <c r="D827" s="388" t="s">
        <v>1576</v>
      </c>
      <c r="E827" s="302" t="str">
        <f>IF(OR(SUM('CBS.Assets'!E107:H107)=0,SUM('CBS.Assets'!E107:H107)&gt;0),"OK","WARNING")</f>
        <v>OK</v>
      </c>
      <c r="F827" s="386"/>
    </row>
    <row r="828" spans="1:6" s="111" customFormat="1">
      <c r="A828" s="383">
        <f t="shared" si="12"/>
        <v>827</v>
      </c>
      <c r="B828" s="388" t="s">
        <v>1073</v>
      </c>
      <c r="C828" s="388" t="s">
        <v>1109</v>
      </c>
      <c r="D828" s="388" t="s">
        <v>1576</v>
      </c>
      <c r="E828" s="302" t="str">
        <f>IF(OR(SUM('CBS.Assets'!E108:H108)=0,SUM('CBS.Assets'!E108:H108)&gt;0),"OK","WARNING")</f>
        <v>OK</v>
      </c>
      <c r="F828" s="386"/>
    </row>
    <row r="829" spans="1:6" s="111" customFormat="1">
      <c r="A829" s="383">
        <f t="shared" si="12"/>
        <v>828</v>
      </c>
      <c r="B829" s="388" t="s">
        <v>1073</v>
      </c>
      <c r="C829" s="388" t="s">
        <v>1109</v>
      </c>
      <c r="D829" s="388" t="s">
        <v>1576</v>
      </c>
      <c r="E829" s="302" t="str">
        <f>IF(OR(SUM('CBS.Assets'!E109:H109)=0,SUM('CBS.Assets'!E109:H109)&gt;0),"OK","WARNING")</f>
        <v>OK</v>
      </c>
      <c r="F829" s="386"/>
    </row>
    <row r="830" spans="1:6" s="111" customFormat="1">
      <c r="A830" s="383">
        <f t="shared" si="12"/>
        <v>829</v>
      </c>
      <c r="B830" s="388" t="s">
        <v>1073</v>
      </c>
      <c r="C830" s="388" t="s">
        <v>1109</v>
      </c>
      <c r="D830" s="388" t="s">
        <v>1577</v>
      </c>
      <c r="E830" s="302" t="str">
        <f>IF(OR(SUM('CBS.Assets'!P104:S104)=0,SUM('CBS.Assets'!P104:S104)&gt;0),"OK","WARNING")</f>
        <v>OK</v>
      </c>
      <c r="F830" s="386"/>
    </row>
    <row r="831" spans="1:6" s="111" customFormat="1">
      <c r="A831" s="383">
        <f t="shared" si="12"/>
        <v>830</v>
      </c>
      <c r="B831" s="388" t="s">
        <v>1073</v>
      </c>
      <c r="C831" s="388" t="s">
        <v>1109</v>
      </c>
      <c r="D831" s="388" t="s">
        <v>1577</v>
      </c>
      <c r="E831" s="302" t="str">
        <f>IF(OR(SUM('CBS.Assets'!P105:S105)=0,SUM('CBS.Assets'!P105:S105)&gt;0),"OK","WARNING")</f>
        <v>OK</v>
      </c>
      <c r="F831" s="386"/>
    </row>
    <row r="832" spans="1:6" s="111" customFormat="1">
      <c r="A832" s="383">
        <f t="shared" si="12"/>
        <v>831</v>
      </c>
      <c r="B832" s="388" t="s">
        <v>1073</v>
      </c>
      <c r="C832" s="388" t="s">
        <v>1109</v>
      </c>
      <c r="D832" s="388" t="s">
        <v>1577</v>
      </c>
      <c r="E832" s="302" t="str">
        <f>IF(OR(SUM('CBS.Assets'!P106:S106)=0,SUM('CBS.Assets'!P106:S106)&gt;0),"OK","WARNING")</f>
        <v>OK</v>
      </c>
      <c r="F832" s="386"/>
    </row>
    <row r="833" spans="1:6" s="111" customFormat="1">
      <c r="A833" s="383">
        <f t="shared" si="12"/>
        <v>832</v>
      </c>
      <c r="B833" s="388" t="s">
        <v>1073</v>
      </c>
      <c r="C833" s="388" t="s">
        <v>1109</v>
      </c>
      <c r="D833" s="388" t="s">
        <v>1577</v>
      </c>
      <c r="E833" s="302" t="str">
        <f>IF(OR(SUM('CBS.Assets'!P107:S107)=0,SUM('CBS.Assets'!P107:S107)&gt;0),"OK","WARNING")</f>
        <v>OK</v>
      </c>
      <c r="F833" s="386"/>
    </row>
    <row r="834" spans="1:6" s="111" customFormat="1">
      <c r="A834" s="383">
        <f t="shared" si="12"/>
        <v>833</v>
      </c>
      <c r="B834" s="388" t="s">
        <v>1073</v>
      </c>
      <c r="C834" s="388" t="s">
        <v>1109</v>
      </c>
      <c r="D834" s="388" t="s">
        <v>1577</v>
      </c>
      <c r="E834" s="302" t="str">
        <f>IF(OR(SUM('CBS.Assets'!P108:S108)=0,SUM('CBS.Assets'!P108:S108)&gt;0),"OK","WARNING")</f>
        <v>OK</v>
      </c>
      <c r="F834" s="386"/>
    </row>
    <row r="835" spans="1:6" s="111" customFormat="1">
      <c r="A835" s="383">
        <f t="shared" si="12"/>
        <v>834</v>
      </c>
      <c r="B835" s="388" t="s">
        <v>1073</v>
      </c>
      <c r="C835" s="388" t="s">
        <v>1109</v>
      </c>
      <c r="D835" s="388" t="s">
        <v>1577</v>
      </c>
      <c r="E835" s="302" t="str">
        <f>IF(OR(SUM('CBS.Assets'!P109:S109)=0,SUM('CBS.Assets'!P109:S109)&gt;0),"OK","WARNING")</f>
        <v>OK</v>
      </c>
      <c r="F835" s="386"/>
    </row>
    <row r="836" spans="1:6" s="111" customFormat="1">
      <c r="A836" s="383">
        <f t="shared" ref="A836:A899" si="13">A835+1</f>
        <v>835</v>
      </c>
      <c r="B836" s="388" t="s">
        <v>1073</v>
      </c>
      <c r="C836" s="388" t="s">
        <v>1109</v>
      </c>
      <c r="D836" s="388" t="s">
        <v>1578</v>
      </c>
      <c r="E836" s="392" t="str">
        <f>IF(OR(SUM('CBS.Assets'!E114:F114)=0,SUM('CBS.Assets'!E114:F114)&gt;0),"OK","WARNING")</f>
        <v>OK</v>
      </c>
      <c r="F836" s="386"/>
    </row>
    <row r="837" spans="1:6" s="111" customFormat="1">
      <c r="A837" s="383">
        <f t="shared" si="13"/>
        <v>836</v>
      </c>
      <c r="B837" s="388" t="s">
        <v>1073</v>
      </c>
      <c r="C837" s="388" t="s">
        <v>1109</v>
      </c>
      <c r="D837" s="388" t="s">
        <v>1578</v>
      </c>
      <c r="E837" s="392" t="str">
        <f>IF(OR(SUM('CBS.Assets'!E115:F115)=0,SUM('CBS.Assets'!E115:F115)&gt;0),"OK","WARNING")</f>
        <v>OK</v>
      </c>
      <c r="F837" s="386"/>
    </row>
    <row r="838" spans="1:6" s="111" customFormat="1">
      <c r="A838" s="383">
        <f t="shared" si="13"/>
        <v>837</v>
      </c>
      <c r="B838" s="388" t="s">
        <v>1073</v>
      </c>
      <c r="C838" s="388" t="s">
        <v>1109</v>
      </c>
      <c r="D838" s="388" t="s">
        <v>1578</v>
      </c>
      <c r="E838" s="392" t="str">
        <f>IF(OR(SUM('CBS.Assets'!E116:F116)=0,SUM('CBS.Assets'!E116:F116)&gt;0),"OK","WARNING")</f>
        <v>OK</v>
      </c>
      <c r="F838" s="386"/>
    </row>
    <row r="839" spans="1:6" s="111" customFormat="1">
      <c r="A839" s="383">
        <f t="shared" si="13"/>
        <v>838</v>
      </c>
      <c r="B839" s="388" t="s">
        <v>1073</v>
      </c>
      <c r="C839" s="388" t="s">
        <v>1109</v>
      </c>
      <c r="D839" s="388" t="s">
        <v>1578</v>
      </c>
      <c r="E839" s="392" t="str">
        <f>IF(OR(SUM('CBS.Assets'!E117:F117)=0,SUM('CBS.Assets'!E117:F117)&gt;0),"OK","WARNING")</f>
        <v>OK</v>
      </c>
      <c r="F839" s="386"/>
    </row>
    <row r="840" spans="1:6" s="111" customFormat="1">
      <c r="A840" s="383">
        <f t="shared" si="13"/>
        <v>839</v>
      </c>
      <c r="B840" s="388" t="s">
        <v>1073</v>
      </c>
      <c r="C840" s="388" t="s">
        <v>1109</v>
      </c>
      <c r="D840" s="388" t="s">
        <v>1578</v>
      </c>
      <c r="E840" s="392" t="str">
        <f>IF(OR(SUM('CBS.Assets'!E118:F118)=0,SUM('CBS.Assets'!E118:F118)&gt;0),"OK","WARNING")</f>
        <v>OK</v>
      </c>
      <c r="F840" s="386"/>
    </row>
    <row r="841" spans="1:6" s="111" customFormat="1">
      <c r="A841" s="383">
        <f t="shared" si="13"/>
        <v>840</v>
      </c>
      <c r="B841" s="388" t="s">
        <v>1073</v>
      </c>
      <c r="C841" s="388" t="s">
        <v>1109</v>
      </c>
      <c r="D841" s="388" t="s">
        <v>1578</v>
      </c>
      <c r="E841" s="392" t="str">
        <f>IF(OR(SUM('CBS.Assets'!E119:F119)=0,SUM('CBS.Assets'!E119:F119)&gt;0),"OK","WARNING")</f>
        <v>OK</v>
      </c>
      <c r="F841" s="386"/>
    </row>
    <row r="842" spans="1:6" s="111" customFormat="1">
      <c r="A842" s="383">
        <f t="shared" si="13"/>
        <v>841</v>
      </c>
      <c r="B842" s="388" t="s">
        <v>1073</v>
      </c>
      <c r="C842" s="388" t="s">
        <v>1109</v>
      </c>
      <c r="D842" s="388" t="s">
        <v>1592</v>
      </c>
      <c r="E842" s="392" t="str">
        <f>IF(OR(SUM('CBS.Assets'!P114:Q114)=0,SUM('CBS.Assets'!P114:Q114)&gt;0),"OK","WARNING")</f>
        <v>OK</v>
      </c>
      <c r="F842" s="386"/>
    </row>
    <row r="843" spans="1:6" s="111" customFormat="1">
      <c r="A843" s="383">
        <f t="shared" si="13"/>
        <v>842</v>
      </c>
      <c r="B843" s="388" t="s">
        <v>1073</v>
      </c>
      <c r="C843" s="388" t="s">
        <v>1109</v>
      </c>
      <c r="D843" s="388" t="s">
        <v>1592</v>
      </c>
      <c r="E843" s="392" t="str">
        <f>IF(OR(SUM('CBS.Assets'!P115:Q115)=0,SUM('CBS.Assets'!P115:Q115)&gt;0),"OK","WARNING")</f>
        <v>OK</v>
      </c>
      <c r="F843" s="386"/>
    </row>
    <row r="844" spans="1:6" s="111" customFormat="1">
      <c r="A844" s="383">
        <f t="shared" si="13"/>
        <v>843</v>
      </c>
      <c r="B844" s="388" t="s">
        <v>1073</v>
      </c>
      <c r="C844" s="388" t="s">
        <v>1109</v>
      </c>
      <c r="D844" s="388" t="s">
        <v>1592</v>
      </c>
      <c r="E844" s="392" t="str">
        <f>IF(OR(SUM('CBS.Assets'!P116:Q116)=0,SUM('CBS.Assets'!P116:Q116)&gt;0),"OK","WARNING")</f>
        <v>OK</v>
      </c>
      <c r="F844" s="386"/>
    </row>
    <row r="845" spans="1:6" s="111" customFormat="1">
      <c r="A845" s="383">
        <f t="shared" si="13"/>
        <v>844</v>
      </c>
      <c r="B845" s="388" t="s">
        <v>1073</v>
      </c>
      <c r="C845" s="388" t="s">
        <v>1109</v>
      </c>
      <c r="D845" s="388" t="s">
        <v>1592</v>
      </c>
      <c r="E845" s="392" t="str">
        <f>IF(OR(SUM('CBS.Assets'!P117:Q117)=0,SUM('CBS.Assets'!P117:Q117)&gt;0),"OK","WARNING")</f>
        <v>OK</v>
      </c>
      <c r="F845" s="386"/>
    </row>
    <row r="846" spans="1:6" s="111" customFormat="1">
      <c r="A846" s="383">
        <f t="shared" si="13"/>
        <v>845</v>
      </c>
      <c r="B846" s="388" t="s">
        <v>1073</v>
      </c>
      <c r="C846" s="388" t="s">
        <v>1109</v>
      </c>
      <c r="D846" s="388" t="s">
        <v>1592</v>
      </c>
      <c r="E846" s="392" t="str">
        <f>IF(OR(SUM('CBS.Assets'!P118:Q118)=0,SUM('CBS.Assets'!P118:Q118)&gt;0),"OK","WARNING")</f>
        <v>OK</v>
      </c>
      <c r="F846" s="386"/>
    </row>
    <row r="847" spans="1:6" s="111" customFormat="1">
      <c r="A847" s="383">
        <f t="shared" si="13"/>
        <v>846</v>
      </c>
      <c r="B847" s="388" t="s">
        <v>1073</v>
      </c>
      <c r="C847" s="388" t="s">
        <v>1109</v>
      </c>
      <c r="D847" s="388" t="s">
        <v>1592</v>
      </c>
      <c r="E847" s="392" t="str">
        <f>IF(OR(SUM('CBS.Assets'!P119:Q119)=0,SUM('CBS.Assets'!P119:Q119)&gt;0),"OK","WARNING")</f>
        <v>OK</v>
      </c>
      <c r="F847" s="386"/>
    </row>
    <row r="848" spans="1:6" s="111" customFormat="1">
      <c r="A848" s="383">
        <f t="shared" si="13"/>
        <v>847</v>
      </c>
      <c r="B848" s="388" t="s">
        <v>1073</v>
      </c>
      <c r="C848" s="388" t="s">
        <v>1109</v>
      </c>
      <c r="D848" s="388" t="s">
        <v>1583</v>
      </c>
      <c r="E848" s="302" t="str">
        <f>IF(COUNTIF('CBS.Assets'!E128:E135,"&lt;0"),"WARNING","OK")</f>
        <v>OK</v>
      </c>
      <c r="F848" s="386"/>
    </row>
    <row r="849" spans="1:6" s="111" customFormat="1">
      <c r="A849" s="383">
        <f t="shared" si="13"/>
        <v>848</v>
      </c>
      <c r="B849" s="388" t="s">
        <v>1073</v>
      </c>
      <c r="C849" s="388" t="s">
        <v>1109</v>
      </c>
      <c r="D849" s="388" t="s">
        <v>1584</v>
      </c>
      <c r="E849" s="302" t="str">
        <f>IF(COUNTIF('CBS.Assets'!P128:P135,"&lt;0"),"WARNING","OK")</f>
        <v>OK</v>
      </c>
      <c r="F849" s="386"/>
    </row>
    <row r="850" spans="1:6" s="111" customFormat="1">
      <c r="A850" s="383">
        <f t="shared" si="13"/>
        <v>849</v>
      </c>
      <c r="B850" s="388" t="s">
        <v>1073</v>
      </c>
      <c r="C850" s="388" t="s">
        <v>1109</v>
      </c>
      <c r="D850" s="388" t="s">
        <v>1582</v>
      </c>
      <c r="E850" s="302" t="str">
        <f>IF(COUNTIF('CBS.Assets'!E146:F179,"&lt;0"),"WARNING","OK")</f>
        <v>OK</v>
      </c>
      <c r="F850" s="386"/>
    </row>
    <row r="851" spans="1:6" s="111" customFormat="1">
      <c r="A851" s="383">
        <f t="shared" si="13"/>
        <v>850</v>
      </c>
      <c r="B851" s="388" t="s">
        <v>1073</v>
      </c>
      <c r="C851" s="388" t="s">
        <v>1109</v>
      </c>
      <c r="D851" s="388" t="s">
        <v>1581</v>
      </c>
      <c r="E851" s="302" t="str">
        <f>IF(COUNTIF('CBS.Assets'!P146:Q179,"&lt;0"),"WARNING","OK")</f>
        <v>OK</v>
      </c>
      <c r="F851" s="386"/>
    </row>
    <row r="852" spans="1:6" s="111" customFormat="1">
      <c r="A852" s="383">
        <f t="shared" si="13"/>
        <v>851</v>
      </c>
      <c r="B852" s="388" t="s">
        <v>1073</v>
      </c>
      <c r="C852" s="388" t="s">
        <v>1109</v>
      </c>
      <c r="D852" s="388" t="s">
        <v>1585</v>
      </c>
      <c r="E852" s="302" t="str">
        <f>IF(COUNTIF('CBS.Assets'!D192:J192,"&lt;0"),"WARNING","OK")</f>
        <v>OK</v>
      </c>
      <c r="F852" s="386"/>
    </row>
    <row r="853" spans="1:6" s="111" customFormat="1">
      <c r="A853" s="383">
        <f t="shared" si="13"/>
        <v>852</v>
      </c>
      <c r="B853" s="388" t="s">
        <v>1073</v>
      </c>
      <c r="C853" s="388" t="s">
        <v>1109</v>
      </c>
      <c r="D853" s="388" t="s">
        <v>1586</v>
      </c>
      <c r="E853" s="302" t="str">
        <f>IF(COUNTIF('CBS.Assets'!O192:U192,"&lt;0"),"WARNING","OK")</f>
        <v>OK</v>
      </c>
      <c r="F853" s="386"/>
    </row>
    <row r="854" spans="1:6" s="111" customFormat="1">
      <c r="A854" s="383">
        <f t="shared" si="13"/>
        <v>853</v>
      </c>
      <c r="B854" s="388" t="s">
        <v>1073</v>
      </c>
      <c r="C854" s="388" t="s">
        <v>1109</v>
      </c>
      <c r="D854" s="388" t="s">
        <v>1588</v>
      </c>
      <c r="E854" s="302" t="str">
        <f>IF(COUNTIF('CBS.Assets'!D197:I197,"&lt;0"),"WARNING","OK")</f>
        <v>OK</v>
      </c>
      <c r="F854" s="386"/>
    </row>
    <row r="855" spans="1:6" s="111" customFormat="1">
      <c r="A855" s="383">
        <f t="shared" si="13"/>
        <v>854</v>
      </c>
      <c r="B855" s="388" t="s">
        <v>1073</v>
      </c>
      <c r="C855" s="388" t="s">
        <v>1109</v>
      </c>
      <c r="D855" s="388" t="s">
        <v>1587</v>
      </c>
      <c r="E855" s="302" t="str">
        <f>IF(COUNTIF('CBS.Assets'!O197:T197,"&lt;0"),"WARNING","OK")</f>
        <v>OK</v>
      </c>
      <c r="F855" s="386"/>
    </row>
    <row r="856" spans="1:6">
      <c r="A856" s="383">
        <f t="shared" si="13"/>
        <v>855</v>
      </c>
      <c r="B856" s="375" t="s">
        <v>973</v>
      </c>
      <c r="C856" s="375" t="s">
        <v>1110</v>
      </c>
      <c r="D856" s="375" t="s">
        <v>1111</v>
      </c>
      <c r="E856" s="343" t="str">
        <f>IF('0.Liabilities.Char'!$C$50="R0370","OK","WARNING")</f>
        <v>OK</v>
      </c>
      <c r="F856" s="386"/>
    </row>
    <row r="857" spans="1:6">
      <c r="A857" s="383">
        <f t="shared" si="13"/>
        <v>856</v>
      </c>
      <c r="B857" s="375" t="s">
        <v>973</v>
      </c>
      <c r="C857" s="375" t="s">
        <v>1110</v>
      </c>
      <c r="D857" s="375" t="s">
        <v>1111</v>
      </c>
      <c r="E857" s="343" t="str">
        <f>IF('0.Liabilities.Char'!$W$13="C0210","OK","WARNING")</f>
        <v>OK</v>
      </c>
      <c r="F857" s="386"/>
    </row>
    <row r="858" spans="1:6">
      <c r="A858" s="383">
        <f t="shared" si="13"/>
        <v>857</v>
      </c>
      <c r="B858" s="375" t="s">
        <v>973</v>
      </c>
      <c r="C858" s="375" t="s">
        <v>1110</v>
      </c>
      <c r="D858" s="375" t="s">
        <v>1537</v>
      </c>
      <c r="E858" s="343" t="str">
        <f>IF(AND(OR('0.BS'!$C$67&lt;&gt;0,'0.BS'!$C$76&lt;&gt;0),('0.Liabilities.Char'!Q18&lt;&gt;"")),"OK",IF(AND(SUM('0.BS'!$C$67,'0.BS'!$C$76)=0,OR('0.Liabilities.Char'!Q18=0,'0.Liabilities.Char'!Q18="")),"Not Applicable","WARNING"))</f>
        <v>Not Applicable</v>
      </c>
      <c r="F858" s="386"/>
    </row>
    <row r="859" spans="1:6">
      <c r="A859" s="383">
        <f t="shared" si="13"/>
        <v>858</v>
      </c>
      <c r="B859" s="375" t="s">
        <v>973</v>
      </c>
      <c r="C859" s="375" t="s">
        <v>1110</v>
      </c>
      <c r="D859" s="375" t="s">
        <v>1538</v>
      </c>
      <c r="E859" s="343" t="str">
        <f>IF(AND(OR('0.BS'!$C$67&lt;&gt;0,'0.BS'!$C$76&lt;&gt;0),('0.Liabilities.Char'!Q25&lt;&gt;"")),"OK",IF(AND(SUM('0.BS'!$C$67,'0.BS'!$C$76)=0,OR('0.Liabilities.Char'!Q25=0,'0.Liabilities.Char'!Q25="")),"Not Applicable","WARNING"))</f>
        <v>Not Applicable</v>
      </c>
      <c r="F859" s="386"/>
    </row>
    <row r="860" spans="1:6">
      <c r="A860" s="383">
        <f t="shared" si="13"/>
        <v>859</v>
      </c>
      <c r="B860" s="375" t="s">
        <v>973</v>
      </c>
      <c r="C860" s="375" t="s">
        <v>1110</v>
      </c>
      <c r="D860" s="375" t="s">
        <v>1539</v>
      </c>
      <c r="E860" s="343" t="str">
        <f>IF(AND(OR('0.BS'!$C$67&lt;&gt;0,'0.BS'!$C$76&lt;&gt;0),('0.Liabilities.Char'!Q30&lt;&gt;"")),"OK",IF(AND(SUM('0.BS'!$C$67,'0.BS'!$C$76)=0,OR('0.Liabilities.Char'!Q30=0,'0.Liabilities.Char'!Q30="")),"Not Applicable","WARNING"))</f>
        <v>Not Applicable</v>
      </c>
      <c r="F860" s="386"/>
    </row>
    <row r="861" spans="1:6">
      <c r="A861" s="383">
        <f t="shared" si="13"/>
        <v>860</v>
      </c>
      <c r="B861" s="375" t="s">
        <v>973</v>
      </c>
      <c r="C861" s="375" t="s">
        <v>1110</v>
      </c>
      <c r="D861" s="375" t="s">
        <v>1540</v>
      </c>
      <c r="E861" s="343" t="str">
        <f>IF(AND(OR('0.BS'!$C$67&lt;&gt;0,'0.BS'!$C$76&lt;&gt;0),('0.Liabilities.Char'!Q31&lt;&gt;"")),"OK",IF(AND(SUM('0.BS'!$C$67,'0.BS'!$C$76)=0,OR('0.Liabilities.Char'!Q31=0,'0.Liabilities.Char'!Q31="")),"Not Applicable","WARNING"))</f>
        <v>Not Applicable</v>
      </c>
      <c r="F861" s="386"/>
    </row>
    <row r="862" spans="1:6">
      <c r="A862" s="383">
        <f t="shared" si="13"/>
        <v>861</v>
      </c>
      <c r="B862" s="375" t="s">
        <v>973</v>
      </c>
      <c r="C862" s="375" t="s">
        <v>1110</v>
      </c>
      <c r="D862" s="375" t="s">
        <v>1111</v>
      </c>
      <c r="E862" s="343" t="str">
        <f>IF('0.Liabilities.Char'!$C$123="R0500","OK","WARNING")</f>
        <v>OK</v>
      </c>
      <c r="F862" s="386"/>
    </row>
    <row r="863" spans="1:6">
      <c r="A863" s="383">
        <f t="shared" si="13"/>
        <v>862</v>
      </c>
      <c r="B863" s="375" t="s">
        <v>973</v>
      </c>
      <c r="C863" s="375" t="s">
        <v>1110</v>
      </c>
      <c r="D863" s="375" t="s">
        <v>1111</v>
      </c>
      <c r="E863" s="343" t="str">
        <f>IF('0.Liabilities.Char'!$T$60="C0180","OK","WARNING")</f>
        <v>OK</v>
      </c>
      <c r="F863" s="386"/>
    </row>
    <row r="864" spans="1:6">
      <c r="A864" s="383">
        <f t="shared" si="13"/>
        <v>863</v>
      </c>
      <c r="B864" s="375" t="s">
        <v>973</v>
      </c>
      <c r="C864" s="375" t="s">
        <v>1110</v>
      </c>
      <c r="D864" s="375" t="s">
        <v>1541</v>
      </c>
      <c r="E864" s="343" t="str">
        <f>IF(AND('0.BS'!$C$58&lt;&gt;0,'0.Liabilities.Char'!T69&lt;&gt;0),"OK",IF(AND('0.BS'!$C$58=0,'0.Liabilities.Char'!T69=0),"Not Applicable","WARNING"))</f>
        <v>Not Applicable</v>
      </c>
      <c r="F864" s="386"/>
    </row>
    <row r="865" spans="1:6">
      <c r="A865" s="383">
        <f t="shared" si="13"/>
        <v>864</v>
      </c>
      <c r="B865" s="375" t="s">
        <v>973</v>
      </c>
      <c r="C865" s="375" t="s">
        <v>1110</v>
      </c>
      <c r="D865" s="375" t="s">
        <v>1542</v>
      </c>
      <c r="E865" s="343" t="str">
        <f>IF(AND('0.BS'!$C$58&lt;&gt;0,'0.Liabilities.Char'!T78&lt;&gt;0),"OK",IF(AND('0.BS'!$C$58=0,'0.Liabilities.Char'!T78=0),"Not Applicable","WARNING"))</f>
        <v>Not Applicable</v>
      </c>
      <c r="F865" s="386"/>
    </row>
    <row r="866" spans="1:6">
      <c r="A866" s="383">
        <f t="shared" si="13"/>
        <v>865</v>
      </c>
      <c r="B866" s="375" t="s">
        <v>973</v>
      </c>
      <c r="C866" s="375" t="s">
        <v>1110</v>
      </c>
      <c r="D866" s="375" t="s">
        <v>1543</v>
      </c>
      <c r="E866" s="343" t="str">
        <f>IF(AND('0.BS'!$C$58&lt;&gt;0,'0.Liabilities.Char'!T89&lt;&gt;0),"OK",IF(AND('0.BS'!$C$58=0,'0.Liabilities.Char'!T89=0),"Not Applicable","WARNING"))</f>
        <v>Not Applicable</v>
      </c>
      <c r="F866" s="386"/>
    </row>
    <row r="867" spans="1:6">
      <c r="A867" s="383">
        <f t="shared" si="13"/>
        <v>866</v>
      </c>
      <c r="B867" s="375" t="s">
        <v>973</v>
      </c>
      <c r="C867" s="375" t="s">
        <v>1110</v>
      </c>
      <c r="D867" s="375" t="s">
        <v>1544</v>
      </c>
      <c r="E867" s="343" t="str">
        <f>IF(AND('0.BS'!$C$58&lt;&gt;0,'0.Liabilities.Char'!T90&lt;&gt;0),"OK",IF(AND('0.BS'!$C$58=0,'0.Liabilities.Char'!T90=0),"Not Applicable","WARNING"))</f>
        <v>Not Applicable</v>
      </c>
      <c r="F867" s="386"/>
    </row>
    <row r="868" spans="1:6">
      <c r="A868" s="383">
        <f t="shared" si="13"/>
        <v>867</v>
      </c>
      <c r="B868" s="375" t="s">
        <v>973</v>
      </c>
      <c r="C868" s="375" t="s">
        <v>1110</v>
      </c>
      <c r="D868" s="375" t="s">
        <v>1545</v>
      </c>
      <c r="E868" s="343" t="str">
        <f>IF(AND('0.BS'!$C$58&lt;&gt;0,'0.Liabilities.Char'!T91&lt;&gt;0),"OK",IF(AND('0.BS'!$C$58=0,'0.Liabilities.Char'!T91=0),"Not Applicable","WARNING"))</f>
        <v>Not Applicable</v>
      </c>
      <c r="F868" s="386"/>
    </row>
    <row r="869" spans="1:6">
      <c r="A869" s="383">
        <f t="shared" si="13"/>
        <v>868</v>
      </c>
      <c r="B869" s="375" t="s">
        <v>973</v>
      </c>
      <c r="C869" s="375" t="s">
        <v>1110</v>
      </c>
      <c r="D869" s="375" t="s">
        <v>1546</v>
      </c>
      <c r="E869" s="343" t="str">
        <f>IF(AND('0.BS'!$C$58&lt;&gt;0,'0.Liabilities.Char'!T92&lt;&gt;0),"OK",IF(AND('0.BS'!$C$58=0,'0.Liabilities.Char'!T92=0),"Not Applicable","WARNING"))</f>
        <v>Not Applicable</v>
      </c>
      <c r="F869" s="386"/>
    </row>
    <row r="870" spans="1:6">
      <c r="A870" s="383">
        <f t="shared" si="13"/>
        <v>869</v>
      </c>
      <c r="B870" s="375" t="s">
        <v>973</v>
      </c>
      <c r="C870" s="375" t="s">
        <v>1110</v>
      </c>
      <c r="D870" s="375" t="s">
        <v>1547</v>
      </c>
      <c r="E870" s="343" t="str">
        <f>IF(AND('0.BS'!$C$58&lt;&gt;0,'0.Liabilities.Char'!T98&lt;&gt;0),"OK",IF(AND('0.BS'!$C$58=0,'0.Liabilities.Char'!T98=0),"Not Applicable","WARNING"))</f>
        <v>Not Applicable</v>
      </c>
      <c r="F870" s="386"/>
    </row>
    <row r="871" spans="1:6">
      <c r="A871" s="383">
        <f t="shared" si="13"/>
        <v>870</v>
      </c>
      <c r="B871" s="375" t="s">
        <v>973</v>
      </c>
      <c r="C871" s="375" t="s">
        <v>1110</v>
      </c>
      <c r="D871" s="375" t="s">
        <v>1548</v>
      </c>
      <c r="E871" s="343" t="str">
        <f>IF(AND('0.BS'!$C$58&lt;&gt;0,'0.Liabilities.Char'!T106&lt;&gt;0),"OK",IF(AND('0.BS'!$C$58=0,'0.Liabilities.Char'!T106=0),"Not Applicable","WARNING"))</f>
        <v>Not Applicable</v>
      </c>
      <c r="F871" s="386"/>
    </row>
    <row r="872" spans="1:6">
      <c r="A872" s="383">
        <f t="shared" si="13"/>
        <v>871</v>
      </c>
      <c r="B872" s="375" t="s">
        <v>973</v>
      </c>
      <c r="C872" s="375" t="s">
        <v>1110</v>
      </c>
      <c r="D872" s="375" t="s">
        <v>1549</v>
      </c>
      <c r="E872" s="343" t="str">
        <f>IF(AND('0.BS'!$C$58&lt;&gt;0,'0.Liabilities.Char'!T107&lt;&gt;0),"OK",IF(AND('0.BS'!$C$58=0,'0.Liabilities.Char'!T107=0),"Not Applicable","WARNING"))</f>
        <v>Not Applicable</v>
      </c>
      <c r="F872" s="386"/>
    </row>
    <row r="873" spans="1:6">
      <c r="A873" s="383">
        <f t="shared" si="13"/>
        <v>872</v>
      </c>
      <c r="B873" s="375" t="s">
        <v>973</v>
      </c>
      <c r="C873" s="375" t="s">
        <v>1110</v>
      </c>
      <c r="D873" s="375" t="s">
        <v>1550</v>
      </c>
      <c r="E873" s="343" t="str">
        <f>IF(AND('0.BS'!$C$58&lt;&gt;0,'0.Liabilities.Char'!T109&lt;&gt;0),"OK",IF(AND('0.BS'!$C$58=0,'0.Liabilities.Char'!T109=0),"Not Applicable","WARNING"))</f>
        <v>Not Applicable</v>
      </c>
      <c r="F873" s="386"/>
    </row>
    <row r="874" spans="1:6">
      <c r="A874" s="383">
        <f t="shared" si="13"/>
        <v>873</v>
      </c>
      <c r="B874" s="375" t="s">
        <v>973</v>
      </c>
      <c r="C874" s="375" t="s">
        <v>1110</v>
      </c>
      <c r="D874" s="375" t="s">
        <v>1551</v>
      </c>
      <c r="E874" s="343" t="str">
        <f>IF(AND('0.BS'!$C$58&lt;&gt;0,'0.Liabilities.Char'!T113&lt;&gt;0),"OK",IF(AND('0.BS'!$C$58=0,'0.Liabilities.Char'!T113=0),"Not Applicable","WARNING"))</f>
        <v>Not Applicable</v>
      </c>
      <c r="F874" s="386"/>
    </row>
    <row r="875" spans="1:6">
      <c r="A875" s="383">
        <f t="shared" si="13"/>
        <v>874</v>
      </c>
      <c r="B875" s="375" t="s">
        <v>973</v>
      </c>
      <c r="C875" s="375" t="s">
        <v>1110</v>
      </c>
      <c r="D875" s="375" t="s">
        <v>1549</v>
      </c>
      <c r="E875" s="343" t="str">
        <f>IF(AND('0.BS'!$C$58&lt;&gt;0,'0.Liabilities.Char'!T114&lt;&gt;0),"OK",IF(AND('0.BS'!$C$58=0,'0.Liabilities.Char'!T114=0),"Not Applicable","WARNING"))</f>
        <v>Not Applicable</v>
      </c>
      <c r="F875" s="386"/>
    </row>
    <row r="876" spans="1:6">
      <c r="A876" s="383">
        <f t="shared" si="13"/>
        <v>875</v>
      </c>
      <c r="B876" s="375" t="s">
        <v>973</v>
      </c>
      <c r="C876" s="375" t="s">
        <v>1110</v>
      </c>
      <c r="D876" s="375" t="s">
        <v>1550</v>
      </c>
      <c r="E876" s="343" t="str">
        <f>IF(AND('0.BS'!$C$58&lt;&gt;0,'0.Liabilities.Char'!T116&lt;&gt;0),"OK",IF(AND('0.BS'!$C$58=0,'0.Liabilities.Char'!T116=0),"Not Applicable","WARNING"))</f>
        <v>Not Applicable</v>
      </c>
      <c r="F876" s="386"/>
    </row>
    <row r="877" spans="1:6">
      <c r="A877" s="383">
        <f t="shared" si="13"/>
        <v>876</v>
      </c>
      <c r="B877" s="375" t="s">
        <v>1080</v>
      </c>
      <c r="C877" s="375" t="s">
        <v>1110</v>
      </c>
      <c r="D877" s="375" t="s">
        <v>1111</v>
      </c>
      <c r="E877" s="343" t="str">
        <f>IF('FBS.Liabilities.Char'!$C$50="R0370","OK","WARNING")</f>
        <v>OK</v>
      </c>
      <c r="F877" s="386"/>
    </row>
    <row r="878" spans="1:6">
      <c r="A878" s="383">
        <f t="shared" si="13"/>
        <v>877</v>
      </c>
      <c r="B878" s="375" t="s">
        <v>1080</v>
      </c>
      <c r="C878" s="375" t="s">
        <v>1110</v>
      </c>
      <c r="D878" s="375" t="s">
        <v>1111</v>
      </c>
      <c r="E878" s="343" t="str">
        <f>IF('FBS.Liabilities.Char'!$W$13="C0210","OK","WARNING")</f>
        <v>OK</v>
      </c>
      <c r="F878" s="386"/>
    </row>
    <row r="879" spans="1:6">
      <c r="A879" s="383">
        <f t="shared" si="13"/>
        <v>878</v>
      </c>
      <c r="B879" s="375" t="s">
        <v>1080</v>
      </c>
      <c r="C879" s="375" t="s">
        <v>1110</v>
      </c>
      <c r="D879" s="375" t="s">
        <v>1537</v>
      </c>
      <c r="E879" s="343" t="str">
        <f>IF(AND(OR('0.BS'!$C$67&lt;&gt;0,'0.BS'!$C$76&lt;&gt;0),('FBS.Liabilities.Char'!Q18&lt;&gt;"")),"OK",IF(AND(SUM('0.BS'!$C$67,'0.BS'!$C$76)=0,OR('FBS.Liabilities.Char'!Q18=0,'FBS.Liabilities.Char'!Q18="")),"Not Applicable","WARNING"))</f>
        <v>Not Applicable</v>
      </c>
      <c r="F879" s="386"/>
    </row>
    <row r="880" spans="1:6">
      <c r="A880" s="383">
        <f t="shared" si="13"/>
        <v>879</v>
      </c>
      <c r="B880" s="375" t="s">
        <v>1080</v>
      </c>
      <c r="C880" s="375" t="s">
        <v>1110</v>
      </c>
      <c r="D880" s="375" t="s">
        <v>1538</v>
      </c>
      <c r="E880" s="343" t="str">
        <f>IF(AND(OR('0.BS'!$C$67&lt;&gt;0,'0.BS'!$C$76&lt;&gt;0),('FBS.Liabilities.Char'!Q25&lt;&gt;"")),"OK",IF(AND(SUM('0.BS'!$C$67,'0.BS'!$C$76)=0,OR('FBS.Liabilities.Char'!Q25=0,'FBS.Liabilities.Char'!Q25="")),"Not Applicable","WARNING"))</f>
        <v>Not Applicable</v>
      </c>
      <c r="F880" s="386"/>
    </row>
    <row r="881" spans="1:6">
      <c r="A881" s="383">
        <f t="shared" si="13"/>
        <v>880</v>
      </c>
      <c r="B881" s="375" t="s">
        <v>1080</v>
      </c>
      <c r="C881" s="375" t="s">
        <v>1110</v>
      </c>
      <c r="D881" s="375" t="s">
        <v>1539</v>
      </c>
      <c r="E881" s="343" t="str">
        <f>IF(AND(OR('0.BS'!$C$67&lt;&gt;0,'0.BS'!$C$76&lt;&gt;0),('FBS.Liabilities.Char'!Q30&lt;&gt;"")),"OK",IF(AND(SUM('0.BS'!$C$67,'0.BS'!$C$76)=0,OR('FBS.Liabilities.Char'!Q30=0,'FBS.Liabilities.Char'!Q30="")),"Not Applicable","WARNING"))</f>
        <v>Not Applicable</v>
      </c>
      <c r="F881" s="386"/>
    </row>
    <row r="882" spans="1:6">
      <c r="A882" s="383">
        <f t="shared" si="13"/>
        <v>881</v>
      </c>
      <c r="B882" s="375" t="s">
        <v>1080</v>
      </c>
      <c r="C882" s="375" t="s">
        <v>1110</v>
      </c>
      <c r="D882" s="375" t="s">
        <v>1540</v>
      </c>
      <c r="E882" s="343" t="str">
        <f>IF(AND(OR('0.BS'!$C$67&lt;&gt;0,'0.BS'!$C$76&lt;&gt;0),('FBS.Liabilities.Char'!Q31&lt;&gt;"")),"OK",IF(AND(SUM('0.BS'!$C$67,'0.BS'!$C$76)=0,OR('FBS.Liabilities.Char'!Q31=0,'FBS.Liabilities.Char'!Q31="")),"Not Applicable","WARNING"))</f>
        <v>Not Applicable</v>
      </c>
      <c r="F882" s="386"/>
    </row>
    <row r="883" spans="1:6">
      <c r="A883" s="383">
        <f t="shared" si="13"/>
        <v>882</v>
      </c>
      <c r="B883" s="375" t="s">
        <v>1080</v>
      </c>
      <c r="C883" s="375" t="s">
        <v>1110</v>
      </c>
      <c r="D883" s="375" t="s">
        <v>1111</v>
      </c>
      <c r="E883" s="343" t="str">
        <f>IF('FBS.Liabilities.Char'!$C$123="R0500","OK","WARNING")</f>
        <v>OK</v>
      </c>
      <c r="F883" s="386"/>
    </row>
    <row r="884" spans="1:6">
      <c r="A884" s="383">
        <f t="shared" si="13"/>
        <v>883</v>
      </c>
      <c r="B884" s="375" t="s">
        <v>1080</v>
      </c>
      <c r="C884" s="375" t="s">
        <v>1110</v>
      </c>
      <c r="D884" s="375" t="s">
        <v>1111</v>
      </c>
      <c r="E884" s="343" t="str">
        <f>IF('FBS.Liabilities.Char'!$T$60="C0180","OK","WARNING")</f>
        <v>OK</v>
      </c>
      <c r="F884" s="386"/>
    </row>
    <row r="885" spans="1:6">
      <c r="A885" s="383">
        <f t="shared" si="13"/>
        <v>884</v>
      </c>
      <c r="B885" s="375" t="s">
        <v>1080</v>
      </c>
      <c r="C885" s="375" t="s">
        <v>1110</v>
      </c>
      <c r="D885" s="375" t="s">
        <v>1541</v>
      </c>
      <c r="E885" s="343" t="str">
        <f>IF(AND('0.BS'!$C$58&lt;&gt;0,'FBS.Liabilities.Char'!T69&lt;&gt;0),"OK",IF(AND('0.BS'!$C$58=0,'FBS.Liabilities.Char'!T69=0),"Not Applicable","WARNING"))</f>
        <v>Not Applicable</v>
      </c>
      <c r="F885" s="386"/>
    </row>
    <row r="886" spans="1:6">
      <c r="A886" s="383">
        <f t="shared" si="13"/>
        <v>885</v>
      </c>
      <c r="B886" s="375" t="s">
        <v>1080</v>
      </c>
      <c r="C886" s="375" t="s">
        <v>1110</v>
      </c>
      <c r="D886" s="375" t="s">
        <v>1542</v>
      </c>
      <c r="E886" s="343" t="str">
        <f>IF(AND('0.BS'!$C$58&lt;&gt;0,'FBS.Liabilities.Char'!T78&lt;&gt;0),"OK",IF(AND('0.BS'!$C$58=0,'FBS.Liabilities.Char'!T78=0),"Not Applicable","WARNING"))</f>
        <v>Not Applicable</v>
      </c>
      <c r="F886" s="386"/>
    </row>
    <row r="887" spans="1:6">
      <c r="A887" s="383">
        <f t="shared" si="13"/>
        <v>886</v>
      </c>
      <c r="B887" s="375" t="s">
        <v>1080</v>
      </c>
      <c r="C887" s="375" t="s">
        <v>1110</v>
      </c>
      <c r="D887" s="375" t="s">
        <v>1543</v>
      </c>
      <c r="E887" s="343" t="str">
        <f>IF(AND('0.BS'!$C$58&lt;&gt;0,'FBS.Liabilities.Char'!T89&lt;&gt;0),"OK",IF(AND('0.BS'!$C$58=0,'FBS.Liabilities.Char'!T89=0),"Not Applicable","WARNING"))</f>
        <v>Not Applicable</v>
      </c>
      <c r="F887" s="386"/>
    </row>
    <row r="888" spans="1:6">
      <c r="A888" s="383">
        <f t="shared" si="13"/>
        <v>887</v>
      </c>
      <c r="B888" s="375" t="s">
        <v>1080</v>
      </c>
      <c r="C888" s="375" t="s">
        <v>1110</v>
      </c>
      <c r="D888" s="375" t="s">
        <v>1544</v>
      </c>
      <c r="E888" s="343" t="str">
        <f>IF(AND('0.BS'!$C$58&lt;&gt;0,'FBS.Liabilities.Char'!T90&lt;&gt;0),"OK",IF(AND('0.BS'!$C$58=0,'FBS.Liabilities.Char'!T90=0),"Not Applicable","WARNING"))</f>
        <v>Not Applicable</v>
      </c>
      <c r="F888" s="386"/>
    </row>
    <row r="889" spans="1:6">
      <c r="A889" s="383">
        <f t="shared" si="13"/>
        <v>888</v>
      </c>
      <c r="B889" s="375" t="s">
        <v>1080</v>
      </c>
      <c r="C889" s="375" t="s">
        <v>1110</v>
      </c>
      <c r="D889" s="375" t="s">
        <v>1545</v>
      </c>
      <c r="E889" s="343" t="str">
        <f>IF(AND('0.BS'!$C$58&lt;&gt;0,'FBS.Liabilities.Char'!T91&lt;&gt;0),"OK",IF(AND('0.BS'!$C$58=0,'FBS.Liabilities.Char'!T91=0),"Not Applicable","WARNING"))</f>
        <v>Not Applicable</v>
      </c>
      <c r="F889" s="386"/>
    </row>
    <row r="890" spans="1:6">
      <c r="A890" s="383">
        <f t="shared" si="13"/>
        <v>889</v>
      </c>
      <c r="B890" s="375" t="s">
        <v>1080</v>
      </c>
      <c r="C890" s="375" t="s">
        <v>1110</v>
      </c>
      <c r="D890" s="375" t="s">
        <v>1546</v>
      </c>
      <c r="E890" s="343" t="str">
        <f>IF(AND('0.BS'!$C$58&lt;&gt;0,'FBS.Liabilities.Char'!T92&lt;&gt;0),"OK",IF(AND('0.BS'!$C$58=0,'FBS.Liabilities.Char'!T92=0),"Not Applicable","WARNING"))</f>
        <v>Not Applicable</v>
      </c>
      <c r="F890" s="386"/>
    </row>
    <row r="891" spans="1:6">
      <c r="A891" s="383">
        <f t="shared" si="13"/>
        <v>890</v>
      </c>
      <c r="B891" s="375" t="s">
        <v>1080</v>
      </c>
      <c r="C891" s="375" t="s">
        <v>1110</v>
      </c>
      <c r="D891" s="375" t="s">
        <v>1547</v>
      </c>
      <c r="E891" s="343" t="str">
        <f>IF(AND('0.BS'!$C$58&lt;&gt;0,'FBS.Liabilities.Char'!T98&lt;&gt;0),"OK",IF(AND('0.BS'!$C$58=0,'FBS.Liabilities.Char'!T98=0),"Not Applicable","WARNING"))</f>
        <v>Not Applicable</v>
      </c>
      <c r="F891" s="386"/>
    </row>
    <row r="892" spans="1:6">
      <c r="A892" s="383">
        <f t="shared" si="13"/>
        <v>891</v>
      </c>
      <c r="B892" s="375" t="s">
        <v>1080</v>
      </c>
      <c r="C892" s="375" t="s">
        <v>1110</v>
      </c>
      <c r="D892" s="375" t="s">
        <v>1548</v>
      </c>
      <c r="E892" s="343" t="str">
        <f>IF(AND('0.BS'!$C$58&lt;&gt;0,'FBS.Liabilities.Char'!T106&lt;&gt;0),"OK",IF(AND('0.BS'!$C$58=0,'FBS.Liabilities.Char'!T106=0),"Not Applicable","WARNING"))</f>
        <v>Not Applicable</v>
      </c>
      <c r="F892" s="386"/>
    </row>
    <row r="893" spans="1:6">
      <c r="A893" s="383">
        <f t="shared" si="13"/>
        <v>892</v>
      </c>
      <c r="B893" s="375" t="s">
        <v>1080</v>
      </c>
      <c r="C893" s="375" t="s">
        <v>1110</v>
      </c>
      <c r="D893" s="375" t="s">
        <v>1549</v>
      </c>
      <c r="E893" s="343" t="str">
        <f>IF(AND('0.BS'!$C$58&lt;&gt;0,'FBS.Liabilities.Char'!T107&lt;&gt;0),"OK",IF(AND('0.BS'!$C$58=0,'FBS.Liabilities.Char'!T107=0),"Not Applicable","WARNING"))</f>
        <v>Not Applicable</v>
      </c>
      <c r="F893" s="386"/>
    </row>
    <row r="894" spans="1:6">
      <c r="A894" s="383">
        <f t="shared" si="13"/>
        <v>893</v>
      </c>
      <c r="B894" s="375" t="s">
        <v>1080</v>
      </c>
      <c r="C894" s="375" t="s">
        <v>1110</v>
      </c>
      <c r="D894" s="375" t="s">
        <v>1550</v>
      </c>
      <c r="E894" s="343" t="str">
        <f>IF(AND('0.BS'!$C$58&lt;&gt;0,'FBS.Liabilities.Char'!T109&lt;&gt;0),"OK",IF(AND('0.BS'!$C$58=0,'FBS.Liabilities.Char'!T109=0),"Not Applicable","WARNING"))</f>
        <v>Not Applicable</v>
      </c>
      <c r="F894" s="386"/>
    </row>
    <row r="895" spans="1:6">
      <c r="A895" s="383">
        <f t="shared" si="13"/>
        <v>894</v>
      </c>
      <c r="B895" s="375" t="s">
        <v>1080</v>
      </c>
      <c r="C895" s="375" t="s">
        <v>1110</v>
      </c>
      <c r="D895" s="375" t="s">
        <v>1551</v>
      </c>
      <c r="E895" s="343" t="str">
        <f>IF(AND('0.BS'!$C$58&lt;&gt;0,'FBS.Liabilities.Char'!T113&lt;&gt;0),"OK",IF(AND('0.BS'!$C$58=0,'FBS.Liabilities.Char'!T113=0),"Not Applicable","WARNING"))</f>
        <v>Not Applicable</v>
      </c>
      <c r="F895" s="386"/>
    </row>
    <row r="896" spans="1:6">
      <c r="A896" s="383">
        <f t="shared" si="13"/>
        <v>895</v>
      </c>
      <c r="B896" s="375" t="s">
        <v>1080</v>
      </c>
      <c r="C896" s="375" t="s">
        <v>1110</v>
      </c>
      <c r="D896" s="375" t="s">
        <v>1549</v>
      </c>
      <c r="E896" s="343" t="str">
        <f>IF(AND('0.BS'!$C$58&lt;&gt;0,'FBS.Liabilities.Char'!T114&lt;&gt;0),"OK",IF(AND('0.BS'!$C$58=0,'FBS.Liabilities.Char'!T114=0),"Not Applicable","WARNING"))</f>
        <v>Not Applicable</v>
      </c>
      <c r="F896" s="386"/>
    </row>
    <row r="897" spans="1:6">
      <c r="A897" s="383">
        <f t="shared" si="13"/>
        <v>896</v>
      </c>
      <c r="B897" s="375" t="s">
        <v>1080</v>
      </c>
      <c r="C897" s="375" t="s">
        <v>1110</v>
      </c>
      <c r="D897" s="375" t="s">
        <v>1550</v>
      </c>
      <c r="E897" s="343" t="str">
        <f>IF(AND('0.BS'!$C$58&lt;&gt;0,'FBS.Liabilities.Char'!T116&lt;&gt;0),"OK",IF(AND('0.BS'!$C$58=0,'FBS.Liabilities.Char'!T116=0),"Not Applicable","WARNING"))</f>
        <v>Not Applicable</v>
      </c>
      <c r="F897" s="386"/>
    </row>
    <row r="898" spans="1:6">
      <c r="A898" s="383">
        <f t="shared" si="13"/>
        <v>897</v>
      </c>
      <c r="B898" s="375" t="s">
        <v>1074</v>
      </c>
      <c r="C898" s="375" t="s">
        <v>1110</v>
      </c>
      <c r="D898" s="375" t="s">
        <v>1111</v>
      </c>
      <c r="E898" s="343" t="str">
        <f>IF('CBS.Liabilities.Char'!$C$50="R0370","OK","WARNING")</f>
        <v>OK</v>
      </c>
      <c r="F898" s="386"/>
    </row>
    <row r="899" spans="1:6">
      <c r="A899" s="383">
        <f t="shared" si="13"/>
        <v>898</v>
      </c>
      <c r="B899" s="375" t="s">
        <v>1074</v>
      </c>
      <c r="C899" s="375" t="s">
        <v>1110</v>
      </c>
      <c r="D899" s="375" t="s">
        <v>1111</v>
      </c>
      <c r="E899" s="343" t="str">
        <f>IF('CBS.Liabilities.Char'!$W$13="C0210","OK","WARNING")</f>
        <v>OK</v>
      </c>
      <c r="F899" s="386"/>
    </row>
    <row r="900" spans="1:6">
      <c r="A900" s="383">
        <f t="shared" ref="A900:A927" si="14">A899+1</f>
        <v>899</v>
      </c>
      <c r="B900" s="375" t="s">
        <v>1074</v>
      </c>
      <c r="C900" s="375" t="s">
        <v>1110</v>
      </c>
      <c r="D900" s="375" t="s">
        <v>1537</v>
      </c>
      <c r="E900" s="343" t="str">
        <f>IF(AND(OR('0.BS'!$C$67&lt;&gt;0,'0.BS'!$C$76&lt;&gt;0),('CBS.Liabilities.Char'!Q18&lt;&gt;"")),"OK",IF(AND(SUM('0.BS'!$C$67,'0.BS'!$C$76)=0,OR('CBS.Liabilities.Char'!Q18=0,'CBS.Liabilities.Char'!Q18="")),"Not Applicable","WARNING"))</f>
        <v>Not Applicable</v>
      </c>
      <c r="F900" s="386"/>
    </row>
    <row r="901" spans="1:6">
      <c r="A901" s="383">
        <f t="shared" si="14"/>
        <v>900</v>
      </c>
      <c r="B901" s="375" t="s">
        <v>1074</v>
      </c>
      <c r="C901" s="375" t="s">
        <v>1110</v>
      </c>
      <c r="D901" s="375" t="s">
        <v>1538</v>
      </c>
      <c r="E901" s="343" t="str">
        <f>IF(AND(OR('0.BS'!$C$67&lt;&gt;0,'0.BS'!$C$76&lt;&gt;0),('CBS.Liabilities.Char'!Q25&lt;&gt;"")),"OK",IF(AND(SUM('0.BS'!$C$67,'0.BS'!$C$76)=0,OR('CBS.Liabilities.Char'!Q25=0,'CBS.Liabilities.Char'!Q25="")),"Not Applicable","WARNING"))</f>
        <v>Not Applicable</v>
      </c>
      <c r="F901" s="386"/>
    </row>
    <row r="902" spans="1:6">
      <c r="A902" s="383">
        <f t="shared" si="14"/>
        <v>901</v>
      </c>
      <c r="B902" s="375" t="s">
        <v>1074</v>
      </c>
      <c r="C902" s="375" t="s">
        <v>1110</v>
      </c>
      <c r="D902" s="375" t="s">
        <v>1539</v>
      </c>
      <c r="E902" s="343" t="str">
        <f>IF(AND(OR('0.BS'!$C$67&lt;&gt;0,'0.BS'!$C$76&lt;&gt;0),('CBS.Liabilities.Char'!Q30&lt;&gt;"")),"OK",IF(AND(SUM('0.BS'!$C$67,'0.BS'!$C$76)=0,OR('CBS.Liabilities.Char'!Q30=0,'CBS.Liabilities.Char'!Q30="")),"Not Applicable","WARNING"))</f>
        <v>Not Applicable</v>
      </c>
      <c r="F902" s="386"/>
    </row>
    <row r="903" spans="1:6">
      <c r="A903" s="383">
        <f t="shared" si="14"/>
        <v>902</v>
      </c>
      <c r="B903" s="375" t="s">
        <v>1074</v>
      </c>
      <c r="C903" s="375" t="s">
        <v>1110</v>
      </c>
      <c r="D903" s="375" t="s">
        <v>1540</v>
      </c>
      <c r="E903" s="343" t="str">
        <f>IF(AND(OR('0.BS'!$C$67&lt;&gt;0,'0.BS'!$C$76&lt;&gt;0),('CBS.Liabilities.Char'!Q31&lt;&gt;"")),"OK",IF(AND(SUM('0.BS'!$C$67,'0.BS'!$C$76)=0,OR('CBS.Liabilities.Char'!Q31=0,'CBS.Liabilities.Char'!Q31="")),"Not Applicable","WARNING"))</f>
        <v>Not Applicable</v>
      </c>
      <c r="F903" s="386"/>
    </row>
    <row r="904" spans="1:6">
      <c r="A904" s="383">
        <f t="shared" si="14"/>
        <v>903</v>
      </c>
      <c r="B904" s="375" t="s">
        <v>1074</v>
      </c>
      <c r="C904" s="375" t="s">
        <v>1110</v>
      </c>
      <c r="D904" s="375" t="s">
        <v>1111</v>
      </c>
      <c r="E904" s="343" t="str">
        <f>IF('CBS.Liabilities.Char'!$C$123="R0500","OK","WARNING")</f>
        <v>OK</v>
      </c>
      <c r="F904" s="386"/>
    </row>
    <row r="905" spans="1:6">
      <c r="A905" s="383">
        <f t="shared" si="14"/>
        <v>904</v>
      </c>
      <c r="B905" s="375" t="s">
        <v>1074</v>
      </c>
      <c r="C905" s="375" t="s">
        <v>1110</v>
      </c>
      <c r="D905" s="375" t="s">
        <v>1111</v>
      </c>
      <c r="E905" s="343" t="str">
        <f>IF('CBS.Liabilities.Char'!$T$60="C0180","OK","WARNING")</f>
        <v>OK</v>
      </c>
      <c r="F905" s="386"/>
    </row>
    <row r="906" spans="1:6">
      <c r="A906" s="383">
        <f t="shared" si="14"/>
        <v>905</v>
      </c>
      <c r="B906" s="375" t="s">
        <v>1074</v>
      </c>
      <c r="C906" s="375" t="s">
        <v>1110</v>
      </c>
      <c r="D906" s="375" t="s">
        <v>1541</v>
      </c>
      <c r="E906" s="343" t="str">
        <f>IF(AND('0.BS'!$C$58&lt;&gt;0,'CBS.Liabilities.Char'!T69&lt;&gt;0),"OK",IF(AND('0.BS'!$C$58=0,'CBS.Liabilities.Char'!T69=0),"Not Applicable","WARNING"))</f>
        <v>Not Applicable</v>
      </c>
      <c r="F906" s="386"/>
    </row>
    <row r="907" spans="1:6">
      <c r="A907" s="383">
        <f t="shared" si="14"/>
        <v>906</v>
      </c>
      <c r="B907" s="375" t="s">
        <v>1074</v>
      </c>
      <c r="C907" s="375" t="s">
        <v>1110</v>
      </c>
      <c r="D907" s="375" t="s">
        <v>1542</v>
      </c>
      <c r="E907" s="343" t="str">
        <f>IF(AND('0.BS'!$C$58&lt;&gt;0,'CBS.Liabilities.Char'!T78&lt;&gt;0),"OK",IF(AND('0.BS'!$C$58=0,'CBS.Liabilities.Char'!T78=0),"Not Applicable","WARNING"))</f>
        <v>Not Applicable</v>
      </c>
      <c r="F907" s="386"/>
    </row>
    <row r="908" spans="1:6">
      <c r="A908" s="383">
        <f t="shared" si="14"/>
        <v>907</v>
      </c>
      <c r="B908" s="375" t="s">
        <v>1074</v>
      </c>
      <c r="C908" s="375" t="s">
        <v>1110</v>
      </c>
      <c r="D908" s="375" t="s">
        <v>1543</v>
      </c>
      <c r="E908" s="343" t="str">
        <f>IF(AND('0.BS'!$C$58&lt;&gt;0,'CBS.Liabilities.Char'!T89&lt;&gt;0),"OK",IF(AND('0.BS'!$C$58=0,'CBS.Liabilities.Char'!T89=0),"Not Applicable","WARNING"))</f>
        <v>Not Applicable</v>
      </c>
      <c r="F908" s="386"/>
    </row>
    <row r="909" spans="1:6">
      <c r="A909" s="383">
        <f t="shared" si="14"/>
        <v>908</v>
      </c>
      <c r="B909" s="375" t="s">
        <v>1074</v>
      </c>
      <c r="C909" s="375" t="s">
        <v>1110</v>
      </c>
      <c r="D909" s="375" t="s">
        <v>1544</v>
      </c>
      <c r="E909" s="343" t="str">
        <f>IF(AND('0.BS'!$C$58&lt;&gt;0,'CBS.Liabilities.Char'!T90&lt;&gt;0),"OK",IF(AND('0.BS'!$C$58=0,'CBS.Liabilities.Char'!T90=0),"Not Applicable","WARNING"))</f>
        <v>Not Applicable</v>
      </c>
      <c r="F909" s="386"/>
    </row>
    <row r="910" spans="1:6">
      <c r="A910" s="383">
        <f t="shared" si="14"/>
        <v>909</v>
      </c>
      <c r="B910" s="375" t="s">
        <v>1074</v>
      </c>
      <c r="C910" s="375" t="s">
        <v>1110</v>
      </c>
      <c r="D910" s="375" t="s">
        <v>1545</v>
      </c>
      <c r="E910" s="343" t="str">
        <f>IF(AND('0.BS'!$C$58&lt;&gt;0,'CBS.Liabilities.Char'!T91&lt;&gt;0),"OK",IF(AND('0.BS'!$C$58=0,'CBS.Liabilities.Char'!T91=0),"Not Applicable","WARNING"))</f>
        <v>Not Applicable</v>
      </c>
      <c r="F910" s="386"/>
    </row>
    <row r="911" spans="1:6">
      <c r="A911" s="383">
        <f t="shared" si="14"/>
        <v>910</v>
      </c>
      <c r="B911" s="375" t="s">
        <v>1074</v>
      </c>
      <c r="C911" s="375" t="s">
        <v>1110</v>
      </c>
      <c r="D911" s="375" t="s">
        <v>1546</v>
      </c>
      <c r="E911" s="343" t="str">
        <f>IF(AND('0.BS'!$C$58&lt;&gt;0,'CBS.Liabilities.Char'!T92&lt;&gt;0),"OK",IF(AND('0.BS'!$C$58=0,'CBS.Liabilities.Char'!T92=0),"Not Applicable","WARNING"))</f>
        <v>Not Applicable</v>
      </c>
      <c r="F911" s="386"/>
    </row>
    <row r="912" spans="1:6">
      <c r="A912" s="383">
        <f t="shared" si="14"/>
        <v>911</v>
      </c>
      <c r="B912" s="375" t="s">
        <v>1074</v>
      </c>
      <c r="C912" s="375" t="s">
        <v>1110</v>
      </c>
      <c r="D912" s="375" t="s">
        <v>1547</v>
      </c>
      <c r="E912" s="343" t="str">
        <f>IF(AND('0.BS'!$C$58&lt;&gt;0,'CBS.Liabilities.Char'!T98&lt;&gt;0),"OK",IF(AND('0.BS'!$C$58=0,'CBS.Liabilities.Char'!T98=0),"Not Applicable","WARNING"))</f>
        <v>Not Applicable</v>
      </c>
      <c r="F912" s="386"/>
    </row>
    <row r="913" spans="1:6">
      <c r="A913" s="383">
        <f t="shared" si="14"/>
        <v>912</v>
      </c>
      <c r="B913" s="375" t="s">
        <v>1074</v>
      </c>
      <c r="C913" s="375" t="s">
        <v>1110</v>
      </c>
      <c r="D913" s="375" t="s">
        <v>1548</v>
      </c>
      <c r="E913" s="343" t="str">
        <f>IF(AND('0.BS'!$C$58&lt;&gt;0,'CBS.Liabilities.Char'!T106&lt;&gt;0),"OK",IF(AND('0.BS'!$C$58=0,'CBS.Liabilities.Char'!T106=0),"Not Applicable","WARNING"))</f>
        <v>Not Applicable</v>
      </c>
      <c r="F913" s="386"/>
    </row>
    <row r="914" spans="1:6">
      <c r="A914" s="383">
        <f t="shared" si="14"/>
        <v>913</v>
      </c>
      <c r="B914" s="375" t="s">
        <v>1074</v>
      </c>
      <c r="C914" s="375" t="s">
        <v>1110</v>
      </c>
      <c r="D914" s="375" t="s">
        <v>1549</v>
      </c>
      <c r="E914" s="343" t="str">
        <f>IF(AND('0.BS'!$C$58&lt;&gt;0,'CBS.Liabilities.Char'!T107&lt;&gt;0),"OK",IF(AND('0.BS'!$C$58=0,'CBS.Liabilities.Char'!T107=0),"Not Applicable","WARNING"))</f>
        <v>Not Applicable</v>
      </c>
      <c r="F914" s="386"/>
    </row>
    <row r="915" spans="1:6">
      <c r="A915" s="383">
        <f t="shared" si="14"/>
        <v>914</v>
      </c>
      <c r="B915" s="375" t="s">
        <v>1074</v>
      </c>
      <c r="C915" s="375" t="s">
        <v>1110</v>
      </c>
      <c r="D915" s="375" t="s">
        <v>1550</v>
      </c>
      <c r="E915" s="343" t="str">
        <f>IF(AND('0.BS'!$C$58&lt;&gt;0,'CBS.Liabilities.Char'!T109&lt;&gt;0),"OK",IF(AND('0.BS'!$C$58=0,'CBS.Liabilities.Char'!T109=0),"Not Applicable","WARNING"))</f>
        <v>Not Applicable</v>
      </c>
      <c r="F915" s="386"/>
    </row>
    <row r="916" spans="1:6">
      <c r="A916" s="383">
        <f t="shared" si="14"/>
        <v>915</v>
      </c>
      <c r="B916" s="375" t="s">
        <v>1074</v>
      </c>
      <c r="C916" s="375" t="s">
        <v>1110</v>
      </c>
      <c r="D916" s="375" t="s">
        <v>1551</v>
      </c>
      <c r="E916" s="343" t="str">
        <f>IF(AND('0.BS'!$C$58&lt;&gt;0,'CBS.Liabilities.Char'!T113&lt;&gt;0),"OK",IF(AND('0.BS'!$C$58=0,'CBS.Liabilities.Char'!T113=0),"Not Applicable","WARNING"))</f>
        <v>Not Applicable</v>
      </c>
      <c r="F916" s="386"/>
    </row>
    <row r="917" spans="1:6">
      <c r="A917" s="383">
        <f t="shared" si="14"/>
        <v>916</v>
      </c>
      <c r="B917" s="375" t="s">
        <v>1074</v>
      </c>
      <c r="C917" s="375" t="s">
        <v>1110</v>
      </c>
      <c r="D917" s="375" t="s">
        <v>1549</v>
      </c>
      <c r="E917" s="343" t="str">
        <f>IF(AND('0.BS'!$C$58&lt;&gt;0,'CBS.Liabilities.Char'!T114&lt;&gt;0),"OK",IF(AND('0.BS'!$C$58=0,'CBS.Liabilities.Char'!T114=0),"Not Applicable","WARNING"))</f>
        <v>Not Applicable</v>
      </c>
      <c r="F917" s="386"/>
    </row>
    <row r="918" spans="1:6">
      <c r="A918" s="383">
        <f t="shared" si="14"/>
        <v>917</v>
      </c>
      <c r="B918" s="375" t="s">
        <v>1074</v>
      </c>
      <c r="C918" s="375" t="s">
        <v>1110</v>
      </c>
      <c r="D918" s="375" t="s">
        <v>1550</v>
      </c>
      <c r="E918" s="343" t="str">
        <f>IF(AND('0.BS'!$C$58&lt;&gt;0,'CBS.Liabilities.Char'!T116&lt;&gt;0),"OK",IF(AND('0.BS'!$C$58=0,'CBS.Liabilities.Char'!T116=0),"Not Applicable","WARNING"))</f>
        <v>Not Applicable</v>
      </c>
      <c r="F918" s="386"/>
    </row>
    <row r="919" spans="1:6">
      <c r="A919" s="383">
        <f t="shared" si="14"/>
        <v>918</v>
      </c>
      <c r="B919" s="388" t="s">
        <v>1066</v>
      </c>
      <c r="C919" s="388" t="s">
        <v>1112</v>
      </c>
      <c r="D919" s="388" t="s">
        <v>1468</v>
      </c>
      <c r="E919" s="302" t="str">
        <f>IF('0.Misc'!B26="R0210","OK","WARNING")</f>
        <v>OK</v>
      </c>
      <c r="F919" s="386"/>
    </row>
    <row r="920" spans="1:6">
      <c r="A920" s="383">
        <f t="shared" si="14"/>
        <v>919</v>
      </c>
      <c r="B920" s="388" t="s">
        <v>1066</v>
      </c>
      <c r="C920" s="388" t="s">
        <v>1112</v>
      </c>
      <c r="D920" s="388" t="s">
        <v>1558</v>
      </c>
      <c r="E920" s="393" t="str">
        <f>IF('0.BS'!C58=0,"Not Applicable",IF(SUM('0.Misc'!B14:M14)&lt;&gt;0,"OK","WARNING"))</f>
        <v>Not Applicable</v>
      </c>
      <c r="F920" s="386"/>
    </row>
    <row r="921" spans="1:6">
      <c r="A921" s="383">
        <f t="shared" si="14"/>
        <v>920</v>
      </c>
      <c r="B921" s="388" t="s">
        <v>1066</v>
      </c>
      <c r="C921" s="388" t="s">
        <v>1112</v>
      </c>
      <c r="D921" s="388" t="s">
        <v>1558</v>
      </c>
      <c r="E921" s="393" t="str">
        <f>IF('0.BS'!C58=0,"Not Applicable",IF(SUM('0.Misc'!N14:Q14)&lt;&gt;0,"OK","WARNING"))</f>
        <v>Not Applicable</v>
      </c>
      <c r="F921" s="386"/>
    </row>
    <row r="922" spans="1:6">
      <c r="A922" s="383">
        <f t="shared" si="14"/>
        <v>921</v>
      </c>
      <c r="B922" s="388" t="s">
        <v>1066</v>
      </c>
      <c r="C922" s="388" t="s">
        <v>1112</v>
      </c>
      <c r="D922" s="388" t="s">
        <v>1432</v>
      </c>
      <c r="E922" s="343" t="str">
        <f>IF(OR(SUM('0.BS'!C67,'0.BS'!C76)=0,P.Participant!C17&lt;&gt;"Standard formula"),"Not Applicable",IF('0.Misc'!C62&lt;=0, "WARNING", "OK"))</f>
        <v>Not Applicable</v>
      </c>
      <c r="F922" s="386"/>
    </row>
    <row r="923" spans="1:6">
      <c r="A923" s="383">
        <f t="shared" si="14"/>
        <v>922</v>
      </c>
      <c r="B923" s="388" t="s">
        <v>1066</v>
      </c>
      <c r="C923" s="388" t="s">
        <v>1112</v>
      </c>
      <c r="D923" s="388" t="s">
        <v>1432</v>
      </c>
      <c r="E923" s="343" t="str">
        <f>IF(OR(SUM('0.BS'!C67,'0.BS'!C76)=0,P.Participant!C17="Standard Formula"),"Not Applicable",IF('0.Misc'!C73&lt;=0, "WARNING", "OK"))</f>
        <v>Not Applicable</v>
      </c>
      <c r="F923" s="386"/>
    </row>
    <row r="924" spans="1:6">
      <c r="A924" s="383">
        <f t="shared" si="14"/>
        <v>923</v>
      </c>
      <c r="B924" s="388" t="s">
        <v>1081</v>
      </c>
      <c r="C924" s="388" t="s">
        <v>1112</v>
      </c>
      <c r="D924" s="388" t="s">
        <v>1468</v>
      </c>
      <c r="E924" s="302" t="str">
        <f>IF(FBS.Misc!A3="Miscellaneous","OK","WARNING")</f>
        <v>OK</v>
      </c>
      <c r="F924" s="386"/>
    </row>
    <row r="925" spans="1:6">
      <c r="A925" s="383">
        <f t="shared" si="14"/>
        <v>924</v>
      </c>
      <c r="B925" s="388" t="s">
        <v>1081</v>
      </c>
      <c r="C925" s="388" t="s">
        <v>1112</v>
      </c>
      <c r="D925" s="388" t="s">
        <v>1607</v>
      </c>
      <c r="E925" s="302" t="str">
        <f>IF(COUNTIF(FBS.Misc!B8:B10,"&gt;&lt;0")=3,"OK","WARNING")</f>
        <v>WARNING</v>
      </c>
      <c r="F925" s="386"/>
    </row>
    <row r="926" spans="1:6">
      <c r="A926" s="383">
        <f t="shared" si="14"/>
        <v>925</v>
      </c>
      <c r="B926" s="388" t="s">
        <v>1075</v>
      </c>
      <c r="C926" s="388" t="s">
        <v>1112</v>
      </c>
      <c r="D926" s="388" t="s">
        <v>1607</v>
      </c>
      <c r="E926" s="302" t="str">
        <f>IF(COUNTIF('CBS.Misc'!B8:B10,"&gt;&lt;0")=3,"OK","WARNING")</f>
        <v>WARNING</v>
      </c>
      <c r="F926" s="386"/>
    </row>
    <row r="927" spans="1:6">
      <c r="A927" s="383">
        <f t="shared" si="14"/>
        <v>926</v>
      </c>
      <c r="B927" s="388" t="s">
        <v>1075</v>
      </c>
      <c r="C927" s="388" t="s">
        <v>1112</v>
      </c>
      <c r="D927" s="388" t="s">
        <v>1468</v>
      </c>
      <c r="E927" s="302" t="str">
        <f>IF('CBS.Misc'!A3="Miscellaneous","OK","WARNING")</f>
        <v>OK</v>
      </c>
      <c r="F927" s="386"/>
    </row>
  </sheetData>
  <sheetProtection algorithmName="SHA-512" hashValue="Zi7PrAaxpc0oP55v4jm3wYQN3IzuIsnn2S/emSBELodC20KqjPS+qJHDRaVZjtskBVwS17YR3DD/u94axUMImQ==" saltValue="fbQ4MXVIz3Jvn01nLZ1guw==" spinCount="100000" sheet="1" objects="1" scenarios="1" formatColumns="0" formatRows="0"/>
  <sortState xmlns:xlrd2="http://schemas.microsoft.com/office/spreadsheetml/2017/richdata2" ref="G2:G15">
    <sortCondition ref="G2:G15"/>
  </sortState>
  <conditionalFormatting sqref="E2:E15 E230:E365">
    <cfRule type="containsText" dxfId="271" priority="753" operator="containsText" text="ALERT">
      <formula>NOT(ISERROR(SEARCH("ALERT",E2)))</formula>
    </cfRule>
    <cfRule type="containsText" dxfId="270" priority="752" operator="containsText" text="WORNING">
      <formula>NOT(ISERROR(SEARCH("WORNING",E2)))</formula>
    </cfRule>
    <cfRule type="containsText" dxfId="269" priority="751" operator="containsText" text="OK">
      <formula>NOT(ISERROR(SEARCH("OK",E2)))</formula>
    </cfRule>
    <cfRule type="containsText" dxfId="268" priority="754" operator="containsText" text="OK">
      <formula>NOT(ISERROR(SEARCH("OK",E2)))</formula>
    </cfRule>
  </conditionalFormatting>
  <conditionalFormatting sqref="E2:E40 E42:E151 E856:E863 E919:E927 E877:E882">
    <cfRule type="containsText" dxfId="267" priority="718" operator="containsText" text="OK">
      <formula>NOT(ISERROR(SEARCH("OK",E2)))</formula>
    </cfRule>
  </conditionalFormatting>
  <conditionalFormatting sqref="E16">
    <cfRule type="containsText" dxfId="266" priority="717" operator="containsText" text="ALERT">
      <formula>NOT(ISERROR(SEARCH("ALERT",E16)))</formula>
    </cfRule>
    <cfRule type="containsText" dxfId="265" priority="716" operator="containsText" text="WORNING">
      <formula>NOT(ISERROR(SEARCH("WORNING",E16)))</formula>
    </cfRule>
    <cfRule type="containsText" dxfId="264" priority="715" operator="containsText" text="OK">
      <formula>NOT(ISERROR(SEARCH("OK",E16)))</formula>
    </cfRule>
    <cfRule type="containsText" dxfId="263" priority="714" operator="containsText" text="WARNING">
      <formula>NOT(ISERROR(SEARCH("WARNING",E16)))</formula>
    </cfRule>
    <cfRule type="containsText" dxfId="262" priority="713" operator="containsText" text="OK">
      <formula>NOT(ISERROR(SEARCH("OK",E16)))</formula>
    </cfRule>
  </conditionalFormatting>
  <conditionalFormatting sqref="E17:E40">
    <cfRule type="containsText" dxfId="261" priority="748" operator="containsText" text="OK">
      <formula>NOT(ISERROR(SEARCH("OK",E17)))</formula>
    </cfRule>
    <cfRule type="containsText" dxfId="260" priority="747" operator="containsText" text="ALERT">
      <formula>NOT(ISERROR(SEARCH("ALERT",E17)))</formula>
    </cfRule>
    <cfRule type="containsText" dxfId="259" priority="746" operator="containsText" text="WORNING">
      <formula>NOT(ISERROR(SEARCH("WORNING",E17)))</formula>
    </cfRule>
  </conditionalFormatting>
  <conditionalFormatting sqref="E17:E41 E52:E76 E87:E111 E239:E365 E919:E921 E924:E925 E927">
    <cfRule type="containsText" dxfId="258" priority="742" operator="containsText" text="OK">
      <formula>NOT(ISERROR(SEARCH("OK",E17)))</formula>
    </cfRule>
  </conditionalFormatting>
  <conditionalFormatting sqref="E17:E41 E239:E365 E52:E76 E87:E111 E919:E921 E924:E925 E927">
    <cfRule type="containsText" dxfId="257" priority="738" operator="containsText" text="WARNING">
      <formula>NOT(ISERROR(SEARCH("WARNING",E17)))</formula>
    </cfRule>
  </conditionalFormatting>
  <conditionalFormatting sqref="E41">
    <cfRule type="containsText" dxfId="256" priority="741" operator="containsText" text="ALERT">
      <formula>NOT(ISERROR(SEARCH("ALERT",E41)))</formula>
    </cfRule>
    <cfRule type="containsText" dxfId="255" priority="740" operator="containsText" text="WORNING">
      <formula>NOT(ISERROR(SEARCH("WORNING",E41)))</formula>
    </cfRule>
    <cfRule type="containsText" dxfId="254" priority="739" operator="containsText" text="OK">
      <formula>NOT(ISERROR(SEARCH("OK",E41)))</formula>
    </cfRule>
  </conditionalFormatting>
  <conditionalFormatting sqref="E41:E50">
    <cfRule type="containsText" dxfId="253" priority="736" operator="containsText" text="OK">
      <formula>NOT(ISERROR(SEARCH("OK",E41)))</formula>
    </cfRule>
  </conditionalFormatting>
  <conditionalFormatting sqref="E42:E50 E121:E150 E155 E162:E163 E165:E167 E175:E176 E239:E365 E560:E703">
    <cfRule type="containsText" dxfId="252" priority="734" operator="containsText" text="WORNING">
      <formula>NOT(ISERROR(SEARCH("WORNING",E42)))</formula>
    </cfRule>
    <cfRule type="containsText" dxfId="251" priority="735" operator="containsText" text="ALERT">
      <formula>NOT(ISERROR(SEARCH("ALERT",E42)))</formula>
    </cfRule>
    <cfRule type="containsText" dxfId="250" priority="733" operator="containsText" text="OK">
      <formula>NOT(ISERROR(SEARCH("OK",E42)))</formula>
    </cfRule>
  </conditionalFormatting>
  <conditionalFormatting sqref="E42:E50 E121:E150 E162:E163 E165:E167 E175:E176 E155 E239:E365 E560:E703">
    <cfRule type="containsText" dxfId="249" priority="732" operator="containsText" text="WARNING">
      <formula>NOT(ISERROR(SEARCH("WARNING",E42)))</formula>
    </cfRule>
  </conditionalFormatting>
  <conditionalFormatting sqref="E51">
    <cfRule type="containsText" dxfId="248" priority="314" operator="containsText" text="OK">
      <formula>NOT(ISERROR(SEARCH("OK",E51)))</formula>
    </cfRule>
    <cfRule type="containsText" dxfId="247" priority="316" operator="containsText" text="ALERT">
      <formula>NOT(ISERROR(SEARCH("ALERT",E51)))</formula>
    </cfRule>
    <cfRule type="containsText" dxfId="246" priority="315" operator="containsText" text="WORNING">
      <formula>NOT(ISERROR(SEARCH("WORNING",E51)))</formula>
    </cfRule>
    <cfRule type="containsText" dxfId="245" priority="313" operator="containsText" text="WARNING">
      <formula>NOT(ISERROR(SEARCH("WARNING",E51)))</formula>
    </cfRule>
    <cfRule type="containsText" dxfId="244" priority="312" operator="containsText" text="OK">
      <formula>NOT(ISERROR(SEARCH("OK",E51)))</formula>
    </cfRule>
  </conditionalFormatting>
  <conditionalFormatting sqref="E52:E120">
    <cfRule type="containsText" dxfId="243" priority="321" operator="containsText" text="ALERT">
      <formula>NOT(ISERROR(SEARCH("ALERT",E52)))</formula>
    </cfRule>
    <cfRule type="containsText" dxfId="242" priority="320" operator="containsText" text="WORNING">
      <formula>NOT(ISERROR(SEARCH("WORNING",E52)))</formula>
    </cfRule>
  </conditionalFormatting>
  <conditionalFormatting sqref="E76:E120">
    <cfRule type="containsText" dxfId="241" priority="319" operator="containsText" text="OK">
      <formula>NOT(ISERROR(SEARCH("OK",E76)))</formula>
    </cfRule>
  </conditionalFormatting>
  <conditionalFormatting sqref="E77:E120">
    <cfRule type="containsText" dxfId="240" priority="318" operator="containsText" text="WARNING">
      <formula>NOT(ISERROR(SEARCH("WARNING",E77)))</formula>
    </cfRule>
  </conditionalFormatting>
  <conditionalFormatting sqref="E86">
    <cfRule type="containsText" dxfId="239" priority="333" operator="containsText" text="WARNING">
      <formula>NOT(ISERROR(SEARCH("WARNING",E86)))</formula>
    </cfRule>
    <cfRule type="containsText" dxfId="238" priority="334" operator="containsText" text="OK">
      <formula>NOT(ISERROR(SEARCH("OK",E86)))</formula>
    </cfRule>
    <cfRule type="containsText" dxfId="237" priority="336" operator="containsText" text="ALERT">
      <formula>NOT(ISERROR(SEARCH("ALERT",E86)))</formula>
    </cfRule>
    <cfRule type="containsText" dxfId="236" priority="335" operator="containsText" text="WORNING">
      <formula>NOT(ISERROR(SEARCH("WORNING",E86)))</formula>
    </cfRule>
  </conditionalFormatting>
  <conditionalFormatting sqref="E111">
    <cfRule type="containsText" dxfId="235" priority="345" operator="containsText" text="WORNING">
      <formula>NOT(ISERROR(SEARCH("WORNING",E111)))</formula>
    </cfRule>
    <cfRule type="containsText" dxfId="234" priority="346" operator="containsText" text="ALERT">
      <formula>NOT(ISERROR(SEARCH("ALERT",E111)))</formula>
    </cfRule>
  </conditionalFormatting>
  <conditionalFormatting sqref="E111:E120">
    <cfRule type="containsText" dxfId="233" priority="342" operator="containsText" text="OK">
      <formula>NOT(ISERROR(SEARCH("OK",E111)))</formula>
    </cfRule>
  </conditionalFormatting>
  <conditionalFormatting sqref="E112:E120">
    <cfRule type="containsText" dxfId="232" priority="340" operator="containsText" text="WORNING">
      <formula>NOT(ISERROR(SEARCH("WORNING",E112)))</formula>
    </cfRule>
    <cfRule type="containsText" dxfId="231" priority="341" operator="containsText" text="ALERT">
      <formula>NOT(ISERROR(SEARCH("ALERT",E112)))</formula>
    </cfRule>
    <cfRule type="containsText" dxfId="230" priority="338" operator="containsText" text="WARNING">
      <formula>NOT(ISERROR(SEARCH("WARNING",E112)))</formula>
    </cfRule>
    <cfRule type="containsText" dxfId="229" priority="339" operator="containsText" text="OK">
      <formula>NOT(ISERROR(SEARCH("OK",E112)))</formula>
    </cfRule>
  </conditionalFormatting>
  <conditionalFormatting sqref="E151 E160:E163 E171:E173">
    <cfRule type="containsText" dxfId="228" priority="303" operator="containsText" text="ALERT">
      <formula>NOT(ISERROR(SEARCH("ALERT",E151)))</formula>
    </cfRule>
    <cfRule type="containsText" dxfId="227" priority="302" operator="containsText" text="WORNING">
      <formula>NOT(ISERROR(SEARCH("WORNING",E151)))</formula>
    </cfRule>
    <cfRule type="containsText" dxfId="226" priority="301" operator="containsText" text="OK">
      <formula>NOT(ISERROR(SEARCH("OK",E151)))</formula>
    </cfRule>
    <cfRule type="containsText" dxfId="225" priority="300" operator="containsText" text="WARNING">
      <formula>NOT(ISERROR(SEARCH("WARNING",E151)))</formula>
    </cfRule>
  </conditionalFormatting>
  <conditionalFormatting sqref="E151:E152">
    <cfRule type="containsText" dxfId="224" priority="299" operator="containsText" text="OK">
      <formula>NOT(ISERROR(SEARCH("OK",E151)))</formula>
    </cfRule>
  </conditionalFormatting>
  <conditionalFormatting sqref="E152">
    <cfRule type="containsText" dxfId="223" priority="298" operator="containsText" text="ALERT">
      <formula>NOT(ISERROR(SEARCH("ALERT",E152)))</formula>
    </cfRule>
    <cfRule type="containsText" dxfId="222" priority="297" operator="containsText" text="WORNING">
      <formula>NOT(ISERROR(SEARCH("WORNING",E152)))</formula>
    </cfRule>
    <cfRule type="containsText" dxfId="221" priority="296" operator="containsText" text="OK">
      <formula>NOT(ISERROR(SEARCH("OK",E152)))</formula>
    </cfRule>
    <cfRule type="containsText" dxfId="220" priority="295" operator="containsText" text="WARNING">
      <formula>NOT(ISERROR(SEARCH("WARNING",E152)))</formula>
    </cfRule>
  </conditionalFormatting>
  <conditionalFormatting sqref="E152:E155">
    <cfRule type="containsText" dxfId="219" priority="294" operator="containsText" text="OK">
      <formula>NOT(ISERROR(SEARCH("OK",E152)))</formula>
    </cfRule>
  </conditionalFormatting>
  <conditionalFormatting sqref="E153">
    <cfRule type="containsText" dxfId="218" priority="293" operator="containsText" text="ALERT">
      <formula>NOT(ISERROR(SEARCH("ALERT",E153)))</formula>
    </cfRule>
    <cfRule type="containsText" dxfId="217" priority="292" operator="containsText" text="WORNING">
      <formula>NOT(ISERROR(SEARCH("WORNING",E153)))</formula>
    </cfRule>
    <cfRule type="containsText" dxfId="216" priority="291" operator="containsText" text="OK">
      <formula>NOT(ISERROR(SEARCH("OK",E153)))</formula>
    </cfRule>
    <cfRule type="containsText" dxfId="215" priority="290" operator="containsText" text="WARNING">
      <formula>NOT(ISERROR(SEARCH("WARNING",E153)))</formula>
    </cfRule>
  </conditionalFormatting>
  <conditionalFormatting sqref="E153:E163">
    <cfRule type="containsText" dxfId="214" priority="289" operator="containsText" text="OK">
      <formula>NOT(ISERROR(SEARCH("OK",E153)))</formula>
    </cfRule>
  </conditionalFormatting>
  <conditionalFormatting sqref="E154:E164">
    <cfRule type="containsText" dxfId="213" priority="280" operator="containsText" text="WARNING">
      <formula>NOT(ISERROR(SEARCH("WARNING",E154)))</formula>
    </cfRule>
    <cfRule type="containsText" dxfId="212" priority="283" operator="containsText" text="ALERT">
      <formula>NOT(ISERROR(SEARCH("ALERT",E154)))</formula>
    </cfRule>
    <cfRule type="containsText" dxfId="211" priority="282" operator="containsText" text="WORNING">
      <formula>NOT(ISERROR(SEARCH("WORNING",E154)))</formula>
    </cfRule>
    <cfRule type="containsText" dxfId="210" priority="281" operator="containsText" text="OK">
      <formula>NOT(ISERROR(SEARCH("OK",E154)))</formula>
    </cfRule>
  </conditionalFormatting>
  <conditionalFormatting sqref="E156">
    <cfRule type="containsText" dxfId="209" priority="274" operator="containsText" text="WARNING">
      <formula>NOT(ISERROR(SEARCH("WARNING",E156)))</formula>
    </cfRule>
    <cfRule type="containsText" dxfId="208" priority="278" operator="containsText" text="OK">
      <formula>NOT(ISERROR(SEARCH("OK",E156)))</formula>
    </cfRule>
    <cfRule type="containsText" dxfId="207" priority="277" operator="containsText" text="ALERT">
      <formula>NOT(ISERROR(SEARCH("ALERT",E156)))</formula>
    </cfRule>
    <cfRule type="containsText" dxfId="206" priority="276" operator="containsText" text="WORNING">
      <formula>NOT(ISERROR(SEARCH("WORNING",E156)))</formula>
    </cfRule>
    <cfRule type="containsText" dxfId="205" priority="275" operator="containsText" text="OK">
      <formula>NOT(ISERROR(SEARCH("OK",E156)))</formula>
    </cfRule>
  </conditionalFormatting>
  <conditionalFormatting sqref="E156:E157">
    <cfRule type="containsText" dxfId="204" priority="273" operator="containsText" text="OK">
      <formula>NOT(ISERROR(SEARCH("OK",E156)))</formula>
    </cfRule>
  </conditionalFormatting>
  <conditionalFormatting sqref="E157">
    <cfRule type="containsText" dxfId="203" priority="272" operator="containsText" text="ALERT">
      <formula>NOT(ISERROR(SEARCH("ALERT",E157)))</formula>
    </cfRule>
    <cfRule type="containsText" dxfId="202" priority="271" operator="containsText" text="WORNING">
      <formula>NOT(ISERROR(SEARCH("WORNING",E157)))</formula>
    </cfRule>
    <cfRule type="containsText" dxfId="201" priority="270" operator="containsText" text="OK">
      <formula>NOT(ISERROR(SEARCH("OK",E157)))</formula>
    </cfRule>
    <cfRule type="containsText" dxfId="200" priority="269" operator="containsText" text="WARNING">
      <formula>NOT(ISERROR(SEARCH("WARNING",E157)))</formula>
    </cfRule>
  </conditionalFormatting>
  <conditionalFormatting sqref="E157:E158">
    <cfRule type="containsText" dxfId="199" priority="268" operator="containsText" text="OK">
      <formula>NOT(ISERROR(SEARCH("OK",E157)))</formula>
    </cfRule>
  </conditionalFormatting>
  <conditionalFormatting sqref="E158">
    <cfRule type="containsText" dxfId="198" priority="266" operator="containsText" text="WORNING">
      <formula>NOT(ISERROR(SEARCH("WORNING",E158)))</formula>
    </cfRule>
    <cfRule type="containsText" dxfId="197" priority="267" operator="containsText" text="ALERT">
      <formula>NOT(ISERROR(SEARCH("ALERT",E158)))</formula>
    </cfRule>
    <cfRule type="containsText" dxfId="196" priority="265" operator="containsText" text="OK">
      <formula>NOT(ISERROR(SEARCH("OK",E158)))</formula>
    </cfRule>
    <cfRule type="containsText" dxfId="195" priority="264" operator="containsText" text="WARNING">
      <formula>NOT(ISERROR(SEARCH("WARNING",E158)))</formula>
    </cfRule>
  </conditionalFormatting>
  <conditionalFormatting sqref="E158:E164">
    <cfRule type="containsText" dxfId="194" priority="263" operator="containsText" text="OK">
      <formula>NOT(ISERROR(SEARCH("OK",E158)))</formula>
    </cfRule>
  </conditionalFormatting>
  <conditionalFormatting sqref="E159">
    <cfRule type="containsText" dxfId="193" priority="258" operator="containsText" text="OK">
      <formula>NOT(ISERROR(SEARCH("OK",E159)))</formula>
    </cfRule>
    <cfRule type="containsText" dxfId="192" priority="262" operator="containsText" text="ALERT">
      <formula>NOT(ISERROR(SEARCH("ALERT",E159)))</formula>
    </cfRule>
    <cfRule type="containsText" dxfId="191" priority="261" operator="containsText" text="WORNING">
      <formula>NOT(ISERROR(SEARCH("WORNING",E159)))</formula>
    </cfRule>
    <cfRule type="containsText" dxfId="190" priority="260" operator="containsText" text="OK">
      <formula>NOT(ISERROR(SEARCH("OK",E159)))</formula>
    </cfRule>
    <cfRule type="containsText" dxfId="189" priority="259" operator="containsText" text="WARNING">
      <formula>NOT(ISERROR(SEARCH("WARNING",E159)))</formula>
    </cfRule>
  </conditionalFormatting>
  <conditionalFormatting sqref="E160:E167 E171:E177">
    <cfRule type="containsText" dxfId="188" priority="304" operator="containsText" text="OK">
      <formula>NOT(ISERROR(SEARCH("OK",E160)))</formula>
    </cfRule>
  </conditionalFormatting>
  <conditionalFormatting sqref="E161">
    <cfRule type="containsText" dxfId="187" priority="239" operator="containsText" text="WORNING">
      <formula>NOT(ISERROR(SEARCH("WORNING",E161)))</formula>
    </cfRule>
    <cfRule type="containsText" dxfId="186" priority="240" operator="containsText" text="ALERT">
      <formula>NOT(ISERROR(SEARCH("ALERT",E161)))</formula>
    </cfRule>
    <cfRule type="containsText" dxfId="185" priority="241" operator="containsText" text="OK">
      <formula>NOT(ISERROR(SEARCH("OK",E161)))</formula>
    </cfRule>
    <cfRule type="containsText" dxfId="184" priority="238" operator="containsText" text="OK">
      <formula>NOT(ISERROR(SEARCH("OK",E161)))</formula>
    </cfRule>
    <cfRule type="containsText" dxfId="183" priority="237" operator="containsText" text="WARNING">
      <formula>NOT(ISERROR(SEARCH("WARNING",E161)))</formula>
    </cfRule>
  </conditionalFormatting>
  <conditionalFormatting sqref="E163">
    <cfRule type="containsText" dxfId="182" priority="227" operator="containsText" text="WARNING">
      <formula>NOT(ISERROR(SEARCH("WARNING",E163)))</formula>
    </cfRule>
    <cfRule type="containsText" dxfId="181" priority="230" operator="containsText" text="ALERT">
      <formula>NOT(ISERROR(SEARCH("ALERT",E163)))</formula>
    </cfRule>
    <cfRule type="containsText" dxfId="180" priority="229" operator="containsText" text="WORNING">
      <formula>NOT(ISERROR(SEARCH("WORNING",E163)))</formula>
    </cfRule>
    <cfRule type="containsText" dxfId="179" priority="228" operator="containsText" text="OK">
      <formula>NOT(ISERROR(SEARCH("OK",E163)))</formula>
    </cfRule>
  </conditionalFormatting>
  <conditionalFormatting sqref="E168">
    <cfRule type="containsText" dxfId="178" priority="254" operator="containsText" text="OK">
      <formula>NOT(ISERROR(SEARCH("OK",E168)))</formula>
    </cfRule>
    <cfRule type="containsText" dxfId="177" priority="253" operator="containsText" text="WARNING">
      <formula>NOT(ISERROR(SEARCH("WARNING",E168)))</formula>
    </cfRule>
    <cfRule type="containsText" dxfId="176" priority="257" operator="containsText" text="OK">
      <formula>NOT(ISERROR(SEARCH("OK",E168)))</formula>
    </cfRule>
    <cfRule type="containsText" dxfId="175" priority="255" operator="containsText" text="WORNING">
      <formula>NOT(ISERROR(SEARCH("WORNING",E168)))</formula>
    </cfRule>
    <cfRule type="containsText" dxfId="174" priority="256" operator="containsText" text="ALERT">
      <formula>NOT(ISERROR(SEARCH("ALERT",E168)))</formula>
    </cfRule>
  </conditionalFormatting>
  <conditionalFormatting sqref="E168:E170">
    <cfRule type="containsText" dxfId="173" priority="247" operator="containsText" text="OK">
      <formula>NOT(ISERROR(SEARCH("OK",E168)))</formula>
    </cfRule>
  </conditionalFormatting>
  <conditionalFormatting sqref="E169">
    <cfRule type="containsText" dxfId="172" priority="242" operator="containsText" text="OK">
      <formula>NOT(ISERROR(SEARCH("OK",E169)))</formula>
    </cfRule>
    <cfRule type="containsText" dxfId="171" priority="246" operator="containsText" text="ALERT">
      <formula>NOT(ISERROR(SEARCH("ALERT",E169)))</formula>
    </cfRule>
    <cfRule type="containsText" dxfId="170" priority="245" operator="containsText" text="WORNING">
      <formula>NOT(ISERROR(SEARCH("WORNING",E169)))</formula>
    </cfRule>
    <cfRule type="containsText" dxfId="169" priority="244" operator="containsText" text="OK">
      <formula>NOT(ISERROR(SEARCH("OK",E169)))</formula>
    </cfRule>
    <cfRule type="containsText" dxfId="168" priority="243" operator="containsText" text="WARNING">
      <formula>NOT(ISERROR(SEARCH("WARNING",E169)))</formula>
    </cfRule>
  </conditionalFormatting>
  <conditionalFormatting sqref="E170">
    <cfRule type="containsText" dxfId="167" priority="249" operator="containsText" text="OK">
      <formula>NOT(ISERROR(SEARCH("OK",E170)))</formula>
    </cfRule>
    <cfRule type="containsText" dxfId="166" priority="251" operator="containsText" text="ALERT">
      <formula>NOT(ISERROR(SEARCH("ALERT",E170)))</formula>
    </cfRule>
    <cfRule type="containsText" dxfId="165" priority="250" operator="containsText" text="WORNING">
      <formula>NOT(ISERROR(SEARCH("WORNING",E170)))</formula>
    </cfRule>
    <cfRule type="containsText" dxfId="164" priority="248" operator="containsText" text="WARNING">
      <formula>NOT(ISERROR(SEARCH("WARNING",E170)))</formula>
    </cfRule>
  </conditionalFormatting>
  <conditionalFormatting sqref="E170:E173">
    <cfRule type="containsText" dxfId="163" priority="252" operator="containsText" text="OK">
      <formula>NOT(ISERROR(SEARCH("OK",E170)))</formula>
    </cfRule>
  </conditionalFormatting>
  <conditionalFormatting sqref="E174">
    <cfRule type="containsText" dxfId="162" priority="232" operator="containsText" text="WARNING">
      <formula>NOT(ISERROR(SEARCH("WARNING",E174)))</formula>
    </cfRule>
    <cfRule type="containsText" dxfId="161" priority="235" operator="containsText" text="ALERT">
      <formula>NOT(ISERROR(SEARCH("ALERT",E174)))</formula>
    </cfRule>
    <cfRule type="containsText" dxfId="160" priority="234" operator="containsText" text="WORNING">
      <formula>NOT(ISERROR(SEARCH("WORNING",E174)))</formula>
    </cfRule>
    <cfRule type="containsText" dxfId="159" priority="233" operator="containsText" text="OK">
      <formula>NOT(ISERROR(SEARCH("OK",E174)))</formula>
    </cfRule>
  </conditionalFormatting>
  <conditionalFormatting sqref="E177">
    <cfRule type="containsText" dxfId="158" priority="215" operator="containsText" text="ALERT">
      <formula>NOT(ISERROR(SEARCH("ALERT",E177)))</formula>
    </cfRule>
    <cfRule type="containsText" dxfId="157" priority="214" operator="containsText" text="WORNING">
      <formula>NOT(ISERROR(SEARCH("WORNING",E177)))</formula>
    </cfRule>
    <cfRule type="containsText" dxfId="156" priority="213" operator="containsText" text="OK">
      <formula>NOT(ISERROR(SEARCH("OK",E177)))</formula>
    </cfRule>
    <cfRule type="containsText" dxfId="155" priority="212" operator="containsText" text="WARNING">
      <formula>NOT(ISERROR(SEARCH("WARNING",E177)))</formula>
    </cfRule>
  </conditionalFormatting>
  <conditionalFormatting sqref="E177:E178">
    <cfRule type="containsText" dxfId="154" priority="211" operator="containsText" text="OK">
      <formula>NOT(ISERROR(SEARCH("OK",E177)))</formula>
    </cfRule>
  </conditionalFormatting>
  <conditionalFormatting sqref="E178">
    <cfRule type="containsText" dxfId="153" priority="209" operator="containsText" text="WORNING">
      <formula>NOT(ISERROR(SEARCH("WORNING",E178)))</formula>
    </cfRule>
    <cfRule type="containsText" dxfId="152" priority="210" operator="containsText" text="ALERT">
      <formula>NOT(ISERROR(SEARCH("ALERT",E178)))</formula>
    </cfRule>
    <cfRule type="containsText" dxfId="151" priority="208" operator="containsText" text="OK">
      <formula>NOT(ISERROR(SEARCH("OK",E178)))</formula>
    </cfRule>
    <cfRule type="containsText" dxfId="150" priority="207" operator="containsText" text="WARNING">
      <formula>NOT(ISERROR(SEARCH("WARNING",E178)))</formula>
    </cfRule>
  </conditionalFormatting>
  <conditionalFormatting sqref="E178:E180">
    <cfRule type="containsText" dxfId="149" priority="206" operator="containsText" text="OK">
      <formula>NOT(ISERROR(SEARCH("OK",E178)))</formula>
    </cfRule>
  </conditionalFormatting>
  <conditionalFormatting sqref="E179">
    <cfRule type="containsText" dxfId="148" priority="201" operator="containsText" text="OK">
      <formula>NOT(ISERROR(SEARCH("OK",E179)))</formula>
    </cfRule>
    <cfRule type="containsText" dxfId="147" priority="205" operator="containsText" text="ALERT">
      <formula>NOT(ISERROR(SEARCH("ALERT",E179)))</formula>
    </cfRule>
    <cfRule type="containsText" dxfId="146" priority="204" operator="containsText" text="WORNING">
      <formula>NOT(ISERROR(SEARCH("WORNING",E179)))</formula>
    </cfRule>
    <cfRule type="containsText" dxfId="145" priority="203" operator="containsText" text="OK">
      <formula>NOT(ISERROR(SEARCH("OK",E179)))</formula>
    </cfRule>
    <cfRule type="containsText" dxfId="144" priority="202" operator="containsText" text="WARNING">
      <formula>NOT(ISERROR(SEARCH("WARNING",E179)))</formula>
    </cfRule>
  </conditionalFormatting>
  <conditionalFormatting sqref="E180">
    <cfRule type="containsText" dxfId="143" priority="221" operator="containsText" text="OK">
      <formula>NOT(ISERROR(SEARCH("OK",E180)))</formula>
    </cfRule>
    <cfRule type="containsText" dxfId="142" priority="220" operator="containsText" text="ALERT">
      <formula>NOT(ISERROR(SEARCH("ALERT",E180)))</formula>
    </cfRule>
    <cfRule type="containsText" dxfId="141" priority="219" operator="containsText" text="WORNING">
      <formula>NOT(ISERROR(SEARCH("WORNING",E180)))</formula>
    </cfRule>
    <cfRule type="containsText" dxfId="140" priority="217" operator="containsText" text="WARNING">
      <formula>NOT(ISERROR(SEARCH("WARNING",E180)))</formula>
    </cfRule>
    <cfRule type="containsText" dxfId="139" priority="218" operator="containsText" text="OK">
      <formula>NOT(ISERROR(SEARCH("OK",E180)))</formula>
    </cfRule>
  </conditionalFormatting>
  <conditionalFormatting sqref="E181 E186">
    <cfRule type="containsText" dxfId="138" priority="196" operator="containsText" text="WARNING">
      <formula>NOT(ISERROR(SEARCH("WARNING",E181)))</formula>
    </cfRule>
    <cfRule type="containsText" dxfId="137" priority="197" operator="containsText" text="OK">
      <formula>NOT(ISERROR(SEARCH("OK",E181)))</formula>
    </cfRule>
    <cfRule type="containsText" dxfId="136" priority="198" operator="containsText" text="WORNING">
      <formula>NOT(ISERROR(SEARCH("WORNING",E181)))</formula>
    </cfRule>
    <cfRule type="containsText" dxfId="135" priority="199" operator="containsText" text="ALERT">
      <formula>NOT(ISERROR(SEARCH("ALERT",E181)))</formula>
    </cfRule>
    <cfRule type="containsText" dxfId="134" priority="200" operator="containsText" text="OK">
      <formula>NOT(ISERROR(SEARCH("OK",E181)))</formula>
    </cfRule>
  </conditionalFormatting>
  <conditionalFormatting sqref="E181:E182">
    <cfRule type="containsText" dxfId="133" priority="195" operator="containsText" text="OK">
      <formula>NOT(ISERROR(SEARCH("OK",E181)))</formula>
    </cfRule>
  </conditionalFormatting>
  <conditionalFormatting sqref="E182">
    <cfRule type="containsText" dxfId="132" priority="194" operator="containsText" text="ALERT">
      <formula>NOT(ISERROR(SEARCH("ALERT",E182)))</formula>
    </cfRule>
    <cfRule type="containsText" dxfId="131" priority="193" operator="containsText" text="WORNING">
      <formula>NOT(ISERROR(SEARCH("WORNING",E182)))</formula>
    </cfRule>
    <cfRule type="containsText" dxfId="130" priority="192" operator="containsText" text="OK">
      <formula>NOT(ISERROR(SEARCH("OK",E182)))</formula>
    </cfRule>
    <cfRule type="containsText" dxfId="129" priority="191" operator="containsText" text="WARNING">
      <formula>NOT(ISERROR(SEARCH("WARNING",E182)))</formula>
    </cfRule>
  </conditionalFormatting>
  <conditionalFormatting sqref="E182:E183">
    <cfRule type="containsText" dxfId="128" priority="190" operator="containsText" text="OK">
      <formula>NOT(ISERROR(SEARCH("OK",E182)))</formula>
    </cfRule>
  </conditionalFormatting>
  <conditionalFormatting sqref="E183">
    <cfRule type="containsText" dxfId="127" priority="189" operator="containsText" text="ALERT">
      <formula>NOT(ISERROR(SEARCH("ALERT",E183)))</formula>
    </cfRule>
    <cfRule type="containsText" dxfId="126" priority="188" operator="containsText" text="WORNING">
      <formula>NOT(ISERROR(SEARCH("WORNING",E183)))</formula>
    </cfRule>
    <cfRule type="containsText" dxfId="125" priority="187" operator="containsText" text="OK">
      <formula>NOT(ISERROR(SEARCH("OK",E183)))</formula>
    </cfRule>
    <cfRule type="containsText" dxfId="124" priority="186" operator="containsText" text="WARNING">
      <formula>NOT(ISERROR(SEARCH("WARNING",E183)))</formula>
    </cfRule>
  </conditionalFormatting>
  <conditionalFormatting sqref="E183:E184">
    <cfRule type="containsText" dxfId="123" priority="185" operator="containsText" text="OK">
      <formula>NOT(ISERROR(SEARCH("OK",E183)))</formula>
    </cfRule>
  </conditionalFormatting>
  <conditionalFormatting sqref="E184">
    <cfRule type="containsText" dxfId="122" priority="184" operator="containsText" text="ALERT">
      <formula>NOT(ISERROR(SEARCH("ALERT",E184)))</formula>
    </cfRule>
    <cfRule type="containsText" dxfId="121" priority="183" operator="containsText" text="WORNING">
      <formula>NOT(ISERROR(SEARCH("WORNING",E184)))</formula>
    </cfRule>
    <cfRule type="containsText" dxfId="120" priority="182" operator="containsText" text="OK">
      <formula>NOT(ISERROR(SEARCH("OK",E184)))</formula>
    </cfRule>
    <cfRule type="containsText" dxfId="119" priority="181" operator="containsText" text="WARNING">
      <formula>NOT(ISERROR(SEARCH("WARNING",E184)))</formula>
    </cfRule>
  </conditionalFormatting>
  <conditionalFormatting sqref="E184:E186">
    <cfRule type="containsText" dxfId="118" priority="180" operator="containsText" text="OK">
      <formula>NOT(ISERROR(SEARCH("OK",E184)))</formula>
    </cfRule>
  </conditionalFormatting>
  <conditionalFormatting sqref="E185">
    <cfRule type="containsText" dxfId="117" priority="179" operator="containsText" text="ALERT">
      <formula>NOT(ISERROR(SEARCH("ALERT",E185)))</formula>
    </cfRule>
    <cfRule type="containsText" dxfId="116" priority="178" operator="containsText" text="WORNING">
      <formula>NOT(ISERROR(SEARCH("WORNING",E185)))</formula>
    </cfRule>
    <cfRule type="containsText" dxfId="115" priority="177" operator="containsText" text="OK">
      <formula>NOT(ISERROR(SEARCH("OK",E185)))</formula>
    </cfRule>
    <cfRule type="containsText" dxfId="114" priority="176" operator="containsText" text="WARNING">
      <formula>NOT(ISERROR(SEARCH("WARNING",E185)))</formula>
    </cfRule>
    <cfRule type="containsText" dxfId="113" priority="175" operator="containsText" text="OK">
      <formula>NOT(ISERROR(SEARCH("OK",E185)))</formula>
    </cfRule>
  </conditionalFormatting>
  <conditionalFormatting sqref="E187">
    <cfRule type="containsText" dxfId="112" priority="168" operator="containsText" text="ALERT">
      <formula>NOT(ISERROR(SEARCH("ALERT",E187)))</formula>
    </cfRule>
    <cfRule type="containsText" dxfId="111" priority="167" operator="containsText" text="WORNING">
      <formula>NOT(ISERROR(SEARCH("WORNING",E187)))</formula>
    </cfRule>
    <cfRule type="containsText" dxfId="110" priority="166" operator="containsText" text="OK">
      <formula>NOT(ISERROR(SEARCH("OK",E187)))</formula>
    </cfRule>
    <cfRule type="containsText" dxfId="109" priority="169" operator="containsText" text="OK">
      <formula>NOT(ISERROR(SEARCH("OK",E187)))</formula>
    </cfRule>
    <cfRule type="containsText" dxfId="108" priority="165" operator="containsText" text="WARNING">
      <formula>NOT(ISERROR(SEARCH("WARNING",E187)))</formula>
    </cfRule>
  </conditionalFormatting>
  <conditionalFormatting sqref="E187:E189">
    <cfRule type="containsText" dxfId="107" priority="164" operator="containsText" text="OK">
      <formula>NOT(ISERROR(SEARCH("OK",E187)))</formula>
    </cfRule>
  </conditionalFormatting>
  <conditionalFormatting sqref="E188">
    <cfRule type="containsText" dxfId="106" priority="163" operator="containsText" text="ALERT">
      <formula>NOT(ISERROR(SEARCH("ALERT",E188)))</formula>
    </cfRule>
    <cfRule type="containsText" dxfId="105" priority="162" operator="containsText" text="WORNING">
      <formula>NOT(ISERROR(SEARCH("WORNING",E188)))</formula>
    </cfRule>
    <cfRule type="containsText" dxfId="104" priority="161" operator="containsText" text="OK">
      <formula>NOT(ISERROR(SEARCH("OK",E188)))</formula>
    </cfRule>
    <cfRule type="containsText" dxfId="103" priority="160" operator="containsText" text="WARNING">
      <formula>NOT(ISERROR(SEARCH("WARNING",E188)))</formula>
    </cfRule>
    <cfRule type="containsText" dxfId="102" priority="159" operator="containsText" text="OK">
      <formula>NOT(ISERROR(SEARCH("OK",E188)))</formula>
    </cfRule>
  </conditionalFormatting>
  <conditionalFormatting sqref="E189">
    <cfRule type="containsText" dxfId="101" priority="171" operator="containsText" text="OK">
      <formula>NOT(ISERROR(SEARCH("OK",E189)))</formula>
    </cfRule>
    <cfRule type="containsText" dxfId="100" priority="170" operator="containsText" text="WARNING">
      <formula>NOT(ISERROR(SEARCH("WARNING",E189)))</formula>
    </cfRule>
    <cfRule type="containsText" dxfId="99" priority="172" operator="containsText" text="WORNING">
      <formula>NOT(ISERROR(SEARCH("WORNING",E189)))</formula>
    </cfRule>
    <cfRule type="containsText" dxfId="98" priority="173" operator="containsText" text="ALERT">
      <formula>NOT(ISERROR(SEARCH("ALERT",E189)))</formula>
    </cfRule>
  </conditionalFormatting>
  <conditionalFormatting sqref="E189:E365">
    <cfRule type="containsText" dxfId="97" priority="174" operator="containsText" text="OK">
      <formula>NOT(ISERROR(SEARCH("OK",E189)))</formula>
    </cfRule>
  </conditionalFormatting>
  <conditionalFormatting sqref="E190:E238">
    <cfRule type="containsText" dxfId="96" priority="158" operator="containsText" text="OK">
      <formula>NOT(ISERROR(SEARCH("OK",E190)))</formula>
    </cfRule>
    <cfRule type="containsText" dxfId="95" priority="157" operator="containsText" text="ALERT">
      <formula>NOT(ISERROR(SEARCH("ALERT",E190)))</formula>
    </cfRule>
    <cfRule type="containsText" dxfId="94" priority="156" operator="containsText" text="WORNING">
      <formula>NOT(ISERROR(SEARCH("WORNING",E190)))</formula>
    </cfRule>
    <cfRule type="containsText" dxfId="93" priority="155" operator="containsText" text="OK">
      <formula>NOT(ISERROR(SEARCH("OK",E190)))</formula>
    </cfRule>
    <cfRule type="containsText" dxfId="92" priority="154" operator="containsText" text="WARNING">
      <formula>NOT(ISERROR(SEARCH("WARNING",E190)))</formula>
    </cfRule>
  </conditionalFormatting>
  <conditionalFormatting sqref="E230">
    <cfRule type="containsText" dxfId="91" priority="147" operator="containsText" text="ALERT">
      <formula>NOT(ISERROR(SEARCH("ALERT",E230)))</formula>
    </cfRule>
    <cfRule type="containsText" dxfId="90" priority="146" operator="containsText" text="WORNING">
      <formula>NOT(ISERROR(SEARCH("WORNING",E230)))</formula>
    </cfRule>
    <cfRule type="containsText" dxfId="89" priority="145" operator="containsText" text="OK">
      <formula>NOT(ISERROR(SEARCH("OK",E230)))</formula>
    </cfRule>
    <cfRule type="containsText" dxfId="88" priority="144" operator="containsText" text="WARNING">
      <formula>NOT(ISERROR(SEARCH("WARNING",E230)))</formula>
    </cfRule>
    <cfRule type="containsText" dxfId="87" priority="143" operator="containsText" text="OK">
      <formula>NOT(ISERROR(SEARCH("OK",E230)))</formula>
    </cfRule>
  </conditionalFormatting>
  <conditionalFormatting sqref="E230:E365 E2:E15">
    <cfRule type="containsText" dxfId="86" priority="750" operator="containsText" text="WARNING">
      <formula>NOT(ISERROR(SEARCH("WARNING",E2)))</formula>
    </cfRule>
  </conditionalFormatting>
  <conditionalFormatting sqref="E239:E286">
    <cfRule type="containsText" dxfId="85" priority="135" operator="containsText" text="ALERT">
      <formula>NOT(ISERROR(SEARCH("ALERT",E239)))</formula>
    </cfRule>
    <cfRule type="containsText" dxfId="84" priority="134" operator="containsText" text="WORNING">
      <formula>NOT(ISERROR(SEARCH("WORNING",E239)))</formula>
    </cfRule>
    <cfRule type="containsText" dxfId="83" priority="133" operator="containsText" text="OK">
      <formula>NOT(ISERROR(SEARCH("OK",E239)))</formula>
    </cfRule>
  </conditionalFormatting>
  <conditionalFormatting sqref="E239:E365">
    <cfRule type="containsText" dxfId="82" priority="126" operator="containsText" text="OK">
      <formula>NOT(ISERROR(SEARCH("OK",E239)))</formula>
    </cfRule>
  </conditionalFormatting>
  <conditionalFormatting sqref="E279">
    <cfRule type="containsText" dxfId="81" priority="125" operator="containsText" text="ALERT">
      <formula>NOT(ISERROR(SEARCH("ALERT",E279)))</formula>
    </cfRule>
    <cfRule type="containsText" dxfId="80" priority="124" operator="containsText" text="WORNING">
      <formula>NOT(ISERROR(SEARCH("WORNING",E279)))</formula>
    </cfRule>
    <cfRule type="containsText" dxfId="79" priority="123" operator="containsText" text="OK">
      <formula>NOT(ISERROR(SEARCH("OK",E279)))</formula>
    </cfRule>
    <cfRule type="containsText" dxfId="78" priority="122" operator="containsText" text="WARNING">
      <formula>NOT(ISERROR(SEARCH("WARNING",E279)))</formula>
    </cfRule>
    <cfRule type="containsText" dxfId="77" priority="121" operator="containsText" text="OK">
      <formula>NOT(ISERROR(SEARCH("OK",E279)))</formula>
    </cfRule>
  </conditionalFormatting>
  <conditionalFormatting sqref="E279:E365">
    <cfRule type="containsText" dxfId="76" priority="130" operator="containsText" text="ALERT">
      <formula>NOT(ISERROR(SEARCH("ALERT",E279)))</formula>
    </cfRule>
    <cfRule type="containsText" dxfId="75" priority="129" operator="containsText" text="WORNING">
      <formula>NOT(ISERROR(SEARCH("WORNING",E279)))</formula>
    </cfRule>
  </conditionalFormatting>
  <conditionalFormatting sqref="E288:E335">
    <cfRule type="containsText" dxfId="74" priority="119" operator="containsText" text="WORNING">
      <formula>NOT(ISERROR(SEARCH("WORNING",E288)))</formula>
    </cfRule>
    <cfRule type="containsText" dxfId="73" priority="120" operator="containsText" text="ALERT">
      <formula>NOT(ISERROR(SEARCH("ALERT",E288)))</formula>
    </cfRule>
  </conditionalFormatting>
  <conditionalFormatting sqref="E288:E336">
    <cfRule type="containsText" dxfId="72" priority="118" operator="containsText" text="OK">
      <formula>NOT(ISERROR(SEARCH("OK",E288)))</formula>
    </cfRule>
    <cfRule type="containsText" dxfId="71" priority="113" operator="containsText" text="OK">
      <formula>NOT(ISERROR(SEARCH("OK",E288)))</formula>
    </cfRule>
  </conditionalFormatting>
  <conditionalFormatting sqref="E328">
    <cfRule type="containsText" dxfId="70" priority="109" operator="containsText" text="WARNING">
      <formula>NOT(ISERROR(SEARCH("WARNING",E328)))</formula>
    </cfRule>
    <cfRule type="containsText" dxfId="69" priority="112" operator="containsText" text="ALERT">
      <formula>NOT(ISERROR(SEARCH("ALERT",E328)))</formula>
    </cfRule>
    <cfRule type="containsText" dxfId="68" priority="111" operator="containsText" text="WORNING">
      <formula>NOT(ISERROR(SEARCH("WORNING",E328)))</formula>
    </cfRule>
    <cfRule type="containsText" dxfId="67" priority="110" operator="containsText" text="OK">
      <formula>NOT(ISERROR(SEARCH("OK",E328)))</formula>
    </cfRule>
    <cfRule type="containsText" dxfId="66" priority="108" operator="containsText" text="OK">
      <formula>NOT(ISERROR(SEARCH("OK",E328)))</formula>
    </cfRule>
  </conditionalFormatting>
  <conditionalFormatting sqref="E328:E336">
    <cfRule type="containsText" dxfId="65" priority="117" operator="containsText" text="ALERT">
      <formula>NOT(ISERROR(SEARCH("ALERT",E328)))</formula>
    </cfRule>
    <cfRule type="containsText" dxfId="64" priority="115" operator="containsText" text="OK">
      <formula>NOT(ISERROR(SEARCH("OK",E328)))</formula>
    </cfRule>
    <cfRule type="containsText" dxfId="63" priority="116" operator="containsText" text="WORNING">
      <formula>NOT(ISERROR(SEARCH("WORNING",E328)))</formula>
    </cfRule>
    <cfRule type="containsText" dxfId="62" priority="114" operator="containsText" text="WARNING">
      <formula>NOT(ISERROR(SEARCH("WARNING",E328)))</formula>
    </cfRule>
  </conditionalFormatting>
  <conditionalFormatting sqref="E366:E394">
    <cfRule type="containsText" dxfId="61" priority="34" operator="containsText" text="ALERT">
      <formula>NOT(ISERROR(SEARCH("ALERT",E366)))</formula>
    </cfRule>
    <cfRule type="containsText" dxfId="60" priority="35" operator="containsText" text="WARNING">
      <formula>NOT(ISERROR(SEARCH("WARNING",E366)))</formula>
    </cfRule>
    <cfRule type="containsText" dxfId="59" priority="31" operator="containsText" text="WARNING">
      <formula>NOT(ISERROR(SEARCH("WARNING",E366)))</formula>
    </cfRule>
    <cfRule type="containsText" dxfId="58" priority="38" operator="containsText" text="ALERT">
      <formula>NOT(ISERROR(SEARCH("ALERT",E366)))</formula>
    </cfRule>
    <cfRule type="containsText" dxfId="57" priority="37" operator="containsText" text="WORNING">
      <formula>NOT(ISERROR(SEARCH("WORNING",E366)))</formula>
    </cfRule>
    <cfRule type="containsText" dxfId="56" priority="39" operator="containsText" text="OK">
      <formula>NOT(ISERROR(SEARCH("OK",E366)))</formula>
    </cfRule>
    <cfRule type="containsText" dxfId="55" priority="44" operator="containsText" text="OK">
      <formula>NOT(ISERROR(SEARCH("OK",E366)))</formula>
    </cfRule>
    <cfRule type="containsText" dxfId="54" priority="43" operator="containsText" text="ALERT">
      <formula>NOT(ISERROR(SEARCH("ALERT",E366)))</formula>
    </cfRule>
    <cfRule type="containsText" dxfId="53" priority="42" operator="containsText" text="WORNING">
      <formula>NOT(ISERROR(SEARCH("WORNING",E366)))</formula>
    </cfRule>
    <cfRule type="containsText" dxfId="52" priority="41" operator="containsText" text="OK">
      <formula>NOT(ISERROR(SEARCH("OK",E366)))</formula>
    </cfRule>
    <cfRule type="containsText" dxfId="51" priority="40" operator="containsText" text="WARNING">
      <formula>NOT(ISERROR(SEARCH("WARNING",E366)))</formula>
    </cfRule>
    <cfRule type="containsText" dxfId="50" priority="36" operator="containsText" text="OK">
      <formula>NOT(ISERROR(SEARCH("OK",E366)))</formula>
    </cfRule>
    <cfRule type="containsText" dxfId="49" priority="32" operator="containsText" text="OK">
      <formula>NOT(ISERROR(SEARCH("OK",E366)))</formula>
    </cfRule>
    <cfRule type="containsText" dxfId="48" priority="33" operator="containsText" text="WORNING">
      <formula>NOT(ISERROR(SEARCH("WORNING",E366)))</formula>
    </cfRule>
  </conditionalFormatting>
  <conditionalFormatting sqref="E366:E559">
    <cfRule type="containsText" dxfId="47" priority="29" operator="containsText" text="OK">
      <formula>NOT(ISERROR(SEARCH("OK",E366)))</formula>
    </cfRule>
  </conditionalFormatting>
  <conditionalFormatting sqref="E395:E423">
    <cfRule type="containsText" dxfId="46" priority="27" operator="containsText" text="WORNING">
      <formula>NOT(ISERROR(SEARCH("WORNING",E395)))</formula>
    </cfRule>
    <cfRule type="containsText" dxfId="45" priority="26" operator="containsText" text="OK">
      <formula>NOT(ISERROR(SEARCH("OK",E395)))</formula>
    </cfRule>
    <cfRule type="containsText" dxfId="44" priority="24" operator="containsText" text="OK">
      <formula>NOT(ISERROR(SEARCH("OK",E395)))</formula>
    </cfRule>
    <cfRule type="containsText" dxfId="43" priority="23" operator="containsText" text="ALERT">
      <formula>NOT(ISERROR(SEARCH("ALERT",E395)))</formula>
    </cfRule>
    <cfRule type="containsText" dxfId="42" priority="22" operator="containsText" text="WORNING">
      <formula>NOT(ISERROR(SEARCH("WORNING",E395)))</formula>
    </cfRule>
    <cfRule type="containsText" dxfId="41" priority="21" operator="containsText" text="OK">
      <formula>NOT(ISERROR(SEARCH("OK",E395)))</formula>
    </cfRule>
    <cfRule type="containsText" dxfId="40" priority="20" operator="containsText" text="WARNING">
      <formula>NOT(ISERROR(SEARCH("WARNING",E395)))</formula>
    </cfRule>
    <cfRule type="containsText" dxfId="39" priority="18" operator="containsText" text="WORNING">
      <formula>NOT(ISERROR(SEARCH("WORNING",E395)))</formula>
    </cfRule>
    <cfRule type="containsText" dxfId="38" priority="17" operator="containsText" text="OK">
      <formula>NOT(ISERROR(SEARCH("OK",E395)))</formula>
    </cfRule>
    <cfRule type="containsText" dxfId="37" priority="16" operator="containsText" text="WARNING">
      <formula>NOT(ISERROR(SEARCH("WARNING",E395)))</formula>
    </cfRule>
    <cfRule type="containsText" dxfId="36" priority="15" operator="containsText" text="OK">
      <formula>NOT(ISERROR(SEARCH("OK",E395)))</formula>
    </cfRule>
    <cfRule type="containsText" dxfId="35" priority="19" operator="containsText" text="ALERT">
      <formula>NOT(ISERROR(SEARCH("ALERT",E395)))</formula>
    </cfRule>
    <cfRule type="containsText" dxfId="34" priority="28" operator="containsText" text="ALERT">
      <formula>NOT(ISERROR(SEARCH("ALERT",E395)))</formula>
    </cfRule>
  </conditionalFormatting>
  <conditionalFormatting sqref="E395:E559">
    <cfRule type="containsText" dxfId="33" priority="25" operator="containsText" text="WARNING">
      <formula>NOT(ISERROR(SEARCH("WARNING",E395)))</formula>
    </cfRule>
  </conditionalFormatting>
  <conditionalFormatting sqref="E424:E559">
    <cfRule type="containsText" dxfId="32" priority="106" operator="containsText" text="ALERT">
      <formula>NOT(ISERROR(SEARCH("ALERT",E424)))</formula>
    </cfRule>
    <cfRule type="containsText" dxfId="31" priority="105" operator="containsText" text="WORNING">
      <formula>NOT(ISERROR(SEARCH("WORNING",E424)))</formula>
    </cfRule>
  </conditionalFormatting>
  <conditionalFormatting sqref="E424:E711">
    <cfRule type="containsText" dxfId="30" priority="107" operator="containsText" text="OK">
      <formula>NOT(ISERROR(SEARCH("OK",E424)))</formula>
    </cfRule>
  </conditionalFormatting>
  <conditionalFormatting sqref="E704:E847">
    <cfRule type="containsText" dxfId="29" priority="50" operator="containsText" text="WARNING">
      <formula>NOT(ISERROR(SEARCH("WARNING",E704)))</formula>
    </cfRule>
    <cfRule type="containsText" dxfId="28" priority="51" operator="containsText" text="OK">
      <formula>NOT(ISERROR(SEARCH("OK",E704)))</formula>
    </cfRule>
    <cfRule type="containsText" dxfId="27" priority="52" operator="containsText" text="WORNING">
      <formula>NOT(ISERROR(SEARCH("WORNING",E704)))</formula>
    </cfRule>
    <cfRule type="containsText" dxfId="26" priority="53" operator="containsText" text="ALERT">
      <formula>NOT(ISERROR(SEARCH("ALERT",E704)))</formula>
    </cfRule>
  </conditionalFormatting>
  <conditionalFormatting sqref="E712:E863">
    <cfRule type="containsText" dxfId="25" priority="49" operator="containsText" text="OK">
      <formula>NOT(ISERROR(SEARCH("OK",E712)))</formula>
    </cfRule>
  </conditionalFormatting>
  <conditionalFormatting sqref="E848:E855">
    <cfRule type="containsText" dxfId="24" priority="47" operator="containsText" text="WORNING">
      <formula>NOT(ISERROR(SEARCH("WORNING",E848)))</formula>
    </cfRule>
    <cfRule type="containsText" dxfId="23" priority="46" operator="containsText" text="OK">
      <formula>NOT(ISERROR(SEARCH("OK",E848)))</formula>
    </cfRule>
    <cfRule type="containsText" dxfId="22" priority="48" operator="containsText" text="ALERT">
      <formula>NOT(ISERROR(SEARCH("ALERT",E848)))</formula>
    </cfRule>
  </conditionalFormatting>
  <conditionalFormatting sqref="E848:E918">
    <cfRule type="containsText" dxfId="21" priority="1" operator="containsText" text="WARNING">
      <formula>NOT(ISERROR(SEARCH("WARNING",E848)))</formula>
    </cfRule>
  </conditionalFormatting>
  <conditionalFormatting sqref="E856:E861">
    <cfRule type="containsText" dxfId="20" priority="137" operator="containsText" text="WORNING">
      <formula>NOT(ISERROR(SEARCH("WORNING",E856)))</formula>
    </cfRule>
    <cfRule type="containsText" dxfId="19" priority="138" operator="containsText" text="ALERT">
      <formula>NOT(ISERROR(SEARCH("ALERT",E856)))</formula>
    </cfRule>
  </conditionalFormatting>
  <conditionalFormatting sqref="E862:E876">
    <cfRule type="containsText" dxfId="18" priority="7" operator="containsText" text="ALERT">
      <formula>NOT(ISERROR(SEARCH("ALERT",E862)))</formula>
    </cfRule>
    <cfRule type="containsText" dxfId="17" priority="6" operator="containsText" text="WORNING">
      <formula>NOT(ISERROR(SEARCH("WORNING",E862)))</formula>
    </cfRule>
  </conditionalFormatting>
  <conditionalFormatting sqref="E864:E876">
    <cfRule type="containsText" dxfId="16" priority="8" operator="containsText" text="OK">
      <formula>NOT(ISERROR(SEARCH("OK",E864)))</formula>
    </cfRule>
  </conditionalFormatting>
  <conditionalFormatting sqref="E877:E882">
    <cfRule type="containsText" dxfId="15" priority="60" operator="containsText" text="ALERT">
      <formula>NOT(ISERROR(SEARCH("ALERT",E877)))</formula>
    </cfRule>
    <cfRule type="containsText" dxfId="14" priority="59" operator="containsText" text="WORNING">
      <formula>NOT(ISERROR(SEARCH("WORNING",E877)))</formula>
    </cfRule>
  </conditionalFormatting>
  <conditionalFormatting sqref="E877:E885">
    <cfRule type="containsText" dxfId="13" priority="58" operator="containsText" text="OK">
      <formula>NOT(ISERROR(SEARCH("OK",E877)))</formula>
    </cfRule>
  </conditionalFormatting>
  <conditionalFormatting sqref="E883:E885">
    <cfRule type="containsText" dxfId="12" priority="56" operator="containsText" text="WORNING">
      <formula>NOT(ISERROR(SEARCH("WORNING",E883)))</formula>
    </cfRule>
    <cfRule type="containsText" dxfId="11" priority="57" operator="containsText" text="ALERT">
      <formula>NOT(ISERROR(SEARCH("ALERT",E883)))</formula>
    </cfRule>
  </conditionalFormatting>
  <conditionalFormatting sqref="E883:E905">
    <cfRule type="containsText" dxfId="10" priority="14" operator="containsText" text="OK">
      <formula>NOT(ISERROR(SEARCH("OK",E883)))</formula>
    </cfRule>
  </conditionalFormatting>
  <conditionalFormatting sqref="E886:E897">
    <cfRule type="containsText" dxfId="9" priority="11" operator="containsText" text="OK">
      <formula>NOT(ISERROR(SEARCH("OK",E886)))</formula>
    </cfRule>
  </conditionalFormatting>
  <conditionalFormatting sqref="E886:E905">
    <cfRule type="containsText" dxfId="8" priority="13" operator="containsText" text="ALERT">
      <formula>NOT(ISERROR(SEARCH("ALERT",E886)))</formula>
    </cfRule>
    <cfRule type="containsText" dxfId="7" priority="12" operator="containsText" text="WORNING">
      <formula>NOT(ISERROR(SEARCH("WORNING",E886)))</formula>
    </cfRule>
  </conditionalFormatting>
  <conditionalFormatting sqref="E906:E918">
    <cfRule type="containsText" dxfId="6" priority="4" operator="containsText" text="OK">
      <formula>NOT(ISERROR(SEARCH("OK",E906)))</formula>
    </cfRule>
    <cfRule type="containsText" dxfId="5" priority="3" operator="containsText" text="ALERT">
      <formula>NOT(ISERROR(SEARCH("ALERT",E906)))</formula>
    </cfRule>
    <cfRule type="containsText" dxfId="4" priority="2" operator="containsText" text="WORNING">
      <formula>NOT(ISERROR(SEARCH("WORNING",E906)))</formula>
    </cfRule>
  </conditionalFormatting>
  <conditionalFormatting sqref="E919:E927">
    <cfRule type="containsText" dxfId="3" priority="73" operator="containsText" text="WORNING">
      <formula>NOT(ISERROR(SEARCH("WORNING",E919)))</formula>
    </cfRule>
    <cfRule type="containsText" dxfId="2" priority="74" operator="containsText" text="ALERT">
      <formula>NOT(ISERROR(SEARCH("ALERT",E919)))</formula>
    </cfRule>
  </conditionalFormatting>
  <conditionalFormatting sqref="E922:E923 E926">
    <cfRule type="containsText" dxfId="1" priority="54" operator="containsText" text="WARNING">
      <formula>NOT(ISERROR(SEARCH("WARNING",E922)))</formula>
    </cfRule>
  </conditionalFormatting>
  <conditionalFormatting sqref="E925">
    <cfRule type="containsText" dxfId="0" priority="72" operator="containsText" text="OK">
      <formula>NOT(ISERROR(SEARCH("OK",E925)))</formula>
    </cfRule>
  </conditionalFormatting>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I36"/>
  <sheetViews>
    <sheetView showGridLines="0" zoomScale="80" zoomScaleNormal="80" workbookViewId="0"/>
  </sheetViews>
  <sheetFormatPr defaultColWidth="9.140625" defaultRowHeight="15"/>
  <cols>
    <col min="1" max="1" width="7.140625" style="35" customWidth="1"/>
    <col min="2" max="2" width="50.42578125" style="35" customWidth="1"/>
    <col min="3" max="3" width="10" style="35" customWidth="1"/>
    <col min="4" max="4" width="52.5703125" style="35" customWidth="1"/>
    <col min="5" max="5" width="4.140625" style="35" customWidth="1"/>
    <col min="6" max="8" width="15.140625" style="35" customWidth="1"/>
    <col min="9" max="9" width="20.42578125" style="35" hidden="1" customWidth="1"/>
    <col min="10" max="10" width="34.140625" style="35" customWidth="1"/>
    <col min="11" max="11" width="19.42578125" style="35" customWidth="1"/>
    <col min="12" max="12" width="12" style="35" customWidth="1"/>
    <col min="13" max="13" width="14.5703125" style="35" customWidth="1"/>
    <col min="14" max="14" width="13.85546875" style="35" customWidth="1"/>
    <col min="15" max="15" width="14.5703125" style="35" customWidth="1"/>
    <col min="16" max="16" width="16.42578125" style="35" customWidth="1"/>
    <col min="17" max="17" width="15.85546875" style="35" customWidth="1"/>
    <col min="18" max="16384" width="9.140625" style="35"/>
  </cols>
  <sheetData>
    <row r="1" spans="1:9" ht="15" customHeight="1">
      <c r="A1" s="394" t="s">
        <v>1050</v>
      </c>
      <c r="B1" s="34"/>
      <c r="C1" s="34"/>
      <c r="D1" s="276">
        <f>IF(P.Participant!C8="-","[Participant's name]",P.Participant!C8)</f>
        <v>0</v>
      </c>
      <c r="E1" s="39"/>
      <c r="I1" s="35" t="s">
        <v>259</v>
      </c>
    </row>
    <row r="2" spans="1:9" ht="15" customHeight="1">
      <c r="A2" s="394"/>
      <c r="B2" s="34"/>
      <c r="C2" s="34"/>
      <c r="D2" s="277" t="str">
        <f>IF(P.Participant!C17="-","[Method for calculation of the SCR]",P.Participant!C17)</f>
        <v>[Method for calculation of the SCR]</v>
      </c>
      <c r="E2" s="39"/>
      <c r="I2" s="36" t="s">
        <v>311</v>
      </c>
    </row>
    <row r="3" spans="1:9" ht="15" customHeight="1">
      <c r="A3" s="394" t="s">
        <v>312</v>
      </c>
      <c r="B3" s="34"/>
      <c r="C3" s="395"/>
      <c r="D3" s="278" t="str">
        <f>_Version</f>
        <v>EIOPA-ST24_Templates-(20240304)</v>
      </c>
      <c r="E3" s="39"/>
      <c r="I3" s="37" t="s">
        <v>313</v>
      </c>
    </row>
    <row r="4" spans="1:9" s="39" customFormat="1" ht="15" customHeight="1">
      <c r="A4" s="38"/>
      <c r="I4" s="37" t="s">
        <v>314</v>
      </c>
    </row>
    <row r="5" spans="1:9" s="39" customFormat="1" ht="15" customHeight="1">
      <c r="A5" s="101"/>
      <c r="I5" s="37" t="s">
        <v>315</v>
      </c>
    </row>
    <row r="6" spans="1:9" ht="15" customHeight="1">
      <c r="D6" s="13" t="s">
        <v>2</v>
      </c>
    </row>
    <row r="7" spans="1:9">
      <c r="B7" s="14" t="s">
        <v>1008</v>
      </c>
      <c r="C7" s="13" t="s">
        <v>5</v>
      </c>
      <c r="D7" s="106">
        <f>IF(P.Participant!C8="-","[Participant's name]",P.Participant!C8)</f>
        <v>0</v>
      </c>
      <c r="E7" s="40"/>
    </row>
    <row r="8" spans="1:9">
      <c r="B8" s="14" t="s">
        <v>1372</v>
      </c>
      <c r="C8" s="13" t="s">
        <v>7</v>
      </c>
      <c r="D8" s="107">
        <f>P.Participant!C9</f>
        <v>0</v>
      </c>
      <c r="E8" s="40"/>
      <c r="I8" s="36" t="s">
        <v>311</v>
      </c>
    </row>
    <row r="9" spans="1:9">
      <c r="B9" s="14" t="s">
        <v>1373</v>
      </c>
      <c r="C9" s="13" t="s">
        <v>13</v>
      </c>
      <c r="D9" s="107" t="str">
        <f>P.Participant!C10</f>
        <v>-</v>
      </c>
      <c r="E9" s="40"/>
      <c r="I9" s="36" t="s">
        <v>318</v>
      </c>
    </row>
    <row r="10" spans="1:9">
      <c r="B10" s="14" t="s">
        <v>1010</v>
      </c>
      <c r="C10" s="13" t="s">
        <v>15</v>
      </c>
      <c r="D10" s="32"/>
      <c r="E10" s="40"/>
      <c r="I10" s="36" t="s">
        <v>319</v>
      </c>
    </row>
    <row r="11" spans="1:9">
      <c r="B11" s="14" t="s">
        <v>320</v>
      </c>
      <c r="C11" s="13" t="s">
        <v>17</v>
      </c>
      <c r="D11" s="32"/>
      <c r="E11" s="40"/>
    </row>
    <row r="12" spans="1:9">
      <c r="B12" s="14" t="s">
        <v>321</v>
      </c>
      <c r="C12" s="13" t="s">
        <v>19</v>
      </c>
      <c r="D12" s="107">
        <f>P.Participant!C13</f>
        <v>0</v>
      </c>
      <c r="E12" s="40"/>
      <c r="I12" s="36" t="s">
        <v>311</v>
      </c>
    </row>
    <row r="13" spans="1:9">
      <c r="B13" s="14" t="s">
        <v>322</v>
      </c>
      <c r="C13" s="13" t="s">
        <v>21</v>
      </c>
      <c r="D13" s="108">
        <f>P.Participant!C20</f>
        <v>45291</v>
      </c>
      <c r="E13" s="40"/>
      <c r="I13" s="36" t="s">
        <v>323</v>
      </c>
    </row>
    <row r="14" spans="1:9">
      <c r="B14" s="14" t="s">
        <v>324</v>
      </c>
      <c r="C14" s="13" t="s">
        <v>23</v>
      </c>
      <c r="D14" s="32"/>
      <c r="E14" s="40"/>
      <c r="I14" s="36" t="s">
        <v>325</v>
      </c>
    </row>
    <row r="15" spans="1:9">
      <c r="B15" s="14" t="s">
        <v>326</v>
      </c>
      <c r="C15" s="13" t="s">
        <v>25</v>
      </c>
      <c r="D15" s="107" t="str">
        <f>P.Participant!C22</f>
        <v>-</v>
      </c>
      <c r="E15" s="40"/>
      <c r="I15" s="36" t="s">
        <v>327</v>
      </c>
    </row>
    <row r="16" spans="1:9">
      <c r="B16" s="14" t="s">
        <v>328</v>
      </c>
      <c r="C16" s="13" t="s">
        <v>27</v>
      </c>
      <c r="D16" s="292"/>
      <c r="E16" s="40"/>
    </row>
    <row r="17" spans="2:9">
      <c r="B17" s="14" t="s">
        <v>1011</v>
      </c>
      <c r="C17" s="13" t="s">
        <v>29</v>
      </c>
      <c r="D17" s="109" t="str">
        <f>P.Participant!C17</f>
        <v>-</v>
      </c>
      <c r="E17" s="40"/>
      <c r="I17" s="36" t="s">
        <v>311</v>
      </c>
    </row>
    <row r="18" spans="2:9">
      <c r="B18" s="14" t="s">
        <v>1012</v>
      </c>
      <c r="C18" s="13" t="s">
        <v>31</v>
      </c>
      <c r="D18" s="293" t="s">
        <v>311</v>
      </c>
      <c r="E18" s="40"/>
      <c r="I18" s="36" t="s">
        <v>329</v>
      </c>
    </row>
    <row r="19" spans="2:9">
      <c r="B19" s="14" t="s">
        <v>330</v>
      </c>
      <c r="C19" s="13" t="s">
        <v>33</v>
      </c>
      <c r="D19" s="32"/>
      <c r="E19" s="40"/>
      <c r="I19" s="36" t="s">
        <v>331</v>
      </c>
    </row>
    <row r="20" spans="2:9">
      <c r="B20" s="14" t="s">
        <v>1013</v>
      </c>
      <c r="C20" s="13" t="s">
        <v>35</v>
      </c>
      <c r="D20" s="300" t="s">
        <v>311</v>
      </c>
      <c r="E20" s="40"/>
    </row>
    <row r="21" spans="2:9">
      <c r="B21" s="14" t="s">
        <v>1014</v>
      </c>
      <c r="C21" s="13" t="s">
        <v>37</v>
      </c>
      <c r="D21" s="301" t="s">
        <v>311</v>
      </c>
      <c r="E21" s="40"/>
      <c r="I21" s="36" t="s">
        <v>311</v>
      </c>
    </row>
    <row r="22" spans="2:9">
      <c r="B22" s="14" t="s">
        <v>1015</v>
      </c>
      <c r="C22" s="13" t="s">
        <v>39</v>
      </c>
      <c r="D22" s="301" t="s">
        <v>311</v>
      </c>
      <c r="E22" s="40"/>
      <c r="I22" s="36" t="s">
        <v>333</v>
      </c>
    </row>
    <row r="23" spans="2:9">
      <c r="B23" s="14" t="s">
        <v>332</v>
      </c>
      <c r="C23" s="13" t="s">
        <v>41</v>
      </c>
      <c r="D23" s="301" t="s">
        <v>311</v>
      </c>
      <c r="E23" s="40"/>
      <c r="I23" s="36" t="s">
        <v>335</v>
      </c>
    </row>
    <row r="24" spans="2:9">
      <c r="B24" s="14" t="s">
        <v>334</v>
      </c>
      <c r="C24" s="13" t="s">
        <v>43</v>
      </c>
      <c r="D24" s="301" t="s">
        <v>333</v>
      </c>
      <c r="E24" s="40"/>
    </row>
    <row r="25" spans="2:9">
      <c r="B25" s="14" t="s">
        <v>336</v>
      </c>
      <c r="C25" s="13" t="s">
        <v>45</v>
      </c>
      <c r="D25" s="32"/>
    </row>
    <row r="26" spans="2:9">
      <c r="B26" s="41"/>
      <c r="I26" s="36" t="s">
        <v>311</v>
      </c>
    </row>
    <row r="27" spans="2:9">
      <c r="B27" s="41"/>
      <c r="I27" s="36" t="s">
        <v>337</v>
      </c>
    </row>
    <row r="28" spans="2:9">
      <c r="I28" s="36" t="s">
        <v>338</v>
      </c>
    </row>
    <row r="30" spans="2:9">
      <c r="I30" s="35" t="s">
        <v>1128</v>
      </c>
    </row>
    <row r="31" spans="2:9">
      <c r="I31" s="35" t="s">
        <v>1129</v>
      </c>
    </row>
    <row r="32" spans="2:9">
      <c r="I32" s="35" t="s">
        <v>311</v>
      </c>
    </row>
    <row r="33" spans="9:9">
      <c r="I33" s="35" t="s">
        <v>311</v>
      </c>
    </row>
    <row r="34" spans="9:9">
      <c r="I34" s="35" t="s">
        <v>1130</v>
      </c>
    </row>
    <row r="35" spans="9:9">
      <c r="I35" s="35" t="s">
        <v>1131</v>
      </c>
    </row>
    <row r="36" spans="9:9">
      <c r="I36" s="35" t="s">
        <v>1132</v>
      </c>
    </row>
  </sheetData>
  <sheetProtection algorithmName="SHA-512" hashValue="h8+77PMoGo0OsY/fOyOnliErnQq+ZUQlAHlQAcwHfenpIjhrJHGpABxjdRX5Xaw+iIvb6nWt1gvRKcGrySkYnA==" saltValue="extpiWhC9hfHTB7AWmtl1Q==" spinCount="100000" sheet="1" objects="1" scenarios="1" formatColumns="0" formatRows="0"/>
  <conditionalFormatting sqref="D13">
    <cfRule type="expression" dxfId="272" priority="1" stopIfTrue="1">
      <formula>_GroupReply</formula>
    </cfRule>
  </conditionalFormatting>
  <dataValidations count="6">
    <dataValidation type="list" allowBlank="1" showInputMessage="1" showErrorMessage="1" sqref="D21" xr:uid="{00000000-0002-0000-0300-000000000000}">
      <formula1>$I$8:$I$10</formula1>
    </dataValidation>
    <dataValidation type="list" allowBlank="1" showInputMessage="1" showErrorMessage="1" sqref="D23" xr:uid="{00000000-0002-0000-0300-000002000000}">
      <formula1>$I$17:$I$19</formula1>
    </dataValidation>
    <dataValidation type="list" allowBlank="1" showInputMessage="1" showErrorMessage="1" sqref="D24" xr:uid="{00000000-0002-0000-0300-000003000000}">
      <formula1>$I$21:$I$23</formula1>
    </dataValidation>
    <dataValidation type="list" allowBlank="1" showInputMessage="1" showErrorMessage="1" sqref="D18" xr:uid="{00000000-0002-0000-0300-000004000000}">
      <formula1>$I$30:$I$32</formula1>
    </dataValidation>
    <dataValidation type="list" allowBlank="1" showInputMessage="1" showErrorMessage="1" sqref="D20" xr:uid="{00000000-0002-0000-0300-000005000000}">
      <formula1>$I$33:$I$36</formula1>
    </dataValidation>
    <dataValidation type="list" allowBlank="1" showInputMessage="1" showErrorMessage="1" sqref="D22" xr:uid="{00000000-0002-0000-0300-000001000000}">
      <formula1>$I$12:$I$15</formula1>
    </dataValidation>
  </dataValidations>
  <pageMargins left="0.7" right="0.7" top="0.75" bottom="0.75" header="0.3" footer="0.3"/>
  <pageSetup paperSize="9" scale="7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6"/>
  <sheetViews>
    <sheetView showGridLines="0" zoomScale="80" zoomScaleNormal="80" zoomScaleSheetLayoutView="70" workbookViewId="0"/>
  </sheetViews>
  <sheetFormatPr defaultColWidth="9.140625" defaultRowHeight="15"/>
  <cols>
    <col min="2" max="2" width="21.140625" customWidth="1"/>
    <col min="3" max="3" width="41.140625" customWidth="1"/>
    <col min="4" max="4" width="44.140625" customWidth="1"/>
    <col min="5" max="7" width="24" customWidth="1"/>
    <col min="8" max="8" width="34.85546875" bestFit="1" customWidth="1"/>
    <col min="9" max="9" width="34.140625" customWidth="1"/>
    <col min="10" max="10" width="78.85546875" style="313" customWidth="1"/>
    <col min="11" max="11" width="40.85546875" customWidth="1"/>
  </cols>
  <sheetData>
    <row r="1" spans="1:11" ht="21" customHeight="1">
      <c r="A1" s="100"/>
      <c r="B1" s="93"/>
      <c r="C1" s="91"/>
      <c r="D1" s="91"/>
      <c r="E1" s="91"/>
      <c r="F1" s="91"/>
      <c r="G1" s="91"/>
      <c r="H1" s="276">
        <f>IF(P.Participant!C8="-","[Participant's name]",P.Participant!C8)</f>
        <v>0</v>
      </c>
    </row>
    <row r="2" spans="1:11">
      <c r="A2" s="91"/>
      <c r="B2" s="92"/>
      <c r="C2" s="91"/>
      <c r="D2" s="91"/>
      <c r="E2" s="91"/>
      <c r="F2" s="91"/>
      <c r="G2" s="91"/>
      <c r="H2" s="277" t="str">
        <f>IF(P.Participant!C17="-","[Method for calculation of the SCR]",P.Participant!C17)</f>
        <v>[Method for calculation of the SCR]</v>
      </c>
    </row>
    <row r="3" spans="1:11" ht="17.25" customHeight="1">
      <c r="A3" s="94" t="s">
        <v>1051</v>
      </c>
      <c r="B3" s="91"/>
      <c r="C3" s="91"/>
      <c r="D3" s="34"/>
      <c r="E3" s="91"/>
      <c r="F3" s="91"/>
      <c r="G3" s="91"/>
      <c r="H3" s="278" t="str">
        <f>_Version</f>
        <v>EIOPA-ST24_Templates-(20240304)</v>
      </c>
    </row>
    <row r="6" spans="1:11" ht="15.75">
      <c r="A6" s="95"/>
      <c r="B6" t="s">
        <v>1067</v>
      </c>
      <c r="D6" s="101"/>
    </row>
    <row r="9" spans="1:11" ht="118.5" customHeight="1">
      <c r="B9" s="303" t="s">
        <v>283</v>
      </c>
      <c r="C9" s="303" t="s">
        <v>284</v>
      </c>
      <c r="D9" s="303" t="s">
        <v>285</v>
      </c>
      <c r="E9" s="303" t="s">
        <v>901</v>
      </c>
      <c r="F9" s="303" t="s">
        <v>1062</v>
      </c>
      <c r="G9" s="303" t="s">
        <v>1061</v>
      </c>
      <c r="H9" s="104"/>
      <c r="I9" s="24"/>
      <c r="J9" s="318" t="s">
        <v>1611</v>
      </c>
    </row>
    <row r="10" spans="1:11" ht="39.950000000000003" customHeight="1">
      <c r="B10" s="456" t="s">
        <v>289</v>
      </c>
      <c r="C10" s="286" t="s">
        <v>288</v>
      </c>
      <c r="D10" s="287"/>
      <c r="E10" s="406" t="str">
        <f>IFERROR('0.BS'!C56/'0.BS'!C96,"Error or no values reported")</f>
        <v>Error or no values reported</v>
      </c>
      <c r="F10" s="406" t="str">
        <f>IFERROR(FBS.BS!C56/FBS.BS!C96,"Error or no values reported")</f>
        <v>Error or no values reported</v>
      </c>
      <c r="G10" s="406" t="str">
        <f>IFERROR('CBS.BS'!C56/'CBS.BS'!C96,"Error or no values reported")</f>
        <v>Error or no values reported</v>
      </c>
      <c r="H10" s="104"/>
      <c r="J10" s="407"/>
      <c r="K10" s="408"/>
    </row>
    <row r="11" spans="1:11" ht="39.950000000000003" customHeight="1">
      <c r="B11" s="457"/>
      <c r="C11" s="286" t="s">
        <v>1374</v>
      </c>
      <c r="D11" s="287"/>
      <c r="E11" s="356"/>
      <c r="F11" s="406" t="str">
        <f>IFERROR(FBS.BS!C97/'0.BS'!C97-1,"Error or no values reported")</f>
        <v>Error or no values reported</v>
      </c>
      <c r="G11" s="406" t="str">
        <f>IFERROR('CBS.BS'!C97/'0.BS'!C97-1,"Error or no values reported")</f>
        <v>Error or no values reported</v>
      </c>
      <c r="H11" s="104"/>
      <c r="J11" s="407"/>
      <c r="K11" s="408"/>
    </row>
    <row r="12" spans="1:11" ht="39.950000000000003" customHeight="1">
      <c r="B12" s="455" t="s">
        <v>291</v>
      </c>
      <c r="C12" s="286" t="s">
        <v>1381</v>
      </c>
      <c r="D12" s="317"/>
      <c r="E12" s="357"/>
      <c r="F12" s="406" t="str">
        <f>IFERROR(FBS.BS!C56/'0.BS'!C56-1,"Error or no values reported")</f>
        <v>Error or no values reported</v>
      </c>
      <c r="G12" s="406" t="str">
        <f>IFERROR('CBS.BS'!C56/'0.BS'!C56-1,"Error or no values reported")</f>
        <v>Error or no values reported</v>
      </c>
      <c r="J12" s="407"/>
      <c r="K12" s="408"/>
    </row>
    <row r="13" spans="1:11" ht="39.950000000000003" customHeight="1">
      <c r="B13" s="453"/>
      <c r="C13" s="286" t="s">
        <v>902</v>
      </c>
      <c r="D13" s="287"/>
      <c r="E13" s="356"/>
      <c r="F13" s="406" t="str">
        <f>IFERROR(FBS.BS!C23/'0.BS'!C23-1,"Error or no values reported")</f>
        <v>Error or no values reported</v>
      </c>
      <c r="G13" s="406" t="str">
        <f>IFERROR('CBS.BS'!C23/'0.BS'!C23-1,"Error or no values reported")</f>
        <v>Error or no values reported</v>
      </c>
      <c r="J13" s="407"/>
      <c r="K13" s="408"/>
    </row>
    <row r="14" spans="1:11" ht="39.950000000000003" customHeight="1">
      <c r="B14" s="453"/>
      <c r="C14" s="286" t="s">
        <v>292</v>
      </c>
      <c r="D14" s="287"/>
      <c r="E14" s="356"/>
      <c r="F14" s="406" t="str">
        <f>IFERROR(FBS.BS!C27/'0.BS'!C27-1,"Error or no values reported")</f>
        <v>Error or no values reported</v>
      </c>
      <c r="G14" s="406" t="str">
        <f>IFERROR('CBS.BS'!C27/'0.BS'!C27-1,"Error or no values reported")</f>
        <v>Error or no values reported</v>
      </c>
      <c r="J14" s="407"/>
      <c r="K14" s="408"/>
    </row>
    <row r="15" spans="1:11" ht="39.950000000000003" customHeight="1">
      <c r="B15" s="453"/>
      <c r="C15" s="286" t="s">
        <v>903</v>
      </c>
      <c r="D15" s="287"/>
      <c r="E15" s="356"/>
      <c r="F15" s="406" t="str">
        <f>IFERROR(FBS.BS!C28/'0.BS'!C28-1,"Error or no values reported")</f>
        <v>Error or no values reported</v>
      </c>
      <c r="G15" s="406" t="str">
        <f>IFERROR('CBS.BS'!C28/'0.BS'!C28-1,"Error or no values reported")</f>
        <v>Error or no values reported</v>
      </c>
      <c r="J15" s="407"/>
      <c r="K15" s="408"/>
    </row>
    <row r="16" spans="1:11" ht="39.950000000000003" customHeight="1">
      <c r="B16" s="453"/>
      <c r="C16" s="286" t="s">
        <v>904</v>
      </c>
      <c r="D16" s="287"/>
      <c r="E16" s="356"/>
      <c r="F16" s="406" t="str">
        <f>IFERROR(FBS.BS!C21/'0.BS'!C21-1,"Error or no values reported")</f>
        <v>Error or no values reported</v>
      </c>
      <c r="G16" s="406" t="str">
        <f>IFERROR('CBS.BS'!C21/'0.BS'!C21-1,"Error or no values reported")</f>
        <v>Error or no values reported</v>
      </c>
      <c r="J16" s="407"/>
      <c r="K16" s="408"/>
    </row>
    <row r="17" spans="2:11" ht="39.950000000000003" customHeight="1">
      <c r="B17" s="453"/>
      <c r="C17" s="286" t="s">
        <v>1150</v>
      </c>
      <c r="D17" s="287"/>
      <c r="E17" s="356"/>
      <c r="F17" s="406" t="str">
        <f>IFERROR(FBS.BS!C35/'0.BS'!C35-1,"Error or no values reported")</f>
        <v>Error or no values reported</v>
      </c>
      <c r="G17" s="406" t="str">
        <f>IFERROR('CBS.BS'!C35/'0.BS'!C35-1,"Error or no values reported")</f>
        <v>Error or no values reported</v>
      </c>
      <c r="J17" s="407"/>
      <c r="K17" s="408"/>
    </row>
    <row r="18" spans="2:11" ht="39.950000000000003" customHeight="1">
      <c r="B18" s="453"/>
      <c r="C18" s="286" t="s">
        <v>905</v>
      </c>
      <c r="D18" s="287"/>
      <c r="E18" s="356"/>
      <c r="F18" s="406" t="str">
        <f>IFERROR(FBS.BS!C36/'0.BS'!C36-1,"Error or no values reported")</f>
        <v>Error or no values reported</v>
      </c>
      <c r="G18" s="406" t="str">
        <f>IFERROR('CBS.BS'!C36/'0.BS'!C36-1,"Error or no values reported")</f>
        <v>Error or no values reported</v>
      </c>
      <c r="J18" s="407"/>
      <c r="K18" s="408"/>
    </row>
    <row r="19" spans="2:11" ht="39.950000000000003" customHeight="1">
      <c r="B19" s="454"/>
      <c r="C19" s="286" t="s">
        <v>1382</v>
      </c>
      <c r="D19" s="317"/>
      <c r="E19" s="357"/>
      <c r="F19" s="406" t="str">
        <f>IFERROR(FBS.BS!C31/'0.BS'!C31-1,"Error or no values reported")</f>
        <v>Error or no values reported</v>
      </c>
      <c r="G19" s="406" t="str">
        <f>IFERROR('CBS.BS'!C31/'0.BS'!C31-1,"Error or no values reported")</f>
        <v>Error or no values reported</v>
      </c>
      <c r="J19" s="407"/>
      <c r="K19" s="408"/>
    </row>
    <row r="20" spans="2:11" ht="54.75" customHeight="1">
      <c r="B20" s="452" t="s">
        <v>183</v>
      </c>
      <c r="C20" s="286" t="s">
        <v>906</v>
      </c>
      <c r="D20" s="287"/>
      <c r="E20" s="356"/>
      <c r="F20" s="406" t="str">
        <f>IFERROR((FBS.BS!C58+FBS.BS!C67+FBS.BS!C76)/('0.BS'!C58+'0.BS'!C67+'0.BS'!C76)-1,"Error or no values reported")</f>
        <v>Error or no values reported</v>
      </c>
      <c r="G20" s="406" t="str">
        <f>IFERROR(('CBS.BS'!C58+'CBS.BS'!C67+'CBS.BS'!C76)/('0.BS'!C58+'0.BS'!C67+'0.BS'!C76)-1,"Error or no values reported")</f>
        <v>Error or no values reported</v>
      </c>
      <c r="J20" s="407"/>
      <c r="K20" s="408"/>
    </row>
    <row r="21" spans="2:11" ht="44.25" customHeight="1">
      <c r="B21" s="453"/>
      <c r="C21" s="286" t="s">
        <v>907</v>
      </c>
      <c r="D21" s="287"/>
      <c r="E21" s="356"/>
      <c r="F21" s="406" t="str">
        <f>IFERROR((FBS.BS!C58)/('0.BS'!C58)-1,"Error or no values reported")</f>
        <v>Error or no values reported</v>
      </c>
      <c r="G21" s="406" t="str">
        <f>IFERROR(('CBS.BS'!C58)/('0.BS'!C58)-1,"Error or no values reported")</f>
        <v>Error or no values reported</v>
      </c>
      <c r="H21" s="104"/>
      <c r="J21" s="407"/>
      <c r="K21" s="408"/>
    </row>
    <row r="22" spans="2:11" ht="44.25" customHeight="1">
      <c r="B22" s="453"/>
      <c r="C22" s="286" t="s">
        <v>1375</v>
      </c>
      <c r="D22" s="287"/>
      <c r="E22" s="356"/>
      <c r="F22" s="406" t="str">
        <f>IFERROR((FBS.BS!C67)/('0.BS'!C67)-1,"Error or no values reported")</f>
        <v>Error or no values reported</v>
      </c>
      <c r="G22" s="406" t="str">
        <f>IFERROR(('CBS.BS'!C67)/('0.BS'!C67)-1,"Error or no values reported")</f>
        <v>Error or no values reported</v>
      </c>
      <c r="H22" s="104"/>
      <c r="J22" s="407"/>
      <c r="K22" s="408"/>
    </row>
    <row r="23" spans="2:11" ht="42.75" customHeight="1">
      <c r="B23" s="453"/>
      <c r="C23" s="286" t="s">
        <v>1376</v>
      </c>
      <c r="D23" s="287"/>
      <c r="E23" s="356"/>
      <c r="F23" s="406" t="str">
        <f>IFERROR((FBS.BS!C76)/('0.BS'!C76)-1,"Error or no values reported")</f>
        <v>Error or no values reported</v>
      </c>
      <c r="G23" s="406" t="str">
        <f>IFERROR(('CBS.BS'!C76)/('0.BS'!C76)-1,"Error or no values reported")</f>
        <v>Error or no values reported</v>
      </c>
      <c r="H23" s="104"/>
      <c r="J23" s="407"/>
      <c r="K23" s="408"/>
    </row>
    <row r="24" spans="2:11" ht="74.25" customHeight="1">
      <c r="B24" s="454"/>
      <c r="C24" s="286" t="s">
        <v>908</v>
      </c>
      <c r="D24" s="287"/>
      <c r="E24" s="356"/>
      <c r="F24" s="405" t="str">
        <f>IFERROR(((FBS.BS!C62+FBS.BS!C66+FBS.BS!C71+FBS.BS!C75+FBS.BS!C79)/(FBS.BS!C58+FBS.BS!C67+FBS.BS!C76))/(('0.BS'!C62+'0.BS'!C66+'0.BS'!C71+'0.BS'!C75+'0.BS'!C79)/('0.BS'!C58+'0.BS'!C67+'0.BS'!C76))-1,"Error or no values reported")</f>
        <v>Error or no values reported</v>
      </c>
      <c r="G24" s="405" t="str">
        <f>IFERROR((('CBS.BS'!C62+'CBS.BS'!C66+'CBS.BS'!C71+'CBS.BS'!C75+'CBS.BS'!C79)/('CBS.BS'!C58+'CBS.BS'!C67+'CBS.BS'!C76))/(('0.BS'!C62+'0.BS'!C66+'0.BS'!C71+'0.BS'!C75+'0.BS'!C79)/('0.BS'!C58+'0.BS'!C67+'0.BS'!C76))-1,"Error or no values reported")</f>
        <v>Error or no values reported</v>
      </c>
      <c r="J24" s="407"/>
      <c r="K24" s="408"/>
    </row>
    <row r="25" spans="2:11" ht="42.75" customHeight="1">
      <c r="B25" s="452" t="s">
        <v>286</v>
      </c>
      <c r="C25" s="286" t="s">
        <v>909</v>
      </c>
      <c r="D25" s="287"/>
      <c r="E25" s="356"/>
      <c r="F25" s="405" t="str">
        <f>IFERROR(FBS.LTG!C18/'0.LTG'!C18-1,"Error or no values reported")</f>
        <v>Error or no values reported</v>
      </c>
      <c r="G25" s="405" t="str">
        <f>IFERROR('CBS.LTG'!C18/'0.LTG'!C18-1,"Error or no values reported")</f>
        <v>Error or no values reported</v>
      </c>
      <c r="H25" s="104"/>
      <c r="J25" s="407"/>
      <c r="K25" s="408"/>
    </row>
    <row r="26" spans="2:11" ht="71.25" customHeight="1">
      <c r="B26" s="453"/>
      <c r="C26" s="286" t="s">
        <v>1513</v>
      </c>
      <c r="D26" s="287"/>
      <c r="E26" s="356"/>
      <c r="F26" s="405" t="str">
        <f>IFERROR((FBS.LTG!C18+FBS.LTG!E18+FBS.LTG!G18)/('0.LTG'!C18+'0.LTG'!E18+'0.LTG'!G18)-1,"Error or no values reported")</f>
        <v>Error or no values reported</v>
      </c>
      <c r="G26" s="405" t="str">
        <f>IFERROR(('CBS.LTG'!C18+'CBS.LTG'!E18+'CBS.LTG'!G18)/('0.LTG'!C18+'0.LTG'!E18+'0.LTG'!G18)-1,"Error or no values reported")</f>
        <v>Error or no values reported</v>
      </c>
      <c r="H26" s="104"/>
      <c r="J26"/>
      <c r="K26" s="313"/>
    </row>
    <row r="27" spans="2:11" ht="51.75" customHeight="1">
      <c r="B27" s="453"/>
      <c r="C27" s="286" t="s">
        <v>1514</v>
      </c>
      <c r="D27" s="287"/>
      <c r="E27" s="356"/>
      <c r="F27" s="405" t="str">
        <f>IFERROR(FBS.LTG!J18/'0.LTG'!J18-1,"Error or no values reported")</f>
        <v>Error or no values reported</v>
      </c>
      <c r="G27" s="405" t="str">
        <f>IFERROR('CBS.LTG'!J18/'0.LTG'!J18-1,"Error or no values reported")</f>
        <v>Error or no values reported</v>
      </c>
      <c r="H27" s="404"/>
      <c r="J27"/>
      <c r="K27" s="313"/>
    </row>
    <row r="28" spans="2:11" ht="46.5" customHeight="1">
      <c r="B28" s="451" t="s">
        <v>287</v>
      </c>
      <c r="C28" s="286" t="s">
        <v>910</v>
      </c>
      <c r="D28" s="287"/>
      <c r="E28" s="356"/>
      <c r="F28" s="405" t="str">
        <f>IFERROR(FBS.LTG!C22/'0.LTG'!C22-1,"Error or no values reported")</f>
        <v>Error or no values reported</v>
      </c>
      <c r="G28" s="405" t="str">
        <f>IFERROR('CBS.LTG'!C22/'0.LTG'!C22-1,"Error or no values reported")</f>
        <v>Error or no values reported</v>
      </c>
      <c r="I28" s="104"/>
      <c r="J28" s="407"/>
      <c r="K28" s="408"/>
    </row>
    <row r="29" spans="2:11" ht="50.25" customHeight="1">
      <c r="B29" s="451"/>
      <c r="C29" s="286" t="s">
        <v>1515</v>
      </c>
      <c r="D29" s="287"/>
      <c r="E29" s="356"/>
      <c r="F29" s="405" t="str">
        <f>IFERROR((FBS.LTG!C22+FBS.LTG!E22+FBS.LTG!G22)/('0.LTG'!C22+'0.LTG'!E22+'0.LTG'!G22)-1,"Error or no values reported")</f>
        <v>Error or no values reported</v>
      </c>
      <c r="G29" s="405" t="str">
        <f>IFERROR(('CBS.LTG'!C22+'CBS.LTG'!E22+'CBS.LTG'!G22)/('0.LTG'!C22+'0.LTG'!E22+'0.LTG'!G22)-1,"Error or no values reported")</f>
        <v>Error or no values reported</v>
      </c>
      <c r="I29" s="104"/>
      <c r="J29"/>
      <c r="K29" s="313"/>
    </row>
    <row r="30" spans="2:11" ht="56.25" customHeight="1">
      <c r="B30" s="451"/>
      <c r="C30" s="286" t="s">
        <v>1516</v>
      </c>
      <c r="D30" s="287"/>
      <c r="E30" s="356"/>
      <c r="F30" s="405" t="str">
        <f>IFERROR(FBS.LTG!J22/'0.LTG'!J22-1,"Error or no values reported")</f>
        <v>Error or no values reported</v>
      </c>
      <c r="G30" s="405" t="str">
        <f>IFERROR('CBS.LTG'!J22/'0.LTG'!J22-1,"Error or no values reported")</f>
        <v>Error or no values reported</v>
      </c>
      <c r="I30" s="104"/>
      <c r="J30"/>
      <c r="K30" s="313"/>
    </row>
    <row r="31" spans="2:11" ht="51.75" customHeight="1">
      <c r="B31" s="452" t="s">
        <v>1380</v>
      </c>
      <c r="C31" s="286" t="s">
        <v>1379</v>
      </c>
      <c r="D31" s="287"/>
      <c r="E31" s="405" t="str">
        <f>IF('0.LTG'!C23&lt;&gt;"",'0.LTG'!C23,"No values reported")</f>
        <v>No values reported</v>
      </c>
      <c r="F31" s="405" t="str">
        <f>IF(FBS.LTG!C23&lt;&gt;"",FBS.LTG!C23,"No values reported")</f>
        <v>No values reported</v>
      </c>
      <c r="G31" s="405" t="str">
        <f>IF('CBS.LTG'!C23&lt;&gt;"",'CBS.LTG'!C23,"No values reported")</f>
        <v>No values reported</v>
      </c>
      <c r="H31" s="104"/>
      <c r="J31" s="407"/>
      <c r="K31" s="408"/>
    </row>
    <row r="32" spans="2:11" ht="87.6" customHeight="1">
      <c r="B32" s="453"/>
      <c r="C32" s="286" t="s">
        <v>1517</v>
      </c>
      <c r="D32" s="287"/>
      <c r="E32" s="405" t="str">
        <f>IF('0.LTG'!C23+'0.LTG'!E23+'0.LTG'!G23&lt;&gt;0,'0.LTG'!C23+'0.LTG'!E23+'0.LTG'!G23,"No values reported")</f>
        <v>No values reported</v>
      </c>
      <c r="F32" s="405" t="str">
        <f>IF(FBS.LTG!C23+FBS.LTG!E23+FBS.LTG!G23&lt;&gt;0,FBS.LTG!C23+FBS.LTG!E23+FBS.LTG!G23,"No values reported")</f>
        <v>No values reported</v>
      </c>
      <c r="G32" s="405" t="str">
        <f>IF('CBS.LTG'!C23+'CBS.LTG'!E23+'CBS.LTG'!G23&lt;&gt;0,'CBS.LTG'!C23+'CBS.LTG'!E23+'CBS.LTG'!G23,"No values reported")</f>
        <v>No values reported</v>
      </c>
      <c r="H32" s="104"/>
      <c r="J32" s="104"/>
      <c r="K32" s="313"/>
    </row>
    <row r="33" spans="2:11" ht="72" customHeight="1">
      <c r="B33" s="453"/>
      <c r="C33" s="286" t="s">
        <v>1518</v>
      </c>
      <c r="D33" s="287"/>
      <c r="E33" s="405" t="str">
        <f>IF('0.LTG'!J23&lt;&gt;"",'0.LTG'!J23,"No values reported")</f>
        <v>No values reported</v>
      </c>
      <c r="F33" s="405" t="str">
        <f>IF(FBS.LTG!J23&lt;&gt;"",FBS.LTG!J23,"No values reported")</f>
        <v>No values reported</v>
      </c>
      <c r="G33" s="405" t="str">
        <f>IF('CBS.LTG'!J23&lt;&gt;"",'CBS.LTG'!J23,"No values reported")</f>
        <v>No values reported</v>
      </c>
      <c r="H33" s="104"/>
      <c r="J33" s="104"/>
      <c r="K33" s="313"/>
    </row>
    <row r="34" spans="2:11" ht="38.25">
      <c r="B34" s="453"/>
      <c r="C34" s="286" t="s">
        <v>911</v>
      </c>
      <c r="D34" s="287"/>
      <c r="E34" s="356"/>
      <c r="F34" s="405" t="str">
        <f t="shared" ref="F34:G36" si="0">IFERROR(F31/$E31-1,"Error or no values reported")</f>
        <v>Error or no values reported</v>
      </c>
      <c r="G34" s="405" t="str">
        <f t="shared" si="0"/>
        <v>Error or no values reported</v>
      </c>
      <c r="H34" s="104"/>
      <c r="J34" s="407"/>
      <c r="K34" s="408"/>
    </row>
    <row r="35" spans="2:11" ht="79.5" customHeight="1">
      <c r="B35" s="453"/>
      <c r="C35" s="286" t="s">
        <v>1377</v>
      </c>
      <c r="D35" s="287"/>
      <c r="E35" s="356"/>
      <c r="F35" s="405" t="str">
        <f t="shared" si="0"/>
        <v>Error or no values reported</v>
      </c>
      <c r="G35" s="405" t="str">
        <f t="shared" si="0"/>
        <v>Error or no values reported</v>
      </c>
      <c r="H35" s="104"/>
      <c r="J35"/>
    </row>
    <row r="36" spans="2:11" ht="69.75" customHeight="1">
      <c r="B36" s="454"/>
      <c r="C36" s="286" t="s">
        <v>1378</v>
      </c>
      <c r="D36" s="287"/>
      <c r="E36" s="356"/>
      <c r="F36" s="405" t="str">
        <f t="shared" si="0"/>
        <v>Error or no values reported</v>
      </c>
      <c r="G36" s="405" t="str">
        <f t="shared" si="0"/>
        <v>Error or no values reported</v>
      </c>
      <c r="H36" s="104"/>
      <c r="J36"/>
    </row>
  </sheetData>
  <sheetProtection algorithmName="SHA-512" hashValue="UeySjfPKb26nuHn88Wd7uEu0BC8gHOle9BsJkIsS3QNC6Wk0s5AblnHxfLjGw3yrUlrUeKhMgLBL9M+3YEdz/g==" saltValue="CyvdTZerUTzauCRRXTm+Ng==" spinCount="100000" sheet="1" objects="1" scenarios="1" formatColumns="0" formatRows="0"/>
  <mergeCells count="6">
    <mergeCell ref="B28:B30"/>
    <mergeCell ref="B31:B36"/>
    <mergeCell ref="B12:B19"/>
    <mergeCell ref="B10:B11"/>
    <mergeCell ref="B20:B24"/>
    <mergeCell ref="B25:B27"/>
  </mergeCells>
  <pageMargins left="0.7" right="0.7" top="0.75" bottom="0.75" header="0.3" footer="0.3"/>
  <pageSetup paperSize="9" scale="33" orientation="portrait" r:id="rId1"/>
  <headerFooter>
    <oddHeader>&amp;LEIOPA-REFS-18-011&amp;C&amp;"-,Bold"Indicators&amp;R&amp;KFF0000EIOPA REGULAR USE</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sheetPr>
  <dimension ref="A1:G102"/>
  <sheetViews>
    <sheetView showGridLines="0" zoomScale="80" zoomScaleNormal="80" workbookViewId="0"/>
  </sheetViews>
  <sheetFormatPr defaultColWidth="9.140625" defaultRowHeight="12.75"/>
  <cols>
    <col min="1" max="1" width="55.85546875" style="131" bestFit="1" customWidth="1"/>
    <col min="2" max="2" width="14.140625" style="131" customWidth="1"/>
    <col min="3" max="3" width="23.5703125" style="131" customWidth="1"/>
    <col min="4" max="4" width="31.85546875" style="131" customWidth="1"/>
    <col min="5" max="5" width="9.140625" style="131"/>
    <col min="6" max="6" width="31.140625" style="131" customWidth="1"/>
    <col min="7" max="16384" width="9.140625" style="131"/>
  </cols>
  <sheetData>
    <row r="1" spans="1:7">
      <c r="A1" s="135" t="s">
        <v>158</v>
      </c>
      <c r="B1" s="135"/>
      <c r="C1" s="137">
        <f>IF(P.Participant!C8="-","[Participant's name]",P.Participant!C8)</f>
        <v>0</v>
      </c>
    </row>
    <row r="2" spans="1:7">
      <c r="A2" s="135"/>
      <c r="B2" s="135"/>
      <c r="C2" s="137" t="str">
        <f>IF(P.Participant!C17="-","[Method for calculation of the SCR]",P.Participant!C17)</f>
        <v>[Method for calculation of the SCR]</v>
      </c>
    </row>
    <row r="3" spans="1:7">
      <c r="A3" s="135" t="s">
        <v>0</v>
      </c>
      <c r="B3" s="164"/>
      <c r="C3" s="279" t="str">
        <f>_Version</f>
        <v>EIOPA-ST24_Templates-(20240304)</v>
      </c>
    </row>
    <row r="7" spans="1:7">
      <c r="A7" s="131" t="s">
        <v>159</v>
      </c>
    </row>
    <row r="9" spans="1:7">
      <c r="A9" s="140"/>
      <c r="B9" s="165"/>
    </row>
    <row r="10" spans="1:7">
      <c r="A10" s="119"/>
      <c r="B10" s="116"/>
      <c r="G10" s="116"/>
    </row>
    <row r="11" spans="1:7">
      <c r="A11" s="116"/>
      <c r="B11" s="116"/>
      <c r="C11" s="13" t="s">
        <v>1</v>
      </c>
      <c r="G11" s="116"/>
    </row>
    <row r="12" spans="1:7">
      <c r="A12" s="116"/>
      <c r="B12" s="116"/>
      <c r="C12" s="13" t="s">
        <v>2</v>
      </c>
      <c r="G12" s="116"/>
    </row>
    <row r="13" spans="1:7">
      <c r="A13" s="159" t="s">
        <v>3</v>
      </c>
      <c r="B13" s="14"/>
      <c r="C13" s="166"/>
      <c r="G13" s="116"/>
    </row>
    <row r="14" spans="1:7">
      <c r="A14" s="161" t="s">
        <v>4</v>
      </c>
      <c r="B14" s="13" t="s">
        <v>5</v>
      </c>
      <c r="C14" s="166"/>
      <c r="D14" s="167"/>
      <c r="G14" s="116"/>
    </row>
    <row r="15" spans="1:7">
      <c r="A15" s="161" t="s">
        <v>6</v>
      </c>
      <c r="B15" s="13" t="s">
        <v>7</v>
      </c>
      <c r="C15" s="166"/>
      <c r="D15" s="167"/>
      <c r="G15" s="116"/>
    </row>
    <row r="16" spans="1:7">
      <c r="A16" s="161" t="s">
        <v>8</v>
      </c>
      <c r="B16" s="13" t="s">
        <v>9</v>
      </c>
      <c r="C16" s="203"/>
      <c r="D16" s="167"/>
      <c r="G16" s="116"/>
    </row>
    <row r="17" spans="1:7">
      <c r="A17" s="161" t="s">
        <v>10</v>
      </c>
      <c r="B17" s="13" t="s">
        <v>11</v>
      </c>
      <c r="C17" s="203"/>
      <c r="D17" s="167"/>
      <c r="G17" s="116"/>
    </row>
    <row r="18" spans="1:7">
      <c r="A18" s="161" t="s">
        <v>12</v>
      </c>
      <c r="B18" s="13" t="s">
        <v>13</v>
      </c>
      <c r="C18" s="203"/>
      <c r="D18" s="167"/>
      <c r="G18" s="116"/>
    </row>
    <row r="19" spans="1:7">
      <c r="A19" s="161" t="s">
        <v>14</v>
      </c>
      <c r="B19" s="13" t="s">
        <v>15</v>
      </c>
      <c r="C19" s="203"/>
      <c r="D19" s="167"/>
      <c r="G19" s="116"/>
    </row>
    <row r="20" spans="1:7" ht="25.5">
      <c r="A20" s="163" t="s">
        <v>16</v>
      </c>
      <c r="B20" s="13" t="s">
        <v>17</v>
      </c>
      <c r="C20" s="61">
        <f>SUM(C21,C22,C23,C26,C31,C32,C33,C34)</f>
        <v>0</v>
      </c>
      <c r="D20" s="167"/>
      <c r="G20" s="116"/>
    </row>
    <row r="21" spans="1:7">
      <c r="A21" s="161" t="s">
        <v>18</v>
      </c>
      <c r="B21" s="13" t="s">
        <v>19</v>
      </c>
      <c r="C21" s="203"/>
      <c r="D21" s="167"/>
      <c r="G21" s="116"/>
    </row>
    <row r="22" spans="1:7">
      <c r="A22" s="161" t="s">
        <v>20</v>
      </c>
      <c r="B22" s="13" t="s">
        <v>21</v>
      </c>
      <c r="C22" s="203"/>
      <c r="D22" s="167"/>
      <c r="G22" s="116"/>
    </row>
    <row r="23" spans="1:7">
      <c r="A23" s="161" t="s">
        <v>22</v>
      </c>
      <c r="B23" s="13" t="s">
        <v>23</v>
      </c>
      <c r="C23" s="61">
        <f>SUM(C24:C25)</f>
        <v>0</v>
      </c>
      <c r="D23" s="167"/>
      <c r="G23" s="116"/>
    </row>
    <row r="24" spans="1:7">
      <c r="A24" s="161" t="s">
        <v>24</v>
      </c>
      <c r="B24" s="13" t="s">
        <v>25</v>
      </c>
      <c r="C24" s="203"/>
      <c r="D24" s="167"/>
      <c r="G24" s="116"/>
    </row>
    <row r="25" spans="1:7">
      <c r="A25" s="161" t="s">
        <v>26</v>
      </c>
      <c r="B25" s="13" t="s">
        <v>27</v>
      </c>
      <c r="C25" s="203"/>
      <c r="D25" s="167"/>
      <c r="G25" s="116"/>
    </row>
    <row r="26" spans="1:7">
      <c r="A26" s="161" t="s">
        <v>28</v>
      </c>
      <c r="B26" s="13" t="s">
        <v>29</v>
      </c>
      <c r="C26" s="61">
        <f>SUM(C27:C30)</f>
        <v>0</v>
      </c>
      <c r="D26" s="167"/>
      <c r="G26" s="116"/>
    </row>
    <row r="27" spans="1:7">
      <c r="A27" s="161" t="s">
        <v>30</v>
      </c>
      <c r="B27" s="13" t="s">
        <v>31</v>
      </c>
      <c r="C27" s="203"/>
      <c r="D27" s="167"/>
      <c r="G27" s="116"/>
    </row>
    <row r="28" spans="1:7">
      <c r="A28" s="161" t="s">
        <v>32</v>
      </c>
      <c r="B28" s="13" t="s">
        <v>33</v>
      </c>
      <c r="C28" s="203"/>
      <c r="D28" s="167"/>
      <c r="G28" s="116"/>
    </row>
    <row r="29" spans="1:7">
      <c r="A29" s="161" t="s">
        <v>34</v>
      </c>
      <c r="B29" s="13" t="s">
        <v>35</v>
      </c>
      <c r="C29" s="203"/>
      <c r="D29" s="167"/>
      <c r="G29" s="116"/>
    </row>
    <row r="30" spans="1:7">
      <c r="A30" s="161" t="s">
        <v>36</v>
      </c>
      <c r="B30" s="13" t="s">
        <v>37</v>
      </c>
      <c r="C30" s="203"/>
      <c r="D30" s="167"/>
      <c r="G30" s="116"/>
    </row>
    <row r="31" spans="1:7">
      <c r="A31" s="161" t="s">
        <v>38</v>
      </c>
      <c r="B31" s="13" t="s">
        <v>39</v>
      </c>
      <c r="C31" s="203"/>
      <c r="D31" s="167"/>
      <c r="G31" s="116"/>
    </row>
    <row r="32" spans="1:7">
      <c r="A32" s="161" t="s">
        <v>40</v>
      </c>
      <c r="B32" s="13" t="s">
        <v>41</v>
      </c>
      <c r="C32" s="203"/>
      <c r="D32" s="167"/>
      <c r="G32" s="116"/>
    </row>
    <row r="33" spans="1:7">
      <c r="A33" s="161" t="s">
        <v>42</v>
      </c>
      <c r="B33" s="13" t="s">
        <v>43</v>
      </c>
      <c r="C33" s="203"/>
      <c r="D33" s="167"/>
      <c r="G33" s="116"/>
    </row>
    <row r="34" spans="1:7">
      <c r="A34" s="161" t="s">
        <v>44</v>
      </c>
      <c r="B34" s="13" t="s">
        <v>45</v>
      </c>
      <c r="C34" s="203"/>
      <c r="D34" s="167"/>
      <c r="G34" s="116"/>
    </row>
    <row r="35" spans="1:7">
      <c r="A35" s="161" t="s">
        <v>46</v>
      </c>
      <c r="B35" s="13" t="s">
        <v>47</v>
      </c>
      <c r="C35" s="203"/>
      <c r="D35" s="167"/>
      <c r="G35" s="116"/>
    </row>
    <row r="36" spans="1:7">
      <c r="A36" s="161" t="s">
        <v>48</v>
      </c>
      <c r="B36" s="13" t="s">
        <v>49</v>
      </c>
      <c r="C36" s="61">
        <f>SUM(C37:C39)</f>
        <v>0</v>
      </c>
      <c r="D36" s="167"/>
      <c r="G36" s="116"/>
    </row>
    <row r="37" spans="1:7">
      <c r="A37" s="161" t="s">
        <v>50</v>
      </c>
      <c r="B37" s="13" t="s">
        <v>51</v>
      </c>
      <c r="C37" s="203"/>
      <c r="D37" s="167"/>
      <c r="G37" s="116"/>
    </row>
    <row r="38" spans="1:7">
      <c r="A38" s="161" t="s">
        <v>52</v>
      </c>
      <c r="B38" s="13" t="s">
        <v>53</v>
      </c>
      <c r="C38" s="203"/>
      <c r="D38" s="167"/>
      <c r="G38" s="116"/>
    </row>
    <row r="39" spans="1:7">
      <c r="A39" s="161" t="s">
        <v>54</v>
      </c>
      <c r="B39" s="13" t="s">
        <v>55</v>
      </c>
      <c r="C39" s="203"/>
      <c r="D39" s="167"/>
      <c r="G39" s="116"/>
    </row>
    <row r="40" spans="1:7">
      <c r="A40" s="161" t="s">
        <v>56</v>
      </c>
      <c r="B40" s="13" t="s">
        <v>57</v>
      </c>
      <c r="C40" s="61">
        <f>SUM(C41,C44,C47)</f>
        <v>0</v>
      </c>
      <c r="D40" s="167"/>
      <c r="G40" s="116"/>
    </row>
    <row r="41" spans="1:7">
      <c r="A41" s="161" t="s">
        <v>58</v>
      </c>
      <c r="B41" s="13" t="s">
        <v>59</v>
      </c>
      <c r="C41" s="61">
        <f>SUM(C42:C43)</f>
        <v>0</v>
      </c>
      <c r="D41" s="167"/>
      <c r="G41" s="116"/>
    </row>
    <row r="42" spans="1:7">
      <c r="A42" s="161" t="s">
        <v>60</v>
      </c>
      <c r="B42" s="13" t="s">
        <v>61</v>
      </c>
      <c r="C42" s="203"/>
      <c r="D42" s="167"/>
      <c r="G42" s="116"/>
    </row>
    <row r="43" spans="1:7">
      <c r="A43" s="161" t="s">
        <v>62</v>
      </c>
      <c r="B43" s="13" t="s">
        <v>63</v>
      </c>
      <c r="C43" s="203"/>
      <c r="D43" s="167"/>
      <c r="G43" s="116"/>
    </row>
    <row r="44" spans="1:7" ht="25.5">
      <c r="A44" s="163" t="s">
        <v>64</v>
      </c>
      <c r="B44" s="13" t="s">
        <v>65</v>
      </c>
      <c r="C44" s="61">
        <f>SUM(C45:C46)</f>
        <v>0</v>
      </c>
      <c r="D44" s="167"/>
      <c r="G44" s="116"/>
    </row>
    <row r="45" spans="1:7">
      <c r="A45" s="161" t="s">
        <v>66</v>
      </c>
      <c r="B45" s="13" t="s">
        <v>67</v>
      </c>
      <c r="C45" s="203"/>
      <c r="D45" s="167"/>
      <c r="G45" s="116"/>
    </row>
    <row r="46" spans="1:7">
      <c r="A46" s="161" t="s">
        <v>68</v>
      </c>
      <c r="B46" s="13" t="s">
        <v>69</v>
      </c>
      <c r="C46" s="203"/>
      <c r="D46" s="167"/>
      <c r="G46" s="116"/>
    </row>
    <row r="47" spans="1:7">
      <c r="A47" s="161" t="s">
        <v>70</v>
      </c>
      <c r="B47" s="13" t="s">
        <v>71</v>
      </c>
      <c r="C47" s="203"/>
      <c r="D47" s="167"/>
      <c r="G47" s="116"/>
    </row>
    <row r="48" spans="1:7">
      <c r="A48" s="161" t="s">
        <v>72</v>
      </c>
      <c r="B48" s="13" t="s">
        <v>73</v>
      </c>
      <c r="C48" s="203"/>
      <c r="D48" s="167"/>
      <c r="G48" s="116"/>
    </row>
    <row r="49" spans="1:7">
      <c r="A49" s="161" t="s">
        <v>74</v>
      </c>
      <c r="B49" s="13" t="s">
        <v>75</v>
      </c>
      <c r="C49" s="203"/>
      <c r="D49" s="167"/>
      <c r="G49" s="116"/>
    </row>
    <row r="50" spans="1:7">
      <c r="A50" s="161" t="s">
        <v>76</v>
      </c>
      <c r="B50" s="13" t="s">
        <v>77</v>
      </c>
      <c r="C50" s="203"/>
      <c r="D50" s="167"/>
      <c r="G50" s="116"/>
    </row>
    <row r="51" spans="1:7">
      <c r="A51" s="161" t="s">
        <v>78</v>
      </c>
      <c r="B51" s="13" t="s">
        <v>79</v>
      </c>
      <c r="C51" s="203"/>
      <c r="D51" s="167"/>
      <c r="G51" s="116"/>
    </row>
    <row r="52" spans="1:7">
      <c r="A52" s="161" t="s">
        <v>80</v>
      </c>
      <c r="B52" s="13" t="s">
        <v>81</v>
      </c>
      <c r="C52" s="203"/>
      <c r="D52" s="167"/>
      <c r="G52" s="116"/>
    </row>
    <row r="53" spans="1:7" ht="25.5">
      <c r="A53" s="163" t="s">
        <v>82</v>
      </c>
      <c r="B53" s="13" t="s">
        <v>83</v>
      </c>
      <c r="C53" s="203"/>
      <c r="D53" s="167"/>
      <c r="G53" s="116"/>
    </row>
    <row r="54" spans="1:7">
      <c r="A54" s="161" t="s">
        <v>84</v>
      </c>
      <c r="B54" s="13" t="s">
        <v>85</v>
      </c>
      <c r="C54" s="203"/>
      <c r="D54" s="167"/>
      <c r="G54" s="116"/>
    </row>
    <row r="55" spans="1:7">
      <c r="A55" s="161" t="s">
        <v>86</v>
      </c>
      <c r="B55" s="13" t="s">
        <v>87</v>
      </c>
      <c r="C55" s="203"/>
      <c r="D55" s="167"/>
      <c r="G55" s="116"/>
    </row>
    <row r="56" spans="1:7">
      <c r="A56" s="159" t="s">
        <v>88</v>
      </c>
      <c r="B56" s="13" t="s">
        <v>89</v>
      </c>
      <c r="C56" s="61">
        <f>SUM(C16,C17,C18,C19,C20,C35,C36,C40,C48,C49,C50,C51,C52,C53,C54,C55)</f>
        <v>0</v>
      </c>
      <c r="D56" s="167"/>
      <c r="G56" s="116"/>
    </row>
    <row r="57" spans="1:7">
      <c r="A57" s="159" t="s">
        <v>90</v>
      </c>
      <c r="B57" s="13"/>
      <c r="C57" s="166"/>
      <c r="D57" s="167"/>
      <c r="G57" s="116"/>
    </row>
    <row r="58" spans="1:7">
      <c r="A58" s="161" t="s">
        <v>91</v>
      </c>
      <c r="B58" s="13" t="s">
        <v>92</v>
      </c>
      <c r="C58" s="304">
        <f>SUM(C59,C63)</f>
        <v>0</v>
      </c>
      <c r="D58" s="167"/>
      <c r="G58" s="116"/>
    </row>
    <row r="59" spans="1:7">
      <c r="A59" s="161" t="s">
        <v>93</v>
      </c>
      <c r="B59" s="13" t="s">
        <v>94</v>
      </c>
      <c r="C59" s="61">
        <f>SUM(C60:C62)</f>
        <v>0</v>
      </c>
      <c r="D59" s="167"/>
      <c r="G59" s="116"/>
    </row>
    <row r="60" spans="1:7">
      <c r="A60" s="161" t="s">
        <v>95</v>
      </c>
      <c r="B60" s="13" t="s">
        <v>96</v>
      </c>
      <c r="C60" s="203"/>
      <c r="D60" s="167"/>
      <c r="G60" s="116"/>
    </row>
    <row r="61" spans="1:7">
      <c r="A61" s="161" t="s">
        <v>97</v>
      </c>
      <c r="B61" s="13" t="s">
        <v>98</v>
      </c>
      <c r="C61" s="203"/>
      <c r="D61" s="167"/>
      <c r="G61" s="116"/>
    </row>
    <row r="62" spans="1:7">
      <c r="A62" s="161" t="s">
        <v>99</v>
      </c>
      <c r="B62" s="13" t="s">
        <v>100</v>
      </c>
      <c r="C62" s="203"/>
      <c r="D62" s="167"/>
      <c r="G62" s="116"/>
    </row>
    <row r="63" spans="1:7">
      <c r="A63" s="161" t="s">
        <v>101</v>
      </c>
      <c r="B63" s="13" t="s">
        <v>102</v>
      </c>
      <c r="C63" s="304">
        <f>SUM(C64:C66)</f>
        <v>0</v>
      </c>
      <c r="D63" s="167"/>
      <c r="G63" s="116"/>
    </row>
    <row r="64" spans="1:7">
      <c r="A64" s="161" t="s">
        <v>95</v>
      </c>
      <c r="B64" s="13" t="s">
        <v>103</v>
      </c>
      <c r="C64" s="203"/>
      <c r="D64" s="167"/>
      <c r="G64" s="116"/>
    </row>
    <row r="65" spans="1:7">
      <c r="A65" s="161" t="s">
        <v>97</v>
      </c>
      <c r="B65" s="13" t="s">
        <v>104</v>
      </c>
      <c r="C65" s="203"/>
      <c r="D65" s="167"/>
      <c r="G65" s="116"/>
    </row>
    <row r="66" spans="1:7">
      <c r="A66" s="161" t="s">
        <v>99</v>
      </c>
      <c r="B66" s="13" t="s">
        <v>105</v>
      </c>
      <c r="C66" s="203"/>
      <c r="D66" s="167"/>
      <c r="G66" s="116"/>
    </row>
    <row r="67" spans="1:7">
      <c r="A67" s="161" t="s">
        <v>106</v>
      </c>
      <c r="B67" s="13" t="s">
        <v>107</v>
      </c>
      <c r="C67" s="61">
        <f>SUM(C68,C72)</f>
        <v>0</v>
      </c>
      <c r="D67" s="167"/>
      <c r="G67" s="116"/>
    </row>
    <row r="68" spans="1:7">
      <c r="A68" s="161" t="s">
        <v>108</v>
      </c>
      <c r="B68" s="13" t="s">
        <v>109</v>
      </c>
      <c r="C68" s="61">
        <f>SUM(C69:C71)</f>
        <v>0</v>
      </c>
      <c r="D68" s="167"/>
      <c r="G68" s="116"/>
    </row>
    <row r="69" spans="1:7">
      <c r="A69" s="161" t="s">
        <v>95</v>
      </c>
      <c r="B69" s="13" t="s">
        <v>110</v>
      </c>
      <c r="C69" s="203"/>
      <c r="D69" s="167"/>
      <c r="G69" s="116"/>
    </row>
    <row r="70" spans="1:7">
      <c r="A70" s="161" t="s">
        <v>97</v>
      </c>
      <c r="B70" s="13" t="s">
        <v>111</v>
      </c>
      <c r="C70" s="203"/>
      <c r="D70" s="167"/>
      <c r="G70" s="116"/>
    </row>
    <row r="71" spans="1:7">
      <c r="A71" s="161" t="s">
        <v>99</v>
      </c>
      <c r="B71" s="13" t="s">
        <v>112</v>
      </c>
      <c r="C71" s="203"/>
      <c r="D71" s="167"/>
      <c r="G71" s="116"/>
    </row>
    <row r="72" spans="1:7" ht="25.5">
      <c r="A72" s="163" t="s">
        <v>113</v>
      </c>
      <c r="B72" s="13" t="s">
        <v>114</v>
      </c>
      <c r="C72" s="61">
        <f>SUM(C73:C75)</f>
        <v>0</v>
      </c>
      <c r="D72" s="167"/>
      <c r="G72" s="116"/>
    </row>
    <row r="73" spans="1:7">
      <c r="A73" s="161" t="s">
        <v>95</v>
      </c>
      <c r="B73" s="13" t="s">
        <v>115</v>
      </c>
      <c r="C73" s="203"/>
      <c r="D73" s="167"/>
      <c r="G73" s="116"/>
    </row>
    <row r="74" spans="1:7">
      <c r="A74" s="161" t="s">
        <v>97</v>
      </c>
      <c r="B74" s="13" t="s">
        <v>116</v>
      </c>
      <c r="C74" s="203"/>
      <c r="D74" s="167"/>
      <c r="G74" s="116"/>
    </row>
    <row r="75" spans="1:7">
      <c r="A75" s="161" t="s">
        <v>99</v>
      </c>
      <c r="B75" s="13" t="s">
        <v>117</v>
      </c>
      <c r="C75" s="203"/>
      <c r="D75" s="167"/>
      <c r="G75" s="116"/>
    </row>
    <row r="76" spans="1:7">
      <c r="A76" s="161" t="s">
        <v>118</v>
      </c>
      <c r="B76" s="13" t="s">
        <v>119</v>
      </c>
      <c r="C76" s="61">
        <f>SUM(C77:C79)</f>
        <v>0</v>
      </c>
      <c r="D76" s="167"/>
      <c r="G76" s="116"/>
    </row>
    <row r="77" spans="1:7">
      <c r="A77" s="161" t="s">
        <v>95</v>
      </c>
      <c r="B77" s="13" t="s">
        <v>120</v>
      </c>
      <c r="C77" s="203"/>
      <c r="D77" s="167"/>
      <c r="G77" s="116"/>
    </row>
    <row r="78" spans="1:7">
      <c r="A78" s="161" t="s">
        <v>97</v>
      </c>
      <c r="B78" s="13" t="s">
        <v>121</v>
      </c>
      <c r="C78" s="203"/>
      <c r="D78" s="167"/>
      <c r="G78" s="116"/>
    </row>
    <row r="79" spans="1:7">
      <c r="A79" s="161" t="s">
        <v>99</v>
      </c>
      <c r="B79" s="13" t="s">
        <v>122</v>
      </c>
      <c r="C79" s="203"/>
      <c r="D79" s="167"/>
      <c r="G79" s="116"/>
    </row>
    <row r="80" spans="1:7">
      <c r="A80" s="161" t="s">
        <v>123</v>
      </c>
      <c r="B80" s="13" t="s">
        <v>124</v>
      </c>
      <c r="C80" s="166"/>
      <c r="D80" s="167"/>
      <c r="G80" s="116"/>
    </row>
    <row r="81" spans="1:7">
      <c r="A81" s="161" t="s">
        <v>125</v>
      </c>
      <c r="B81" s="13" t="s">
        <v>126</v>
      </c>
      <c r="C81" s="203"/>
      <c r="D81" s="167"/>
      <c r="G81" s="116"/>
    </row>
    <row r="82" spans="1:7">
      <c r="A82" s="161" t="s">
        <v>127</v>
      </c>
      <c r="B82" s="13" t="s">
        <v>128</v>
      </c>
      <c r="C82" s="203"/>
      <c r="D82" s="167"/>
      <c r="G82" s="116"/>
    </row>
    <row r="83" spans="1:7">
      <c r="A83" s="161" t="s">
        <v>129</v>
      </c>
      <c r="B83" s="13" t="s">
        <v>130</v>
      </c>
      <c r="C83" s="203"/>
      <c r="D83" s="167"/>
      <c r="G83" s="116"/>
    </row>
    <row r="84" spans="1:7">
      <c r="A84" s="161" t="s">
        <v>131</v>
      </c>
      <c r="B84" s="13" t="s">
        <v>132</v>
      </c>
      <c r="C84" s="203"/>
      <c r="D84" s="167"/>
      <c r="G84" s="116"/>
    </row>
    <row r="85" spans="1:7">
      <c r="A85" s="161" t="s">
        <v>133</v>
      </c>
      <c r="B85" s="13" t="s">
        <v>134</v>
      </c>
      <c r="C85" s="203"/>
      <c r="D85" s="167"/>
      <c r="G85" s="116"/>
    </row>
    <row r="86" spans="1:7">
      <c r="A86" s="161" t="s">
        <v>40</v>
      </c>
      <c r="B86" s="13" t="s">
        <v>135</v>
      </c>
      <c r="C86" s="203"/>
      <c r="D86" s="167"/>
      <c r="G86" s="116"/>
    </row>
    <row r="87" spans="1:7">
      <c r="A87" s="161" t="s">
        <v>136</v>
      </c>
      <c r="B87" s="13" t="s">
        <v>137</v>
      </c>
      <c r="C87" s="203"/>
      <c r="D87" s="167"/>
      <c r="G87" s="116"/>
    </row>
    <row r="88" spans="1:7">
      <c r="A88" s="163" t="s">
        <v>138</v>
      </c>
      <c r="B88" s="13" t="s">
        <v>139</v>
      </c>
      <c r="C88" s="203"/>
      <c r="D88" s="167"/>
      <c r="G88" s="116"/>
    </row>
    <row r="89" spans="1:7">
      <c r="A89" s="161" t="s">
        <v>140</v>
      </c>
      <c r="B89" s="13" t="s">
        <v>141</v>
      </c>
      <c r="C89" s="203"/>
      <c r="D89" s="167"/>
      <c r="G89" s="116"/>
    </row>
    <row r="90" spans="1:7">
      <c r="A90" s="161" t="s">
        <v>142</v>
      </c>
      <c r="B90" s="13" t="s">
        <v>143</v>
      </c>
      <c r="C90" s="203"/>
      <c r="D90" s="167"/>
      <c r="G90" s="116"/>
    </row>
    <row r="91" spans="1:7">
      <c r="A91" s="161" t="s">
        <v>144</v>
      </c>
      <c r="B91" s="13" t="s">
        <v>145</v>
      </c>
      <c r="C91" s="203"/>
      <c r="D91" s="167"/>
      <c r="G91" s="116"/>
    </row>
    <row r="92" spans="1:7">
      <c r="A92" s="161" t="s">
        <v>146</v>
      </c>
      <c r="B92" s="13" t="s">
        <v>147</v>
      </c>
      <c r="C92" s="61">
        <f>SUM(C93:C94)</f>
        <v>0</v>
      </c>
      <c r="D92" s="167"/>
      <c r="G92" s="116"/>
    </row>
    <row r="93" spans="1:7">
      <c r="A93" s="161" t="s">
        <v>148</v>
      </c>
      <c r="B93" s="13" t="s">
        <v>149</v>
      </c>
      <c r="C93" s="203"/>
      <c r="D93" s="167"/>
      <c r="G93" s="116"/>
    </row>
    <row r="94" spans="1:7">
      <c r="A94" s="161" t="s">
        <v>150</v>
      </c>
      <c r="B94" s="13" t="s">
        <v>151</v>
      </c>
      <c r="C94" s="203"/>
      <c r="D94" s="167"/>
      <c r="G94" s="116"/>
    </row>
    <row r="95" spans="1:7">
      <c r="A95" s="161" t="s">
        <v>152</v>
      </c>
      <c r="B95" s="13" t="s">
        <v>153</v>
      </c>
      <c r="C95" s="203"/>
      <c r="D95" s="167"/>
      <c r="G95" s="116"/>
    </row>
    <row r="96" spans="1:7">
      <c r="A96" s="159" t="s">
        <v>154</v>
      </c>
      <c r="B96" s="13" t="s">
        <v>155</v>
      </c>
      <c r="C96" s="61">
        <f>SUM(C58,C67,C76,C81:C92,C95)</f>
        <v>0</v>
      </c>
      <c r="D96" s="167"/>
      <c r="G96" s="116"/>
    </row>
    <row r="97" spans="1:7">
      <c r="A97" s="159" t="s">
        <v>156</v>
      </c>
      <c r="B97" s="13" t="s">
        <v>157</v>
      </c>
      <c r="C97" s="61">
        <f>C56-C96</f>
        <v>0</v>
      </c>
      <c r="D97" s="167"/>
      <c r="G97" s="116"/>
    </row>
    <row r="98" spans="1:7">
      <c r="A98" s="121"/>
      <c r="B98" s="121"/>
      <c r="G98" s="116"/>
    </row>
    <row r="99" spans="1:7">
      <c r="G99" s="116"/>
    </row>
    <row r="100" spans="1:7">
      <c r="G100" s="116"/>
    </row>
    <row r="101" spans="1:7">
      <c r="G101" s="116"/>
    </row>
    <row r="102" spans="1:7">
      <c r="G102" s="116"/>
    </row>
  </sheetData>
  <sheetProtection algorithmName="SHA-512" hashValue="w7EsvTUgqvL8UrZYqovJ3CeNctxchGyrfUbOb2BcG8UQxNRdSeBID352WtySGuSuKbUU5xvM3bRtZChe/f45Fg==" saltValue="RmL+E3Scli9RVqY/pQ3/ig==" spinCount="100000" sheet="1" objects="1" scenarios="1" formatColumns="0" formatRows="0"/>
  <pageMargins left="0.7" right="0.7" top="0.75" bottom="0.75" header="0.3" footer="0.3"/>
  <pageSetup paperSize="9" scale="49" orientation="portrait" r:id="rId1"/>
  <headerFooter>
    <oddHeader>&amp;LEIOPA-REFS-18-011&amp;C&amp;"-,Bold"Balance Sheet&amp;REIOPA REGULAR USE</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249977111117893"/>
  </sheetPr>
  <dimension ref="A1:L25"/>
  <sheetViews>
    <sheetView showGridLines="0" zoomScale="80" zoomScaleNormal="80" workbookViewId="0"/>
  </sheetViews>
  <sheetFormatPr defaultColWidth="9.140625" defaultRowHeight="12.75"/>
  <cols>
    <col min="1" max="1" width="54.140625" style="131" bestFit="1" customWidth="1"/>
    <col min="2" max="2" width="9.140625" style="131"/>
    <col min="3" max="3" width="12.5703125" style="131" customWidth="1"/>
    <col min="4" max="4" width="15.140625" style="131" bestFit="1" customWidth="1"/>
    <col min="5" max="5" width="9.140625" style="131" bestFit="1" customWidth="1"/>
    <col min="6" max="6" width="15.140625" style="131" bestFit="1" customWidth="1"/>
    <col min="7" max="8" width="13.140625" style="131" customWidth="1"/>
    <col min="9" max="9" width="13.5703125" style="131" customWidth="1"/>
    <col min="10" max="10" width="11.140625" style="131" customWidth="1"/>
    <col min="11" max="11" width="11.42578125" style="131" customWidth="1"/>
    <col min="12" max="12" width="11.85546875" style="131" customWidth="1"/>
    <col min="13" max="13" width="10.140625" style="131" bestFit="1" customWidth="1"/>
    <col min="14" max="16384" width="9.140625" style="131"/>
  </cols>
  <sheetData>
    <row r="1" spans="1:12">
      <c r="A1" s="135" t="s">
        <v>161</v>
      </c>
      <c r="B1" s="135"/>
      <c r="C1" s="135"/>
      <c r="D1" s="135"/>
      <c r="E1" s="135"/>
      <c r="F1" s="135"/>
      <c r="G1" s="135"/>
      <c r="H1" s="135"/>
      <c r="I1" s="135"/>
      <c r="J1" s="135"/>
      <c r="K1" s="135"/>
      <c r="L1" s="137">
        <f>IF(P.Participant!C8="-","[Participant's name]",P.Participant!C8)</f>
        <v>0</v>
      </c>
    </row>
    <row r="2" spans="1:12">
      <c r="A2" s="135"/>
      <c r="B2" s="135"/>
      <c r="C2" s="135"/>
      <c r="D2" s="135"/>
      <c r="E2" s="135"/>
      <c r="F2" s="135"/>
      <c r="G2" s="135"/>
      <c r="H2" s="135"/>
      <c r="I2" s="135"/>
      <c r="J2" s="135"/>
      <c r="K2" s="135"/>
      <c r="L2" s="137" t="str">
        <f>IF(P.Participant!C17="-","[Method for calculation of the SCR]",P.Participant!C17)</f>
        <v>[Method for calculation of the SCR]</v>
      </c>
    </row>
    <row r="3" spans="1:12">
      <c r="A3" s="135" t="s">
        <v>162</v>
      </c>
      <c r="B3" s="135"/>
      <c r="C3" s="135"/>
      <c r="D3" s="135"/>
      <c r="E3" s="135"/>
      <c r="F3" s="135"/>
      <c r="G3" s="135"/>
      <c r="H3" s="135"/>
      <c r="I3" s="135"/>
      <c r="J3" s="135"/>
      <c r="K3" s="135"/>
      <c r="L3" s="137" t="str">
        <f>_Version</f>
        <v>EIOPA-ST24_Templates-(20240304)</v>
      </c>
    </row>
    <row r="6" spans="1:12">
      <c r="B6" s="116"/>
      <c r="C6" s="116"/>
      <c r="D6" s="116"/>
      <c r="E6" s="116"/>
      <c r="F6" s="116"/>
      <c r="G6" s="116"/>
      <c r="H6" s="116"/>
      <c r="I6" s="116"/>
      <c r="J6" s="116"/>
      <c r="K6" s="116"/>
      <c r="L6" s="116"/>
    </row>
    <row r="7" spans="1:12">
      <c r="A7" s="131" t="s">
        <v>163</v>
      </c>
      <c r="B7" s="116"/>
      <c r="C7" s="140"/>
      <c r="D7" s="116"/>
      <c r="E7" s="116"/>
      <c r="F7" s="116"/>
      <c r="G7" s="116"/>
      <c r="H7" s="116"/>
      <c r="I7" s="116"/>
      <c r="J7" s="116"/>
      <c r="K7" s="116"/>
      <c r="L7" s="118"/>
    </row>
    <row r="8" spans="1:12">
      <c r="B8" s="116"/>
      <c r="C8" s="140"/>
      <c r="D8" s="116"/>
      <c r="E8" s="116"/>
      <c r="F8" s="116"/>
      <c r="G8" s="116"/>
      <c r="H8" s="116"/>
      <c r="I8" s="116"/>
      <c r="J8" s="116"/>
      <c r="K8" s="116"/>
      <c r="L8" s="118"/>
    </row>
    <row r="9" spans="1:12">
      <c r="A9" s="119"/>
      <c r="B9" s="116"/>
      <c r="C9" s="116"/>
      <c r="D9" s="118"/>
      <c r="E9" s="118"/>
      <c r="F9" s="120"/>
      <c r="G9" s="120"/>
      <c r="H9" s="116"/>
      <c r="I9" s="116"/>
      <c r="J9" s="120"/>
      <c r="K9" s="118"/>
      <c r="L9" s="118"/>
    </row>
    <row r="10" spans="1:12">
      <c r="A10" s="119"/>
      <c r="B10" s="116"/>
      <c r="C10" s="116"/>
      <c r="D10" s="118"/>
      <c r="E10" s="118"/>
      <c r="F10" s="120"/>
      <c r="G10" s="120"/>
      <c r="H10" s="116"/>
      <c r="I10" s="116"/>
      <c r="J10" s="120"/>
      <c r="K10" s="118"/>
      <c r="L10" s="118"/>
    </row>
    <row r="11" spans="1:12" ht="12" customHeight="1">
      <c r="A11" s="116"/>
      <c r="B11" s="116"/>
      <c r="C11" s="458" t="s">
        <v>164</v>
      </c>
      <c r="D11" s="460" t="s">
        <v>165</v>
      </c>
      <c r="E11" s="461"/>
      <c r="F11" s="461"/>
      <c r="G11" s="461"/>
      <c r="H11" s="461"/>
      <c r="I11" s="461"/>
      <c r="J11" s="461"/>
      <c r="K11" s="461"/>
      <c r="L11" s="462"/>
    </row>
    <row r="12" spans="1:12" ht="89.25">
      <c r="A12" s="121"/>
      <c r="B12" s="121"/>
      <c r="C12" s="459"/>
      <c r="D12" s="122" t="s">
        <v>166</v>
      </c>
      <c r="E12" s="122" t="s">
        <v>167</v>
      </c>
      <c r="F12" s="122" t="s">
        <v>168</v>
      </c>
      <c r="G12" s="122" t="s">
        <v>169</v>
      </c>
      <c r="H12" s="122" t="s">
        <v>170</v>
      </c>
      <c r="I12" s="123" t="s">
        <v>171</v>
      </c>
      <c r="J12" s="123" t="s">
        <v>172</v>
      </c>
      <c r="K12" s="123" t="s">
        <v>173</v>
      </c>
      <c r="L12" s="122" t="s">
        <v>174</v>
      </c>
    </row>
    <row r="13" spans="1:12">
      <c r="A13" s="124"/>
      <c r="B13" s="124"/>
      <c r="C13" s="125" t="s">
        <v>2</v>
      </c>
      <c r="D13" s="125" t="s">
        <v>160</v>
      </c>
      <c r="E13" s="125" t="s">
        <v>175</v>
      </c>
      <c r="F13" s="125" t="s">
        <v>176</v>
      </c>
      <c r="G13" s="125" t="s">
        <v>177</v>
      </c>
      <c r="H13" s="125" t="s">
        <v>178</v>
      </c>
      <c r="I13" s="125" t="s">
        <v>179</v>
      </c>
      <c r="J13" s="125" t="s">
        <v>180</v>
      </c>
      <c r="K13" s="125" t="s">
        <v>181</v>
      </c>
      <c r="L13" s="125" t="s">
        <v>182</v>
      </c>
    </row>
    <row r="14" spans="1:12">
      <c r="A14" s="160" t="s">
        <v>183</v>
      </c>
      <c r="B14" s="376" t="s">
        <v>5</v>
      </c>
      <c r="C14" s="204"/>
      <c r="D14" s="204"/>
      <c r="E14" s="204"/>
      <c r="F14" s="204"/>
      <c r="G14" s="204"/>
      <c r="H14" s="204"/>
      <c r="I14" s="204"/>
      <c r="J14" s="204"/>
      <c r="K14" s="204"/>
      <c r="L14" s="204"/>
    </row>
    <row r="15" spans="1:12">
      <c r="A15" s="160" t="s">
        <v>184</v>
      </c>
      <c r="B15" s="376" t="s">
        <v>7</v>
      </c>
      <c r="C15" s="204"/>
      <c r="D15" s="204"/>
      <c r="E15" s="204"/>
      <c r="F15" s="204"/>
      <c r="G15" s="204"/>
      <c r="H15" s="204"/>
      <c r="I15" s="204"/>
      <c r="J15" s="204"/>
      <c r="K15" s="204"/>
      <c r="L15" s="204"/>
    </row>
    <row r="16" spans="1:12">
      <c r="A16" s="161" t="s">
        <v>156</v>
      </c>
      <c r="B16" s="13" t="s">
        <v>9</v>
      </c>
      <c r="C16" s="204"/>
      <c r="D16" s="204"/>
      <c r="E16" s="204"/>
      <c r="F16" s="204"/>
      <c r="G16" s="204"/>
      <c r="H16" s="204"/>
      <c r="I16" s="204"/>
      <c r="J16" s="204"/>
      <c r="K16" s="204"/>
      <c r="L16" s="204"/>
    </row>
    <row r="17" spans="1:12">
      <c r="A17" s="161" t="s">
        <v>185</v>
      </c>
      <c r="B17" s="13" t="s">
        <v>11</v>
      </c>
      <c r="C17" s="204"/>
      <c r="D17" s="204"/>
      <c r="E17" s="204"/>
      <c r="F17" s="204"/>
      <c r="G17" s="204"/>
      <c r="H17" s="204"/>
      <c r="I17" s="204"/>
      <c r="J17" s="204"/>
      <c r="K17" s="204"/>
      <c r="L17" s="204"/>
    </row>
    <row r="18" spans="1:12">
      <c r="A18" s="160" t="s">
        <v>293</v>
      </c>
      <c r="B18" s="376" t="s">
        <v>13</v>
      </c>
      <c r="C18" s="204"/>
      <c r="D18" s="204"/>
      <c r="E18" s="204"/>
      <c r="F18" s="204"/>
      <c r="G18" s="204"/>
      <c r="H18" s="204"/>
      <c r="I18" s="204"/>
      <c r="J18" s="204"/>
      <c r="K18" s="204"/>
      <c r="L18" s="204"/>
    </row>
    <row r="19" spans="1:12">
      <c r="A19" s="161" t="s">
        <v>186</v>
      </c>
      <c r="B19" s="13" t="s">
        <v>15</v>
      </c>
      <c r="C19" s="204"/>
      <c r="D19" s="204"/>
      <c r="E19" s="204"/>
      <c r="F19" s="204"/>
      <c r="G19" s="204"/>
      <c r="H19" s="204"/>
      <c r="I19" s="204"/>
      <c r="J19" s="204"/>
      <c r="K19" s="204"/>
      <c r="L19" s="204"/>
    </row>
    <row r="20" spans="1:12">
      <c r="A20" s="161" t="s">
        <v>187</v>
      </c>
      <c r="B20" s="13" t="s">
        <v>17</v>
      </c>
      <c r="C20" s="204"/>
      <c r="D20" s="204"/>
      <c r="E20" s="204"/>
      <c r="F20" s="204"/>
      <c r="G20" s="204"/>
      <c r="H20" s="204"/>
      <c r="I20" s="204"/>
      <c r="J20" s="204"/>
      <c r="K20" s="204"/>
      <c r="L20" s="204"/>
    </row>
    <row r="21" spans="1:12">
      <c r="A21" s="163" t="s">
        <v>188</v>
      </c>
      <c r="B21" s="13" t="s">
        <v>19</v>
      </c>
      <c r="C21" s="204"/>
      <c r="D21" s="204"/>
      <c r="E21" s="204"/>
      <c r="F21" s="204"/>
      <c r="G21" s="204"/>
      <c r="H21" s="204"/>
      <c r="I21" s="204"/>
      <c r="J21" s="204"/>
      <c r="K21" s="204"/>
      <c r="L21" s="204"/>
    </row>
    <row r="22" spans="1:12">
      <c r="A22" s="160" t="s">
        <v>189</v>
      </c>
      <c r="B22" s="376" t="s">
        <v>21</v>
      </c>
      <c r="C22" s="204"/>
      <c r="D22" s="204"/>
      <c r="E22" s="204"/>
      <c r="F22" s="204"/>
      <c r="G22" s="204"/>
      <c r="H22" s="204"/>
      <c r="I22" s="204"/>
      <c r="J22" s="204"/>
      <c r="K22" s="204"/>
      <c r="L22" s="204"/>
    </row>
    <row r="23" spans="1:12">
      <c r="A23" s="160" t="s">
        <v>1158</v>
      </c>
      <c r="B23" s="376" t="s">
        <v>27</v>
      </c>
      <c r="C23" s="204"/>
      <c r="D23" s="204"/>
      <c r="E23" s="204"/>
      <c r="F23" s="204"/>
      <c r="G23" s="204"/>
      <c r="H23" s="204"/>
      <c r="I23" s="204"/>
      <c r="J23" s="204"/>
      <c r="K23" s="204"/>
      <c r="L23" s="204"/>
    </row>
    <row r="24" spans="1:12">
      <c r="A24" s="160" t="s">
        <v>1159</v>
      </c>
      <c r="B24" s="13" t="s">
        <v>29</v>
      </c>
      <c r="C24" s="204"/>
      <c r="D24" s="204"/>
      <c r="E24" s="204"/>
      <c r="F24" s="204"/>
      <c r="G24" s="204"/>
      <c r="H24" s="204"/>
      <c r="I24" s="204"/>
      <c r="J24" s="204"/>
      <c r="K24" s="204"/>
      <c r="L24" s="204"/>
    </row>
    <row r="25" spans="1:12">
      <c r="D25" s="158"/>
    </row>
  </sheetData>
  <sheetProtection algorithmName="SHA-512" hashValue="wCIdNsiD1bE2z5uios72EoRt2eMFko09yw2hp/7lPBkZXmyhGaNchzRui237GF9wzLucHWx6YlUp/8WtWoFNzw==" saltValue="CMnib6kcoesF8OK1Y8lQcA==" spinCount="100000" sheet="1" objects="1" scenarios="1" formatColumns="0" formatRows="0"/>
  <protectedRanges>
    <protectedRange sqref="C14:L24" name="Range1"/>
  </protectedRanges>
  <mergeCells count="2">
    <mergeCell ref="C11:C12"/>
    <mergeCell ref="D11:L11"/>
  </mergeCells>
  <pageMargins left="0.7" right="0.7" top="0.75" bottom="0.75" header="0.3" footer="0.3"/>
  <pageSetup paperSize="9" scale="60" orientation="portrait" r:id="rId1"/>
  <headerFooter>
    <oddHeader>&amp;LEIOPA-REFS-18-011&amp;C&amp;"-,Bold"Impact of long term guarantees measures and transitionals&amp;R&amp;KFF0000EIOPA REGULAR USE</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249977111117893"/>
  </sheetPr>
  <dimension ref="A1:I122"/>
  <sheetViews>
    <sheetView showGridLines="0" zoomScale="80" zoomScaleNormal="80" zoomScaleSheetLayoutView="80" zoomScalePageLayoutView="70" workbookViewId="0"/>
  </sheetViews>
  <sheetFormatPr defaultColWidth="9.140625" defaultRowHeight="12.75"/>
  <cols>
    <col min="1" max="1" width="32.85546875" style="131" customWidth="1"/>
    <col min="2" max="2" width="67.140625" style="131" customWidth="1"/>
    <col min="3" max="3" width="6.85546875" style="131" bestFit="1" customWidth="1"/>
    <col min="4" max="8" width="17.85546875" style="131" customWidth="1"/>
    <col min="9" max="16384" width="9.140625" style="131"/>
  </cols>
  <sheetData>
    <row r="1" spans="1:9">
      <c r="A1" s="135" t="s">
        <v>190</v>
      </c>
      <c r="B1" s="135"/>
      <c r="C1" s="135"/>
      <c r="D1" s="135"/>
      <c r="E1" s="135"/>
      <c r="F1" s="135"/>
      <c r="G1" s="135"/>
      <c r="H1" s="137">
        <f>IF(P.Participant!C8="-","[Participant's name]",P.Participant!C8)</f>
        <v>0</v>
      </c>
    </row>
    <row r="2" spans="1:9">
      <c r="A2" s="135"/>
      <c r="B2" s="135"/>
      <c r="C2" s="135"/>
      <c r="D2" s="135"/>
      <c r="E2" s="135"/>
      <c r="F2" s="135"/>
      <c r="G2" s="135"/>
      <c r="H2" s="137" t="str">
        <f>IF(P.Participant!C17="-","[Method for calculation of the SCR]",P.Participant!C17)</f>
        <v>[Method for calculation of the SCR]</v>
      </c>
    </row>
    <row r="3" spans="1:9">
      <c r="A3" s="135" t="s">
        <v>1314</v>
      </c>
      <c r="B3" s="135"/>
      <c r="C3" s="135"/>
      <c r="D3" s="135"/>
      <c r="E3" s="135"/>
      <c r="F3" s="135"/>
      <c r="G3" s="135"/>
      <c r="H3" s="137" t="str">
        <f>_Version</f>
        <v>EIOPA-ST24_Templates-(20240304)</v>
      </c>
    </row>
    <row r="4" spans="1:9">
      <c r="H4" s="168"/>
    </row>
    <row r="5" spans="1:9">
      <c r="H5" s="168"/>
    </row>
    <row r="6" spans="1:9">
      <c r="H6" s="168"/>
    </row>
    <row r="7" spans="1:9">
      <c r="A7" s="131" t="s">
        <v>286</v>
      </c>
    </row>
    <row r="9" spans="1:9">
      <c r="A9" s="131" t="s">
        <v>191</v>
      </c>
    </row>
    <row r="10" spans="1:9">
      <c r="A10" s="121"/>
      <c r="B10" s="140"/>
    </row>
    <row r="11" spans="1:9" ht="25.5">
      <c r="A11" s="380" t="s">
        <v>1336</v>
      </c>
      <c r="C11" s="153"/>
      <c r="D11" s="209" t="s">
        <v>192</v>
      </c>
      <c r="E11" s="209" t="s">
        <v>193</v>
      </c>
      <c r="F11" s="209" t="s">
        <v>194</v>
      </c>
      <c r="G11" s="209" t="s">
        <v>187</v>
      </c>
      <c r="H11" s="209" t="s">
        <v>188</v>
      </c>
      <c r="I11" s="121"/>
    </row>
    <row r="12" spans="1:9">
      <c r="A12" s="121"/>
      <c r="B12" s="153"/>
      <c r="C12" s="153"/>
      <c r="D12" s="125" t="s">
        <v>2</v>
      </c>
      <c r="E12" s="125" t="s">
        <v>160</v>
      </c>
      <c r="F12" s="125" t="s">
        <v>175</v>
      </c>
      <c r="G12" s="125" t="s">
        <v>176</v>
      </c>
      <c r="H12" s="125" t="s">
        <v>177</v>
      </c>
      <c r="I12" s="121"/>
    </row>
    <row r="13" spans="1:9">
      <c r="B13" s="205" t="s">
        <v>195</v>
      </c>
      <c r="C13" s="125"/>
      <c r="D13" s="166"/>
      <c r="E13" s="166"/>
      <c r="F13" s="166"/>
      <c r="G13" s="166"/>
      <c r="H13" s="166"/>
      <c r="I13" s="121"/>
    </row>
    <row r="14" spans="1:9">
      <c r="A14" s="121"/>
      <c r="B14" s="163" t="s">
        <v>196</v>
      </c>
      <c r="C14" s="125" t="s">
        <v>5</v>
      </c>
      <c r="D14" s="211"/>
      <c r="E14" s="211"/>
      <c r="F14" s="166"/>
      <c r="G14" s="211"/>
      <c r="H14" s="166"/>
      <c r="I14" s="119"/>
    </row>
    <row r="15" spans="1:9" ht="25.5">
      <c r="A15" s="121"/>
      <c r="B15" s="163" t="s">
        <v>1160</v>
      </c>
      <c r="C15" s="125" t="s">
        <v>7</v>
      </c>
      <c r="D15" s="211"/>
      <c r="E15" s="211"/>
      <c r="F15" s="166"/>
      <c r="G15" s="211"/>
      <c r="H15" s="166"/>
      <c r="I15" s="119"/>
    </row>
    <row r="16" spans="1:9">
      <c r="A16" s="121"/>
      <c r="B16" s="163" t="s">
        <v>197</v>
      </c>
      <c r="C16" s="125" t="s">
        <v>9</v>
      </c>
      <c r="D16" s="211"/>
      <c r="E16" s="211"/>
      <c r="F16" s="166"/>
      <c r="G16" s="211"/>
      <c r="H16" s="166"/>
      <c r="I16" s="119"/>
    </row>
    <row r="17" spans="1:9" ht="25.5">
      <c r="A17" s="121"/>
      <c r="B17" s="163" t="s">
        <v>198</v>
      </c>
      <c r="C17" s="125" t="s">
        <v>11</v>
      </c>
      <c r="D17" s="211"/>
      <c r="E17" s="211"/>
      <c r="F17" s="166"/>
      <c r="G17" s="211"/>
      <c r="H17" s="166"/>
      <c r="I17" s="119"/>
    </row>
    <row r="18" spans="1:9">
      <c r="A18" s="121"/>
      <c r="B18" s="163" t="s">
        <v>199</v>
      </c>
      <c r="C18" s="125" t="s">
        <v>13</v>
      </c>
      <c r="D18" s="211"/>
      <c r="E18" s="166"/>
      <c r="F18" s="211"/>
      <c r="G18" s="211"/>
      <c r="H18" s="211"/>
      <c r="I18" s="119"/>
    </row>
    <row r="19" spans="1:9" ht="25.5">
      <c r="A19" s="121"/>
      <c r="B19" s="163" t="s">
        <v>1161</v>
      </c>
      <c r="C19" s="125" t="s">
        <v>15</v>
      </c>
      <c r="D19" s="211"/>
      <c r="E19" s="166"/>
      <c r="F19" s="211"/>
      <c r="G19" s="211"/>
      <c r="H19" s="211"/>
      <c r="I19" s="119"/>
    </row>
    <row r="20" spans="1:9">
      <c r="A20" s="121"/>
      <c r="B20" s="163" t="s">
        <v>200</v>
      </c>
      <c r="C20" s="125" t="s">
        <v>17</v>
      </c>
      <c r="D20" s="211"/>
      <c r="E20" s="211"/>
      <c r="F20" s="166"/>
      <c r="G20" s="166"/>
      <c r="H20" s="166"/>
      <c r="I20" s="119"/>
    </row>
    <row r="21" spans="1:9">
      <c r="A21" s="121"/>
      <c r="B21" s="163" t="s">
        <v>1162</v>
      </c>
      <c r="C21" s="125" t="s">
        <v>19</v>
      </c>
      <c r="D21" s="211"/>
      <c r="E21" s="211"/>
      <c r="F21" s="166"/>
      <c r="G21" s="166"/>
      <c r="H21" s="166"/>
      <c r="I21" s="119"/>
    </row>
    <row r="22" spans="1:9">
      <c r="A22" s="121"/>
      <c r="B22" s="163" t="s">
        <v>201</v>
      </c>
      <c r="C22" s="125" t="s">
        <v>21</v>
      </c>
      <c r="D22" s="211"/>
      <c r="E22" s="166"/>
      <c r="F22" s="211"/>
      <c r="G22" s="211"/>
      <c r="H22" s="211"/>
      <c r="I22" s="119"/>
    </row>
    <row r="23" spans="1:9">
      <c r="A23" s="121"/>
      <c r="B23" s="163" t="s">
        <v>1163</v>
      </c>
      <c r="C23" s="125" t="s">
        <v>23</v>
      </c>
      <c r="D23" s="211"/>
      <c r="E23" s="166"/>
      <c r="F23" s="211"/>
      <c r="G23" s="211"/>
      <c r="H23" s="211"/>
      <c r="I23" s="119"/>
    </row>
    <row r="24" spans="1:9">
      <c r="A24" s="121"/>
      <c r="B24" s="163" t="s">
        <v>202</v>
      </c>
      <c r="C24" s="125" t="s">
        <v>25</v>
      </c>
      <c r="D24" s="211"/>
      <c r="E24" s="166"/>
      <c r="F24" s="211"/>
      <c r="G24" s="211"/>
      <c r="H24" s="211"/>
      <c r="I24" s="119"/>
    </row>
    <row r="25" spans="1:9" ht="25.5">
      <c r="A25" s="121"/>
      <c r="B25" s="163" t="s">
        <v>1164</v>
      </c>
      <c r="C25" s="125" t="s">
        <v>27</v>
      </c>
      <c r="D25" s="211"/>
      <c r="E25" s="166"/>
      <c r="F25" s="211"/>
      <c r="G25" s="211"/>
      <c r="H25" s="211"/>
      <c r="I25" s="119"/>
    </row>
    <row r="26" spans="1:9">
      <c r="A26" s="121"/>
      <c r="B26" s="163" t="s">
        <v>203</v>
      </c>
      <c r="C26" s="125" t="s">
        <v>29</v>
      </c>
      <c r="D26" s="211"/>
      <c r="E26" s="211"/>
      <c r="F26" s="166"/>
      <c r="G26" s="166"/>
      <c r="H26" s="166"/>
      <c r="I26" s="119"/>
    </row>
    <row r="27" spans="1:9">
      <c r="A27" s="121"/>
      <c r="B27" s="163" t="s">
        <v>146</v>
      </c>
      <c r="C27" s="125" t="s">
        <v>31</v>
      </c>
      <c r="D27" s="211"/>
      <c r="E27" s="166"/>
      <c r="F27" s="211"/>
      <c r="G27" s="211"/>
      <c r="H27" s="211"/>
      <c r="I27" s="119"/>
    </row>
    <row r="28" spans="1:9">
      <c r="A28" s="121"/>
      <c r="B28" s="163" t="s">
        <v>1165</v>
      </c>
      <c r="C28" s="125" t="s">
        <v>33</v>
      </c>
      <c r="D28" s="211"/>
      <c r="E28" s="166"/>
      <c r="F28" s="211"/>
      <c r="G28" s="211"/>
      <c r="H28" s="211"/>
      <c r="I28" s="119"/>
    </row>
    <row r="29" spans="1:9">
      <c r="A29" s="121"/>
      <c r="B29" s="163" t="s">
        <v>204</v>
      </c>
      <c r="C29" s="125" t="s">
        <v>35</v>
      </c>
      <c r="D29" s="211"/>
      <c r="E29" s="166"/>
      <c r="F29" s="166"/>
      <c r="G29" s="166"/>
      <c r="H29" s="211"/>
      <c r="I29" s="119"/>
    </row>
    <row r="30" spans="1:9" ht="25.5">
      <c r="A30" s="121"/>
      <c r="B30" s="163" t="s">
        <v>1166</v>
      </c>
      <c r="C30" s="125" t="s">
        <v>37</v>
      </c>
      <c r="D30" s="211"/>
      <c r="E30" s="166"/>
      <c r="F30" s="166"/>
      <c r="G30" s="166"/>
      <c r="H30" s="211"/>
      <c r="I30" s="119"/>
    </row>
    <row r="31" spans="1:9" ht="25.5">
      <c r="A31" s="121"/>
      <c r="B31" s="163" t="s">
        <v>1167</v>
      </c>
      <c r="C31" s="125" t="s">
        <v>39</v>
      </c>
      <c r="D31" s="211"/>
      <c r="E31" s="211"/>
      <c r="F31" s="211"/>
      <c r="G31" s="211"/>
      <c r="H31" s="211"/>
      <c r="I31" s="119"/>
    </row>
    <row r="32" spans="1:9" ht="25.5">
      <c r="A32" s="121"/>
      <c r="B32" s="163" t="s">
        <v>1168</v>
      </c>
      <c r="C32" s="125" t="s">
        <v>41</v>
      </c>
      <c r="D32" s="211"/>
      <c r="E32" s="211"/>
      <c r="F32" s="211"/>
      <c r="G32" s="211"/>
      <c r="H32" s="211"/>
      <c r="I32" s="119"/>
    </row>
    <row r="33" spans="1:9">
      <c r="A33" s="121"/>
      <c r="B33" s="163" t="s">
        <v>1169</v>
      </c>
      <c r="C33" s="125" t="s">
        <v>43</v>
      </c>
      <c r="D33" s="211"/>
      <c r="E33" s="211"/>
      <c r="F33" s="211"/>
      <c r="G33" s="211"/>
      <c r="H33" s="211"/>
      <c r="I33" s="119"/>
    </row>
    <row r="34" spans="1:9">
      <c r="A34" s="121"/>
      <c r="B34" s="163" t="s">
        <v>1170</v>
      </c>
      <c r="C34" s="125" t="s">
        <v>45</v>
      </c>
      <c r="D34" s="211"/>
      <c r="E34" s="211"/>
      <c r="F34" s="211"/>
      <c r="G34" s="211"/>
      <c r="H34" s="211"/>
      <c r="I34" s="119"/>
    </row>
    <row r="35" spans="1:9" ht="38.25">
      <c r="A35" s="121"/>
      <c r="B35" s="205" t="s">
        <v>205</v>
      </c>
      <c r="C35" s="125"/>
      <c r="D35" s="166"/>
      <c r="E35" s="166"/>
      <c r="F35" s="166"/>
      <c r="G35" s="166"/>
      <c r="H35" s="166"/>
      <c r="I35" s="121"/>
    </row>
    <row r="36" spans="1:9" ht="38.25">
      <c r="A36" s="121"/>
      <c r="B36" s="163" t="s">
        <v>205</v>
      </c>
      <c r="C36" s="125" t="s">
        <v>47</v>
      </c>
      <c r="D36" s="211"/>
      <c r="E36" s="166"/>
      <c r="F36" s="166"/>
      <c r="G36" s="166"/>
      <c r="H36" s="166"/>
    </row>
    <row r="37" spans="1:9">
      <c r="A37" s="121"/>
      <c r="B37" s="205" t="s">
        <v>206</v>
      </c>
      <c r="C37" s="125"/>
      <c r="D37" s="166"/>
      <c r="E37" s="166"/>
      <c r="F37" s="166"/>
      <c r="G37" s="166"/>
      <c r="H37" s="166"/>
      <c r="I37" s="121"/>
    </row>
    <row r="38" spans="1:9" ht="25.5">
      <c r="A38" s="121"/>
      <c r="B38" s="163" t="s">
        <v>207</v>
      </c>
      <c r="C38" s="125" t="s">
        <v>49</v>
      </c>
      <c r="D38" s="211"/>
      <c r="E38" s="211"/>
      <c r="F38" s="211"/>
      <c r="G38" s="211"/>
      <c r="H38" s="211"/>
    </row>
    <row r="39" spans="1:9">
      <c r="A39" s="121"/>
      <c r="B39" s="163" t="s">
        <v>208</v>
      </c>
      <c r="C39" s="125" t="s">
        <v>51</v>
      </c>
      <c r="D39" s="211"/>
      <c r="E39" s="211"/>
      <c r="F39" s="211"/>
      <c r="G39" s="211"/>
      <c r="H39" s="166"/>
    </row>
    <row r="40" spans="1:9" ht="25.5">
      <c r="A40" s="121"/>
      <c r="B40" s="163" t="s">
        <v>209</v>
      </c>
      <c r="C40" s="125" t="s">
        <v>53</v>
      </c>
      <c r="D40" s="211"/>
      <c r="E40" s="211"/>
      <c r="F40" s="211"/>
      <c r="G40" s="211"/>
      <c r="H40" s="211"/>
    </row>
    <row r="41" spans="1:9" ht="25.5">
      <c r="A41" s="121"/>
      <c r="B41" s="163" t="s">
        <v>1171</v>
      </c>
      <c r="C41" s="125" t="s">
        <v>55</v>
      </c>
      <c r="D41" s="211"/>
      <c r="E41" s="211"/>
      <c r="F41" s="211"/>
      <c r="G41" s="211"/>
      <c r="H41" s="211"/>
    </row>
    <row r="42" spans="1:9">
      <c r="A42" s="121"/>
      <c r="B42" s="163" t="s">
        <v>1172</v>
      </c>
      <c r="C42" s="125" t="s">
        <v>57</v>
      </c>
      <c r="D42" s="211"/>
      <c r="E42" s="211"/>
      <c r="F42" s="211"/>
      <c r="G42" s="211"/>
      <c r="H42" s="211"/>
    </row>
    <row r="43" spans="1:9">
      <c r="A43" s="121"/>
      <c r="B43" s="205" t="s">
        <v>210</v>
      </c>
      <c r="C43" s="125" t="s">
        <v>59</v>
      </c>
      <c r="D43" s="211"/>
      <c r="E43" s="211"/>
      <c r="F43" s="211"/>
      <c r="G43" s="211"/>
      <c r="H43" s="211"/>
    </row>
    <row r="44" spans="1:9">
      <c r="A44" s="121"/>
      <c r="B44" s="205" t="s">
        <v>211</v>
      </c>
      <c r="C44" s="125" t="s">
        <v>61</v>
      </c>
      <c r="D44" s="211"/>
      <c r="E44" s="211"/>
      <c r="F44" s="211"/>
      <c r="G44" s="211"/>
      <c r="H44" s="211"/>
    </row>
    <row r="45" spans="1:9">
      <c r="A45" s="121"/>
      <c r="B45" s="206" t="s">
        <v>212</v>
      </c>
      <c r="C45" s="125"/>
      <c r="D45" s="166"/>
      <c r="E45" s="166"/>
      <c r="F45" s="166"/>
      <c r="G45" s="166"/>
      <c r="H45" s="166"/>
    </row>
    <row r="46" spans="1:9">
      <c r="A46" s="121"/>
      <c r="B46" s="163" t="s">
        <v>213</v>
      </c>
      <c r="C46" s="125" t="s">
        <v>63</v>
      </c>
      <c r="D46" s="211"/>
      <c r="E46" s="166"/>
      <c r="F46" s="166"/>
      <c r="G46" s="211"/>
      <c r="H46" s="166"/>
    </row>
    <row r="47" spans="1:9" ht="38.25">
      <c r="A47" s="121"/>
      <c r="B47" s="163" t="s">
        <v>214</v>
      </c>
      <c r="C47" s="125" t="s">
        <v>65</v>
      </c>
      <c r="D47" s="211"/>
      <c r="E47" s="166"/>
      <c r="F47" s="166"/>
      <c r="G47" s="211"/>
      <c r="H47" s="166"/>
    </row>
    <row r="48" spans="1:9">
      <c r="A48" s="121"/>
      <c r="B48" s="163" t="s">
        <v>215</v>
      </c>
      <c r="C48" s="125" t="s">
        <v>67</v>
      </c>
      <c r="D48" s="211"/>
      <c r="E48" s="166"/>
      <c r="F48" s="166"/>
      <c r="G48" s="211"/>
      <c r="H48" s="211"/>
    </row>
    <row r="49" spans="1:9" ht="25.5">
      <c r="A49" s="121"/>
      <c r="B49" s="163" t="s">
        <v>216</v>
      </c>
      <c r="C49" s="125" t="s">
        <v>69</v>
      </c>
      <c r="D49" s="211"/>
      <c r="E49" s="166"/>
      <c r="F49" s="166"/>
      <c r="G49" s="211"/>
      <c r="H49" s="211"/>
    </row>
    <row r="50" spans="1:9">
      <c r="A50" s="121"/>
      <c r="B50" s="163" t="s">
        <v>217</v>
      </c>
      <c r="C50" s="125" t="s">
        <v>71</v>
      </c>
      <c r="D50" s="211"/>
      <c r="E50" s="166"/>
      <c r="F50" s="166"/>
      <c r="G50" s="211"/>
      <c r="H50" s="166"/>
    </row>
    <row r="51" spans="1:9" ht="25.5">
      <c r="A51" s="121"/>
      <c r="B51" s="163" t="s">
        <v>218</v>
      </c>
      <c r="C51" s="125" t="s">
        <v>73</v>
      </c>
      <c r="D51" s="211"/>
      <c r="E51" s="166"/>
      <c r="F51" s="166"/>
      <c r="G51" s="211"/>
      <c r="H51" s="211"/>
    </row>
    <row r="52" spans="1:9" ht="25.5">
      <c r="A52" s="121"/>
      <c r="B52" s="163" t="s">
        <v>219</v>
      </c>
      <c r="C52" s="125" t="s">
        <v>75</v>
      </c>
      <c r="D52" s="211"/>
      <c r="E52" s="166"/>
      <c r="F52" s="166"/>
      <c r="G52" s="211"/>
      <c r="H52" s="166"/>
    </row>
    <row r="53" spans="1:9" ht="25.5">
      <c r="A53" s="121"/>
      <c r="B53" s="163" t="s">
        <v>220</v>
      </c>
      <c r="C53" s="125" t="s">
        <v>77</v>
      </c>
      <c r="D53" s="211"/>
      <c r="E53" s="166"/>
      <c r="F53" s="166"/>
      <c r="G53" s="211"/>
      <c r="H53" s="211"/>
    </row>
    <row r="54" spans="1:9">
      <c r="A54" s="121"/>
      <c r="B54" s="161" t="s">
        <v>1173</v>
      </c>
      <c r="C54" s="125" t="s">
        <v>79</v>
      </c>
      <c r="D54" s="211"/>
      <c r="E54" s="166"/>
      <c r="F54" s="166"/>
      <c r="G54" s="211"/>
      <c r="H54" s="211"/>
    </row>
    <row r="55" spans="1:9">
      <c r="A55" s="121"/>
      <c r="B55" s="161" t="s">
        <v>221</v>
      </c>
      <c r="C55" s="125" t="s">
        <v>81</v>
      </c>
      <c r="D55" s="211"/>
      <c r="E55" s="166"/>
      <c r="F55" s="166"/>
      <c r="G55" s="211"/>
      <c r="H55" s="211"/>
    </row>
    <row r="56" spans="1:9">
      <c r="A56" s="121"/>
      <c r="B56" s="206" t="s">
        <v>222</v>
      </c>
      <c r="C56" s="125" t="s">
        <v>83</v>
      </c>
      <c r="D56" s="211"/>
      <c r="E56" s="166"/>
      <c r="F56" s="166"/>
      <c r="G56" s="211"/>
      <c r="H56" s="211"/>
    </row>
    <row r="57" spans="1:9">
      <c r="B57" s="206" t="s">
        <v>223</v>
      </c>
      <c r="C57" s="125"/>
      <c r="D57" s="166"/>
      <c r="E57" s="166"/>
      <c r="F57" s="166"/>
      <c r="G57" s="166"/>
      <c r="H57" s="166"/>
      <c r="I57" s="121"/>
    </row>
    <row r="58" spans="1:9" ht="25.5">
      <c r="B58" s="163" t="s">
        <v>1174</v>
      </c>
      <c r="C58" s="125" t="s">
        <v>85</v>
      </c>
      <c r="D58" s="211"/>
      <c r="E58" s="211"/>
      <c r="F58" s="211"/>
      <c r="G58" s="211"/>
      <c r="H58" s="166"/>
    </row>
    <row r="59" spans="1:9">
      <c r="B59" s="163" t="s">
        <v>224</v>
      </c>
      <c r="C59" s="125" t="s">
        <v>87</v>
      </c>
      <c r="D59" s="211"/>
      <c r="E59" s="211"/>
      <c r="F59" s="211"/>
      <c r="G59" s="211"/>
      <c r="H59" s="211"/>
    </row>
    <row r="60" spans="1:9">
      <c r="B60" s="163" t="s">
        <v>1175</v>
      </c>
      <c r="C60" s="125" t="s">
        <v>225</v>
      </c>
      <c r="D60" s="211"/>
      <c r="E60" s="211"/>
      <c r="F60" s="211"/>
      <c r="G60" s="211"/>
      <c r="H60" s="166"/>
    </row>
    <row r="61" spans="1:9">
      <c r="B61" s="163" t="s">
        <v>226</v>
      </c>
      <c r="C61" s="125" t="s">
        <v>227</v>
      </c>
      <c r="D61" s="211"/>
      <c r="E61" s="211"/>
      <c r="F61" s="211"/>
      <c r="G61" s="211"/>
      <c r="H61" s="211"/>
    </row>
    <row r="62" spans="1:9" ht="25.5">
      <c r="B62" s="205" t="s">
        <v>1176</v>
      </c>
      <c r="C62" s="125"/>
      <c r="D62" s="166"/>
      <c r="E62" s="166"/>
      <c r="F62" s="166"/>
      <c r="G62" s="166"/>
      <c r="H62" s="166"/>
    </row>
    <row r="63" spans="1:9" ht="25.5">
      <c r="B63" s="163" t="s">
        <v>1177</v>
      </c>
      <c r="C63" s="125" t="s">
        <v>228</v>
      </c>
      <c r="D63" s="211"/>
      <c r="E63" s="211"/>
      <c r="F63" s="211"/>
      <c r="G63" s="211"/>
      <c r="H63" s="211"/>
    </row>
    <row r="64" spans="1:9" ht="25.5">
      <c r="B64" s="163" t="s">
        <v>1178</v>
      </c>
      <c r="C64" s="125" t="s">
        <v>229</v>
      </c>
      <c r="D64" s="211"/>
      <c r="E64" s="211"/>
      <c r="F64" s="211"/>
      <c r="G64" s="211"/>
      <c r="H64" s="211"/>
    </row>
    <row r="65" spans="1:9" ht="38.25">
      <c r="B65" s="163" t="s">
        <v>1179</v>
      </c>
      <c r="C65" s="125" t="s">
        <v>94</v>
      </c>
      <c r="D65" s="211"/>
      <c r="E65" s="211"/>
      <c r="F65" s="211"/>
      <c r="G65" s="211"/>
      <c r="H65" s="211"/>
    </row>
    <row r="66" spans="1:9" ht="38.25">
      <c r="B66" s="163" t="s">
        <v>1180</v>
      </c>
      <c r="C66" s="125" t="s">
        <v>102</v>
      </c>
      <c r="D66" s="211"/>
      <c r="E66" s="211"/>
      <c r="F66" s="211"/>
      <c r="G66" s="211"/>
      <c r="H66" s="211"/>
    </row>
    <row r="67" spans="1:9">
      <c r="A67" s="121"/>
      <c r="B67" s="163" t="s">
        <v>230</v>
      </c>
      <c r="C67" s="125" t="s">
        <v>96</v>
      </c>
      <c r="D67" s="211"/>
      <c r="E67" s="211"/>
      <c r="F67" s="211"/>
      <c r="G67" s="211"/>
      <c r="H67" s="166"/>
    </row>
    <row r="68" spans="1:9">
      <c r="A68" s="121"/>
      <c r="B68" s="163" t="s">
        <v>231</v>
      </c>
      <c r="C68" s="125" t="s">
        <v>103</v>
      </c>
      <c r="D68" s="211"/>
      <c r="E68" s="211"/>
      <c r="F68" s="211"/>
      <c r="G68" s="211"/>
      <c r="H68" s="166"/>
      <c r="I68" s="119"/>
    </row>
    <row r="69" spans="1:9" ht="38.25">
      <c r="A69" s="121"/>
      <c r="B69" s="163" t="s">
        <v>1313</v>
      </c>
      <c r="C69" s="207" t="s">
        <v>137</v>
      </c>
      <c r="D69" s="211"/>
      <c r="E69" s="211"/>
      <c r="F69" s="211"/>
      <c r="G69" s="211"/>
      <c r="H69" s="211"/>
    </row>
    <row r="70" spans="1:9" ht="38.25">
      <c r="A70" s="121"/>
      <c r="B70" s="163" t="s">
        <v>1181</v>
      </c>
      <c r="C70" s="207" t="s">
        <v>139</v>
      </c>
      <c r="D70" s="211"/>
      <c r="E70" s="211"/>
      <c r="F70" s="211"/>
      <c r="G70" s="211"/>
      <c r="H70" s="211"/>
    </row>
    <row r="71" spans="1:9" ht="38.25">
      <c r="B71" s="205" t="s">
        <v>1182</v>
      </c>
      <c r="C71" s="125" t="s">
        <v>115</v>
      </c>
      <c r="D71" s="211"/>
      <c r="E71" s="211"/>
      <c r="F71" s="211"/>
      <c r="G71" s="211"/>
      <c r="H71" s="211"/>
    </row>
    <row r="72" spans="1:9" ht="25.5">
      <c r="A72" s="121"/>
      <c r="B72" s="208" t="s">
        <v>1183</v>
      </c>
      <c r="C72" s="207" t="s">
        <v>141</v>
      </c>
      <c r="D72" s="211"/>
      <c r="E72" s="166"/>
      <c r="F72" s="166"/>
      <c r="G72" s="166"/>
      <c r="H72" s="166"/>
      <c r="I72" s="119"/>
    </row>
    <row r="73" spans="1:9">
      <c r="A73" s="121"/>
      <c r="B73" s="205" t="s">
        <v>233</v>
      </c>
      <c r="C73" s="125" t="s">
        <v>109</v>
      </c>
      <c r="D73" s="211"/>
      <c r="E73" s="166"/>
      <c r="F73" s="166"/>
      <c r="G73" s="166"/>
      <c r="H73" s="166"/>
    </row>
    <row r="74" spans="1:9">
      <c r="A74" s="121"/>
      <c r="B74" s="205" t="s">
        <v>1184</v>
      </c>
      <c r="C74" s="125" t="s">
        <v>149</v>
      </c>
      <c r="D74" s="211"/>
      <c r="E74" s="166"/>
      <c r="F74" s="166"/>
      <c r="G74" s="166"/>
      <c r="H74" s="166"/>
    </row>
    <row r="75" spans="1:9" ht="25.5">
      <c r="A75" s="121"/>
      <c r="B75" s="205" t="s">
        <v>1185</v>
      </c>
      <c r="C75" s="125" t="s">
        <v>105</v>
      </c>
      <c r="D75" s="211"/>
      <c r="E75" s="166"/>
      <c r="F75" s="166"/>
      <c r="G75" s="166"/>
      <c r="H75" s="166"/>
    </row>
    <row r="76" spans="1:9">
      <c r="A76" s="121"/>
      <c r="B76" s="205" t="s">
        <v>1186</v>
      </c>
      <c r="C76" s="125" t="s">
        <v>116</v>
      </c>
      <c r="D76" s="211"/>
      <c r="E76" s="166"/>
      <c r="F76" s="166"/>
      <c r="G76" s="166"/>
      <c r="H76" s="166"/>
    </row>
    <row r="77" spans="1:9" ht="25.5">
      <c r="A77" s="121"/>
      <c r="B77" s="205" t="s">
        <v>1187</v>
      </c>
      <c r="C77" s="207" t="s">
        <v>143</v>
      </c>
      <c r="D77" s="211"/>
      <c r="E77" s="166"/>
      <c r="F77" s="166"/>
      <c r="G77" s="166"/>
      <c r="H77" s="166"/>
    </row>
    <row r="78" spans="1:9" ht="25.5">
      <c r="A78" s="121"/>
      <c r="B78" s="205" t="s">
        <v>1188</v>
      </c>
      <c r="C78" s="125" t="s">
        <v>117</v>
      </c>
      <c r="D78" s="211"/>
      <c r="E78" s="166"/>
      <c r="F78" s="166"/>
      <c r="G78" s="166"/>
      <c r="H78" s="166"/>
    </row>
    <row r="79" spans="1:9" ht="38.25">
      <c r="A79" s="121"/>
      <c r="B79" s="205" t="s">
        <v>1189</v>
      </c>
      <c r="C79" s="125" t="s">
        <v>111</v>
      </c>
      <c r="D79" s="211"/>
      <c r="E79" s="166"/>
      <c r="F79" s="166"/>
      <c r="G79" s="166"/>
      <c r="H79" s="166"/>
    </row>
    <row r="80" spans="1:9">
      <c r="B80" s="205" t="s">
        <v>1190</v>
      </c>
      <c r="C80" s="125" t="s">
        <v>114</v>
      </c>
      <c r="D80" s="211"/>
      <c r="E80" s="166"/>
      <c r="F80" s="166"/>
      <c r="G80" s="166"/>
      <c r="H80" s="166"/>
    </row>
    <row r="81" spans="1:9" ht="25.5">
      <c r="A81" s="153"/>
      <c r="B81" s="205" t="s">
        <v>1191</v>
      </c>
      <c r="C81" s="207" t="s">
        <v>145</v>
      </c>
      <c r="D81" s="211"/>
      <c r="E81" s="166"/>
      <c r="F81" s="166"/>
      <c r="G81" s="166"/>
      <c r="H81" s="166"/>
      <c r="I81" s="121"/>
    </row>
    <row r="82" spans="1:9" ht="25.5">
      <c r="A82" s="121"/>
      <c r="B82" s="205" t="s">
        <v>1192</v>
      </c>
      <c r="C82" s="207" t="s">
        <v>147</v>
      </c>
      <c r="D82" s="211"/>
      <c r="E82" s="166"/>
      <c r="F82" s="166"/>
      <c r="G82" s="166"/>
      <c r="H82" s="166"/>
      <c r="I82" s="121"/>
    </row>
    <row r="83" spans="1:9" ht="25.5">
      <c r="B83" s="205" t="s">
        <v>1193</v>
      </c>
      <c r="C83" s="125" t="s">
        <v>119</v>
      </c>
      <c r="D83" s="211"/>
      <c r="E83" s="166"/>
      <c r="F83" s="166"/>
      <c r="G83" s="166"/>
      <c r="H83" s="166"/>
      <c r="I83" s="121"/>
    </row>
    <row r="85" spans="1:9">
      <c r="A85" s="131" t="s">
        <v>1335</v>
      </c>
      <c r="B85" s="205" t="s">
        <v>1327</v>
      </c>
      <c r="C85" s="205"/>
    </row>
    <row r="86" spans="1:9">
      <c r="B86" s="205" t="s">
        <v>1328</v>
      </c>
      <c r="C86" s="205" t="s">
        <v>89</v>
      </c>
      <c r="D86" s="211"/>
    </row>
    <row r="87" spans="1:9">
      <c r="B87" s="205" t="s">
        <v>1329</v>
      </c>
      <c r="C87" s="205" t="s">
        <v>92</v>
      </c>
      <c r="D87" s="211"/>
    </row>
    <row r="88" spans="1:9">
      <c r="B88" s="205" t="s">
        <v>1330</v>
      </c>
      <c r="C88" s="205" t="s">
        <v>98</v>
      </c>
      <c r="D88" s="211"/>
    </row>
    <row r="89" spans="1:9">
      <c r="B89" s="205" t="s">
        <v>1331</v>
      </c>
      <c r="C89" s="205" t="s">
        <v>100</v>
      </c>
      <c r="D89" s="211"/>
    </row>
    <row r="90" spans="1:9">
      <c r="B90" s="205" t="s">
        <v>287</v>
      </c>
      <c r="C90" s="205" t="s">
        <v>104</v>
      </c>
      <c r="D90" s="211"/>
    </row>
    <row r="91" spans="1:9">
      <c r="B91" s="205" t="s">
        <v>1332</v>
      </c>
      <c r="C91" s="205" t="s">
        <v>107</v>
      </c>
      <c r="D91" s="211"/>
    </row>
    <row r="92" spans="1:9">
      <c r="B92" s="205" t="s">
        <v>1333</v>
      </c>
      <c r="C92" s="205" t="s">
        <v>110</v>
      </c>
      <c r="D92" s="211"/>
    </row>
    <row r="93" spans="1:9">
      <c r="B93" s="205" t="s">
        <v>1334</v>
      </c>
      <c r="C93" s="205" t="s">
        <v>112</v>
      </c>
      <c r="D93" s="211"/>
    </row>
    <row r="97" spans="1:9">
      <c r="A97" s="131" t="s">
        <v>203</v>
      </c>
    </row>
    <row r="99" spans="1:9">
      <c r="A99" s="131" t="s">
        <v>234</v>
      </c>
    </row>
    <row r="100" spans="1:9">
      <c r="A100" s="129"/>
    </row>
    <row r="101" spans="1:9">
      <c r="D101" s="125" t="s">
        <v>178</v>
      </c>
    </row>
    <row r="102" spans="1:9">
      <c r="B102" s="206" t="s">
        <v>203</v>
      </c>
      <c r="C102" s="125"/>
      <c r="D102" s="166"/>
      <c r="G102" s="154"/>
      <c r="H102" s="154"/>
      <c r="I102" s="154"/>
    </row>
    <row r="103" spans="1:9">
      <c r="B103" s="161" t="s">
        <v>156</v>
      </c>
      <c r="C103" s="125" t="s">
        <v>120</v>
      </c>
      <c r="D103" s="211"/>
      <c r="H103" s="154"/>
      <c r="I103" s="126"/>
    </row>
    <row r="104" spans="1:9">
      <c r="B104" s="161" t="s">
        <v>235</v>
      </c>
      <c r="C104" s="125" t="s">
        <v>121</v>
      </c>
      <c r="D104" s="211"/>
      <c r="H104" s="154"/>
      <c r="I104" s="126"/>
    </row>
    <row r="105" spans="1:9">
      <c r="B105" s="161" t="s">
        <v>236</v>
      </c>
      <c r="C105" s="125" t="s">
        <v>122</v>
      </c>
      <c r="D105" s="211"/>
      <c r="H105" s="154"/>
      <c r="I105" s="126"/>
    </row>
    <row r="106" spans="1:9">
      <c r="B106" s="161" t="s">
        <v>237</v>
      </c>
      <c r="C106" s="125" t="s">
        <v>124</v>
      </c>
      <c r="D106" s="211"/>
      <c r="H106" s="154"/>
      <c r="I106" s="126"/>
    </row>
    <row r="107" spans="1:9" ht="25.5">
      <c r="B107" s="163" t="s">
        <v>1194</v>
      </c>
      <c r="C107" s="125" t="s">
        <v>126</v>
      </c>
      <c r="D107" s="211"/>
      <c r="H107" s="154"/>
      <c r="I107" s="126"/>
    </row>
    <row r="108" spans="1:9">
      <c r="B108" s="161" t="s">
        <v>1195</v>
      </c>
      <c r="C108" s="125" t="s">
        <v>128</v>
      </c>
      <c r="D108" s="211"/>
      <c r="H108" s="154"/>
      <c r="I108" s="126"/>
    </row>
    <row r="109" spans="1:9">
      <c r="A109" s="121"/>
      <c r="B109" s="206" t="s">
        <v>203</v>
      </c>
      <c r="C109" s="125" t="s">
        <v>130</v>
      </c>
      <c r="D109" s="211"/>
      <c r="H109" s="154"/>
      <c r="I109" s="126"/>
    </row>
    <row r="110" spans="1:9">
      <c r="A110" s="121"/>
      <c r="B110" s="210" t="s">
        <v>238</v>
      </c>
      <c r="C110" s="125"/>
      <c r="D110" s="166"/>
      <c r="H110" s="154"/>
      <c r="I110" s="126"/>
    </row>
    <row r="111" spans="1:9">
      <c r="A111" s="121"/>
      <c r="B111" s="163" t="s">
        <v>239</v>
      </c>
      <c r="C111" s="125" t="s">
        <v>132</v>
      </c>
      <c r="D111" s="211"/>
      <c r="G111" s="121"/>
      <c r="H111" s="126"/>
      <c r="I111" s="154"/>
    </row>
    <row r="112" spans="1:9">
      <c r="A112" s="121"/>
      <c r="B112" s="161" t="s">
        <v>240</v>
      </c>
      <c r="C112" s="125" t="s">
        <v>134</v>
      </c>
      <c r="D112" s="211"/>
      <c r="G112" s="155"/>
      <c r="H112" s="126"/>
      <c r="I112" s="154"/>
    </row>
    <row r="113" spans="1:9">
      <c r="A113" s="121"/>
      <c r="B113" s="206" t="s">
        <v>241</v>
      </c>
      <c r="C113" s="125" t="s">
        <v>135</v>
      </c>
      <c r="D113" s="61">
        <f>SUM(D111:D112)</f>
        <v>0</v>
      </c>
      <c r="G113" s="155"/>
      <c r="H113" s="126"/>
      <c r="I113" s="154"/>
    </row>
    <row r="114" spans="1:9">
      <c r="A114" s="121"/>
      <c r="B114" s="156"/>
      <c r="C114" s="156"/>
      <c r="D114" s="157"/>
      <c r="G114" s="157"/>
      <c r="H114" s="155"/>
      <c r="I114" s="121"/>
    </row>
    <row r="115" spans="1:9">
      <c r="G115" s="157"/>
      <c r="H115" s="157"/>
      <c r="I115" s="121"/>
    </row>
    <row r="116" spans="1:9">
      <c r="G116" s="157"/>
      <c r="H116" s="155"/>
      <c r="I116" s="121"/>
    </row>
    <row r="117" spans="1:9">
      <c r="G117" s="157"/>
      <c r="H117" s="157"/>
      <c r="I117" s="121"/>
    </row>
    <row r="118" spans="1:9">
      <c r="G118" s="157"/>
      <c r="H118" s="155"/>
      <c r="I118" s="121"/>
    </row>
    <row r="119" spans="1:9">
      <c r="G119" s="157"/>
      <c r="H119" s="157"/>
      <c r="I119" s="121"/>
    </row>
    <row r="120" spans="1:9">
      <c r="G120" s="157"/>
      <c r="H120" s="155"/>
      <c r="I120" s="121"/>
    </row>
    <row r="121" spans="1:9">
      <c r="G121" s="157"/>
      <c r="H121" s="157"/>
      <c r="I121" s="121"/>
    </row>
    <row r="122" spans="1:9">
      <c r="G122" s="157"/>
      <c r="H122" s="155"/>
      <c r="I122" s="121"/>
    </row>
  </sheetData>
  <sheetProtection algorithmName="SHA-512" hashValue="K1OErNOLKMf/hgqCjGuWL100Ssiayj6klxPBN8ekoBNn1f7oAzM5OYHFfB15ukcZrvTGybR1EiDd1M1xBwVZVg==" saltValue="nSf5N2JpWtcbBfdP2a1Bvg==" spinCount="100000" sheet="1" objects="1" scenarios="1" formatColumns="0" formatRows="0"/>
  <pageMargins left="0.7" right="0.7" top="0.75" bottom="0.75" header="0.3" footer="0.3"/>
  <pageSetup paperSize="9" scale="29" orientation="portrait" r:id="rId1"/>
  <headerFooter>
    <oddHeader>&amp;LEIOPA-REFS-18-011&amp;C&amp;"-,Bold"Own Funds&amp;R&amp;KFF0000EIOPA REGULAR USE</oddHeader>
  </headerFooter>
  <rowBreaks count="1" manualBreakCount="1">
    <brk id="8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tint="-0.249977111117893"/>
  </sheetPr>
  <dimension ref="A1:L65"/>
  <sheetViews>
    <sheetView showGridLines="0" zoomScale="80" zoomScaleNormal="80" workbookViewId="0">
      <selection activeCell="D19" sqref="D19"/>
    </sheetView>
  </sheetViews>
  <sheetFormatPr defaultColWidth="9.140625" defaultRowHeight="12.75"/>
  <cols>
    <col min="1" max="1" width="12.5703125" style="131" customWidth="1"/>
    <col min="2" max="2" width="45.5703125" style="131" customWidth="1"/>
    <col min="3" max="3" width="12.85546875" style="131" customWidth="1"/>
    <col min="4" max="4" width="21.85546875" style="131" customWidth="1"/>
    <col min="5" max="5" width="26.5703125" style="131" customWidth="1"/>
    <col min="6" max="6" width="21.85546875" style="131" customWidth="1"/>
    <col min="7" max="7" width="9.140625" style="131"/>
    <col min="8" max="8" width="31" style="131" customWidth="1"/>
    <col min="9" max="16384" width="9.140625" style="131"/>
  </cols>
  <sheetData>
    <row r="1" spans="1:12">
      <c r="A1" s="135" t="s">
        <v>1007</v>
      </c>
      <c r="B1" s="136"/>
      <c r="C1" s="136"/>
      <c r="D1" s="136"/>
      <c r="E1" s="136"/>
      <c r="F1" s="137">
        <f>IF(P.Participant!C8="-","[Participant's name]",P.Participant!C8)</f>
        <v>0</v>
      </c>
    </row>
    <row r="2" spans="1:12">
      <c r="A2" s="135"/>
      <c r="B2" s="135"/>
      <c r="C2" s="135"/>
      <c r="D2" s="135"/>
      <c r="E2" s="135"/>
      <c r="F2" s="137" t="str">
        <f>IF(P.Participant!C17="-","[Method for calculation of the SCR]",P.Participant!C17)</f>
        <v>[Method for calculation of the SCR]</v>
      </c>
    </row>
    <row r="3" spans="1:12">
      <c r="A3" s="136" t="s">
        <v>1315</v>
      </c>
      <c r="B3" s="135"/>
      <c r="C3" s="135"/>
      <c r="D3" s="135"/>
      <c r="E3" s="135"/>
      <c r="F3" s="137" t="str">
        <f>_Version</f>
        <v>EIOPA-ST24_Templates-(20240304)</v>
      </c>
    </row>
    <row r="4" spans="1:12">
      <c r="B4" s="138"/>
      <c r="C4" s="132"/>
      <c r="D4" s="132"/>
      <c r="E4" s="132"/>
      <c r="F4" s="132"/>
    </row>
    <row r="5" spans="1:12">
      <c r="B5" s="138"/>
      <c r="C5" s="132"/>
      <c r="D5" s="132"/>
      <c r="E5" s="132"/>
      <c r="F5" s="132"/>
    </row>
    <row r="6" spans="1:12">
      <c r="B6" s="138"/>
      <c r="C6" s="132"/>
      <c r="D6" s="132"/>
      <c r="E6" s="132"/>
      <c r="F6" s="132"/>
    </row>
    <row r="7" spans="1:12">
      <c r="A7" s="131" t="s">
        <v>242</v>
      </c>
      <c r="C7" s="140"/>
      <c r="D7" s="141"/>
      <c r="E7" s="132"/>
      <c r="F7" s="139"/>
    </row>
    <row r="8" spans="1:12">
      <c r="C8" s="140"/>
      <c r="D8" s="141"/>
      <c r="E8" s="132"/>
      <c r="F8" s="139"/>
    </row>
    <row r="9" spans="1:12">
      <c r="A9" s="24" t="s">
        <v>246</v>
      </c>
      <c r="C9" s="141"/>
      <c r="D9" s="141"/>
      <c r="E9" s="132"/>
      <c r="F9" s="139"/>
    </row>
    <row r="10" spans="1:12">
      <c r="C10" s="141"/>
      <c r="D10" s="141"/>
      <c r="E10" s="132"/>
      <c r="F10" s="139"/>
    </row>
    <row r="11" spans="1:12">
      <c r="B11" s="132"/>
      <c r="C11" s="142" t="s">
        <v>243</v>
      </c>
      <c r="D11" s="142" t="s">
        <v>244</v>
      </c>
      <c r="E11" s="142" t="s">
        <v>245</v>
      </c>
      <c r="F11" s="139"/>
    </row>
    <row r="12" spans="1:12" ht="30.75" customHeight="1">
      <c r="C12" s="141"/>
      <c r="D12" s="132"/>
      <c r="E12" s="143"/>
      <c r="F12" s="139"/>
    </row>
    <row r="13" spans="1:12" ht="51">
      <c r="B13" s="144"/>
      <c r="C13" s="144"/>
      <c r="D13" s="142" t="s">
        <v>247</v>
      </c>
      <c r="E13" s="142" t="s">
        <v>248</v>
      </c>
      <c r="F13" s="142" t="s">
        <v>249</v>
      </c>
      <c r="H13" s="141"/>
      <c r="I13" s="141"/>
      <c r="J13" s="132"/>
      <c r="K13" s="143"/>
      <c r="L13" s="139"/>
    </row>
    <row r="14" spans="1:12">
      <c r="B14" s="145"/>
      <c r="C14" s="145"/>
      <c r="D14" s="146" t="s">
        <v>175</v>
      </c>
      <c r="E14" s="146" t="s">
        <v>176</v>
      </c>
      <c r="F14" s="146" t="s">
        <v>177</v>
      </c>
    </row>
    <row r="15" spans="1:12">
      <c r="B15" s="147" t="s">
        <v>250</v>
      </c>
      <c r="C15" s="146" t="s">
        <v>5</v>
      </c>
      <c r="D15" s="211"/>
      <c r="E15" s="211"/>
      <c r="F15" s="211"/>
    </row>
    <row r="16" spans="1:12">
      <c r="B16" s="148" t="s">
        <v>251</v>
      </c>
      <c r="C16" s="146" t="s">
        <v>7</v>
      </c>
      <c r="D16" s="211"/>
      <c r="E16" s="211"/>
      <c r="F16" s="211"/>
    </row>
    <row r="17" spans="1:6">
      <c r="B17" s="148" t="s">
        <v>252</v>
      </c>
      <c r="C17" s="146" t="s">
        <v>9</v>
      </c>
      <c r="D17" s="211"/>
      <c r="E17" s="211"/>
      <c r="F17" s="211"/>
    </row>
    <row r="18" spans="1:6">
      <c r="B18" s="148" t="s">
        <v>253</v>
      </c>
      <c r="C18" s="146" t="s">
        <v>11</v>
      </c>
      <c r="D18" s="211"/>
      <c r="E18" s="211"/>
      <c r="F18" s="211"/>
    </row>
    <row r="19" spans="1:6">
      <c r="B19" s="148" t="s">
        <v>254</v>
      </c>
      <c r="C19" s="146" t="s">
        <v>13</v>
      </c>
      <c r="D19" s="211"/>
      <c r="E19" s="211"/>
      <c r="F19" s="211"/>
    </row>
    <row r="20" spans="1:6">
      <c r="B20" s="148" t="s">
        <v>255</v>
      </c>
      <c r="C20" s="146" t="s">
        <v>15</v>
      </c>
      <c r="D20" s="211"/>
      <c r="E20" s="211"/>
      <c r="F20" s="166"/>
    </row>
    <row r="21" spans="1:6">
      <c r="B21" s="148" t="s">
        <v>256</v>
      </c>
      <c r="C21" s="146" t="s">
        <v>17</v>
      </c>
      <c r="D21" s="211"/>
      <c r="E21" s="211"/>
      <c r="F21" s="166"/>
    </row>
    <row r="22" spans="1:6">
      <c r="B22" s="149" t="s">
        <v>246</v>
      </c>
      <c r="C22" s="146" t="s">
        <v>23</v>
      </c>
      <c r="D22" s="304">
        <f>SUM(D15:D21)</f>
        <v>0</v>
      </c>
      <c r="E22" s="304">
        <f>SUM(E15:E21)</f>
        <v>0</v>
      </c>
      <c r="F22" s="166"/>
    </row>
    <row r="23" spans="1:6">
      <c r="B23" s="150"/>
      <c r="C23" s="150"/>
      <c r="D23" s="132"/>
      <c r="E23" s="132"/>
      <c r="F23" s="139"/>
    </row>
    <row r="24" spans="1:6">
      <c r="B24" s="139"/>
      <c r="C24" s="139"/>
      <c r="D24" s="133"/>
      <c r="E24" s="133"/>
      <c r="F24" s="133"/>
    </row>
    <row r="25" spans="1:6">
      <c r="B25" s="139"/>
      <c r="C25" s="139"/>
      <c r="D25" s="133"/>
      <c r="E25" s="133"/>
      <c r="F25" s="133"/>
    </row>
    <row r="26" spans="1:6">
      <c r="A26" s="131" t="s">
        <v>257</v>
      </c>
      <c r="C26" s="139"/>
      <c r="D26" s="139"/>
      <c r="E26" s="151"/>
      <c r="F26" s="139"/>
    </row>
    <row r="27" spans="1:6">
      <c r="C27" s="139"/>
      <c r="D27" s="139"/>
      <c r="E27" s="151"/>
      <c r="F27" s="139"/>
    </row>
    <row r="28" spans="1:6">
      <c r="A28" s="24" t="s">
        <v>258</v>
      </c>
      <c r="C28" s="139"/>
      <c r="D28" s="139"/>
      <c r="E28" s="151"/>
      <c r="F28" s="139"/>
    </row>
    <row r="29" spans="1:6">
      <c r="B29" s="138"/>
      <c r="C29" s="139"/>
      <c r="D29" s="139"/>
      <c r="E29" s="151"/>
      <c r="F29" s="139"/>
    </row>
    <row r="30" spans="1:6">
      <c r="C30" s="142" t="s">
        <v>243</v>
      </c>
      <c r="D30" s="142" t="s">
        <v>244</v>
      </c>
      <c r="E30" s="142" t="s">
        <v>245</v>
      </c>
      <c r="F30" s="139"/>
    </row>
    <row r="31" spans="1:6" ht="32.25" customHeight="1">
      <c r="C31" s="139"/>
      <c r="D31" s="139"/>
      <c r="E31" s="143"/>
      <c r="F31" s="139"/>
    </row>
    <row r="32" spans="1:6">
      <c r="B32" s="139"/>
      <c r="C32" s="139"/>
      <c r="D32" s="212" t="s">
        <v>259</v>
      </c>
      <c r="E32" s="143"/>
      <c r="F32" s="139"/>
    </row>
    <row r="33" spans="2:8">
      <c r="B33" s="139"/>
      <c r="C33" s="139"/>
      <c r="D33" s="213" t="s">
        <v>182</v>
      </c>
      <c r="E33" s="143"/>
      <c r="F33" s="139"/>
    </row>
    <row r="34" spans="2:8">
      <c r="B34" s="214" t="s">
        <v>260</v>
      </c>
      <c r="C34" s="213" t="s">
        <v>27</v>
      </c>
      <c r="D34" s="211"/>
      <c r="E34" s="143"/>
    </row>
    <row r="35" spans="2:8">
      <c r="B35" s="214" t="s">
        <v>261</v>
      </c>
      <c r="C35" s="213" t="s">
        <v>29</v>
      </c>
      <c r="D35" s="211"/>
      <c r="E35" s="143"/>
    </row>
    <row r="36" spans="2:8">
      <c r="B36" s="215" t="s">
        <v>262</v>
      </c>
      <c r="C36" s="213" t="s">
        <v>31</v>
      </c>
      <c r="D36" s="211"/>
      <c r="E36" s="143"/>
    </row>
    <row r="37" spans="2:8">
      <c r="B37" s="215" t="s">
        <v>263</v>
      </c>
      <c r="C37" s="213" t="s">
        <v>33</v>
      </c>
      <c r="D37" s="211"/>
      <c r="E37" s="143"/>
    </row>
    <row r="38" spans="2:8" ht="25.5">
      <c r="B38" s="216" t="s">
        <v>264</v>
      </c>
      <c r="C38" s="213" t="s">
        <v>35</v>
      </c>
      <c r="D38" s="211"/>
      <c r="E38" s="143"/>
    </row>
    <row r="39" spans="2:8" ht="38.25">
      <c r="B39" s="217" t="s">
        <v>1196</v>
      </c>
      <c r="C39" s="213" t="s">
        <v>43</v>
      </c>
      <c r="D39" s="211"/>
      <c r="E39" s="143"/>
    </row>
    <row r="40" spans="2:8">
      <c r="B40" s="215" t="s">
        <v>265</v>
      </c>
      <c r="C40" s="218" t="s">
        <v>45</v>
      </c>
      <c r="D40" s="211"/>
      <c r="E40" s="143"/>
    </row>
    <row r="41" spans="2:8" ht="25.5">
      <c r="B41" s="219" t="s">
        <v>1197</v>
      </c>
      <c r="C41" s="220" t="s">
        <v>1198</v>
      </c>
      <c r="D41" s="211"/>
      <c r="E41" s="143"/>
    </row>
    <row r="42" spans="2:8" ht="25.5">
      <c r="B42" s="219" t="s">
        <v>1199</v>
      </c>
      <c r="C42" s="220" t="s">
        <v>1200</v>
      </c>
      <c r="D42" s="211"/>
      <c r="E42" s="143"/>
    </row>
    <row r="43" spans="2:8" ht="25.5">
      <c r="B43" s="219" t="s">
        <v>1201</v>
      </c>
      <c r="C43" s="220" t="s">
        <v>1202</v>
      </c>
      <c r="D43" s="211"/>
      <c r="E43" s="143"/>
    </row>
    <row r="44" spans="2:8" ht="25.5">
      <c r="B44" s="219" t="s">
        <v>1203</v>
      </c>
      <c r="C44" s="220" t="s">
        <v>1204</v>
      </c>
      <c r="D44" s="211"/>
      <c r="E44" s="143"/>
    </row>
    <row r="45" spans="2:8">
      <c r="B45" s="221" t="s">
        <v>232</v>
      </c>
      <c r="C45" s="218" t="s">
        <v>47</v>
      </c>
      <c r="D45" s="211"/>
      <c r="E45" s="143"/>
    </row>
    <row r="46" spans="2:8">
      <c r="B46" s="222" t="s">
        <v>266</v>
      </c>
      <c r="C46" s="218"/>
      <c r="D46" s="166"/>
      <c r="E46" s="143"/>
      <c r="F46" s="134"/>
    </row>
    <row r="47" spans="2:8" ht="25.5">
      <c r="B47" s="215" t="s">
        <v>267</v>
      </c>
      <c r="C47" s="218" t="s">
        <v>83</v>
      </c>
      <c r="D47" s="211"/>
      <c r="E47" s="143"/>
      <c r="F47" s="143"/>
      <c r="G47" s="143"/>
      <c r="H47" s="143"/>
    </row>
    <row r="48" spans="2:8">
      <c r="B48" s="221" t="s">
        <v>268</v>
      </c>
      <c r="C48" s="218" t="s">
        <v>85</v>
      </c>
      <c r="D48" s="211"/>
      <c r="E48" s="143"/>
      <c r="F48" s="143"/>
      <c r="G48" s="143"/>
      <c r="H48" s="143"/>
    </row>
    <row r="49" spans="2:8">
      <c r="B49" s="221" t="s">
        <v>1205</v>
      </c>
      <c r="C49" s="218" t="s">
        <v>87</v>
      </c>
      <c r="D49" s="211"/>
      <c r="E49" s="143"/>
      <c r="F49" s="143"/>
      <c r="G49" s="143"/>
      <c r="H49" s="143"/>
    </row>
    <row r="50" spans="2:8">
      <c r="B50" s="221" t="s">
        <v>269</v>
      </c>
      <c r="C50" s="218" t="s">
        <v>225</v>
      </c>
      <c r="D50" s="211"/>
      <c r="E50" s="143"/>
      <c r="F50" s="143"/>
      <c r="G50" s="143"/>
      <c r="H50" s="143"/>
    </row>
    <row r="51" spans="2:8" ht="25.5">
      <c r="B51" s="215" t="s">
        <v>270</v>
      </c>
      <c r="C51" s="218" t="s">
        <v>227</v>
      </c>
      <c r="D51" s="211"/>
      <c r="E51" s="143"/>
      <c r="F51" s="143"/>
      <c r="G51" s="143"/>
      <c r="H51" s="143"/>
    </row>
    <row r="52" spans="2:8" ht="25.5">
      <c r="B52" s="215" t="s">
        <v>271</v>
      </c>
      <c r="C52" s="218" t="s">
        <v>228</v>
      </c>
      <c r="D52" s="211"/>
      <c r="E52" s="143"/>
      <c r="F52" s="143"/>
      <c r="G52" s="143"/>
      <c r="H52" s="143"/>
    </row>
    <row r="53" spans="2:8">
      <c r="B53" s="215" t="s">
        <v>272</v>
      </c>
      <c r="C53" s="218" t="s">
        <v>229</v>
      </c>
      <c r="D53" s="211"/>
      <c r="E53" s="143"/>
      <c r="F53" s="143"/>
      <c r="G53" s="143"/>
      <c r="H53" s="143"/>
    </row>
    <row r="54" spans="2:8" ht="25.5">
      <c r="B54" s="215" t="s">
        <v>273</v>
      </c>
      <c r="C54" s="218" t="s">
        <v>274</v>
      </c>
      <c r="D54" s="211"/>
      <c r="E54" s="143"/>
      <c r="F54" s="143"/>
      <c r="G54" s="143"/>
      <c r="H54" s="143"/>
    </row>
    <row r="55" spans="2:8">
      <c r="B55" s="222" t="s">
        <v>275</v>
      </c>
      <c r="C55" s="218"/>
      <c r="D55" s="166"/>
      <c r="E55" s="143"/>
      <c r="F55" s="143"/>
      <c r="G55" s="143"/>
      <c r="H55" s="143"/>
    </row>
    <row r="56" spans="2:8" ht="25.5">
      <c r="B56" s="215" t="s">
        <v>276</v>
      </c>
      <c r="C56" s="218" t="s">
        <v>89</v>
      </c>
      <c r="D56" s="211"/>
      <c r="E56" s="143"/>
      <c r="F56" s="143"/>
      <c r="G56" s="143"/>
      <c r="H56" s="143"/>
    </row>
    <row r="57" spans="2:8" ht="63.75">
      <c r="B57" s="215" t="s">
        <v>277</v>
      </c>
      <c r="C57" s="213" t="s">
        <v>92</v>
      </c>
      <c r="D57" s="211"/>
      <c r="E57" s="143"/>
      <c r="F57" s="143"/>
      <c r="G57" s="143"/>
      <c r="H57" s="143"/>
    </row>
    <row r="58" spans="2:8" ht="38.25">
      <c r="B58" s="215" t="s">
        <v>278</v>
      </c>
      <c r="C58" s="213" t="s">
        <v>94</v>
      </c>
      <c r="D58" s="211"/>
      <c r="E58" s="143"/>
      <c r="F58" s="143"/>
      <c r="G58" s="143"/>
      <c r="H58" s="143"/>
    </row>
    <row r="59" spans="2:8" ht="51">
      <c r="B59" s="215" t="s">
        <v>1206</v>
      </c>
      <c r="C59" s="213" t="s">
        <v>96</v>
      </c>
      <c r="D59" s="211"/>
      <c r="E59" s="143"/>
      <c r="F59" s="143"/>
      <c r="G59" s="143"/>
      <c r="H59" s="143"/>
    </row>
    <row r="60" spans="2:8">
      <c r="B60" s="163" t="s">
        <v>1207</v>
      </c>
      <c r="C60" s="213" t="s">
        <v>98</v>
      </c>
      <c r="D60" s="211"/>
      <c r="E60" s="143"/>
      <c r="F60" s="143"/>
      <c r="G60" s="143"/>
      <c r="H60" s="143"/>
    </row>
    <row r="61" spans="2:8">
      <c r="B61" s="215" t="s">
        <v>279</v>
      </c>
      <c r="C61" s="213" t="s">
        <v>100</v>
      </c>
      <c r="D61" s="211"/>
      <c r="E61" s="143"/>
      <c r="F61" s="143"/>
      <c r="G61" s="143"/>
      <c r="H61" s="143"/>
    </row>
    <row r="62" spans="2:8" ht="25.5">
      <c r="B62" s="215" t="s">
        <v>1208</v>
      </c>
      <c r="C62" s="213" t="s">
        <v>1209</v>
      </c>
      <c r="D62" s="211"/>
      <c r="E62" s="143"/>
      <c r="F62" s="143"/>
      <c r="G62" s="143"/>
      <c r="H62" s="143"/>
    </row>
    <row r="63" spans="2:8">
      <c r="B63" s="223" t="s">
        <v>280</v>
      </c>
      <c r="C63" s="213"/>
      <c r="D63" s="166"/>
      <c r="E63" s="143"/>
      <c r="F63" s="143"/>
      <c r="G63" s="143"/>
      <c r="H63" s="143"/>
    </row>
    <row r="64" spans="2:8">
      <c r="B64" s="163" t="s">
        <v>1186</v>
      </c>
      <c r="C64" s="213" t="s">
        <v>102</v>
      </c>
      <c r="D64" s="211"/>
      <c r="E64" s="143"/>
    </row>
    <row r="65" spans="2:5">
      <c r="B65" s="161" t="s">
        <v>1210</v>
      </c>
      <c r="C65" s="213" t="s">
        <v>103</v>
      </c>
      <c r="D65" s="211"/>
      <c r="E65" s="143"/>
    </row>
  </sheetData>
  <sheetProtection algorithmName="SHA-512" hashValue="Q4v0xgULZTAR1ew4fvcKroeKIYACDJx3WHmKrHdoxADC6sYu/GV7lTkDXqthT4r1KH3bMDF5cXXJDpAiaea5VA==" saltValue="RU94eT/JarVFZE5u5srM9g==" spinCount="100000" sheet="1" objects="1" scenarios="1" formatColumns="0" formatRows="0"/>
  <pageMargins left="0.7" right="0.7" top="0.75" bottom="0.75" header="0.3" footer="0.3"/>
  <pageSetup paperSize="9" scale="57" orientation="portrait" r:id="rId1"/>
  <headerFooter>
    <oddHeader>&amp;LEIOPA-REFS-18-011&amp;C&amp;"-,Bold"Solvency Capital Requirement - for groups on Standard Formula
&amp;R&amp;KFF0000EIOPA REGULAR USE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Display>DocumentLibraryForm</Display>
  <Edit>DocumentLibraryForm</Edit>
  <New>DocumentLibraryForm</New>
  <MobileDisplayFormUrl/>
  <MobileEditFormUrl/>
  <MobileNewFormUrl/>
</FormTemplates>
</file>

<file path=customXml/item2.xml><?xml version="1.0" encoding="utf-8"?>
<ct:contentTypeSchema xmlns:ct="http://schemas.microsoft.com/office/2006/metadata/contentType" xmlns:ma="http://schemas.microsoft.com/office/2006/metadata/properties/metaAttributes" ct:_="" ma:_="" ma:contentTypeName="ERIS Document" ma:contentTypeID="0x010100A36099ABA2FA51469125793B4B7AB4F5001A8E56CC6293604D8CA54EB31DCD5182" ma:contentTypeVersion="42" ma:contentTypeDescription="" ma:contentTypeScope="" ma:versionID="c5a205cedc4af84d575241a96949778b">
  <xsd:schema xmlns:xsd="http://www.w3.org/2001/XMLSchema" xmlns:xs="http://www.w3.org/2001/XMLSchema" xmlns:p="http://schemas.microsoft.com/office/2006/metadata/properties" xmlns:ns1="http://schemas.microsoft.com/sharepoint/v3" xmlns:ns2="87aa1843-8de0-4a0d-8f84-ba38364cedd3" xmlns:ns4="9c9d3f1c-d43e-412d-b5ba-25b99655e7b0" xmlns:ns5="http://schemas.microsoft.com/sharepoint/v4" targetNamespace="http://schemas.microsoft.com/office/2006/metadata/properties" ma:root="true" ma:fieldsID="b4906a7202a636fba72a861665bd329d" ns1:_="" ns2:_="" ns4:_="" ns5:_="">
    <xsd:import namespace="http://schemas.microsoft.com/sharepoint/v3"/>
    <xsd:import namespace="87aa1843-8de0-4a0d-8f84-ba38364cedd3"/>
    <xsd:import namespace="9c9d3f1c-d43e-412d-b5ba-25b99655e7b0"/>
    <xsd:import namespace="http://schemas.microsoft.com/sharepoint/v4"/>
    <xsd:element name="properties">
      <xsd:complexType>
        <xsd:sequence>
          <xsd:element name="documentManagement">
            <xsd:complexType>
              <xsd:all>
                <xsd:element ref="ns2:i10d68d9f23847cf8af6dfd6ea5a13c5" minOccurs="0"/>
                <xsd:element ref="ns2:TaxCatchAll" minOccurs="0"/>
                <xsd:element ref="ns2:TaxCatchAllLabel" minOccurs="0"/>
                <xsd:element ref="ns2:h892087fa426483fb4aeabf5f62cea07" minOccurs="0"/>
                <xsd:element ref="ns2:ERIS_ConfidentialityLevel"/>
                <xsd:element ref="ns2:ERIS_AdditionalMarkings" minOccurs="0"/>
                <xsd:element ref="ns2:ERIS_ApprovalStatus" minOccurs="0"/>
                <xsd:element ref="ns2:ea2405f8c40b49018d5adf6d1fde30fc" minOccurs="0"/>
                <xsd:element ref="ns2:n9fa99f729bf4a26840c1e0eb061cce0"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5:IconOverlay"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a1843-8de0-4a0d-8f84-ba38364cedd3" elementFormDefault="qualified">
    <xsd:import namespace="http://schemas.microsoft.com/office/2006/documentManagement/types"/>
    <xsd:import namespace="http://schemas.microsoft.com/office/infopath/2007/PartnerControls"/>
    <xsd:element name="i10d68d9f23847cf8af6dfd6ea5a13c5" ma:index="8" ma:taxonomy="true" ma:internalName="i10d68d9f23847cf8af6dfd6ea5a13c5" ma:taxonomyFieldName="ERIS_DocumentType" ma:displayName="Document Type" ma:readOnly="false" ma:fieldId="{210d68d9-f238-47cf-8af6-dfd6ea5a13c5}" ma:sspId="2b1776d1-ae3b-49f8-a97b-1474fa7fa346" ma:termSetId="8291263e-1670-46c0-b090-f3efb02d9c12"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faa9d8af-6b38-4a44-a2cb-8d3401200c14}" ma:internalName="TaxCatchAll" ma:showField="CatchAllData"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aa9d8af-6b38-4a44-a2cb-8d3401200c14}" ma:internalName="TaxCatchAllLabel" ma:readOnly="true" ma:showField="CatchAllDataLabel"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h892087fa426483fb4aeabf5f62cea07" ma:index="12" ma:taxonomy="true" ma:internalName="h892087fa426483fb4aeabf5f62cea07" ma:taxonomyFieldName="ERIS_Keywords" ma:displayName="Keywords" ma:default="3;#Financial Stability|049b862d-b39b-44a2-9998-86d5f061724c" ma:fieldId="{1892087f-a426-483f-b4ae-abf5f62cea07}"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ea2405f8c40b49018d5adf6d1fde30fc" ma:index="17" nillable="true" ma:taxonomy="true" ma:internalName="ea2405f8c40b49018d5adf6d1fde30fc" ma:taxonomyFieldName="ERIS_Department" ma:displayName="EIOPA Department" ma:default="1;#Risks ＆ Financial Stability Department|364f0868-cf23-4007-af85-0c17c2d1b8b6" ma:fieldId="{ea2405f8-c40b-4901-8d5a-df6d1fde30fc}"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n9fa99f729bf4a26840c1e0eb061cce0" ma:index="19" nillable="true" ma:taxonomy="true" ma:internalName="n9fa99f729bf4a26840c1e0eb061cce0" ma:taxonomyFieldName="ERIS_Language" ma:displayName="Language" ma:default="2;#English|2741a941-2920-4ba4-aa70-d8ed6ac1785d" ma:fieldId="{79fa99f7-29bf-4a26-840c-1e0eb061cce0}"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7"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9d3f1c-d43e-412d-b5ba-25b99655e7b0"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87aa1843-8de0-4a0d-8f84-ba38364cedd3">
      <Value>34</Value>
      <Value>53</Value>
      <Value>37</Value>
      <Value>1</Value>
      <Value>2</Value>
    </TaxCatchAll>
    <NextMeetingSubfolder xmlns="87aa1843-8de0-4a0d-8f84-ba38364cedd3" xsi:nil="true"/>
    <h892087fa426483fb4aeabf5f62cea07 xmlns="87aa1843-8de0-4a0d-8f84-ba38364cedd3">
      <Terms xmlns="http://schemas.microsoft.com/office/infopath/2007/PartnerControls">
        <TermInfo xmlns="http://schemas.microsoft.com/office/infopath/2007/PartnerControls">
          <TermName xmlns="http://schemas.microsoft.com/office/infopath/2007/PartnerControls">Board of Supervisors</TermName>
          <TermId xmlns="http://schemas.microsoft.com/office/infopath/2007/PartnerControls">0d43363f-f918-48aa-96b7-4c0e08b7428a</TermId>
        </TermInfo>
        <TermInfo xmlns="http://schemas.microsoft.com/office/infopath/2007/PartnerControls">
          <TermName xmlns="http://schemas.microsoft.com/office/infopath/2007/PartnerControls">Management Board</TermName>
          <TermId xmlns="http://schemas.microsoft.com/office/infopath/2007/PartnerControls">54a2b735-fc6f-48df-b501-bd09c36f4ff2</TermId>
        </TermInfo>
      </Terms>
    </h892087fa426483fb4aeabf5f62cea07>
    <ERIS_Relation xmlns="87aa1843-8de0-4a0d-8f84-ba38364cedd3" xsi:nil="true"/>
    <FilenameMeetingNo xmlns="87aa1843-8de0-4a0d-8f84-ba38364cedd3" xsi:nil="true"/>
    <ERIS_ApprovalStatus xmlns="87aa1843-8de0-4a0d-8f84-ba38364cedd3">DRAFT</ERIS_ApprovalStatus>
    <ERIS_RecordNumber xmlns="87aa1843-8de0-4a0d-8f84-ba38364cedd3">EIOPA(2024)0014726</ERIS_RecordNumber>
    <IconOverlay xmlns="http://schemas.microsoft.com/sharepoint/v4" xsi:nil="true"/>
    <NextMeeting xmlns="87aa1843-8de0-4a0d-8f84-ba38364cedd3" xsi:nil="true"/>
    <i10d68d9f23847cf8af6dfd6ea5a13c5 xmlns="87aa1843-8de0-4a0d-8f84-ba38364cedd3">
      <Terms xmlns="http://schemas.microsoft.com/office/infopath/2007/PartnerControls">
        <TermInfo xmlns="http://schemas.microsoft.com/office/infopath/2007/PartnerControls">
          <TermName xmlns="http://schemas.microsoft.com/office/infopath/2007/PartnerControls">Presentation</TermName>
          <TermId xmlns="http://schemas.microsoft.com/office/infopath/2007/PartnerControls">59643fe8-8b04-490a-8d3b-85b3691a4f3f</TermId>
        </TermInfo>
      </Terms>
    </i10d68d9f23847cf8af6dfd6ea5a13c5>
    <n9fa99f729bf4a26840c1e0eb061cce0 xmlns="87aa1843-8de0-4a0d-8f84-ba38364cedd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n9fa99f729bf4a26840c1e0eb061cce0>
    <ERIS_BusinessArea xmlns="87aa1843-8de0-4a0d-8f84-ba38364cedd3" xsi:nil="true"/>
    <ERIS_AssignedTo xmlns="87aa1843-8de0-4a0d-8f84-ba38364cedd3">
      <UserInfo>
        <DisplayName/>
        <AccountId xsi:nil="true"/>
        <AccountType/>
      </UserInfo>
    </ERIS_AssignedTo>
    <FilenameMeetingAgendaNo xmlns="87aa1843-8de0-4a0d-8f84-ba38364cedd3" xsi:nil="true"/>
    <FormData xmlns="http://schemas.microsoft.com/sharepoint/v3" xsi:nil="true"/>
    <ERIS_ConfidentialityLevel xmlns="87aa1843-8de0-4a0d-8f84-ba38364cedd3">EIOPA Regular Use</ERIS_ConfidentialityLevel>
    <ERIS_OtherReference xmlns="87aa1843-8de0-4a0d-8f84-ba38364cedd3" xsi:nil="true"/>
    <FilenameMeetingType xmlns="87aa1843-8de0-4a0d-8f84-ba38364cedd3" xsi:nil="true"/>
    <ea2405f8c40b49018d5adf6d1fde30fc xmlns="87aa1843-8de0-4a0d-8f84-ba38364cedd3">
      <Terms xmlns="http://schemas.microsoft.com/office/infopath/2007/PartnerControls">
        <TermInfo xmlns="http://schemas.microsoft.com/office/infopath/2007/PartnerControls">
          <TermName xmlns="http://schemas.microsoft.com/office/infopath/2007/PartnerControls">Risks ＆ Financial Stability Department</TermName>
          <TermId xmlns="http://schemas.microsoft.com/office/infopath/2007/PartnerControls">364f0868-cf23-4007-af85-0c17c2d1b8b6</TermId>
        </TermInfo>
      </Terms>
    </ea2405f8c40b49018d5adf6d1fde30fc>
    <ERIS_SupersededObsolete xmlns="87aa1843-8de0-4a0d-8f84-ba38364cedd3">false</ERIS_SupersededObsolete>
    <ERIS_AdditionalMarkings xmlns="87aa1843-8de0-4a0d-8f84-ba38364cedd3" xsi:nil="true"/>
    <SourceDocumentInfo xmlns="87aa1843-8de0-4a0d-8f84-ba38364cedd3" xsi:nil="true"/>
    <SubmittingDepartment xmlns="87aa1843-8de0-4a0d-8f84-ba38364cedd3" xsi:nil="true"/>
    <MeetingApprovalPath xmlns="87aa1843-8de0-4a0d-8f84-ba38364cedd3" xsi:nil="true"/>
    <NextMeetingType xmlns="87aa1843-8de0-4a0d-8f84-ba38364cedd3" xsi:nil="true"/>
  </documentManagement>
</p:properti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68241031-CA31-4FAA-837F-72117C1CBC9A}">
  <ds:schemaRefs/>
</ds:datastoreItem>
</file>

<file path=customXml/itemProps2.xml><?xml version="1.0" encoding="utf-8"?>
<ds:datastoreItem xmlns:ds="http://schemas.openxmlformats.org/officeDocument/2006/customXml" ds:itemID="{0167C8A4-3BF0-4A01-935B-D0AB9D299C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7aa1843-8de0-4a0d-8f84-ba38364cedd3"/>
    <ds:schemaRef ds:uri="9c9d3f1c-d43e-412d-b5ba-25b99655e7b0"/>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ABC15E-0E28-47B1-B740-C6745912BD97}">
  <ds:schemaRefs>
    <ds:schemaRef ds:uri="http://schemas.microsoft.com/sharepoint/v3/contenttype/forms"/>
  </ds:schemaRefs>
</ds:datastoreItem>
</file>

<file path=customXml/itemProps4.xml><?xml version="1.0" encoding="utf-8"?>
<ds:datastoreItem xmlns:ds="http://schemas.openxmlformats.org/officeDocument/2006/customXml" ds:itemID="{B8A4FF1A-2083-4276-8346-FAA3F1A26B39}">
  <ds:schemaRef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purl.org/dc/terms/"/>
    <ds:schemaRef ds:uri="9c9d3f1c-d43e-412d-b5ba-25b99655e7b0"/>
    <ds:schemaRef ds:uri="87aa1843-8de0-4a0d-8f84-ba38364cedd3"/>
    <ds:schemaRef ds:uri="http://purl.org/dc/elements/1.1/"/>
    <ds:schemaRef ds:uri="http://schemas.microsoft.com/sharepoint/v4"/>
    <ds:schemaRef ds:uri="http://schemas.microsoft.com/sharepoint/v3"/>
    <ds:schemaRef ds:uri="http://www.w3.org/XML/1998/namespace"/>
  </ds:schemaRefs>
</ds:datastoreItem>
</file>

<file path=customXml/itemProps5.xml><?xml version="1.0" encoding="utf-8"?>
<ds:datastoreItem xmlns:ds="http://schemas.openxmlformats.org/officeDocument/2006/customXml" ds:itemID="{859B0F75-1144-4A0F-9636-E2573996E681}">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31</vt:i4>
      </vt:variant>
      <vt:variant>
        <vt:lpstr>Named Ranges</vt:lpstr>
      </vt:variant>
      <vt:variant>
        <vt:i4>1</vt:i4>
      </vt:variant>
    </vt:vector>
  </HeadingPairs>
  <TitlesOfParts>
    <vt:vector size="32" baseType="lpstr">
      <vt:lpstr>I.Information</vt:lpstr>
      <vt:lpstr>I.Index</vt:lpstr>
      <vt:lpstr>P.Participant</vt:lpstr>
      <vt:lpstr>P.Gen</vt:lpstr>
      <vt:lpstr>Indicators</vt:lpstr>
      <vt:lpstr>0.BS</vt:lpstr>
      <vt:lpstr>0.LTG</vt:lpstr>
      <vt:lpstr>0.OF</vt:lpstr>
      <vt:lpstr>0.SCR.SF</vt:lpstr>
      <vt:lpstr>0.SCR.FIM &amp; PIM</vt:lpstr>
      <vt:lpstr>0.Assets</vt:lpstr>
      <vt:lpstr>0.Liabilities.Char</vt:lpstr>
      <vt:lpstr>0.Misc</vt:lpstr>
      <vt:lpstr>FBS.BS</vt:lpstr>
      <vt:lpstr>FBS.LTG</vt:lpstr>
      <vt:lpstr>FBS.OF</vt:lpstr>
      <vt:lpstr>FBS.SCR.SF</vt:lpstr>
      <vt:lpstr>FBS.SCR.FIM &amp; PIM</vt:lpstr>
      <vt:lpstr>FBS.Assets</vt:lpstr>
      <vt:lpstr>FBS.Liabilities.Char</vt:lpstr>
      <vt:lpstr>FBS.Misc</vt:lpstr>
      <vt:lpstr>CBS.BS</vt:lpstr>
      <vt:lpstr>CBS.LTG</vt:lpstr>
      <vt:lpstr>CBS.OF</vt:lpstr>
      <vt:lpstr>CBS.SCR.SF</vt:lpstr>
      <vt:lpstr>CBS.SCR.FIM &amp; PIM</vt:lpstr>
      <vt:lpstr>CBS.Assets</vt:lpstr>
      <vt:lpstr>CBS.Liabilities.Char</vt:lpstr>
      <vt:lpstr>CBS.Misc</vt:lpstr>
      <vt:lpstr>Reactive management actions</vt:lpstr>
      <vt:lpstr>Status of the template</vt:lpstr>
      <vt:lpstr>_Version</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Marton Bekker</cp:lastModifiedBy>
  <cp:lastPrinted>2021-03-09T07:27:28Z</cp:lastPrinted>
  <dcterms:created xsi:type="dcterms:W3CDTF">2018-02-06T13:36:04Z</dcterms:created>
  <dcterms:modified xsi:type="dcterms:W3CDTF">2024-04-02T07:47:46Z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0x010100A36099ABA2FA51469125793B4B7AB4F5001A8E56CC6293604D8CA54EB31DCD5182</vt:lpwstr>
  </property>
  <property fmtid="{D5CDD505-2E9C-101B-9397-08002B2CF9AE}" pid="4" name="ERIS_Keywords">
    <vt:lpwstr>37;#Board of Supervisors|0d43363f-f918-48aa-96b7-4c0e08b7428a;#53;#Management Board|54a2b735-fc6f-48df-b501-bd09c36f4ff2</vt:lpwstr>
  </property>
  <property fmtid="{D5CDD505-2E9C-101B-9397-08002B2CF9AE}" pid="5" name="ERIS_Department">
    <vt:lpwstr>1;#Risks ＆ Financial Stability Department|364f0868-cf23-4007-af85-0c17c2d1b8b6</vt:lpwstr>
  </property>
  <property fmtid="{D5CDD505-2E9C-101B-9397-08002B2CF9AE}" pid="6" name="ERIS_DocumentType">
    <vt:lpwstr>34;#Presentation|59643fe8-8b04-490a-8d3b-85b3691a4f3f</vt:lpwstr>
  </property>
  <property fmtid="{D5CDD505-2E9C-101B-9397-08002B2CF9AE}" pid="7" name="ERIS_Language">
    <vt:lpwstr>2;#English|2741a941-2920-4ba4-aa70-d8ed6ac1785d</vt:lpwstr>
  </property>
  <property fmtid="{D5CDD505-2E9C-101B-9397-08002B2CF9AE}" pid="8" name="RecordPoint_WorkflowType">
    <vt:lpwstr>ActiveSubmitStub</vt:lpwstr>
  </property>
  <property fmtid="{D5CDD505-2E9C-101B-9397-08002B2CF9AE}" pid="9" name="RecordPoint_ActiveItemUniqueId">
    <vt:lpwstr>{061eeccf-27f6-4756-b10f-17537e10913b}</vt:lpwstr>
  </property>
  <property fmtid="{D5CDD505-2E9C-101B-9397-08002B2CF9AE}" pid="10" name="RecordPoint_SubmissionCompleted">
    <vt:lpwstr>2024-03-27T14:47:49.7341768+01:00</vt:lpwstr>
  </property>
  <property fmtid="{D5CDD505-2E9C-101B-9397-08002B2CF9AE}" pid="11" name="RecordPoint_ActiveItemWebId">
    <vt:lpwstr>{9c9d3f1c-d43e-412d-b5ba-25b99655e7b0}</vt:lpwstr>
  </property>
  <property fmtid="{D5CDD505-2E9C-101B-9397-08002B2CF9AE}" pid="12" name="RecordPoint_ActiveItemSiteId">
    <vt:lpwstr>{61999160-d9b8-4a87-bd5b-b288d02af9da}</vt:lpwstr>
  </property>
  <property fmtid="{D5CDD505-2E9C-101B-9397-08002B2CF9AE}" pid="13" name="RecordPoint_ActiveItemListId">
    <vt:lpwstr>{ca4c0939-3a23-45b2-bce3-50204c13e9b5}</vt:lpwstr>
  </property>
  <property fmtid="{D5CDD505-2E9C-101B-9397-08002B2CF9AE}" pid="14" name="RecordPoint_RecordNumberSubmitted">
    <vt:lpwstr>EIOPA(2024)0014726</vt:lpwstr>
  </property>
  <property fmtid="{D5CDD505-2E9C-101B-9397-08002B2CF9AE}" pid="15" name="RecordPoint_SubmissionDate">
    <vt:lpwstr/>
  </property>
  <property fmtid="{D5CDD505-2E9C-101B-9397-08002B2CF9AE}" pid="16" name="RecordPoint_RecordFormat">
    <vt:lpwstr/>
  </property>
  <property fmtid="{D5CDD505-2E9C-101B-9397-08002B2CF9AE}" pid="17" name="RecordPoint_ActiveItemMoved">
    <vt:lpwstr/>
  </property>
  <property fmtid="{D5CDD505-2E9C-101B-9397-08002B2CF9AE}" pid="18" name="Involved Party">
    <vt:lpwstr/>
  </property>
  <property fmtid="{D5CDD505-2E9C-101B-9397-08002B2CF9AE}" pid="19" name="lf7ec453acb346f5b4feea7d032d6f2c">
    <vt:lpwstr/>
  </property>
  <property fmtid="{D5CDD505-2E9C-101B-9397-08002B2CF9AE}" pid="20" name="Document Topic">
    <vt:lpwstr/>
  </property>
  <property fmtid="{D5CDD505-2E9C-101B-9397-08002B2CF9AE}" pid="21" name="Document Type">
    <vt:lpwstr/>
  </property>
  <property fmtid="{D5CDD505-2E9C-101B-9397-08002B2CF9AE}" pid="22" name="obb4efe42ba0440ebcc21f478af52bc7">
    <vt:lpwstr/>
  </property>
  <property fmtid="{D5CDD505-2E9C-101B-9397-08002B2CF9AE}" pid="23" name="m4764fd034b84a6e893e168ee26c887c">
    <vt:lpwstr/>
  </property>
  <property fmtid="{D5CDD505-2E9C-101B-9397-08002B2CF9AE}" pid="24" name="{A44787D4-0540-4523-9961-78E4036D8C6D}">
    <vt:lpwstr>{F0FBE060-046C-4B2E-A892-688DCA90FC86}</vt:lpwstr>
  </property>
  <property fmtid="{D5CDD505-2E9C-101B-9397-08002B2CF9AE}" pid="25" name="ERISKeywords">
    <vt:lpwstr/>
  </property>
  <property fmtid="{D5CDD505-2E9C-101B-9397-08002B2CF9AE}" pid="26" name="ERISDocumentType">
    <vt:lpwstr/>
  </property>
  <property fmtid="{D5CDD505-2E9C-101B-9397-08002B2CF9AE}" pid="27" name="MDU">
    <vt:lpwstr/>
  </property>
  <property fmtid="{D5CDD505-2E9C-101B-9397-08002B2CF9AE}" pid="28" name="ERIS_LeadDepartment">
    <vt:lpwstr>40;#Risks ＆ Financial Stability Department|364f0868-cf23-4007-af85-0c17c2d1b8b6</vt:lpwstr>
  </property>
  <property fmtid="{D5CDD505-2E9C-101B-9397-08002B2CF9AE}" pid="29" name="ERIS_Board/Committee">
    <vt:lpwstr>39;#Risk and Financial Stability Committee|0fdb1957-cb51-44d4-9d6d-99c9005e36d0</vt:lpwstr>
  </property>
  <property fmtid="{D5CDD505-2E9C-101B-9397-08002B2CF9AE}" pid="30" name="ERIS_BCC">
    <vt:lpwstr/>
  </property>
  <property fmtid="{D5CDD505-2E9C-101B-9397-08002B2CF9AE}" pid="31" name="ERIS_CC">
    <vt:lpwstr/>
  </property>
  <property fmtid="{D5CDD505-2E9C-101B-9397-08002B2CF9AE}" pid="32" name="ERIS_To">
    <vt:lpwstr/>
  </property>
  <property fmtid="{D5CDD505-2E9C-101B-9397-08002B2CF9AE}" pid="33" name="ERIS_Subject">
    <vt:lpwstr/>
  </property>
  <property fmtid="{D5CDD505-2E9C-101B-9397-08002B2CF9AE}" pid="34" name="ERIS_From">
    <vt:lpwstr/>
  </property>
  <property fmtid="{D5CDD505-2E9C-101B-9397-08002B2CF9AE}" pid="35" name="URL">
    <vt:lpwstr/>
  </property>
</Properties>
</file>